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ÓRIO GERAL" sheetId="1" r:id="rId4"/>
    <sheet state="visible" name="ANA GESSICA" sheetId="2" r:id="rId5"/>
    <sheet state="visible" name="ANA LIDIA" sheetId="3" r:id="rId6"/>
    <sheet state="visible" name="JULIANE" sheetId="4" r:id="rId7"/>
    <sheet state="visible" name="FELIPE" sheetId="5" r:id="rId8"/>
    <sheet state="visible" name="LUARA" sheetId="6" r:id="rId9"/>
    <sheet state="visible" name="MATHEUS" sheetId="7" r:id="rId10"/>
    <sheet state="visible" name="NUNO" sheetId="8" r:id="rId11"/>
    <sheet state="visible" name="ELISANGELA" sheetId="9" r:id="rId12"/>
    <sheet state="visible" name="THALISSON" sheetId="10" r:id="rId13"/>
    <sheet state="visible" name="VICTOR ADRIANO" sheetId="11" r:id="rId14"/>
    <sheet state="visible" name="POLIANA" sheetId="12" r:id="rId15"/>
    <sheet state="visible" name="IGOR" sheetId="13" r:id="rId16"/>
  </sheets>
  <definedNames>
    <definedName hidden="1" localSheetId="1" name="Z_7EC20575_FF28_4BBA_BEC3_B919ACE77610_.wvu.FilterData">'ANA GESSICA'!$A$1:$V$709</definedName>
  </definedNames>
  <calcPr/>
  <customWorkbookViews>
    <customWorkbookView activeSheetId="0" maximized="1" windowHeight="0" windowWidth="0" guid="{7EC20575-FF28-4BBA-BEC3-B919ACE77610}" name="Filtro 1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19">
      <text>
        <t xml:space="preserve">ENTREI EM CONTATO COM O BANCO PARA CONFIRMAR SE CONSTA O PAGAMENTO DO ACORDO FORMALIZADO PARA O CONTRATO DO CLIENTE. A ATENDENTE LUANA INFORMOU QUE O CONTRATO ESTÁ LIQUIDADO.
CONTRATO QUITADO
DEMANDA RESOLVIDA
CONFIRMAÇÕES:
CONFIRMAÇÃO COM O BANCO ( X )
CONFIRMAÇÃO COM O CLIENTE VIA LIGAÇÃO OU WPP ( )
CONFIRMAÇÃO DE BAIXA DE GRAVAME ( )	
CONFIRMAÇÃO DE HOMOLOGAÇÃO DE ACORDO ENTRE AS PARTES NO PROCESSO ( ) 
CONTRATO ENCERRADO NA PLATAFORMA DO DEPARTAMENTO DE ACORDO.
COD: 404
	-MATHEUS EDUARDO</t>
      </text>
    </comment>
    <comment authorId="0" ref="C307">
      <text>
        <t xml:space="preserve">ENTREI EM CONTATO COM O BANCO PARA CONFIRMAR SE CONSTA O PAGAMENTO DO BOLETO REFERENTE AO ACORDO PARA O CONTRATO DO CLIENTE. O ATENDENTE ALUCIO  INFORMOU QUE NÃO CONSTA NENHUMA PENDÊNCIA FINANCEIRA EM ATRASO PARA ESTE CONTRATO DO VEÍCULO HONDA CG 160 FAN DA PLACA  BDQ-3J30. 
ACORDO DE REFINANCIAMENTO FORMALIZADO.
CONTRATO RESOLVIDO
CONFIRMAÇÕES:
CONFIRMAÇÃO COM O BANCO ( X )
CONFIRMAÇÃO COM O CLIENTE VIA LIGAÇÃO OU WPP ( )
CONFIRMAÇÃO DE BAIXA DE GRAVAME ( )
CONFIRMAÇÃO DE HOMOLOGAÇÃO DE ACORDO ENTRE AS PARTES NO PROCESSO ( ) 
CONTRATO ENCERRADO NA PLATAFORMA DO DEPARTAMENTO DE ACORDO E ENCAMINHADO AO SETOR RESPONSÁVEL.       ATENDENTE: ALUCIO COD: 516
	-MATHEUS EDUARDO</t>
      </text>
    </comment>
    <comment authorId="0" ref="C159">
      <text>
        <t xml:space="preserve">EM CONTATO COM O BANCO, FOI INFORMADO QUE O CONTRATO SE ENCONTRA QUITADO. ATENDENTE: RUTE COD: BANCO
	-MATHEUS EDUARDO</t>
      </text>
    </comment>
    <comment authorId="0" ref="C93">
      <text>
        <t xml:space="preserve">ENTREI EM CONTATO COM O BANCO PARA CONFIRMAR SE CONSTA O PAGAMENTO DO BOLETO REFERENTE AO ACORDO PARA O CONTRATO DO CLIENTE. A ATENDENTE ANA INFORMOU QUE NÃO CONSTA NENHUMA PENDÊNCIA FINANCEIRA EM ATRASO PARA ESTE CONTRATO DO VEÍCULO FORD/ECOSPORT SE AT 1.6B DA PLACA : PMA-7A13.
ACORDO DE REFINANCIAMENTO FORMALIZADO. 
CONTRATO RESOLVIDO
CONFIRMAÇÕES:
CONFIRMAÇÃO COM O BANCO ( X )
CONFIRMAÇÃO COM O CLIENTE VIA LIGAÇÃO OU WPP ( )
CONFIRMAÇÃO DE HOMOLOGAÇÃO DE ACORDO ENTRE AS PARTES NO PROCESSO ( ) 
CONTRATO ENCERRADO NA PLATAFORMA DO DEPARTAMENTO DE ACORDO E ENCAMINHADO AO SETOR RESPONSÁVEL.
ATENDENTE: ANA COD: 337.1 COM VENCIMENTO TODO DIA 14
	-MATHEUS EDUARDO</t>
      </text>
    </comment>
    <comment authorId="0" ref="C647">
      <text>
        <t xml:space="preserve">ENTREI EM CONTATO COM O BANCO PARA CONFIRMAR SE CONSTA O PAGAMENTO DO BOLETO REFERENTE AO ACORDO PARA O CONTRATO DO CLIENTE. A ATENDENTE GABRIELE  INFORMOU QUE NÃO CONSTA NENHUMA PENDÊNCIA FINANCEIRA EM ATRASO PARA ESTE CONTRATO DE EMPRESTIMO.
ACORDO DE REFINANCIAMENTO FORMALIZADO. 
CONTRATO RESOLVIDO
CONFIRMAÇÕES:
CONFIRMAÇÃO COM O BANCO ( X )
CONFIRMAÇÃO COM O CLIENTE VIA LIGAÇÃO OU WPP ( )
CONFIRMAÇÃO DE HOMOLOGAÇÃO DE ACORDO ENTRE AS PARTES NO PROCESSO ( ) 
CONTRATO ENCERRADO NA PLATAFORMA DO DEPARTAMENTO DE ACORDO E ENCAMINHADO AO SETOR RESPONSÁVEL.
REFINANCIAMENTO FEITO EM 61X DE R$ 1.227,49 COM TODO VENCIMENTO PARA O DIA 24.
	-MATHEUS EDUARDO</t>
      </text>
    </comment>
    <comment authorId="0" ref="C73">
      <text>
        <t xml:space="preserve">EM CONTATO COM O BANCO, FOI INFORMADO QUE O CONTRATO SE ENCONTRA EM DIAS, O CLIENTE FEZ UM REFINANCIAMENTO DANDO ENTRADA DE R$1.000,00, COM + 48X R$800,00 COM VENCIMENTO TODO DIA 21. ATENDENTE: ADRIANA. COD: 502.4
	-MATHEUS EDUARDO</t>
      </text>
    </comment>
    <comment authorId="0" ref="C3">
      <text>
        <t xml:space="preserve">EM CONTATO COM O CLIENTE VIA WHATSAPP ELE CONFIRMOU QUE FEZ A QUITAÇÃO DO VEICULO DIRETAMENTE COM O BANCO, PELO VALOR DE R$9.000,00 EM DEZEMBRO DE 2024.
	-MATHEUS EDUARDO</t>
      </text>
    </comment>
    <comment authorId="0" ref="C280">
      <text>
        <t xml:space="preserve">EM CONTATO COM O BANCO, FUI INFORMADO QUE NO CONTRATO DO CLIENTE A APENAS UMA PARCELA EM ATRASO, EM CONTATO COM O CLIENTE VIA WHATSAPP, ELE CONFIRMOU QUE FEZ O PAGAMENTO DAS PARCELAS EM ATRASO. ATENDENTE: ALINE, COD: 69/46.9973.0359
	-MATHEUS EDUARDO</t>
      </text>
    </comment>
  </commentList>
</comments>
</file>

<file path=xl/sharedStrings.xml><?xml version="1.0" encoding="utf-8"?>
<sst xmlns="http://schemas.openxmlformats.org/spreadsheetml/2006/main" count="31088" uniqueCount="1042">
  <si>
    <t>ANA GESSICA</t>
  </si>
  <si>
    <t>ANA LIDIA</t>
  </si>
  <si>
    <t>DIÁRIO</t>
  </si>
  <si>
    <t>GERAL</t>
  </si>
  <si>
    <t>FELIPE</t>
  </si>
  <si>
    <t>JULIANE</t>
  </si>
  <si>
    <t>MATHEUS</t>
  </si>
  <si>
    <t>POLIANA</t>
  </si>
  <si>
    <t>IGOR</t>
  </si>
  <si>
    <t>LUARA</t>
  </si>
  <si>
    <t>ELISANGELA</t>
  </si>
  <si>
    <t>NUNO</t>
  </si>
  <si>
    <t>THALISSON</t>
  </si>
  <si>
    <t>VICTOR ADRIANO</t>
  </si>
  <si>
    <t>TOTAL</t>
  </si>
  <si>
    <t>VERIFICADO</t>
  </si>
  <si>
    <t>ANÁLISE</t>
  </si>
  <si>
    <t>PENDENTE</t>
  </si>
  <si>
    <t>PRIORIDADE</t>
  </si>
  <si>
    <t>PRIORIDADE TOTAL</t>
  </si>
  <si>
    <t>APROVADO</t>
  </si>
  <si>
    <t>QUITADO</t>
  </si>
  <si>
    <t>APREENDIDO</t>
  </si>
  <si>
    <t>CANCELADO</t>
  </si>
  <si>
    <t>DATA</t>
  </si>
  <si>
    <t>RESOLUÇÃO</t>
  </si>
  <si>
    <t>CONTRATO</t>
  </si>
  <si>
    <t>ESCRITÓRIO</t>
  </si>
  <si>
    <t>ÚLTIMO PAGAMENTO</t>
  </si>
  <si>
    <t xml:space="preserve">PRAZO </t>
  </si>
  <si>
    <t>ENTRADA</t>
  </si>
  <si>
    <t>BANCO</t>
  </si>
  <si>
    <t>CÓD</t>
  </si>
  <si>
    <t>VALOR DO CLIENTE</t>
  </si>
  <si>
    <t>CONTATO</t>
  </si>
  <si>
    <t>NEGOCIAÇÃO</t>
  </si>
  <si>
    <t>SITUAÇÃO</t>
  </si>
  <si>
    <t>OBSERVAÇÃO</t>
  </si>
  <si>
    <t>AMERICANA</t>
  </si>
  <si>
    <t>PANAMERICANO</t>
  </si>
  <si>
    <t>RELATÓRIO DIARIO</t>
  </si>
  <si>
    <t>RELATÓRIO GERAL</t>
  </si>
  <si>
    <t>BAURU</t>
  </si>
  <si>
    <t>SANTANDER</t>
  </si>
  <si>
    <t>309.2</t>
  </si>
  <si>
    <t>AGUARDANDO COMPROVANTE</t>
  </si>
  <si>
    <t>ITAÚ</t>
  </si>
  <si>
    <t>RCI</t>
  </si>
  <si>
    <t>BLUMENAU</t>
  </si>
  <si>
    <t>BRADESCO</t>
  </si>
  <si>
    <t>208.5</t>
  </si>
  <si>
    <t>VERIFICAR SE QUITOU</t>
  </si>
  <si>
    <t>515.1</t>
  </si>
  <si>
    <t>SEM DESCONTOS</t>
  </si>
  <si>
    <t>SEM SUCESSO</t>
  </si>
  <si>
    <t>SEM DESCONTO</t>
  </si>
  <si>
    <t>BOLETOS ENVIADOS</t>
  </si>
  <si>
    <t>CÁLCULO DE PORCENTAGEM</t>
  </si>
  <si>
    <t>N°</t>
  </si>
  <si>
    <t>BRUSQUE</t>
  </si>
  <si>
    <t>PAGO</t>
  </si>
  <si>
    <t>AGUARDANDO PROCURAÇÃO</t>
  </si>
  <si>
    <t>BV FINANCEIRA</t>
  </si>
  <si>
    <t>108.1</t>
  </si>
  <si>
    <t>TALVEZ R$19.000,00</t>
  </si>
  <si>
    <t>CAMPINAS</t>
  </si>
  <si>
    <t>OMNI S.A.</t>
  </si>
  <si>
    <t>RENNER</t>
  </si>
  <si>
    <t>WPP</t>
  </si>
  <si>
    <t>310.2</t>
  </si>
  <si>
    <t>LIGAÇÃO</t>
  </si>
  <si>
    <t>CANCELADO SEM FINALIZAR</t>
  </si>
  <si>
    <t>CARUARU</t>
  </si>
  <si>
    <t>CASCÁVEL</t>
  </si>
  <si>
    <t>VALORES</t>
  </si>
  <si>
    <t>15.000,00 á 20.000,00</t>
  </si>
  <si>
    <t>13 A 15 MIL</t>
  </si>
  <si>
    <t>234.6</t>
  </si>
  <si>
    <t>310.3</t>
  </si>
  <si>
    <t>CHAPECÓ</t>
  </si>
  <si>
    <t>316.5</t>
  </si>
  <si>
    <t>CRICIÚMA</t>
  </si>
  <si>
    <t>108.2</t>
  </si>
  <si>
    <t xml:space="preserve"> TALVEZ 15.000,00</t>
  </si>
  <si>
    <t>CURITIBA</t>
  </si>
  <si>
    <t>SEM DINHEIRO</t>
  </si>
  <si>
    <t>516.1</t>
  </si>
  <si>
    <t>OUTROS ACORDOS</t>
  </si>
  <si>
    <t>REFINANCIAMENTO CONFIRMADO BANCO E CLIENTE. LIGAÇÃO CLIENTE:11H30MN ACORDO REALIZADO NO DIA 24/01/2025 EM 35 VEZES DE R$695,00/ CONFIRMADO BANCO VIA WPP.</t>
  </si>
  <si>
    <t>FORTALEZA</t>
  </si>
  <si>
    <t>1002.1</t>
  </si>
  <si>
    <t>514.1</t>
  </si>
  <si>
    <t>104/BANCO</t>
  </si>
  <si>
    <t>TALVEZ 18.000,00</t>
  </si>
  <si>
    <t>GUARAPUAVA</t>
  </si>
  <si>
    <t>JOÃO PESSOA</t>
  </si>
  <si>
    <t>valores</t>
  </si>
  <si>
    <t>A paschoaltto informaou que está na ITAPEVA, mas não consta ainda no sistemas deles, verificar novamenete.</t>
  </si>
  <si>
    <t>LIMEIRA</t>
  </si>
  <si>
    <t>LONDRINA</t>
  </si>
  <si>
    <t>47.2</t>
  </si>
  <si>
    <t>314.1</t>
  </si>
  <si>
    <t>MACEIO</t>
  </si>
  <si>
    <t>25.000,00/ACORDORIA</t>
  </si>
  <si>
    <t>BOLETO E MINUTA EM ACORDO</t>
  </si>
  <si>
    <t>MARINGA</t>
  </si>
  <si>
    <t>MIRASSOL</t>
  </si>
  <si>
    <t>216.2</t>
  </si>
  <si>
    <t>OLINDA</t>
  </si>
  <si>
    <t>OSASCO</t>
  </si>
  <si>
    <t>PALMAS</t>
  </si>
  <si>
    <t>recebeu proposta de 5.000</t>
  </si>
  <si>
    <t>O banco ainda não respondeu.</t>
  </si>
  <si>
    <t>PATO BRANCO</t>
  </si>
  <si>
    <t>PAU DE LIMA</t>
  </si>
  <si>
    <t>PIRACICABA</t>
  </si>
  <si>
    <t>PONTA GROSSA</t>
  </si>
  <si>
    <t>RIBEIRÃO PRETO</t>
  </si>
  <si>
    <t>VOLKSWAGEN</t>
  </si>
  <si>
    <t>607.1</t>
  </si>
  <si>
    <t>TALVEZ 1.000,00</t>
  </si>
  <si>
    <t>SANTANA</t>
  </si>
  <si>
    <t>ICR</t>
  </si>
  <si>
    <t>MENSAGEM ENCAMINHADA AO CLIENTE.</t>
  </si>
  <si>
    <t>312.1</t>
  </si>
  <si>
    <t>SALVADOR</t>
  </si>
  <si>
    <t>218</t>
  </si>
  <si>
    <t>TOYOTA</t>
  </si>
  <si>
    <t>SJRP</t>
  </si>
  <si>
    <t>SÃO PAULO</t>
  </si>
  <si>
    <t>325.3</t>
  </si>
  <si>
    <t>HYUNDAI</t>
  </si>
  <si>
    <t>SOROCABA</t>
  </si>
  <si>
    <t>boleto encaminhado/ aguardando a minuta de acordo</t>
  </si>
  <si>
    <t>UBERLANDIA</t>
  </si>
  <si>
    <t>602.1</t>
  </si>
  <si>
    <t>GMAC</t>
  </si>
  <si>
    <t>233.1</t>
  </si>
  <si>
    <t>banco</t>
  </si>
  <si>
    <t>SAFRA</t>
  </si>
  <si>
    <t>FRANCA</t>
  </si>
  <si>
    <t>708.5</t>
  </si>
  <si>
    <t>ARARAQUARA</t>
  </si>
  <si>
    <t>FEIRA DE SANTANA</t>
  </si>
  <si>
    <t>313.1</t>
  </si>
  <si>
    <t>Contrato quitado, falta dar baixa no sistema.</t>
  </si>
  <si>
    <t>517.1</t>
  </si>
  <si>
    <t>SERTÃOZINHO</t>
  </si>
  <si>
    <t>206.8</t>
  </si>
  <si>
    <t>AGUARDANDO COMPROVNATE</t>
  </si>
  <si>
    <t>201.1</t>
  </si>
  <si>
    <t>SEM CAMPANHA</t>
  </si>
  <si>
    <t>502.2</t>
  </si>
  <si>
    <t>SEM DESCONTO 10.700,00</t>
  </si>
  <si>
    <t>102.3</t>
  </si>
  <si>
    <t>102.1</t>
  </si>
  <si>
    <t>VERIFICAR SE FEZ ACORDO</t>
  </si>
  <si>
    <t>REFINANCIAMENTO</t>
  </si>
  <si>
    <t>CURITIBA S.J</t>
  </si>
  <si>
    <t>Contrato sem assessoria no momento/ tem processo e habilitação.(verificar novamente) LIGAÇÃO: 9:17 -4002-1687 KAUAN(21/02/2025)</t>
  </si>
  <si>
    <t>veiculo restituido, negociar</t>
  </si>
  <si>
    <t>TALVEZ 5.000,00</t>
  </si>
  <si>
    <t>112.1</t>
  </si>
  <si>
    <t>FORTALEZA 2</t>
  </si>
  <si>
    <t>DINHEIRO SOMENTE EM JUNHO</t>
  </si>
  <si>
    <t>70% á 80%</t>
  </si>
  <si>
    <t>FORTALEZA S.J</t>
  </si>
  <si>
    <t>039.1</t>
  </si>
  <si>
    <t>41.9770.069.7 cod.</t>
  </si>
  <si>
    <t>502.2/BANCO</t>
  </si>
  <si>
    <t>108.3</t>
  </si>
  <si>
    <t>TEM CAPAMNHA MAS O CLIENTE NÃO TEM O VALOR</t>
  </si>
  <si>
    <t>COD: 44.362.484.600</t>
  </si>
  <si>
    <t>MARINGA ZONA 7</t>
  </si>
  <si>
    <t>301/BANCO</t>
  </si>
  <si>
    <t>FINALIZADOS</t>
  </si>
  <si>
    <t>SEM DESSCONTO</t>
  </si>
  <si>
    <t>VERIFICADO PELA JAIRANE</t>
  </si>
  <si>
    <t xml:space="preserve">SEM DESCONTO </t>
  </si>
  <si>
    <t>402</t>
  </si>
  <si>
    <t xml:space="preserve">AGUARDANDO PROCURAÇÃO </t>
  </si>
  <si>
    <t>139</t>
  </si>
  <si>
    <t>924.1</t>
  </si>
  <si>
    <t>SEM DESCONTO/MENSAGEM ENCAMINHADA AO CLIENTE VIA WPP</t>
  </si>
  <si>
    <t>MAJORANDO</t>
  </si>
  <si>
    <t xml:space="preserve">SEM CAMPANHA </t>
  </si>
  <si>
    <t>BOLETO ENCAMINHADO</t>
  </si>
  <si>
    <t>BANCO HONDA</t>
  </si>
  <si>
    <t>CARTÃO</t>
  </si>
  <si>
    <t>CARTAO</t>
  </si>
  <si>
    <t>EMPRESTIMO</t>
  </si>
  <si>
    <t>MONEY PLUS</t>
  </si>
  <si>
    <t>EMPRÉSTIMO</t>
  </si>
  <si>
    <t>502.6</t>
  </si>
  <si>
    <t>AGUARDANDO BOLETO E MINUTA</t>
  </si>
  <si>
    <t>58.1</t>
  </si>
  <si>
    <t>SEM VALOR</t>
  </si>
  <si>
    <t>R$ 32.125,33</t>
  </si>
  <si>
    <t>QUITADO EMPRESA</t>
  </si>
  <si>
    <t>R$ 5.000,00</t>
  </si>
  <si>
    <t>R$ 24.719,84</t>
  </si>
  <si>
    <t>VALOR INVIÁVEL</t>
  </si>
  <si>
    <t>AGUARDANDO A PROCURÇÃO</t>
  </si>
  <si>
    <t>R$ 20.000,00</t>
  </si>
  <si>
    <t>R$ 24.000,00</t>
  </si>
  <si>
    <t>316.1</t>
  </si>
  <si>
    <t>CAPITAL FINANCEIRA</t>
  </si>
  <si>
    <t>AGUARDANDO</t>
  </si>
  <si>
    <t>QUITADO CLIENTE</t>
  </si>
  <si>
    <t>BOLETO SOLICITADO</t>
  </si>
  <si>
    <t>CASCAVEL</t>
  </si>
  <si>
    <t>FC</t>
  </si>
  <si>
    <t>307.2</t>
  </si>
  <si>
    <t>301.1</t>
  </si>
  <si>
    <t>CRICIUMA</t>
  </si>
  <si>
    <t>1001.1</t>
  </si>
  <si>
    <t>5.000,00 a 10.000,00</t>
  </si>
  <si>
    <t>106.7</t>
  </si>
  <si>
    <t>R$ 30.000,00</t>
  </si>
  <si>
    <t xml:space="preserve">VERIFICAR SE FEZ ACORDO </t>
  </si>
  <si>
    <t>AGUARDANDO A PROCURAÇÃO</t>
  </si>
  <si>
    <t>18 99136-4660</t>
  </si>
  <si>
    <t>sem valor</t>
  </si>
  <si>
    <t>R$ 27.000,00</t>
  </si>
  <si>
    <t>PSA FINANCE</t>
  </si>
  <si>
    <t>24000/ todos tipos de acordo</t>
  </si>
  <si>
    <t>BOLETO DE ENTRADA SOLICITADO</t>
  </si>
  <si>
    <t>14.000,00 á 15.000,00</t>
  </si>
  <si>
    <t>BOLETO RECEPCIONADO</t>
  </si>
  <si>
    <t>522-502-538</t>
  </si>
  <si>
    <t>BOLETO E MINUTA SOLICITADO</t>
  </si>
  <si>
    <t>EM ACORDO</t>
  </si>
  <si>
    <t>704.1</t>
  </si>
  <si>
    <t>MARINGÁ</t>
  </si>
  <si>
    <t>ARAÇATUBA</t>
  </si>
  <si>
    <t>R$ 10.500,00</t>
  </si>
  <si>
    <t>R$ 3.195,11</t>
  </si>
  <si>
    <t>7000 A 9000</t>
  </si>
  <si>
    <t>BANCO DO BRASIL</t>
  </si>
  <si>
    <t>47 992757529</t>
  </si>
  <si>
    <t>BLUMENAU S.J</t>
  </si>
  <si>
    <t>208.1</t>
  </si>
  <si>
    <t>301 ou 314</t>
  </si>
  <si>
    <t>CHAPECÓ S.J</t>
  </si>
  <si>
    <t>CASCAVEL S.J</t>
  </si>
  <si>
    <t>2.500,00 á 3.000,00</t>
  </si>
  <si>
    <t>308.1</t>
  </si>
  <si>
    <t>valor inviável</t>
  </si>
  <si>
    <t>CURITIBA 2</t>
  </si>
  <si>
    <t>ENTREGA AMIGÁVEL</t>
  </si>
  <si>
    <t xml:space="preserve">ACOMP TODO MÊS </t>
  </si>
  <si>
    <t>AGUARDANDO O LEILÃO DO BANCO</t>
  </si>
  <si>
    <t>326.3</t>
  </si>
  <si>
    <t>sem desconto</t>
  </si>
  <si>
    <t>VERIFICADO ATÉ AQUI</t>
  </si>
  <si>
    <t>NÃO NEGOCIA</t>
  </si>
  <si>
    <t>Inadimplência</t>
  </si>
  <si>
    <t>304.1</t>
  </si>
  <si>
    <t>R$ 1.951,80</t>
  </si>
  <si>
    <t>03/012025</t>
  </si>
  <si>
    <t>UBERABA</t>
  </si>
  <si>
    <t>R$ 4.928,94</t>
  </si>
  <si>
    <t>DAYCOVAL</t>
  </si>
  <si>
    <t>YAMAHA</t>
  </si>
  <si>
    <t>HONDA</t>
  </si>
  <si>
    <t>OMNI</t>
  </si>
  <si>
    <t>msg enviada</t>
  </si>
  <si>
    <t>quitado</t>
  </si>
  <si>
    <t>AYMORÉ</t>
  </si>
  <si>
    <t>COMPROVANTE OK</t>
  </si>
  <si>
    <t xml:space="preserve">COMPROVANTE </t>
  </si>
  <si>
    <t>vai majorar</t>
  </si>
  <si>
    <t>306.2</t>
  </si>
  <si>
    <t>NEGOCIADO</t>
  </si>
  <si>
    <t>RECENTE</t>
  </si>
  <si>
    <t>SANTANA CRÉDITO</t>
  </si>
  <si>
    <t>cancelado</t>
  </si>
  <si>
    <t>406.1</t>
  </si>
  <si>
    <t>aguardando cliente</t>
  </si>
  <si>
    <t>312 WPP</t>
  </si>
  <si>
    <t>NEGOCIANDO</t>
  </si>
  <si>
    <t>214.2</t>
  </si>
  <si>
    <t>255.1</t>
  </si>
  <si>
    <t>cliente ciente</t>
  </si>
  <si>
    <t>CLIENTE CIENTE</t>
  </si>
  <si>
    <t>259.1</t>
  </si>
  <si>
    <t>8.5K ANÁLISE</t>
  </si>
  <si>
    <t>PSA</t>
  </si>
  <si>
    <t>LAURO DE FREITAS</t>
  </si>
  <si>
    <t xml:space="preserve">25 MÍNIMA </t>
  </si>
  <si>
    <t>8.000,00 A 10.000,00</t>
  </si>
  <si>
    <t>QUITAR EM BREVE</t>
  </si>
  <si>
    <t>216.1</t>
  </si>
  <si>
    <t>203.6</t>
  </si>
  <si>
    <t>207 WPP</t>
  </si>
  <si>
    <t>25K ANÁLISE</t>
  </si>
  <si>
    <t xml:space="preserve">ñ quitou </t>
  </si>
  <si>
    <t>4k análise</t>
  </si>
  <si>
    <t>ñ tem valores</t>
  </si>
  <si>
    <t>valores em 05/25</t>
  </si>
  <si>
    <t>233.2</t>
  </si>
  <si>
    <t>210.5/244</t>
  </si>
  <si>
    <t>279.2</t>
  </si>
  <si>
    <t>328.1</t>
  </si>
  <si>
    <t>UBERLÂNDIA</t>
  </si>
  <si>
    <t>PROCURAÇÃO</t>
  </si>
  <si>
    <t>269.1</t>
  </si>
  <si>
    <t>aprovado</t>
  </si>
  <si>
    <t>contato cliente</t>
  </si>
  <si>
    <t>aguardando o boleto p/ 05/03</t>
  </si>
  <si>
    <t>71.1</t>
  </si>
  <si>
    <t>AGUARDANDO A ANÁLISE</t>
  </si>
  <si>
    <t>?</t>
  </si>
  <si>
    <t>502.1</t>
  </si>
  <si>
    <t>enviei msg</t>
  </si>
  <si>
    <t>17788,38 análise</t>
  </si>
  <si>
    <t>258.1</t>
  </si>
  <si>
    <t>cliente desempregado</t>
  </si>
  <si>
    <t>incomunicável</t>
  </si>
  <si>
    <t>a pessoa disse que ñ tem financ</t>
  </si>
  <si>
    <t>13.500 LEVANTAR</t>
  </si>
  <si>
    <t>RENNER - DIGIMAIS</t>
  </si>
  <si>
    <t>12 A 15K</t>
  </si>
  <si>
    <t>210.1</t>
  </si>
  <si>
    <t>41 98484 8739</t>
  </si>
  <si>
    <t>cliente mudou o número</t>
  </si>
  <si>
    <t>ligação gravada</t>
  </si>
  <si>
    <t>cliente quer o boleto p 15/03</t>
  </si>
  <si>
    <t>NÃO TEM VALORES</t>
  </si>
  <si>
    <t>VAI ESPERAR 85%</t>
  </si>
  <si>
    <t>4 MIL RECUSADO</t>
  </si>
  <si>
    <t>recente</t>
  </si>
  <si>
    <t>AGUARDANDO CLIENTE</t>
  </si>
  <si>
    <t>CLIENTE VAI PAGAR EM BREVE</t>
  </si>
  <si>
    <t>AGUARDANDO BOLETO</t>
  </si>
  <si>
    <t>516 Matheus</t>
  </si>
  <si>
    <t>cliente não tem valores</t>
  </si>
  <si>
    <t>25/02 13462,00</t>
  </si>
  <si>
    <t>gravame e cliente</t>
  </si>
  <si>
    <t>PORTO SEGURO CRED</t>
  </si>
  <si>
    <t>2 contratos</t>
  </si>
  <si>
    <t>nada por enquanto</t>
  </si>
  <si>
    <t>ALINE C</t>
  </si>
  <si>
    <t>GESTORA DE SOROCABA</t>
  </si>
  <si>
    <t>sist antigo</t>
  </si>
  <si>
    <t>CEF</t>
  </si>
  <si>
    <t>CARRO DEU PT</t>
  </si>
  <si>
    <t>boleto 21/02/2025</t>
  </si>
  <si>
    <t>APUCARANA</t>
  </si>
  <si>
    <t>---------</t>
  </si>
  <si>
    <t>SEM CONTATO</t>
  </si>
  <si>
    <t>-----</t>
  </si>
  <si>
    <t>----</t>
  </si>
  <si>
    <t>M.ENCAMINHADA</t>
  </si>
  <si>
    <t>203.8</t>
  </si>
  <si>
    <t>328.3</t>
  </si>
  <si>
    <t xml:space="preserve"> R$ 10.396,32</t>
  </si>
  <si>
    <t>BOLETO</t>
  </si>
  <si>
    <t>------</t>
  </si>
  <si>
    <t>--------</t>
  </si>
  <si>
    <t>EM CONTATO</t>
  </si>
  <si>
    <t>102.9</t>
  </si>
  <si>
    <t>TRASNFERÊNCIA</t>
  </si>
  <si>
    <t>49.91.28.87.71</t>
  </si>
  <si>
    <t>203.5</t>
  </si>
  <si>
    <t>203.9</t>
  </si>
  <si>
    <t>039.2</t>
  </si>
  <si>
    <t>M. ENCAMINHADA</t>
  </si>
  <si>
    <t>401.1</t>
  </si>
  <si>
    <t>203.2</t>
  </si>
  <si>
    <t>COMPROVANTE RECEBIDO</t>
  </si>
  <si>
    <t>ENTRAGA AMIGAVÉL</t>
  </si>
  <si>
    <t>16.99.99.45.88/6</t>
  </si>
  <si>
    <t>M.ENVIADA</t>
  </si>
  <si>
    <t>-------</t>
  </si>
  <si>
    <t>a</t>
  </si>
  <si>
    <t>C6 BANK</t>
  </si>
  <si>
    <t>112875,591/8</t>
  </si>
  <si>
    <t>533.1</t>
  </si>
  <si>
    <t xml:space="preserve">61.987.0-68.96
</t>
  </si>
  <si>
    <t>708.2</t>
  </si>
  <si>
    <t xml:space="preserve">11.44.97.09/00
</t>
  </si>
  <si>
    <t>TRANSFERÊNCIA</t>
  </si>
  <si>
    <t>EM NEGOCIAÇÃO</t>
  </si>
  <si>
    <t>M.ENCAMINHADO</t>
  </si>
  <si>
    <t>CLIENTE NÃO DISPÕE DA DIFERENÇA</t>
  </si>
  <si>
    <t>326.1</t>
  </si>
  <si>
    <t>S.MENSAGEM</t>
  </si>
  <si>
    <t>QUITOU</t>
  </si>
  <si>
    <t xml:space="preserve">049/9.194.76/5.2
</t>
  </si>
  <si>
    <t>QUITADO PELO MATHEUS</t>
  </si>
  <si>
    <t>EN CONTATO</t>
  </si>
  <si>
    <t>365.1</t>
  </si>
  <si>
    <t xml:space="preserve">quitado cliente </t>
  </si>
  <si>
    <t>113/003.07-93</t>
  </si>
  <si>
    <t>vallores</t>
  </si>
  <si>
    <t xml:space="preserve"> COMPROVANTE RECEPCIONADO</t>
  </si>
  <si>
    <t>N. ERRADO</t>
  </si>
  <si>
    <t>CLINTE AUTERADO SEM INTERESSE</t>
  </si>
  <si>
    <t>337.1</t>
  </si>
  <si>
    <t>0800 006 8782</t>
  </si>
  <si>
    <t>213.4</t>
  </si>
  <si>
    <t xml:space="preserve">326.1 </t>
  </si>
  <si>
    <t>M.ENCAMINHAR</t>
  </si>
  <si>
    <t xml:space="preserve">BANCO </t>
  </si>
  <si>
    <t>213.2</t>
  </si>
  <si>
    <t>210.5</t>
  </si>
  <si>
    <t>BANCO GMAC</t>
  </si>
  <si>
    <t>80/072-20421</t>
  </si>
  <si>
    <t>208.3</t>
  </si>
  <si>
    <t>JAIRANE</t>
  </si>
  <si>
    <t>DEVOLVIDO</t>
  </si>
  <si>
    <t>WPP ENCAMINHADO</t>
  </si>
  <si>
    <t xml:space="preserve"> QUITADO CLIENTE</t>
  </si>
  <si>
    <t>REFINANCIADO</t>
  </si>
  <si>
    <t>R$ 19.332,23</t>
  </si>
  <si>
    <t>13/002/2025</t>
  </si>
  <si>
    <t>1802/2025</t>
  </si>
  <si>
    <t>203.1</t>
  </si>
  <si>
    <t>(18) 3321-4141</t>
  </si>
  <si>
    <t xml:space="preserve">AGUARDANDO </t>
  </si>
  <si>
    <t>ASSESSORIA NÃO PASSA INFOR.</t>
  </si>
  <si>
    <t xml:space="preserve">JAIRANE </t>
  </si>
  <si>
    <t>73.1</t>
  </si>
  <si>
    <t>GR. BOLETO</t>
  </si>
  <si>
    <t>VERIFICAR SE FEZ ENTREGA AMIGÁVEL</t>
  </si>
  <si>
    <t>CHAPECO</t>
  </si>
  <si>
    <t>SÃO JOSÉ DO RIO PRETO</t>
  </si>
  <si>
    <t>Nº</t>
  </si>
  <si>
    <t>107.3</t>
  </si>
  <si>
    <t>206.1</t>
  </si>
  <si>
    <t xml:space="preserve">AMANDA S </t>
  </si>
  <si>
    <t>SOLICITOU CONTATO PELO WPP</t>
  </si>
  <si>
    <t>12.000,00 Á 13.000,00</t>
  </si>
  <si>
    <t>120.2</t>
  </si>
  <si>
    <t>COM BOLETO</t>
  </si>
  <si>
    <t>PROCURAÇÃO ASSINADA</t>
  </si>
  <si>
    <t>24/02/0202</t>
  </si>
  <si>
    <t xml:space="preserve">COMPROVANTE DE PAGAMENTO </t>
  </si>
  <si>
    <t>PAN</t>
  </si>
  <si>
    <t>R$ 9.472,39</t>
  </si>
  <si>
    <t>AG. BOLETO</t>
  </si>
  <si>
    <t>verificar se quitou</t>
  </si>
  <si>
    <t>GEOVANNA</t>
  </si>
  <si>
    <t>ENCAMINHADO WPP</t>
  </si>
  <si>
    <t>SISTEMA ANTIGO</t>
  </si>
  <si>
    <t>WWP ENCAMINHADO</t>
  </si>
  <si>
    <t xml:space="preserve"> 326.1</t>
  </si>
  <si>
    <t xml:space="preserve">boleto da Poliana </t>
  </si>
  <si>
    <t xml:space="preserve"> 102.9</t>
  </si>
  <si>
    <t xml:space="preserve"> 208.1</t>
  </si>
  <si>
    <t xml:space="preserve"> 514.1</t>
  </si>
  <si>
    <t xml:space="preserve"> 312.1</t>
  </si>
  <si>
    <t>CONTRATO NÃO LOCALIZADO</t>
  </si>
  <si>
    <t>502.4</t>
  </si>
  <si>
    <t>cliente solicitou cancelamento</t>
  </si>
  <si>
    <t>NÃO ESTA MAS COM O ANALISTA</t>
  </si>
  <si>
    <t>QUITADO APROVADO</t>
  </si>
  <si>
    <t xml:space="preserve"> BANCO</t>
  </si>
  <si>
    <t>513.1</t>
  </si>
  <si>
    <t>51.99.92.79.17</t>
  </si>
  <si>
    <t xml:space="preserve">sem valores </t>
  </si>
  <si>
    <t xml:space="preserve">EM ACORDO </t>
  </si>
  <si>
    <t>8.000,00 á 10.000,00</t>
  </si>
  <si>
    <t>504.2</t>
  </si>
  <si>
    <t>101.1</t>
  </si>
  <si>
    <t>69/46.9973.0359</t>
  </si>
  <si>
    <t xml:space="preserve">502.2 </t>
  </si>
  <si>
    <t xml:space="preserve"> 120.2</t>
  </si>
  <si>
    <t xml:space="preserve"> 314.1</t>
  </si>
  <si>
    <t>recebeu proposta 8.100</t>
  </si>
  <si>
    <t>PANAMERICO</t>
  </si>
  <si>
    <t>CONFIRMA SE QUITOU</t>
  </si>
  <si>
    <t>ATUALIZAÇÃO DE PARCELAS</t>
  </si>
  <si>
    <t xml:space="preserve">SEM FINALIZAR </t>
  </si>
  <si>
    <t>108.6</t>
  </si>
  <si>
    <t xml:space="preserve">QUITADO CLIENTE </t>
  </si>
  <si>
    <t xml:space="preserve">  16.37.07.53.7/7</t>
  </si>
  <si>
    <t>EM TRANSFERENCIA</t>
  </si>
  <si>
    <t>706.1</t>
  </si>
  <si>
    <t>SISTEMA/A</t>
  </si>
  <si>
    <t>B DO BRASIL</t>
  </si>
  <si>
    <t>SICREDI</t>
  </si>
  <si>
    <t>2802/2025</t>
  </si>
  <si>
    <t>1.500,00 dia 05/03</t>
  </si>
  <si>
    <t>MESES ATRASOS</t>
  </si>
  <si>
    <t>PRAZO SETE</t>
  </si>
  <si>
    <t>NÃO CONFIRMADO</t>
  </si>
  <si>
    <t>CAMP. COM 55,93%</t>
  </si>
  <si>
    <t>SEM RESPOSTA CLIENTE</t>
  </si>
  <si>
    <t>VALOR INVIÁVEL P/ ANÁLISE</t>
  </si>
  <si>
    <t>CAMP. COM 52,09%</t>
  </si>
  <si>
    <t>SEM CAMPANHA APROVADA</t>
  </si>
  <si>
    <t>CAMP. COM 68,68%</t>
  </si>
  <si>
    <t>BOLETO ENVIADO</t>
  </si>
  <si>
    <t>QUITADO!</t>
  </si>
  <si>
    <t>CAMP. COM 71,11%</t>
  </si>
  <si>
    <t>CANCELADO EM 23/01/2025</t>
  </si>
  <si>
    <t>SEM CONTATO COM A ASSESSORIA, FORA DE AREA.</t>
  </si>
  <si>
    <t>NÃO DISPÕE</t>
  </si>
  <si>
    <t>CAMP. APROVADA SEM DINHEIRO</t>
  </si>
  <si>
    <t>INVIÁVEL SUBMETER A ANÁLISE</t>
  </si>
  <si>
    <t>SEM NEGOCIAÇÕES NO MOMENTO</t>
  </si>
  <si>
    <t>CAMP. COM 84,21%</t>
  </si>
  <si>
    <t>SEM RESPOSTA DO CLIENTE</t>
  </si>
  <si>
    <t>QUITADO EM 17/02/2025</t>
  </si>
  <si>
    <t>CONFIRMAR SE QUITOU</t>
  </si>
  <si>
    <t>NÃO PAGO</t>
  </si>
  <si>
    <t>QUEBRA</t>
  </si>
  <si>
    <t>DAQUI 2 MESES</t>
  </si>
  <si>
    <t>CAMP. APROVADA SEM RESPOSTA</t>
  </si>
  <si>
    <t>CAMP. APROVADA VALOR MENOR</t>
  </si>
  <si>
    <t>LOCALIZAR</t>
  </si>
  <si>
    <t>46.99.73-035.9</t>
  </si>
  <si>
    <t>BANCO ACEITA PROPOSTAS</t>
  </si>
  <si>
    <t>QUITADO DIA 14/02</t>
  </si>
  <si>
    <t>QUITADO DIA 29/01</t>
  </si>
  <si>
    <t>CLIENTE PEDIU PAUSA NA NEGOCIAÇÃO</t>
  </si>
  <si>
    <t xml:space="preserve"> 316.5</t>
  </si>
  <si>
    <t>VALOR ACIMA DA DÍVIDA | R$ 42.002,04</t>
  </si>
  <si>
    <t>42 9131-3391</t>
  </si>
  <si>
    <t>OMNI NÃO NEGOCIA</t>
  </si>
  <si>
    <t>32.267.22</t>
  </si>
  <si>
    <t>ANALISE 32.267.22</t>
  </si>
  <si>
    <t>ANALISE APROVADA</t>
  </si>
  <si>
    <t>TERÁ 5 MIL EM MAR/25</t>
  </si>
  <si>
    <t>QUITADO EM 12/02/2025</t>
  </si>
  <si>
    <t>CAMP. COM 78,98%</t>
  </si>
  <si>
    <t>CAMP. APROVADA AGUARD. CLIENTE</t>
  </si>
  <si>
    <t>R$ 1.650 (CONFIRMAR)</t>
  </si>
  <si>
    <t>48 9656-0026</t>
  </si>
  <si>
    <t>SEM CAMPANHAS APROVADAS</t>
  </si>
  <si>
    <t>QUITADO EM 07/01/2025 CONF. CARTA QUI. E GRAVAME</t>
  </si>
  <si>
    <t>QUITADO EM 28/01/2025</t>
  </si>
  <si>
    <t>INVIÁVEL SUBMETER ANÁLISE</t>
  </si>
  <si>
    <t>CLIENTE QUITOU EM 04/02/2025</t>
  </si>
  <si>
    <t>SEM CAMPANHA APROVADA|ANÁLISE INVIÁVEL</t>
  </si>
  <si>
    <t>CAMP. COM 75,20%</t>
  </si>
  <si>
    <t>CAMP. COM 87,79%</t>
  </si>
  <si>
    <t>SEM CAMPANHA DE DESCONTO</t>
  </si>
  <si>
    <t>CAMP. COM 55,86%</t>
  </si>
  <si>
    <t>NUMEROS NO CADASTRO NÃO EXISTEM!!!</t>
  </si>
  <si>
    <t>AGUAR. PROCURAÇÃO</t>
  </si>
  <si>
    <t>ENVIAR PROCURAÇÃO P/ O Nº 11979667324</t>
  </si>
  <si>
    <t>15 99601-5266</t>
  </si>
  <si>
    <t>QUITADO EM 28/01/25 PELA CAPITAL FINANCEIRA</t>
  </si>
  <si>
    <t>CAMP. COM 73,37%</t>
  </si>
  <si>
    <t>CAMP. COM 69,59%</t>
  </si>
  <si>
    <t>QUITADO EM 24/01/2025</t>
  </si>
  <si>
    <t>999.3</t>
  </si>
  <si>
    <t>ANÁLISE 11.000,00</t>
  </si>
  <si>
    <t>ANÁLISE RECUSADA</t>
  </si>
  <si>
    <t>SEM CAMPANHAS DE DESCONTO</t>
  </si>
  <si>
    <t>QUITADO EM 25/01/2025</t>
  </si>
  <si>
    <t>VALOR ACIMA DA DÍVIDA | R$ 52.395,01</t>
  </si>
  <si>
    <t>AGUARD. CLIENTE</t>
  </si>
  <si>
    <t>CAMP. COM 63,95%</t>
  </si>
  <si>
    <t>514.2</t>
  </si>
  <si>
    <t>608.1</t>
  </si>
  <si>
    <t>RIBERÃO PRETO</t>
  </si>
  <si>
    <t>CAMP. COM 66,28%</t>
  </si>
  <si>
    <t xml:space="preserve"> NÃO CONFIRMADO</t>
  </si>
  <si>
    <t>FOI SOLICITADO PROCURAÇÃO EM 06/2024</t>
  </si>
  <si>
    <t>QUITADO DIA 17/02</t>
  </si>
  <si>
    <t>MAJORANDO VALORES</t>
  </si>
  <si>
    <t>616.1</t>
  </si>
  <si>
    <t>SOLICITADO PROCURAÇÃO EM 01/2025</t>
  </si>
  <si>
    <t>CONTRATO ANTIGO</t>
  </si>
  <si>
    <t>MACEIÓ</t>
  </si>
  <si>
    <t>CAMP. COM 57,44%</t>
  </si>
  <si>
    <t>CAMP. APROVADA VALOR MENOR | NA ARCAU!!!</t>
  </si>
  <si>
    <t>CAMP. COM 54,41%</t>
  </si>
  <si>
    <t>CAMP. COM 54,37%</t>
  </si>
  <si>
    <t>CLIENTE TERÁ VALORES EM MAIO/25</t>
  </si>
  <si>
    <t>2.800.00</t>
  </si>
  <si>
    <t>SEM CAMPANHA APROVADA | NA ARCAU :/</t>
  </si>
  <si>
    <t>CAMP. ACIMA 70%</t>
  </si>
  <si>
    <t>AGUARD. PGTO.</t>
  </si>
  <si>
    <t>BOLETO ENCAMINHADO P/ VERIFICAÇÃO</t>
  </si>
  <si>
    <t>QUITADO 07/02/2025</t>
  </si>
  <si>
    <t>PROCESSO DE TRANSFERENCIA</t>
  </si>
  <si>
    <t>PROCURAÇÃO SOLICITADA</t>
  </si>
  <si>
    <t>SEM CAMPANHA APROVADA. ESTÁ NA ARCAU :/</t>
  </si>
  <si>
    <t>2.000,00 (CONFIRMAR)</t>
  </si>
  <si>
    <t>CAMP. COM 83,41%</t>
  </si>
  <si>
    <t>CAMP. APROVADA SEM RESPOSTA!!!!</t>
  </si>
  <si>
    <t>102.8</t>
  </si>
  <si>
    <t>CAMP. COM 66,80%</t>
  </si>
  <si>
    <t>CAMP. APROVADA ENCAMINHAR MENSAGEM</t>
  </si>
  <si>
    <t>CAMP. COM 72,24%</t>
  </si>
  <si>
    <t>CAMP. APROVADA MSG ENCAMINHADA/SEM REPOSTA</t>
  </si>
  <si>
    <t>DEMANDA RESOLVIDA. CLIENTE QUITOU</t>
  </si>
  <si>
    <t>CONFIRMAR QUITAÇÃO</t>
  </si>
  <si>
    <t>PROPOSTA 10.197,75</t>
  </si>
  <si>
    <t>CONFIRMAR COM O CLIENTE ENVIO DE ANÁLISE</t>
  </si>
  <si>
    <t>CONTRATO NA ARCAU</t>
  </si>
  <si>
    <t>CAMP. COM 72,13%</t>
  </si>
  <si>
    <t>CAMP. COM 67,21%</t>
  </si>
  <si>
    <t>CAMP. APROVADA MSG ENCAMINHADA/SEM RESPOSTA</t>
  </si>
  <si>
    <t>COMPROVANTE RECEBIDO!</t>
  </si>
  <si>
    <t>45 9125-8555</t>
  </si>
  <si>
    <t>VALOR ACIMA DA DÍVIDA | R$ 33.457,74</t>
  </si>
  <si>
    <t>TERÁ EM ATÉ 10/15 DIAS</t>
  </si>
  <si>
    <t>CAMP. COM 69,14%</t>
  </si>
  <si>
    <t>CAMP. APROVADA | CLIENTE TERÁ VALOR EM 10 DIAS</t>
  </si>
  <si>
    <t>11 3003-0793</t>
  </si>
  <si>
    <t>CAMP. COM 75,01%</t>
  </si>
  <si>
    <t>SEM CAMPANHA APROVADA | 4.800,00 P/ ANÁLISE</t>
  </si>
  <si>
    <t>SEM CAMPANHA | ESTÁ NA ARCAU :/</t>
  </si>
  <si>
    <t>ANALISE 1.805,30</t>
  </si>
  <si>
    <t>ANALISE APROVADA;BOLETO SOLICITADO</t>
  </si>
  <si>
    <t>CAMP. COM 58,60%</t>
  </si>
  <si>
    <t>ANÁLISE 10.600</t>
  </si>
  <si>
    <t>ANALISE APROVADA, SOLICITADO BOLETO.</t>
  </si>
  <si>
    <t>345.1</t>
  </si>
  <si>
    <t>CAMP. COM 62,88%</t>
  </si>
  <si>
    <t>CAMP. COM 59,79%</t>
  </si>
  <si>
    <t>CAMP. COM 73,56%</t>
  </si>
  <si>
    <t>CAMP. APROVADA AGUARDANDO RESPOSTA CLIENTE</t>
  </si>
  <si>
    <t>BANCO/501</t>
  </si>
  <si>
    <t>CAMP. COM 74,35%</t>
  </si>
  <si>
    <t>CAMP. COM 56,21%</t>
  </si>
  <si>
    <t>OMNI NÃO NEGOCIA MESMO COM PROCURACAO</t>
  </si>
  <si>
    <t>QUITAÇÃO PARCELADA</t>
  </si>
  <si>
    <t>FEITO NEGOCIAÇÃO DIRETAMENTE COM O BANCO</t>
  </si>
  <si>
    <t xml:space="preserve">(17)99126-1028 </t>
  </si>
  <si>
    <t>CAMP. COM 56,67%</t>
  </si>
  <si>
    <t>CAMP. COM 72,36%</t>
  </si>
  <si>
    <t>MÍNIMO P/ ANALISE R$ 2.500 | CLIENTE TEM 1.900</t>
  </si>
  <si>
    <t>SINOSSERRA FINANCEIRA</t>
  </si>
  <si>
    <t>100.1</t>
  </si>
  <si>
    <t>VALOR ACIMA DA DÍVIDA | R$ 117.038,03</t>
  </si>
  <si>
    <t>SEM CAMPANHA APROVADA | NÃO ACEITAM ANALISE</t>
  </si>
  <si>
    <t>CAMP. COM 63,07%</t>
  </si>
  <si>
    <t>MÍNIMO 16.000,00</t>
  </si>
  <si>
    <t>CAMP. COM 56,74%</t>
  </si>
  <si>
    <t>SEM CAMPANHA, PORÉM, BANCO ACEITA PROPOSTA</t>
  </si>
  <si>
    <t>CAMP. COM 75,02%</t>
  </si>
  <si>
    <t>CAMP. APROVADA / TERÁ DINHEIRO DAQUI UNS DIAS</t>
  </si>
  <si>
    <t>CAMP. COM 62,21%</t>
  </si>
  <si>
    <t>CAMP. APROVADA</t>
  </si>
  <si>
    <t>CAMP. COM 62,82%</t>
  </si>
  <si>
    <t>CLIENTE QUITOU O CONTRATO EM 27/02</t>
  </si>
  <si>
    <t>CAMP. COM 71,14%</t>
  </si>
  <si>
    <t>CAMP. APROVADO VALOR MENOR</t>
  </si>
  <si>
    <t>CAMP. DE 84,90%. CLIENTE AINDA NÃO RESPONDEU</t>
  </si>
  <si>
    <t>SEM CAMPANHA APROVADO | ESTÁ NA ARCAU :/</t>
  </si>
  <si>
    <t>QQ</t>
  </si>
  <si>
    <t>SEM CAMPANHAS DE DESCONTOS</t>
  </si>
  <si>
    <t>CONFIRMAR ACORDO</t>
  </si>
  <si>
    <t>CAMP. COM 90,63%</t>
  </si>
  <si>
    <t>SOLICITADO PROCURAÇÃO EM 02/25</t>
  </si>
  <si>
    <t>-</t>
  </si>
  <si>
    <t>CLIENTE QUITOU EM 14/02/2025</t>
  </si>
  <si>
    <t>Sem desconto</t>
  </si>
  <si>
    <t>Aprovado 60,00%</t>
  </si>
  <si>
    <t>Boleto e Minuta Solicitados</t>
  </si>
  <si>
    <t>Aprovado 85,65%</t>
  </si>
  <si>
    <t>Aprovado 51,27%</t>
  </si>
  <si>
    <t>Boleto Recepcionado</t>
  </si>
  <si>
    <t>Campanha aprovada 54,75%</t>
  </si>
  <si>
    <t>Aprovado 64,46%</t>
  </si>
  <si>
    <t>19/999/86/9191</t>
  </si>
  <si>
    <t>APROVADO 58,51%</t>
  </si>
  <si>
    <t>Campanha aprovada 56,61%</t>
  </si>
  <si>
    <t>APROVADO 68,22%</t>
  </si>
  <si>
    <t>Entrega amigável realizada em 10 de Janeiro de 2025</t>
  </si>
  <si>
    <t>Aprovado 75,76%</t>
  </si>
  <si>
    <t>Quitado Empresa</t>
  </si>
  <si>
    <t>APROVADO 53,07%</t>
  </si>
  <si>
    <t>APROVADO 68,83%</t>
  </si>
  <si>
    <t>APROVADO 61,64%</t>
  </si>
  <si>
    <t>501.1</t>
  </si>
  <si>
    <t>APROVADO 62,75%</t>
  </si>
  <si>
    <t>316.7</t>
  </si>
  <si>
    <t>Aprovado 86,00%</t>
  </si>
  <si>
    <t>307.1</t>
  </si>
  <si>
    <t>APROVADO 57,00%</t>
  </si>
  <si>
    <t>APROVADO 69,47%</t>
  </si>
  <si>
    <t>APROVADO 53,80%</t>
  </si>
  <si>
    <t>APROVADO 56,99%</t>
  </si>
  <si>
    <t>Aprovado 63,47%</t>
  </si>
  <si>
    <t>APROVADO 86,95%</t>
  </si>
  <si>
    <t>Quitado empresa</t>
  </si>
  <si>
    <t>402.2</t>
  </si>
  <si>
    <t xml:space="preserve">Veículo foi apreendido </t>
  </si>
  <si>
    <t>17.99176.601.2</t>
  </si>
  <si>
    <t>524.1</t>
  </si>
  <si>
    <t>Quitado Cliente</t>
  </si>
  <si>
    <t>Aprovado 56,70%</t>
  </si>
  <si>
    <t>Aprovado 67,14%</t>
  </si>
  <si>
    <t>Aprovado 58,19%</t>
  </si>
  <si>
    <t>BANCO VOLKSWAGEN</t>
  </si>
  <si>
    <t>521.1</t>
  </si>
  <si>
    <t>APROVADO 61,96%</t>
  </si>
  <si>
    <t>Aguardando procuração</t>
  </si>
  <si>
    <t>57.1</t>
  </si>
  <si>
    <t>131.1</t>
  </si>
  <si>
    <t>Aprovado 69,64%</t>
  </si>
  <si>
    <t>Aprovado 78,45%</t>
  </si>
  <si>
    <t xml:space="preserve">Campanha aprovada, não consegui contato com o cliente. </t>
  </si>
  <si>
    <t>Aguardando Procuração</t>
  </si>
  <si>
    <t>Sem Desconto</t>
  </si>
  <si>
    <t>Aprovado 81,29%</t>
  </si>
  <si>
    <t>APROVADO 59,69%</t>
  </si>
  <si>
    <t>APROVADO 79,21%</t>
  </si>
  <si>
    <t>Aprovado 71,10%</t>
  </si>
  <si>
    <t>Aprovado 78,29%</t>
  </si>
  <si>
    <t>14.3201.56.0.8</t>
  </si>
  <si>
    <t>AGUARDANDO ANÁLISE</t>
  </si>
  <si>
    <t>APROVADO 51,19%</t>
  </si>
  <si>
    <t>APROVADO  80,49%</t>
  </si>
  <si>
    <t>APROVADO 62,49%</t>
  </si>
  <si>
    <t>APROVADO 72,38%</t>
  </si>
  <si>
    <t>Boleto Solicitado</t>
  </si>
  <si>
    <t>Aprovado 74,95%</t>
  </si>
  <si>
    <t>RENAULT</t>
  </si>
  <si>
    <t>SÃO JOSE</t>
  </si>
  <si>
    <t>QUITAÇÃO PARCELADA EM 12 VEZES</t>
  </si>
  <si>
    <t>NÃO RESPONDE</t>
  </si>
  <si>
    <t>Banco</t>
  </si>
  <si>
    <t>quitado cliente</t>
  </si>
  <si>
    <t>JULIANE/QUITADO</t>
  </si>
  <si>
    <t>316.6</t>
  </si>
  <si>
    <t>ELIZANGELA/BOL SOL</t>
  </si>
  <si>
    <t>ATÉ 25/02/2025</t>
  </si>
  <si>
    <t>boleto do thalisson/QUITADO</t>
  </si>
  <si>
    <t>ATÉ 27/02/2025</t>
  </si>
  <si>
    <t>ATÉ 28/02/2025</t>
  </si>
  <si>
    <t>207352/QUEBRA</t>
  </si>
  <si>
    <t>ATÉ 05/03/2025</t>
  </si>
  <si>
    <t>19 32839191</t>
  </si>
  <si>
    <t>COMPROVANTE DIA 25</t>
  </si>
  <si>
    <t>COMPROVANTE DIA 28</t>
  </si>
  <si>
    <t>14.000,00 A 20.000,00</t>
  </si>
  <si>
    <t>LEVANTAMENTO DE VALORES</t>
  </si>
  <si>
    <t>QUER QUITAR POR 6.000,00</t>
  </si>
  <si>
    <t>quitado empresa</t>
  </si>
  <si>
    <t>10.000 / cliente recebeu uma proposta do banco de 7.735,54,verificar junto ao banco.</t>
  </si>
  <si>
    <t>POR MIM</t>
  </si>
  <si>
    <t>302.3</t>
  </si>
  <si>
    <t>POR OUTRA PESSOA</t>
  </si>
  <si>
    <t>aguardando comprovante dia 27</t>
  </si>
  <si>
    <t>DIA 5/6 DE MARÇO VALORES AT.</t>
  </si>
  <si>
    <t>quitação parcelada</t>
  </si>
  <si>
    <t>LEVANTANDO PARA 8 MIL</t>
  </si>
  <si>
    <t>VERIFICAR</t>
  </si>
  <si>
    <t>10.000,00 á 12.000,00</t>
  </si>
  <si>
    <t>24.627,32 - 64%, CLIENTE QUER MENOS</t>
  </si>
  <si>
    <t>VALOR ALTO</t>
  </si>
  <si>
    <t>alma viva</t>
  </si>
  <si>
    <t>aguardando comprovante DIA 21</t>
  </si>
  <si>
    <t>COMPROVANTE DIA 5</t>
  </si>
  <si>
    <t xml:space="preserve">CONTATAR CLIENTE </t>
  </si>
  <si>
    <t>SEM NEGOCIAÇÃO</t>
  </si>
  <si>
    <t>aguardando procuração assinada</t>
  </si>
  <si>
    <t>COMPROVANTE DIA 20</t>
  </si>
  <si>
    <t>1002.2</t>
  </si>
  <si>
    <t xml:space="preserve"> 51 8148-1148</t>
  </si>
  <si>
    <t>COMPROVANTE DIA 21</t>
  </si>
  <si>
    <t>NÃO DEU OS 15 MIL</t>
  </si>
  <si>
    <t>VAI TER O DINHEIRO EM MARÇO</t>
  </si>
  <si>
    <t>VERIFICAR SE FOI QUITADO</t>
  </si>
  <si>
    <t>8.500,00 DIA 27</t>
  </si>
  <si>
    <t>COMPROVANTE DIA 27</t>
  </si>
  <si>
    <t>VAI TER O DINHEIRO FINAL DA SEMANA</t>
  </si>
  <si>
    <t>QUITADO EMPRESA POR MIM</t>
  </si>
  <si>
    <t>APREENDIDO OU ENTREGA AMIGÁVEL</t>
  </si>
  <si>
    <t>aguardando mensagem no email</t>
  </si>
  <si>
    <t>WOLKSWAGEN</t>
  </si>
  <si>
    <t>CONTRATO FANTASMA</t>
  </si>
  <si>
    <t>SEM INFORMAÇÕES</t>
  </si>
  <si>
    <t>ITAU</t>
  </si>
  <si>
    <t>SEM SISTEMA</t>
  </si>
  <si>
    <t>TOKIO MITSUISHI S/A</t>
  </si>
  <si>
    <t>FIAT</t>
  </si>
  <si>
    <t>R$ 6.000,00</t>
  </si>
  <si>
    <t>*QUITADO POR JULIA</t>
  </si>
  <si>
    <t>212.5</t>
  </si>
  <si>
    <t>PERMANECE EM ANÁLISE.</t>
  </si>
  <si>
    <t>AGENTE</t>
  </si>
  <si>
    <t>39 (OMNI)</t>
  </si>
  <si>
    <t xml:space="preserve"> 310.3</t>
  </si>
  <si>
    <t>222.4</t>
  </si>
  <si>
    <t xml:space="preserve">VERIFIVADO POR THALISSON </t>
  </si>
  <si>
    <t xml:space="preserve"> 310.1</t>
  </si>
  <si>
    <t xml:space="preserve"> </t>
  </si>
  <si>
    <t>206.3</t>
  </si>
  <si>
    <t>NOVA ANÁLISE: 13.000,00</t>
  </si>
  <si>
    <t>305.2</t>
  </si>
  <si>
    <t>1004.1</t>
  </si>
  <si>
    <t>VERIFICAR SE NEGOCIOU</t>
  </si>
  <si>
    <t>JOAO PESSOA</t>
  </si>
  <si>
    <t>AGUARDANDO O BOLETO</t>
  </si>
  <si>
    <t xml:space="preserve">solicitar boleto </t>
  </si>
  <si>
    <t>AGUARDANDO ENVIO DO BOLETO</t>
  </si>
  <si>
    <t>valor aprovado</t>
  </si>
  <si>
    <t xml:space="preserve"> 708.5</t>
  </si>
  <si>
    <t>SETE</t>
  </si>
  <si>
    <t>EXECUÇÃO</t>
  </si>
  <si>
    <t>304.2</t>
  </si>
  <si>
    <t>214.1</t>
  </si>
  <si>
    <t>R$9.000,00 ANÁLISE</t>
  </si>
  <si>
    <t>NEGOCIAR NOVO VALOR</t>
  </si>
  <si>
    <t>SÃO BERNARDO</t>
  </si>
  <si>
    <t>AGUARDANDO RETORNO DO CLIENTE</t>
  </si>
  <si>
    <t xml:space="preserve">R$ 21.708,96 </t>
  </si>
  <si>
    <t>APROVADA</t>
  </si>
  <si>
    <t>Aprovado 65%</t>
  </si>
  <si>
    <t>AGUARDANDO RESPOSTA NO WHATSAPP</t>
  </si>
  <si>
    <t>R$ 0,00</t>
  </si>
  <si>
    <t>VERIFICADO POR LUARA</t>
  </si>
  <si>
    <t>R$ 1.500,00</t>
  </si>
  <si>
    <t>203 wpp</t>
  </si>
  <si>
    <t>VALOR PRÉ-APROVADO</t>
  </si>
  <si>
    <t>CONTRATO LEANDRO</t>
  </si>
  <si>
    <t>PRAZO em atraso</t>
  </si>
  <si>
    <t>PRAZO 
qualidade</t>
  </si>
  <si>
    <t>230114</t>
  </si>
  <si>
    <t>R$ 15.000,00</t>
  </si>
  <si>
    <t>MENSAGEM ENCAM.</t>
  </si>
  <si>
    <t>BOLETO REVALIDADO</t>
  </si>
  <si>
    <t>Ja tem boleto da Juliane</t>
  </si>
  <si>
    <t xml:space="preserve">524- jcs </t>
  </si>
  <si>
    <t>sem valores</t>
  </si>
  <si>
    <t>em negociação isa wpp</t>
  </si>
  <si>
    <t>VALOR PARECIDO RECENTE</t>
  </si>
  <si>
    <t>214.2 antonio braz</t>
  </si>
  <si>
    <t>17mil até hoje, cliente n responde</t>
  </si>
  <si>
    <t>SEM VALORES</t>
  </si>
  <si>
    <t>Ana Géssica</t>
  </si>
  <si>
    <t>APROVADO DIA 11/02</t>
  </si>
  <si>
    <t>análise recusada</t>
  </si>
  <si>
    <t>203 - mirian</t>
  </si>
  <si>
    <t>MENSAGEM ENCAMINHADA</t>
  </si>
  <si>
    <t>MESMOS VALORES</t>
  </si>
  <si>
    <t>525.1</t>
  </si>
  <si>
    <t>44.4</t>
  </si>
  <si>
    <t xml:space="preserve">316.5 </t>
  </si>
  <si>
    <t>LIGAR DEPOIS DO CARNAVAL</t>
  </si>
  <si>
    <t xml:space="preserve"> Cancelado</t>
  </si>
  <si>
    <t xml:space="preserve">VALOR INVIÁVEL </t>
  </si>
  <si>
    <t xml:space="preserve">548.370.576-91
</t>
  </si>
  <si>
    <t xml:space="preserve">cliente formalizou acordo </t>
  </si>
  <si>
    <t>MESMO VALOR ANTERIOR</t>
  </si>
  <si>
    <t xml:space="preserve">307.2 </t>
  </si>
  <si>
    <t>312</t>
  </si>
  <si>
    <t>mesmos valores</t>
  </si>
  <si>
    <t xml:space="preserve">Verificando Bruna </t>
  </si>
  <si>
    <t>106v</t>
  </si>
  <si>
    <t>808.422.249-04</t>
  </si>
  <si>
    <t>024.934.939-66</t>
  </si>
  <si>
    <t>COMPROVANTE RECEPCIONADO</t>
  </si>
  <si>
    <t>037.019.499-30</t>
  </si>
  <si>
    <t>017.263.149-10</t>
  </si>
  <si>
    <t>049.512.613-67</t>
  </si>
  <si>
    <t>044.314.323-45</t>
  </si>
  <si>
    <t>031.797.559-54</t>
  </si>
  <si>
    <t>220.1</t>
  </si>
  <si>
    <t>aguardando procuração</t>
  </si>
  <si>
    <t>052.644.504-12</t>
  </si>
  <si>
    <t>409.044.118-85</t>
  </si>
  <si>
    <t>13,500,00</t>
  </si>
  <si>
    <t>374.313.909-04</t>
  </si>
  <si>
    <t xml:space="preserve"> 952.932.568-15</t>
  </si>
  <si>
    <t>032.829.485-30</t>
  </si>
  <si>
    <t>436.680.578-26</t>
  </si>
  <si>
    <t xml:space="preserve">quitado </t>
  </si>
  <si>
    <t>102v</t>
  </si>
  <si>
    <t xml:space="preserve"> 506.533.935-04</t>
  </si>
  <si>
    <t>713.1</t>
  </si>
  <si>
    <t xml:space="preserve">279.2 </t>
  </si>
  <si>
    <t xml:space="preserve"> 027.973.773-46</t>
  </si>
  <si>
    <t>02/012025</t>
  </si>
  <si>
    <t xml:space="preserve">AGUARDANDO COMPROVANTE </t>
  </si>
  <si>
    <t>ARACAJU</t>
  </si>
  <si>
    <t>331.489.098-28</t>
  </si>
  <si>
    <t>043.909.908-02</t>
  </si>
  <si>
    <t>104.134.268-31</t>
  </si>
  <si>
    <t xml:space="preserve"> 469.080.508-31</t>
  </si>
  <si>
    <t>684.722.773-72</t>
  </si>
  <si>
    <t>009.322.350-18</t>
  </si>
  <si>
    <r>
      <rPr>
        <rFont val="Calibri"/>
        <b/>
        <color rgb="FF1155CC"/>
        <sz val="10.0"/>
        <u/>
      </rPr>
      <t>088.017.169-31</t>
    </r>
  </si>
  <si>
    <t>transfêrencia</t>
  </si>
  <si>
    <t>026.600.349-40</t>
  </si>
  <si>
    <t xml:space="preserve"> 067.117.859-83</t>
  </si>
  <si>
    <t xml:space="preserve"> 031.252.439-04</t>
  </si>
  <si>
    <t>001.401.270-70</t>
  </si>
  <si>
    <t>demanda resolvida</t>
  </si>
  <si>
    <t xml:space="preserve"> 054.022.309-35</t>
  </si>
  <si>
    <t>047.905.169-03</t>
  </si>
  <si>
    <t>907.942.309-20</t>
  </si>
  <si>
    <t xml:space="preserve"> 928.536.179-04</t>
  </si>
  <si>
    <t>307V</t>
  </si>
  <si>
    <t>106.018.719-10</t>
  </si>
  <si>
    <t>071.893.289-71</t>
  </si>
  <si>
    <t>boleto solicitado</t>
  </si>
  <si>
    <t>029.315.569-04</t>
  </si>
  <si>
    <t>028.829.729-62</t>
  </si>
  <si>
    <t xml:space="preserve"> 026.935.789-06</t>
  </si>
  <si>
    <t xml:space="preserve"> 105.692.919-76</t>
  </si>
  <si>
    <t>022.040.529-81</t>
  </si>
  <si>
    <t>033.593.469-20</t>
  </si>
  <si>
    <t>105v</t>
  </si>
  <si>
    <t>892.179.770-04</t>
  </si>
  <si>
    <t>045.584.889-04</t>
  </si>
  <si>
    <t>806.989.640-04</t>
  </si>
  <si>
    <t>048.954.199-24</t>
  </si>
  <si>
    <t>143.968.929-69</t>
  </si>
  <si>
    <t xml:space="preserve"> 000.265.369-94</t>
  </si>
  <si>
    <t>106.2v</t>
  </si>
  <si>
    <t>037.099.299-70</t>
  </si>
  <si>
    <t>029.962.249-57</t>
  </si>
  <si>
    <t>082.535.459-59</t>
  </si>
  <si>
    <t>041.368.689-28</t>
  </si>
  <si>
    <t>087.082.499-62</t>
  </si>
  <si>
    <t>018.404.249-66</t>
  </si>
  <si>
    <t>584.924.619-34</t>
  </si>
  <si>
    <t>344.669.759-49</t>
  </si>
  <si>
    <t xml:space="preserve"> 073.043.149-58</t>
  </si>
  <si>
    <t>987.467.319-20</t>
  </si>
  <si>
    <t>050.667.639-02</t>
  </si>
  <si>
    <t>044.135.199-90</t>
  </si>
  <si>
    <t>048.796.109-92</t>
  </si>
  <si>
    <t>324.506.809-34</t>
  </si>
  <si>
    <t>093.663.624-60</t>
  </si>
  <si>
    <t>036.070.579-07</t>
  </si>
  <si>
    <t>037.296.629-29</t>
  </si>
  <si>
    <t xml:space="preserve"> 395.182.649-53</t>
  </si>
  <si>
    <t>140.035.059-05</t>
  </si>
  <si>
    <t xml:space="preserve"> 323.726.129-72</t>
  </si>
  <si>
    <t>407.044.438-64</t>
  </si>
  <si>
    <t>devolvido</t>
  </si>
  <si>
    <t>469.971.993-72</t>
  </si>
  <si>
    <t>113.909.723-72</t>
  </si>
  <si>
    <t>040.562.953-28</t>
  </si>
  <si>
    <t>013.966.463-70</t>
  </si>
  <si>
    <t>102.2</t>
  </si>
  <si>
    <t xml:space="preserve"> 063.724.263-74</t>
  </si>
  <si>
    <t xml:space="preserve"> 009.810.753-47</t>
  </si>
  <si>
    <t xml:space="preserve"> 785.605.943-53</t>
  </si>
  <si>
    <t xml:space="preserve"> 008.703.349-64</t>
  </si>
  <si>
    <t xml:space="preserve">108.1 </t>
  </si>
  <si>
    <t>533.782.029-04</t>
  </si>
  <si>
    <t>238.404.121-53</t>
  </si>
  <si>
    <t xml:space="preserve"> 977.586.394-53</t>
  </si>
  <si>
    <t>086.578.644-52</t>
  </si>
  <si>
    <t>039.681.014-48</t>
  </si>
  <si>
    <t xml:space="preserve"> 219.368.544-49</t>
  </si>
  <si>
    <t>106.273.199-98</t>
  </si>
  <si>
    <t>034.635.189-88</t>
  </si>
  <si>
    <t>700.136.244-15</t>
  </si>
  <si>
    <t>728.270.254-34</t>
  </si>
  <si>
    <t xml:space="preserve"> 370.024.888-13</t>
  </si>
  <si>
    <t>055.677.594-52</t>
  </si>
  <si>
    <t>064.367.524-80</t>
  </si>
  <si>
    <t>010.653.664-85</t>
  </si>
  <si>
    <t>384.073.258-13</t>
  </si>
  <si>
    <t xml:space="preserve"> 088.203.149-08</t>
  </si>
  <si>
    <t>059.990.899-80</t>
  </si>
  <si>
    <t>024.725.669-21</t>
  </si>
  <si>
    <t xml:space="preserve"> 225.397.808-65</t>
  </si>
  <si>
    <t>145.920.178-70</t>
  </si>
  <si>
    <t xml:space="preserve"> 353.478.018-32</t>
  </si>
  <si>
    <t xml:space="preserve">VERIFICAR SE QUITOU </t>
  </si>
  <si>
    <t xml:space="preserve"> 009.079.211-40</t>
  </si>
  <si>
    <t xml:space="preserve"> 029.457.093-41</t>
  </si>
  <si>
    <t>022.930.465-67</t>
  </si>
  <si>
    <t>858.563.415-46</t>
  </si>
  <si>
    <t xml:space="preserve"> 390.422.578-22</t>
  </si>
  <si>
    <t>601.1</t>
  </si>
  <si>
    <t>318.832.548-76</t>
  </si>
  <si>
    <t>049.719.844-45</t>
  </si>
  <si>
    <t xml:space="preserve">AGUARDANDO BOLETO </t>
  </si>
  <si>
    <t xml:space="preserve"> 107.276.619-14</t>
  </si>
  <si>
    <t>REVALIDADO</t>
  </si>
  <si>
    <t xml:space="preserve"> 232.097.479-20</t>
  </si>
  <si>
    <t>088.780.709-71</t>
  </si>
  <si>
    <t>entrega amigavel</t>
  </si>
  <si>
    <t>535V</t>
  </si>
  <si>
    <t>964.492.929-20</t>
  </si>
  <si>
    <t>037.825.876-18</t>
  </si>
  <si>
    <t>262.102.008-93</t>
  </si>
  <si>
    <t>76.243.573-72</t>
  </si>
  <si>
    <t>141.129.628-19</t>
  </si>
  <si>
    <t>334.937.428-00</t>
  </si>
  <si>
    <t>283.914.478-63</t>
  </si>
  <si>
    <t>aguardando análise</t>
  </si>
  <si>
    <t>024.484.715-09</t>
  </si>
  <si>
    <t xml:space="preserve"> 030.350.055-75</t>
  </si>
  <si>
    <t xml:space="preserve"> 011.213.205-70</t>
  </si>
  <si>
    <t>524.2</t>
  </si>
  <si>
    <t>perda total</t>
  </si>
  <si>
    <t xml:space="preserve"> 466.742.968-21</t>
  </si>
  <si>
    <t>330.501.868-28</t>
  </si>
  <si>
    <t xml:space="preserve"> 215.727.488-00</t>
  </si>
  <si>
    <t xml:space="preserve">boleto solicitado </t>
  </si>
  <si>
    <t>217.740.068-63</t>
  </si>
  <si>
    <t>11.000,00 Á 14.000,00</t>
  </si>
  <si>
    <t>REVALIDAR</t>
  </si>
  <si>
    <t>ATUALIZAÇÃO DE PARCELA</t>
  </si>
  <si>
    <t>402.604.528-58</t>
  </si>
  <si>
    <t xml:space="preserve"> 404.508.398-77</t>
  </si>
  <si>
    <t>316.952.368-66</t>
  </si>
  <si>
    <t>252.630.988-39</t>
  </si>
  <si>
    <t>485.709.821-00</t>
  </si>
  <si>
    <t xml:space="preserve"> 121.469.116-11</t>
  </si>
  <si>
    <t>110.769.966-55</t>
  </si>
  <si>
    <t>702.1</t>
  </si>
  <si>
    <t>BANCO RENAULT</t>
  </si>
  <si>
    <t>cartão</t>
  </si>
  <si>
    <t>limite</t>
  </si>
  <si>
    <t>verificar se fez acordo</t>
  </si>
  <si>
    <t>FAZER REGISTRO</t>
  </si>
  <si>
    <t>008.509.054-94</t>
  </si>
  <si>
    <t xml:space="preserve">APROVADO </t>
  </si>
  <si>
    <t>análise recusado</t>
  </si>
  <si>
    <t>valor</t>
  </si>
  <si>
    <t>bano</t>
  </si>
  <si>
    <t>CLIENTE CONFIRMOU O PAGAMENTO</t>
  </si>
  <si>
    <t>DESCONTO ACIMA DE 80%</t>
  </si>
  <si>
    <t>INADIMPLENTE</t>
  </si>
  <si>
    <t>AGUARDANDO PROCURAÇAO</t>
  </si>
  <si>
    <t>INADIMPLÊNCIA</t>
  </si>
  <si>
    <t>EM CONTATO COM ASSESSORIA</t>
  </si>
  <si>
    <t>CLIENTE INADIMPLENTE</t>
  </si>
  <si>
    <t>SEM CAMPANHA / PROCESSO</t>
  </si>
  <si>
    <t>ENVIADO O BOLETO</t>
  </si>
  <si>
    <t>212.7</t>
  </si>
  <si>
    <t>SEM CAMAPANHA</t>
  </si>
  <si>
    <t>AGUAR. CONTATO</t>
  </si>
  <si>
    <t>MAIS DE 80% DE DESCONTO</t>
  </si>
  <si>
    <t>SEM DESCONTO / JAIRANE</t>
  </si>
  <si>
    <t>205.2</t>
  </si>
  <si>
    <t>PAMERICANO</t>
  </si>
  <si>
    <t>CLIENTE COM VALOR</t>
  </si>
  <si>
    <t>VALOES</t>
  </si>
  <si>
    <t xml:space="preserve">MESMA PROPOSTA </t>
  </si>
  <si>
    <t>ENTREGA AMIGAVEL</t>
  </si>
  <si>
    <t>PERMANCE NA ANALISE</t>
  </si>
  <si>
    <t>BOLETO - SETOR DE VERIFICAÇAO</t>
  </si>
  <si>
    <t>VERIFICAR SE CLIENTE FEZ ACORDO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</si>
</sst>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dd/MM/yyyy"/>
    <numFmt numFmtId="165" formatCode="[$R$ -416]#,##0.00"/>
    <numFmt numFmtId="166" formatCode="dd/mm/yyyy"/>
    <numFmt numFmtId="167" formatCode="d/m/yyyy"/>
    <numFmt numFmtId="168" formatCode="yyyy.m"/>
    <numFmt numFmtId="169" formatCode="d.m"/>
    <numFmt numFmtId="170" formatCode="dd/mm"/>
    <numFmt numFmtId="171" formatCode="dd/mm/yy"/>
    <numFmt numFmtId="172" formatCode="d/m"/>
  </numFmts>
  <fonts count="30">
    <font>
      <sz val="10.0"/>
      <color rgb="FF000000"/>
      <name val="Arial"/>
      <scheme val="minor"/>
    </font>
    <font>
      <b/>
      <i/>
      <color rgb="FFFFFFFF"/>
      <name val="Lexend"/>
    </font>
    <font/>
    <font>
      <b/>
      <i/>
      <color theme="1"/>
      <name val="Lexend"/>
    </font>
    <font>
      <b/>
      <i/>
      <sz val="25.0"/>
      <color rgb="FFFFFFFF"/>
      <name val="Lexend"/>
    </font>
    <font>
      <b/>
      <sz val="10.0"/>
      <color rgb="FF000000"/>
      <name val="Calibri"/>
    </font>
    <font>
      <b/>
      <sz val="10.0"/>
      <color theme="1"/>
      <name val="Calibri"/>
    </font>
    <font>
      <b/>
      <sz val="10.0"/>
      <color rgb="FFFFFFFF"/>
      <name val="Calibri"/>
    </font>
    <font>
      <sz val="10.0"/>
      <color theme="1"/>
      <name val="Calibri"/>
    </font>
    <font>
      <color rgb="FFFFFFFF"/>
      <name val="Calibri"/>
    </font>
    <font>
      <sz val="10.0"/>
      <color rgb="FFFFFFFF"/>
      <name val="Calibri"/>
    </font>
    <font>
      <b/>
      <color rgb="FF212529"/>
      <name val="Arial"/>
    </font>
    <font>
      <b/>
      <color rgb="FF212529"/>
      <name val="-apple-system"/>
    </font>
    <font>
      <b/>
      <sz val="9.0"/>
      <color theme="1"/>
      <name val="Arial"/>
    </font>
    <font>
      <sz val="12.0"/>
      <color rgb="FF495057"/>
      <name val="Arial"/>
    </font>
    <font>
      <sz val="12.0"/>
      <color rgb="FF495057"/>
      <name val="-apple-system"/>
    </font>
    <font>
      <b/>
      <i/>
      <sz val="9.0"/>
      <color rgb="FF000000"/>
      <name val="Calibri"/>
    </font>
    <font>
      <b/>
      <color theme="1"/>
      <name val="Calibri"/>
    </font>
    <font>
      <color theme="1"/>
      <name val="Arial"/>
    </font>
    <font>
      <b/>
      <sz val="10.0"/>
      <color rgb="FF495057"/>
      <name val="Calibri"/>
    </font>
    <font>
      <b/>
      <sz val="8.0"/>
      <color theme="1"/>
      <name val="Calibri"/>
    </font>
    <font>
      <b/>
      <i/>
      <sz val="10.0"/>
      <color theme="1"/>
      <name val="Calibri"/>
    </font>
    <font>
      <b/>
      <sz val="9.0"/>
      <color theme="1"/>
      <name val="Calibri"/>
    </font>
    <font>
      <b/>
      <i/>
      <sz val="9.0"/>
      <color theme="1"/>
      <name val="Calibri"/>
    </font>
    <font>
      <b/>
      <sz val="10.0"/>
      <color rgb="FF212529"/>
      <name val="Calibri"/>
    </font>
    <font>
      <b/>
      <sz val="10.0"/>
      <color theme="0"/>
      <name val="Calibri"/>
    </font>
    <font>
      <b/>
      <sz val="9.0"/>
      <color rgb="FF000000"/>
      <name val="Calibri"/>
    </font>
    <font>
      <sz val="10.0"/>
      <color rgb="FF000000"/>
      <name val="Calibri"/>
    </font>
    <font>
      <color theme="1"/>
      <name val="Arial"/>
      <scheme val="minor"/>
    </font>
    <font>
      <b/>
      <u/>
      <sz val="10.0"/>
      <color rgb="FF0000FF"/>
      <name val="Calibri"/>
    </font>
  </fonts>
  <fills count="2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8F9FA"/>
        <bgColor rgb="FFF8F9FA"/>
      </patternFill>
    </fill>
    <fill>
      <patternFill patternType="solid">
        <fgColor rgb="FFE06666"/>
        <bgColor rgb="FFE06666"/>
      </patternFill>
    </fill>
    <fill>
      <patternFill patternType="solid">
        <fgColor rgb="FFF1C232"/>
        <bgColor rgb="FFF1C232"/>
      </patternFill>
    </fill>
    <fill>
      <patternFill patternType="solid">
        <fgColor rgb="FFFCE5CD"/>
        <bgColor rgb="FFFCE5CD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theme="9"/>
        <bgColor theme="9"/>
      </patternFill>
    </fill>
    <fill>
      <patternFill patternType="solid">
        <fgColor rgb="FFB7B7B7"/>
        <bgColor rgb="FFB7B7B7"/>
      </patternFill>
    </fill>
    <fill>
      <patternFill patternType="solid">
        <fgColor rgb="FFFE6D73"/>
        <bgColor rgb="FFFE6D73"/>
      </patternFill>
    </fill>
    <fill>
      <patternFill patternType="solid">
        <fgColor rgb="FF8E7CC3"/>
        <bgColor rgb="FF8E7CC3"/>
      </patternFill>
    </fill>
    <fill>
      <patternFill patternType="solid">
        <fgColor rgb="FFE69138"/>
        <bgColor rgb="FFE69138"/>
      </patternFill>
    </fill>
    <fill>
      <patternFill patternType="solid">
        <fgColor theme="0"/>
        <bgColor theme="0"/>
      </patternFill>
    </fill>
    <fill>
      <patternFill patternType="solid">
        <fgColor rgb="FFCC0000"/>
        <bgColor rgb="FFCC00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3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top style="medium">
        <color rgb="FF000000"/>
      </top>
      <bottom style="medium">
        <color rgb="FF000000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medium">
        <color rgb="FFFFFFFF"/>
      </left>
      <right style="medium">
        <color rgb="FFFFFFFF"/>
      </right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5" fillId="0" fontId="2" numFmtId="0" xfId="0" applyBorder="1" applyFont="1"/>
    <xf borderId="0" fillId="0" fontId="3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readingOrder="0" vertical="center"/>
    </xf>
    <xf borderId="6" fillId="0" fontId="3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 vertical="center"/>
    </xf>
    <xf borderId="9" fillId="0" fontId="3" numFmtId="49" xfId="0" applyAlignment="1" applyBorder="1" applyFont="1" applyNumberFormat="1">
      <alignment horizontal="center" vertical="center"/>
    </xf>
    <xf borderId="10" fillId="0" fontId="2" numFmtId="0" xfId="0" applyBorder="1" applyFont="1"/>
    <xf borderId="9" fillId="3" fontId="3" numFmtId="164" xfId="0" applyAlignment="1" applyBorder="1" applyFont="1" applyNumberFormat="1">
      <alignment horizontal="center" vertical="center"/>
    </xf>
    <xf borderId="9" fillId="3" fontId="3" numFmtId="49" xfId="0" applyAlignment="1" applyBorder="1" applyFont="1" applyNumberFormat="1">
      <alignment horizontal="center" vertic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6" fillId="0" fontId="3" numFmtId="2" xfId="0" applyAlignment="1" applyBorder="1" applyFont="1" applyNumberFormat="1">
      <alignment horizontal="center" vertical="center"/>
    </xf>
    <xf borderId="4" fillId="2" fontId="1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49" xfId="0" applyAlignment="1" applyBorder="1" applyFont="1" applyNumberFormat="1">
      <alignment horizontal="center" vertical="center"/>
    </xf>
    <xf borderId="1" fillId="2" fontId="1" numFmtId="164" xfId="0" applyAlignment="1" applyBorder="1" applyFont="1" applyNumberFormat="1">
      <alignment horizontal="center" vertical="center"/>
    </xf>
    <xf borderId="1" fillId="2" fontId="1" numFmtId="49" xfId="0" applyAlignment="1" applyBorder="1" applyFont="1" applyNumberFormat="1">
      <alignment horizontal="center" vertical="center"/>
    </xf>
    <xf borderId="9" fillId="3" fontId="5" numFmtId="0" xfId="0" applyAlignment="1" applyBorder="1" applyFont="1">
      <alignment horizontal="center" readingOrder="0" shrinkToFit="0" vertical="center" wrapText="0"/>
    </xf>
    <xf borderId="9" fillId="3" fontId="5" numFmtId="49" xfId="0" applyAlignment="1" applyBorder="1" applyFont="1" applyNumberFormat="1">
      <alignment horizontal="center" readingOrder="0" shrinkToFit="0" vertical="center" wrapText="0"/>
    </xf>
    <xf borderId="9" fillId="3" fontId="5" numFmtId="164" xfId="0" applyAlignment="1" applyBorder="1" applyFont="1" applyNumberFormat="1">
      <alignment horizontal="center" shrinkToFit="0" vertical="center" wrapText="0"/>
    </xf>
    <xf borderId="9" fillId="3" fontId="5" numFmtId="49" xfId="0" applyAlignment="1" applyBorder="1" applyFont="1" applyNumberFormat="1">
      <alignment horizontal="center" shrinkToFit="0" vertical="center" wrapText="0"/>
    </xf>
    <xf borderId="9" fillId="3" fontId="5" numFmtId="165" xfId="0" applyAlignment="1" applyBorder="1" applyFont="1" applyNumberFormat="1">
      <alignment horizontal="center" shrinkToFit="0" vertical="center" wrapText="0"/>
    </xf>
    <xf borderId="0" fillId="3" fontId="5" numFmtId="49" xfId="0" applyAlignment="1" applyFont="1" applyNumberFormat="1">
      <alignment horizontal="center" vertical="center"/>
    </xf>
    <xf borderId="9" fillId="0" fontId="6" numFmtId="166" xfId="0" applyAlignment="1" applyBorder="1" applyFont="1" applyNumberFormat="1">
      <alignment horizontal="center" readingOrder="0" vertical="center"/>
    </xf>
    <xf borderId="9" fillId="0" fontId="6" numFmtId="0" xfId="0" applyAlignment="1" applyBorder="1" applyFont="1">
      <alignment horizontal="center" readingOrder="0" vertical="center"/>
    </xf>
    <xf borderId="9" fillId="4" fontId="6" numFmtId="0" xfId="0" applyAlignment="1" applyBorder="1" applyFill="1" applyFont="1">
      <alignment horizontal="center" vertical="center"/>
    </xf>
    <xf borderId="9" fillId="0" fontId="6" numFmtId="167" xfId="0" applyAlignment="1" applyBorder="1" applyFont="1" applyNumberFormat="1">
      <alignment horizontal="center" readingOrder="0" vertical="center"/>
    </xf>
    <xf borderId="9" fillId="0" fontId="6" numFmtId="165" xfId="0" applyAlignment="1" applyBorder="1" applyFont="1" applyNumberFormat="1">
      <alignment horizontal="center" vertical="center"/>
    </xf>
    <xf borderId="9" fillId="0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6" fillId="0" fontId="6" numFmtId="0" xfId="0" applyAlignment="1" applyBorder="1" applyFont="1">
      <alignment horizontal="center" vertical="center"/>
    </xf>
    <xf borderId="17" fillId="0" fontId="6" numFmtId="0" xfId="0" applyAlignment="1" applyBorder="1" applyFont="1">
      <alignment horizontal="center" vertical="center"/>
    </xf>
    <xf borderId="18" fillId="2" fontId="7" numFmtId="0" xfId="0" applyAlignment="1" applyBorder="1" applyFont="1">
      <alignment horizontal="center" vertical="bottom"/>
    </xf>
    <xf borderId="19" fillId="0" fontId="2" numFmtId="0" xfId="0" applyBorder="1" applyFont="1"/>
    <xf borderId="2" fillId="4" fontId="6" numFmtId="14" xfId="0" applyAlignment="1" applyBorder="1" applyFont="1" applyNumberFormat="1">
      <alignment horizontal="center" vertical="bottom"/>
    </xf>
    <xf borderId="18" fillId="2" fontId="7" numFmtId="0" xfId="0" applyAlignment="1" applyBorder="1" applyFont="1">
      <alignment horizontal="center" readingOrder="0" vertical="bottom"/>
    </xf>
    <xf borderId="20" fillId="4" fontId="7" numFmtId="0" xfId="0" applyAlignment="1" applyBorder="1" applyFont="1">
      <alignment horizontal="center" readingOrder="0" vertical="bottom"/>
    </xf>
    <xf borderId="9" fillId="0" fontId="6" numFmtId="165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/>
    </xf>
    <xf borderId="21" fillId="5" fontId="6" numFmtId="0" xfId="0" applyAlignment="1" applyBorder="1" applyFill="1" applyFont="1">
      <alignment horizontal="center" readingOrder="0" vertical="bottom"/>
    </xf>
    <xf borderId="21" fillId="5" fontId="6" numFmtId="49" xfId="0" applyAlignment="1" applyBorder="1" applyFont="1" applyNumberFormat="1">
      <alignment horizontal="center" vertical="bottom"/>
    </xf>
    <xf borderId="12" fillId="4" fontId="8" numFmtId="2" xfId="0" applyAlignment="1" applyBorder="1" applyFont="1" applyNumberFormat="1">
      <alignment vertical="bottom"/>
    </xf>
    <xf borderId="20" fillId="4" fontId="6" numFmtId="49" xfId="0" applyAlignment="1" applyBorder="1" applyFont="1" applyNumberFormat="1">
      <alignment horizontal="center" vertical="bottom"/>
    </xf>
    <xf borderId="0" fillId="0" fontId="6" numFmtId="166" xfId="0" applyAlignment="1" applyFont="1" applyNumberFormat="1">
      <alignment horizontal="center" readingOrder="0"/>
    </xf>
    <xf borderId="1" fillId="0" fontId="6" numFmtId="0" xfId="0" applyAlignment="1" applyBorder="1" applyFont="1">
      <alignment horizontal="center" readingOrder="0" vertical="center"/>
    </xf>
    <xf borderId="21" fillId="5" fontId="6" numFmtId="0" xfId="0" applyAlignment="1" applyBorder="1" applyFont="1">
      <alignment horizontal="center" readingOrder="0" shrinkToFit="0" wrapText="1"/>
    </xf>
    <xf borderId="22" fillId="0" fontId="6" numFmtId="0" xfId="0" applyAlignment="1" applyBorder="1" applyFont="1">
      <alignment horizontal="center" vertical="center"/>
    </xf>
    <xf borderId="21" fillId="2" fontId="7" numFmtId="164" xfId="0" applyAlignment="1" applyBorder="1" applyFont="1" applyNumberFormat="1">
      <alignment horizontal="center" vertical="bottom"/>
    </xf>
    <xf borderId="21" fillId="2" fontId="7" numFmtId="49" xfId="0" applyAlignment="1" applyBorder="1" applyFont="1" applyNumberFormat="1">
      <alignment horizontal="center" vertical="bottom"/>
    </xf>
    <xf borderId="20" fillId="4" fontId="7" numFmtId="49" xfId="0" applyAlignment="1" applyBorder="1" applyFont="1" applyNumberFormat="1">
      <alignment horizontal="center" vertical="bottom"/>
    </xf>
    <xf borderId="23" fillId="0" fontId="6" numFmtId="0" xfId="0" applyAlignment="1" applyBorder="1" applyFont="1">
      <alignment horizontal="center" vertical="center"/>
    </xf>
    <xf borderId="24" fillId="0" fontId="6" numFmtId="0" xfId="0" applyAlignment="1" applyBorder="1" applyFont="1">
      <alignment horizontal="center" vertical="center"/>
    </xf>
    <xf borderId="25" fillId="0" fontId="8" numFmtId="0" xfId="0" applyBorder="1" applyFont="1"/>
    <xf borderId="16" fillId="0" fontId="8" numFmtId="0" xfId="0" applyBorder="1" applyFont="1"/>
    <xf borderId="22" fillId="4" fontId="8" numFmtId="0" xfId="0" applyBorder="1" applyFont="1"/>
    <xf borderId="26" fillId="0" fontId="6" numFmtId="0" xfId="0" applyAlignment="1" applyBorder="1" applyFont="1">
      <alignment horizontal="center" vertical="center"/>
    </xf>
    <xf borderId="18" fillId="2" fontId="9" numFmtId="0" xfId="0" applyAlignment="1" applyBorder="1" applyFont="1">
      <alignment horizontal="center"/>
    </xf>
    <xf borderId="27" fillId="0" fontId="2" numFmtId="0" xfId="0" applyBorder="1" applyFont="1"/>
    <xf borderId="28" fillId="0" fontId="8" numFmtId="0" xfId="0" applyBorder="1" applyFont="1"/>
    <xf borderId="18" fillId="2" fontId="10" numFmtId="0" xfId="0" applyAlignment="1" applyBorder="1" applyFont="1">
      <alignment horizontal="center" readingOrder="0" vertical="center"/>
    </xf>
    <xf borderId="21" fillId="2" fontId="10" numFmtId="0" xfId="0" applyAlignment="1" applyBorder="1" applyFont="1">
      <alignment horizontal="center" readingOrder="0" vertical="center"/>
    </xf>
    <xf borderId="21" fillId="4" fontId="11" numFmtId="4" xfId="0" applyAlignment="1" applyBorder="1" applyFont="1" applyNumberFormat="1">
      <alignment horizontal="left" readingOrder="0"/>
    </xf>
    <xf borderId="21" fillId="0" fontId="8" numFmtId="4" xfId="0" applyAlignment="1" applyBorder="1" applyFont="1" applyNumberFormat="1">
      <alignment readingOrder="0"/>
    </xf>
    <xf borderId="21" fillId="5" fontId="6" numFmtId="10" xfId="0" applyAlignment="1" applyBorder="1" applyFont="1" applyNumberFormat="1">
      <alignment horizontal="center" vertical="bottom"/>
    </xf>
    <xf borderId="21" fillId="0" fontId="8" numFmtId="0" xfId="0" applyAlignment="1" applyBorder="1" applyFont="1">
      <alignment readingOrder="0"/>
    </xf>
    <xf borderId="21" fillId="4" fontId="12" numFmtId="4" xfId="0" applyAlignment="1" applyBorder="1" applyFont="1" applyNumberFormat="1">
      <alignment horizontal="left" readingOrder="0"/>
    </xf>
    <xf borderId="21" fillId="0" fontId="8" numFmtId="166" xfId="0" applyAlignment="1" applyBorder="1" applyFont="1" applyNumberFormat="1">
      <alignment horizontal="center" readingOrder="0"/>
    </xf>
    <xf borderId="21" fillId="0" fontId="8" numFmtId="0" xfId="0" applyAlignment="1" applyBorder="1" applyFont="1">
      <alignment horizontal="center" readingOrder="0"/>
    </xf>
    <xf borderId="21" fillId="0" fontId="8" numFmtId="0" xfId="0" applyBorder="1" applyFont="1"/>
    <xf borderId="20" fillId="0" fontId="8" numFmtId="0" xfId="0" applyBorder="1" applyFont="1"/>
    <xf borderId="29" fillId="0" fontId="8" numFmtId="0" xfId="0" applyBorder="1" applyFont="1"/>
    <xf borderId="30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1" fillId="0" fontId="6" numFmtId="4" xfId="0" applyAlignment="1" applyBorder="1" applyFont="1" applyNumberFormat="1">
      <alignment horizontal="center" readingOrder="0" vertical="center"/>
    </xf>
    <xf borderId="0" fillId="0" fontId="6" numFmtId="166" xfId="0" applyAlignment="1" applyFont="1" applyNumberFormat="1">
      <alignment horizontal="center" readingOrder="0" vertical="center"/>
    </xf>
    <xf borderId="9" fillId="0" fontId="6" numFmtId="168" xfId="0" applyAlignment="1" applyBorder="1" applyFont="1" applyNumberFormat="1">
      <alignment horizontal="center" readingOrder="0" vertical="center"/>
    </xf>
    <xf borderId="9" fillId="0" fontId="6" numFmtId="169" xfId="0" applyAlignment="1" applyBorder="1" applyFont="1" applyNumberFormat="1">
      <alignment horizontal="center" readingOrder="0" vertical="center"/>
    </xf>
    <xf borderId="9" fillId="6" fontId="6" numFmtId="0" xfId="0" applyAlignment="1" applyBorder="1" applyFill="1" applyFont="1">
      <alignment horizontal="center" readingOrder="0" vertical="center"/>
    </xf>
    <xf borderId="9" fillId="4" fontId="6" numFmtId="49" xfId="0" applyAlignment="1" applyBorder="1" applyFont="1" applyNumberFormat="1">
      <alignment horizontal="center" vertical="center"/>
    </xf>
    <xf borderId="9" fillId="4" fontId="6" numFmtId="0" xfId="0" applyAlignment="1" applyBorder="1" applyFont="1">
      <alignment horizontal="center" readingOrder="0" vertical="center"/>
    </xf>
    <xf borderId="9" fillId="7" fontId="6" numFmtId="0" xfId="0" applyAlignment="1" applyBorder="1" applyFill="1" applyFont="1">
      <alignment horizontal="center" readingOrder="0" vertical="center"/>
    </xf>
    <xf borderId="9" fillId="0" fontId="13" numFmtId="166" xfId="0" applyAlignment="1" applyBorder="1" applyFont="1" applyNumberFormat="1">
      <alignment horizontal="center" readingOrder="0" vertical="center"/>
    </xf>
    <xf borderId="0" fillId="8" fontId="14" numFmtId="0" xfId="0" applyAlignment="1" applyFill="1" applyFont="1">
      <alignment horizontal="left" readingOrder="0"/>
    </xf>
    <xf borderId="0" fillId="8" fontId="15" numFmtId="0" xfId="0" applyAlignment="1" applyFont="1">
      <alignment horizontal="left" readingOrder="0"/>
    </xf>
    <xf borderId="9" fillId="4" fontId="16" numFmtId="49" xfId="0" applyAlignment="1" applyBorder="1" applyFont="1" applyNumberFormat="1">
      <alignment horizontal="center" vertical="bottom"/>
    </xf>
    <xf borderId="9" fillId="4" fontId="5" numFmtId="49" xfId="0" applyAlignment="1" applyBorder="1" applyFont="1" applyNumberFormat="1">
      <alignment horizontal="center" readingOrder="0" vertical="center"/>
    </xf>
    <xf borderId="9" fillId="0" fontId="6" numFmtId="166" xfId="0" applyAlignment="1" applyBorder="1" applyFont="1" applyNumberFormat="1">
      <alignment horizontal="center"/>
    </xf>
    <xf borderId="9" fillId="0" fontId="6" numFmtId="0" xfId="0" applyAlignment="1" applyBorder="1" applyFont="1">
      <alignment horizontal="center"/>
    </xf>
    <xf borderId="9" fillId="4" fontId="6" numFmtId="0" xfId="0" applyAlignment="1" applyBorder="1" applyFont="1">
      <alignment horizontal="center"/>
    </xf>
    <xf borderId="9" fillId="0" fontId="8" numFmtId="165" xfId="0" applyBorder="1" applyFont="1" applyNumberFormat="1"/>
    <xf borderId="9" fillId="0" fontId="8" numFmtId="0" xfId="0" applyBorder="1" applyFont="1"/>
    <xf borderId="9" fillId="9" fontId="6" numFmtId="0" xfId="0" applyAlignment="1" applyBorder="1" applyFill="1" applyFont="1">
      <alignment horizontal="center" readingOrder="0"/>
    </xf>
    <xf borderId="9" fillId="0" fontId="6" numFmtId="0" xfId="0" applyAlignment="1" applyBorder="1" applyFont="1">
      <alignment horizontal="center"/>
    </xf>
    <xf borderId="9" fillId="0" fontId="8" numFmtId="0" xfId="0" applyAlignment="1" applyBorder="1" applyFont="1">
      <alignment readingOrder="0"/>
    </xf>
    <xf borderId="9" fillId="10" fontId="6" numFmtId="0" xfId="0" applyAlignment="1" applyBorder="1" applyFill="1" applyFont="1">
      <alignment horizontal="center" readingOrder="0"/>
    </xf>
    <xf borderId="9" fillId="0" fontId="6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9" fillId="0" fontId="6" numFmtId="170" xfId="0" applyAlignment="1" applyBorder="1" applyFont="1" applyNumberFormat="1">
      <alignment horizontal="center" readingOrder="0" vertical="center"/>
    </xf>
    <xf borderId="21" fillId="0" fontId="8" numFmtId="170" xfId="0" applyAlignment="1" applyBorder="1" applyFont="1" applyNumberFormat="1">
      <alignment horizontal="center" readingOrder="0"/>
    </xf>
    <xf borderId="21" fillId="0" fontId="8" numFmtId="0" xfId="0" applyAlignment="1" applyBorder="1" applyFont="1">
      <alignment horizontal="center"/>
    </xf>
    <xf borderId="1" fillId="4" fontId="6" numFmtId="0" xfId="0" applyAlignment="1" applyBorder="1" applyFont="1">
      <alignment horizontal="center" readingOrder="0" vertical="center"/>
    </xf>
    <xf borderId="9" fillId="0" fontId="17" numFmtId="166" xfId="0" applyAlignment="1" applyBorder="1" applyFont="1" applyNumberFormat="1">
      <alignment horizontal="center"/>
    </xf>
    <xf borderId="9" fillId="0" fontId="17" numFmtId="0" xfId="0" applyAlignment="1" applyBorder="1" applyFont="1">
      <alignment horizontal="center"/>
    </xf>
    <xf borderId="9" fillId="4" fontId="17" numFmtId="0" xfId="0" applyAlignment="1" applyBorder="1" applyFont="1">
      <alignment horizontal="center"/>
    </xf>
    <xf borderId="9" fillId="0" fontId="18" numFmtId="0" xfId="0" applyBorder="1" applyFont="1"/>
    <xf borderId="9" fillId="0" fontId="18" numFmtId="165" xfId="0" applyBorder="1" applyFont="1" applyNumberFormat="1"/>
    <xf borderId="9" fillId="0" fontId="18" numFmtId="0" xfId="0" applyBorder="1" applyFont="1"/>
    <xf borderId="9" fillId="9" fontId="17" numFmtId="0" xfId="0" applyAlignment="1" applyBorder="1" applyFont="1">
      <alignment horizontal="center"/>
    </xf>
    <xf borderId="1" fillId="0" fontId="18" numFmtId="0" xfId="0" applyBorder="1" applyFont="1"/>
    <xf borderId="9" fillId="0" fontId="6" numFmtId="0" xfId="0" applyAlignment="1" applyBorder="1" applyFont="1">
      <alignment horizontal="center" vertical="center"/>
    </xf>
    <xf borderId="9" fillId="0" fontId="6" numFmtId="166" xfId="0" applyAlignment="1" applyBorder="1" applyFont="1" applyNumberFormat="1">
      <alignment horizontal="center" vertical="center"/>
    </xf>
    <xf borderId="9" fillId="0" fontId="8" numFmtId="165" xfId="0" applyAlignment="1" applyBorder="1" applyFont="1" applyNumberFormat="1">
      <alignment horizontal="center" vertical="center"/>
    </xf>
    <xf borderId="9" fillId="0" fontId="8" numFmtId="0" xfId="0" applyAlignment="1" applyBorder="1" applyFont="1">
      <alignment horizontal="center" vertical="center"/>
    </xf>
    <xf borderId="9" fillId="0" fontId="8" numFmtId="166" xfId="0" applyAlignment="1" applyBorder="1" applyFont="1" applyNumberFormat="1">
      <alignment horizontal="center" vertical="center"/>
    </xf>
    <xf borderId="9" fillId="9" fontId="6" numFmtId="0" xfId="0" applyAlignment="1" applyBorder="1" applyFont="1">
      <alignment horizontal="center" vertical="center"/>
    </xf>
    <xf borderId="9" fillId="0" fontId="17" numFmtId="166" xfId="0" applyAlignment="1" applyBorder="1" applyFont="1" applyNumberFormat="1">
      <alignment horizontal="center" readingOrder="0"/>
    </xf>
    <xf borderId="9" fillId="0" fontId="17" numFmtId="167" xfId="0" applyAlignment="1" applyBorder="1" applyFont="1" applyNumberFormat="1">
      <alignment horizontal="center"/>
    </xf>
    <xf borderId="9" fillId="0" fontId="17" numFmtId="165" xfId="0" applyAlignment="1" applyBorder="1" applyFont="1" applyNumberFormat="1">
      <alignment horizontal="center"/>
    </xf>
    <xf borderId="9" fillId="10" fontId="17" numFmtId="0" xfId="0" applyAlignment="1" applyBorder="1" applyFont="1">
      <alignment horizontal="center" readingOrder="0"/>
    </xf>
    <xf borderId="9" fillId="0" fontId="17" numFmtId="0" xfId="0" applyAlignment="1" applyBorder="1" applyFont="1">
      <alignment horizontal="center" readingOrder="0"/>
    </xf>
    <xf borderId="23" fillId="0" fontId="18" numFmtId="0" xfId="0" applyBorder="1" applyFont="1"/>
    <xf borderId="20" fillId="0" fontId="18" numFmtId="0" xfId="0" applyAlignment="1" applyBorder="1" applyFont="1">
      <alignment vertical="bottom"/>
    </xf>
    <xf borderId="9" fillId="11" fontId="6" numFmtId="165" xfId="0" applyAlignment="1" applyBorder="1" applyFill="1" applyFont="1" applyNumberFormat="1">
      <alignment horizontal="center" readingOrder="0" vertical="center"/>
    </xf>
    <xf borderId="0" fillId="8" fontId="19" numFmtId="165" xfId="0" applyAlignment="1" applyFont="1" applyNumberFormat="1">
      <alignment horizontal="center" readingOrder="0"/>
    </xf>
    <xf borderId="0" fillId="0" fontId="6" numFmtId="0" xfId="0" applyAlignment="1" applyFont="1">
      <alignment horizontal="center" vertical="center"/>
    </xf>
    <xf borderId="14" fillId="0" fontId="8" numFmtId="0" xfId="0" applyAlignment="1" applyBorder="1" applyFont="1">
      <alignment horizontal="center" vertical="center"/>
    </xf>
    <xf borderId="13" fillId="0" fontId="8" numFmtId="0" xfId="0" applyAlignment="1" applyBorder="1" applyFont="1">
      <alignment horizontal="center" vertical="center"/>
    </xf>
    <xf borderId="15" fillId="0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9" fillId="0" fontId="6" numFmtId="171" xfId="0" applyAlignment="1" applyBorder="1" applyFont="1" applyNumberFormat="1">
      <alignment horizontal="center" readingOrder="0" vertical="center"/>
    </xf>
    <xf borderId="21" fillId="4" fontId="20" numFmtId="10" xfId="0" applyAlignment="1" applyBorder="1" applyFont="1" applyNumberFormat="1">
      <alignment horizontal="center" readingOrder="0" vertical="center"/>
    </xf>
    <xf borderId="1" fillId="0" fontId="6" numFmtId="3" xfId="0" applyAlignment="1" applyBorder="1" applyFont="1" applyNumberFormat="1">
      <alignment horizontal="center" readingOrder="0" vertical="center"/>
    </xf>
    <xf borderId="9" fillId="0" fontId="6" numFmtId="4" xfId="0" applyAlignment="1" applyBorder="1" applyFont="1" applyNumberFormat="1">
      <alignment horizontal="center" readingOrder="0" vertical="center"/>
    </xf>
    <xf borderId="1" fillId="0" fontId="6" numFmtId="10" xfId="0" applyAlignment="1" applyBorder="1" applyFont="1" applyNumberFormat="1">
      <alignment horizontal="center" readingOrder="0" vertical="center"/>
    </xf>
    <xf borderId="9" fillId="4" fontId="6" numFmtId="0" xfId="0" applyAlignment="1" applyBorder="1" applyFont="1">
      <alignment horizontal="center"/>
    </xf>
    <xf borderId="9" fillId="0" fontId="6" numFmtId="165" xfId="0" applyAlignment="1" applyBorder="1" applyFont="1" applyNumberFormat="1">
      <alignment horizontal="center"/>
    </xf>
    <xf borderId="9" fillId="0" fontId="6" numFmtId="170" xfId="0" applyAlignment="1" applyBorder="1" applyFont="1" applyNumberFormat="1">
      <alignment horizontal="center" readingOrder="0"/>
    </xf>
    <xf borderId="9" fillId="12" fontId="7" numFmtId="0" xfId="0" applyAlignment="1" applyBorder="1" applyFill="1" applyFont="1">
      <alignment horizontal="center"/>
    </xf>
    <xf borderId="1" fillId="0" fontId="6" numFmtId="0" xfId="0" applyAlignment="1" applyBorder="1" applyFont="1">
      <alignment horizontal="center"/>
    </xf>
    <xf borderId="9" fillId="0" fontId="6" numFmtId="3" xfId="0" applyAlignment="1" applyBorder="1" applyFont="1" applyNumberFormat="1">
      <alignment horizontal="center" readingOrder="0" vertical="center"/>
    </xf>
    <xf borderId="1" fillId="0" fontId="6" numFmtId="170" xfId="0" applyAlignment="1" applyBorder="1" applyFont="1" applyNumberFormat="1">
      <alignment horizontal="center" readingOrder="0" vertical="center"/>
    </xf>
    <xf borderId="9" fillId="0" fontId="6" numFmtId="9" xfId="0" applyAlignment="1" applyBorder="1" applyFont="1" applyNumberFormat="1">
      <alignment horizontal="center" readingOrder="0" vertical="center"/>
    </xf>
    <xf borderId="9" fillId="0" fontId="6" numFmtId="10" xfId="0" applyAlignment="1" applyBorder="1" applyFont="1" applyNumberFormat="1">
      <alignment horizontal="center" readingOrder="0" vertical="center"/>
    </xf>
    <xf borderId="9" fillId="0" fontId="6" numFmtId="167" xfId="0" applyAlignment="1" applyBorder="1" applyFont="1" applyNumberFormat="1">
      <alignment horizontal="center" vertical="center"/>
    </xf>
    <xf borderId="9" fillId="0" fontId="8" numFmtId="0" xfId="0" applyAlignment="1" applyBorder="1" applyFont="1">
      <alignment horizontal="center" vertical="center"/>
    </xf>
    <xf borderId="1" fillId="0" fontId="6" numFmtId="9" xfId="0" applyAlignment="1" applyBorder="1" applyFont="1" applyNumberFormat="1">
      <alignment horizontal="center" readingOrder="0" vertical="center"/>
    </xf>
    <xf borderId="9" fillId="0" fontId="8" numFmtId="0" xfId="0" applyAlignment="1" applyBorder="1" applyFont="1">
      <alignment horizontal="center" readingOrder="0" vertical="center"/>
    </xf>
    <xf borderId="9" fillId="0" fontId="8" numFmtId="170" xfId="0" applyAlignment="1" applyBorder="1" applyFont="1" applyNumberFormat="1">
      <alignment horizontal="center" readingOrder="0" vertical="center"/>
    </xf>
    <xf borderId="9" fillId="9" fontId="6" numFmtId="0" xfId="0" applyAlignment="1" applyBorder="1" applyFont="1">
      <alignment horizontal="center" readingOrder="0" vertical="center"/>
    </xf>
    <xf borderId="0" fillId="0" fontId="6" numFmtId="165" xfId="0" applyAlignment="1" applyFont="1" applyNumberFormat="1">
      <alignment horizontal="center" readingOrder="0" vertical="center"/>
    </xf>
    <xf borderId="0" fillId="4" fontId="12" numFmtId="4" xfId="0" applyAlignment="1" applyFont="1" applyNumberFormat="1">
      <alignment horizontal="left" readingOrder="0"/>
    </xf>
    <xf borderId="21" fillId="0" fontId="8" numFmtId="166" xfId="0" applyAlignment="1" applyBorder="1" applyFont="1" applyNumberFormat="1">
      <alignment readingOrder="0"/>
    </xf>
    <xf borderId="0" fillId="4" fontId="12" numFmtId="0" xfId="0" applyAlignment="1" applyFont="1">
      <alignment horizontal="left" readingOrder="0"/>
    </xf>
    <xf borderId="11" fillId="4" fontId="6" numFmtId="49" xfId="0" applyAlignment="1" applyBorder="1" applyFont="1" applyNumberFormat="1">
      <alignment horizontal="center" readingOrder="0" vertical="bottom"/>
    </xf>
    <xf borderId="9" fillId="0" fontId="6" numFmtId="167" xfId="0" applyAlignment="1" applyBorder="1" applyFont="1" applyNumberFormat="1">
      <alignment horizontal="center"/>
    </xf>
    <xf borderId="9" fillId="9" fontId="6" numFmtId="0" xfId="0" applyAlignment="1" applyBorder="1" applyFont="1">
      <alignment horizontal="center"/>
    </xf>
    <xf borderId="0" fillId="4" fontId="6" numFmtId="0" xfId="0" applyAlignment="1" applyFont="1">
      <alignment horizontal="center" vertical="center"/>
    </xf>
    <xf borderId="9" fillId="0" fontId="21" numFmtId="166" xfId="0" applyAlignment="1" applyBorder="1" applyFont="1" applyNumberFormat="1">
      <alignment horizontal="center" readingOrder="0" vertical="center"/>
    </xf>
    <xf borderId="9" fillId="4" fontId="6" numFmtId="165" xfId="0" applyAlignment="1" applyBorder="1" applyFont="1" applyNumberFormat="1">
      <alignment horizontal="center" vertical="center"/>
    </xf>
    <xf borderId="9" fillId="0" fontId="17" numFmtId="170" xfId="0" applyAlignment="1" applyBorder="1" applyFont="1" applyNumberFormat="1">
      <alignment horizontal="center"/>
    </xf>
    <xf borderId="9" fillId="4" fontId="6" numFmtId="166" xfId="0" applyAlignment="1" applyBorder="1" applyFont="1" applyNumberFormat="1">
      <alignment horizontal="center" readingOrder="0" shrinkToFit="0" vertical="center" wrapText="1"/>
    </xf>
    <xf borderId="0" fillId="0" fontId="21" numFmtId="166" xfId="0" applyAlignment="1" applyFont="1" applyNumberFormat="1">
      <alignment horizontal="center" readingOrder="0" vertical="center"/>
    </xf>
    <xf borderId="0" fillId="0" fontId="6" numFmtId="165" xfId="0" applyAlignment="1" applyFont="1" applyNumberFormat="1">
      <alignment horizontal="center" vertical="center"/>
    </xf>
    <xf borderId="9" fillId="0" fontId="22" numFmtId="166" xfId="0" applyAlignment="1" applyBorder="1" applyFont="1" applyNumberFormat="1">
      <alignment horizontal="center" readingOrder="0" vertical="center"/>
    </xf>
    <xf borderId="9" fillId="0" fontId="22" numFmtId="0" xfId="0" applyAlignment="1" applyBorder="1" applyFont="1">
      <alignment horizontal="center" readingOrder="0" vertical="center"/>
    </xf>
    <xf borderId="9" fillId="4" fontId="22" numFmtId="0" xfId="0" applyAlignment="1" applyBorder="1" applyFont="1">
      <alignment horizontal="center" vertical="center"/>
    </xf>
    <xf borderId="9" fillId="0" fontId="22" numFmtId="167" xfId="0" applyAlignment="1" applyBorder="1" applyFont="1" applyNumberFormat="1">
      <alignment horizontal="center" readingOrder="0" vertical="center"/>
    </xf>
    <xf borderId="9" fillId="0" fontId="22" numFmtId="0" xfId="0" applyAlignment="1" applyBorder="1" applyFont="1">
      <alignment horizontal="left" readingOrder="0" vertical="center"/>
    </xf>
    <xf borderId="9" fillId="0" fontId="22" numFmtId="165" xfId="0" applyAlignment="1" applyBorder="1" applyFont="1" applyNumberFormat="1">
      <alignment horizontal="center" readingOrder="0" vertical="center"/>
    </xf>
    <xf borderId="9" fillId="0" fontId="22" numFmtId="4" xfId="0" applyAlignment="1" applyBorder="1" applyFont="1" applyNumberFormat="1">
      <alignment horizontal="center" readingOrder="0" vertical="center"/>
    </xf>
    <xf borderId="9" fillId="0" fontId="23" numFmtId="166" xfId="0" applyAlignment="1" applyBorder="1" applyFont="1" applyNumberFormat="1">
      <alignment horizontal="center" readingOrder="0" vertical="center"/>
    </xf>
    <xf borderId="9" fillId="13" fontId="22" numFmtId="0" xfId="0" applyAlignment="1" applyBorder="1" applyFill="1" applyFont="1">
      <alignment horizontal="center" vertical="center"/>
    </xf>
    <xf borderId="0" fillId="0" fontId="22" numFmtId="166" xfId="0" applyAlignment="1" applyFont="1" applyNumberFormat="1">
      <alignment horizontal="center" readingOrder="0" vertical="center"/>
    </xf>
    <xf borderId="9" fillId="0" fontId="22" numFmtId="0" xfId="0" applyAlignment="1" applyBorder="1" applyFont="1">
      <alignment horizontal="center" vertical="center"/>
    </xf>
    <xf borderId="21" fillId="4" fontId="24" numFmtId="4" xfId="0" applyAlignment="1" applyBorder="1" applyFont="1" applyNumberFormat="1">
      <alignment horizontal="center" readingOrder="0"/>
    </xf>
    <xf borderId="21" fillId="0" fontId="6" numFmtId="4" xfId="0" applyAlignment="1" applyBorder="1" applyFont="1" applyNumberFormat="1">
      <alignment horizontal="center" readingOrder="0"/>
    </xf>
    <xf borderId="21" fillId="5" fontId="6" numFmtId="10" xfId="0" applyAlignment="1" applyBorder="1" applyFont="1" applyNumberFormat="1">
      <alignment horizontal="center" readingOrder="0" vertical="center"/>
    </xf>
    <xf borderId="21" fillId="0" fontId="6" numFmtId="166" xfId="0" applyAlignment="1" applyBorder="1" applyFont="1" applyNumberFormat="1">
      <alignment horizontal="center" readingOrder="0"/>
    </xf>
    <xf borderId="21" fillId="0" fontId="6" numFmtId="0" xfId="0" applyAlignment="1" applyBorder="1" applyFont="1">
      <alignment horizontal="center" readingOrder="0"/>
    </xf>
    <xf borderId="21" fillId="0" fontId="6" numFmtId="0" xfId="0" applyAlignment="1" applyBorder="1" applyFont="1">
      <alignment horizontal="center"/>
    </xf>
    <xf borderId="21" fillId="6" fontId="25" numFmtId="166" xfId="0" applyAlignment="1" applyBorder="1" applyFont="1" applyNumberFormat="1">
      <alignment horizontal="center" readingOrder="0"/>
    </xf>
    <xf borderId="21" fillId="6" fontId="25" numFmtId="0" xfId="0" applyAlignment="1" applyBorder="1" applyFont="1">
      <alignment horizontal="center" readingOrder="0"/>
    </xf>
    <xf borderId="28" fillId="0" fontId="6" numFmtId="0" xfId="0" applyAlignment="1" applyBorder="1" applyFont="1">
      <alignment readingOrder="0"/>
    </xf>
    <xf borderId="9" fillId="14" fontId="22" numFmtId="0" xfId="0" applyAlignment="1" applyBorder="1" applyFill="1" applyFont="1">
      <alignment horizontal="center" vertical="center"/>
    </xf>
    <xf borderId="9" fillId="0" fontId="22" numFmtId="3" xfId="0" applyAlignment="1" applyBorder="1" applyFont="1" applyNumberFormat="1">
      <alignment horizontal="center" readingOrder="0" vertical="center"/>
    </xf>
    <xf borderId="9" fillId="0" fontId="22" numFmtId="165" xfId="0" applyAlignment="1" applyBorder="1" applyFont="1" applyNumberFormat="1">
      <alignment horizontal="center" vertical="center"/>
    </xf>
    <xf borderId="9" fillId="15" fontId="22" numFmtId="0" xfId="0" applyAlignment="1" applyBorder="1" applyFill="1" applyFont="1">
      <alignment horizontal="center" readingOrder="0" vertical="center"/>
    </xf>
    <xf borderId="9" fillId="15" fontId="22" numFmtId="165" xfId="0" applyAlignment="1" applyBorder="1" applyFont="1" applyNumberFormat="1">
      <alignment horizontal="center" readingOrder="0" vertical="center"/>
    </xf>
    <xf borderId="9" fillId="4" fontId="22" numFmtId="166" xfId="0" applyAlignment="1" applyBorder="1" applyFont="1" applyNumberFormat="1">
      <alignment horizontal="center" readingOrder="0" shrinkToFit="0" vertical="center" wrapText="1"/>
    </xf>
    <xf borderId="9" fillId="16" fontId="22" numFmtId="0" xfId="0" applyAlignment="1" applyBorder="1" applyFill="1" applyFont="1">
      <alignment horizontal="center" readingOrder="0" vertical="center"/>
    </xf>
    <xf borderId="9" fillId="3" fontId="22" numFmtId="0" xfId="0" applyAlignment="1" applyBorder="1" applyFont="1">
      <alignment horizontal="center" readingOrder="0" vertical="center"/>
    </xf>
    <xf borderId="9" fillId="15" fontId="22" numFmtId="165" xfId="0" applyAlignment="1" applyBorder="1" applyFont="1" applyNumberFormat="1">
      <alignment horizontal="center" readingOrder="0" vertical="center"/>
    </xf>
    <xf borderId="9" fillId="17" fontId="22" numFmtId="0" xfId="0" applyAlignment="1" applyBorder="1" applyFill="1" applyFont="1">
      <alignment horizontal="center" readingOrder="0" vertical="center"/>
    </xf>
    <xf borderId="9" fillId="17" fontId="22" numFmtId="165" xfId="0" applyAlignment="1" applyBorder="1" applyFont="1" applyNumberFormat="1">
      <alignment horizontal="center" readingOrder="0" vertical="center"/>
    </xf>
    <xf borderId="9" fillId="18" fontId="22" numFmtId="0" xfId="0" applyAlignment="1" applyBorder="1" applyFill="1" applyFont="1">
      <alignment horizontal="center" vertical="center"/>
    </xf>
    <xf borderId="9" fillId="19" fontId="22" numFmtId="0" xfId="0" applyAlignment="1" applyBorder="1" applyFill="1" applyFont="1">
      <alignment horizontal="center" readingOrder="0" vertical="center"/>
    </xf>
    <xf borderId="9" fillId="17" fontId="22" numFmtId="0" xfId="0" applyAlignment="1" applyBorder="1" applyFont="1">
      <alignment horizontal="center"/>
    </xf>
    <xf borderId="9" fillId="0" fontId="22" numFmtId="165" xfId="0" applyAlignment="1" applyBorder="1" applyFont="1" applyNumberFormat="1">
      <alignment horizontal="center"/>
    </xf>
    <xf borderId="9" fillId="18" fontId="22" numFmtId="0" xfId="0" applyAlignment="1" applyBorder="1" applyFont="1">
      <alignment horizontal="center" vertical="center"/>
    </xf>
    <xf borderId="9" fillId="4" fontId="22" numFmtId="0" xfId="0" applyAlignment="1" applyBorder="1" applyFont="1">
      <alignment horizontal="center" vertical="center"/>
    </xf>
    <xf borderId="9" fillId="14" fontId="22" numFmtId="0" xfId="0" applyAlignment="1" applyBorder="1" applyFont="1">
      <alignment horizontal="center" vertical="center"/>
    </xf>
    <xf borderId="9" fillId="20" fontId="22" numFmtId="0" xfId="0" applyAlignment="1" applyBorder="1" applyFill="1" applyFont="1">
      <alignment horizontal="center"/>
    </xf>
    <xf borderId="9" fillId="13" fontId="22" numFmtId="0" xfId="0" applyAlignment="1" applyBorder="1" applyFont="1">
      <alignment horizontal="center" vertical="center"/>
    </xf>
    <xf borderId="9" fillId="0" fontId="22" numFmtId="168" xfId="0" applyAlignment="1" applyBorder="1" applyFont="1" applyNumberFormat="1">
      <alignment horizontal="center" readingOrder="0" vertical="center"/>
    </xf>
    <xf borderId="0" fillId="0" fontId="22" numFmtId="0" xfId="0" applyAlignment="1" applyFont="1">
      <alignment horizontal="center" readingOrder="0" vertical="center"/>
    </xf>
    <xf borderId="0" fillId="4" fontId="6" numFmtId="0" xfId="0" applyAlignment="1" applyFont="1">
      <alignment horizontal="center" vertical="center"/>
    </xf>
    <xf borderId="0" fillId="0" fontId="6" numFmtId="0" xfId="0" applyAlignment="1" applyFont="1">
      <alignment horizontal="left" vertical="center"/>
    </xf>
    <xf borderId="0" fillId="4" fontId="5" numFmtId="0" xfId="0" applyAlignment="1" applyFont="1">
      <alignment horizontal="center" readingOrder="0" vertical="center"/>
    </xf>
    <xf borderId="20" fillId="0" fontId="6" numFmtId="0" xfId="0" applyAlignment="1" applyBorder="1" applyFont="1">
      <alignment horizontal="center" vertical="center"/>
    </xf>
    <xf borderId="31" fillId="0" fontId="6" numFmtId="0" xfId="0" applyAlignment="1" applyBorder="1" applyFont="1">
      <alignment horizontal="center" vertical="center"/>
    </xf>
    <xf borderId="32" fillId="0" fontId="6" numFmtId="0" xfId="0" applyAlignment="1" applyBorder="1" applyFont="1">
      <alignment horizontal="center" vertical="center"/>
    </xf>
    <xf borderId="9" fillId="0" fontId="6" numFmtId="4" xfId="0" applyAlignment="1" applyBorder="1" applyFont="1" applyNumberFormat="1">
      <alignment horizontal="center" vertical="center"/>
    </xf>
    <xf borderId="9" fillId="21" fontId="7" numFmtId="0" xfId="0" applyAlignment="1" applyBorder="1" applyFill="1" applyFont="1">
      <alignment horizontal="center" readingOrder="0" vertical="center"/>
    </xf>
    <xf borderId="9" fillId="0" fontId="6" numFmtId="172" xfId="0" applyAlignment="1" applyBorder="1" applyFont="1" applyNumberFormat="1">
      <alignment horizontal="center" readingOrder="0" vertical="center"/>
    </xf>
    <xf borderId="9" fillId="4" fontId="22" numFmtId="49" xfId="0" applyAlignment="1" applyBorder="1" applyFont="1" applyNumberFormat="1">
      <alignment horizontal="center" readingOrder="0" vertical="center"/>
    </xf>
    <xf borderId="9" fillId="0" fontId="21" numFmtId="166" xfId="0" applyAlignment="1" applyBorder="1" applyFont="1" applyNumberFormat="1">
      <alignment horizontal="center"/>
    </xf>
    <xf borderId="9" fillId="0" fontId="21" numFmtId="0" xfId="0" applyAlignment="1" applyBorder="1" applyFont="1">
      <alignment horizontal="center"/>
    </xf>
    <xf borderId="9" fillId="4" fontId="21" numFmtId="0" xfId="0" applyAlignment="1" applyBorder="1" applyFont="1">
      <alignment horizontal="center"/>
    </xf>
    <xf borderId="9" fillId="0" fontId="8" numFmtId="0" xfId="0" applyBorder="1" applyFont="1"/>
    <xf borderId="9" fillId="9" fontId="21" numFmtId="0" xfId="0" applyAlignment="1" applyBorder="1" applyFont="1">
      <alignment horizontal="center"/>
    </xf>
    <xf borderId="9" fillId="4" fontId="26" numFmtId="49" xfId="0" applyAlignment="1" applyBorder="1" applyFont="1" applyNumberFormat="1">
      <alignment horizontal="center" vertical="bottom"/>
    </xf>
    <xf borderId="9" fillId="0" fontId="21" numFmtId="0" xfId="0" applyAlignment="1" applyBorder="1" applyFont="1">
      <alignment horizontal="center" readingOrder="0" vertical="center"/>
    </xf>
    <xf borderId="9" fillId="4" fontId="21" numFmtId="0" xfId="0" applyAlignment="1" applyBorder="1" applyFont="1">
      <alignment horizontal="center" vertical="center"/>
    </xf>
    <xf borderId="9" fillId="0" fontId="21" numFmtId="0" xfId="0" applyAlignment="1" applyBorder="1" applyFont="1">
      <alignment horizontal="center" vertical="center"/>
    </xf>
    <xf borderId="9" fillId="0" fontId="21" numFmtId="165" xfId="0" applyAlignment="1" applyBorder="1" applyFont="1" applyNumberFormat="1">
      <alignment horizontal="center" vertical="center"/>
    </xf>
    <xf borderId="9" fillId="3" fontId="6" numFmtId="0" xfId="0" applyAlignment="1" applyBorder="1" applyFont="1">
      <alignment horizontal="center" shrinkToFit="0" vertical="center" wrapText="0"/>
    </xf>
    <xf borderId="9" fillId="3" fontId="6" numFmtId="49" xfId="0" applyAlignment="1" applyBorder="1" applyFont="1" applyNumberFormat="1">
      <alignment horizontal="center" shrinkToFit="0" vertical="center" wrapText="0"/>
    </xf>
    <xf borderId="9" fillId="3" fontId="6" numFmtId="164" xfId="0" applyAlignment="1" applyBorder="1" applyFont="1" applyNumberFormat="1">
      <alignment horizontal="center" shrinkToFit="0" vertical="center" wrapText="0"/>
    </xf>
    <xf borderId="9" fillId="4" fontId="6" numFmtId="0" xfId="0" applyAlignment="1" applyBorder="1" applyFont="1">
      <alignment horizontal="center" vertical="center"/>
    </xf>
    <xf borderId="9" fillId="0" fontId="6" numFmtId="164" xfId="0" applyAlignment="1" applyBorder="1" applyFont="1" applyNumberFormat="1">
      <alignment horizontal="center" readingOrder="0" vertical="center"/>
    </xf>
    <xf borderId="0" fillId="0" fontId="6" numFmtId="0" xfId="0" applyAlignment="1" applyFont="1">
      <alignment horizontal="center" vertical="center"/>
    </xf>
    <xf borderId="9" fillId="3" fontId="27" numFmtId="0" xfId="0" applyAlignment="1" applyBorder="1" applyFont="1">
      <alignment horizontal="center" readingOrder="0" shrinkToFit="0" vertical="center" wrapText="0"/>
    </xf>
    <xf borderId="9" fillId="3" fontId="5" numFmtId="49" xfId="0" applyAlignment="1" applyBorder="1" applyFont="1" applyNumberFormat="1">
      <alignment horizontal="center" readingOrder="0" shrinkToFit="0" vertical="center" wrapText="1"/>
    </xf>
    <xf borderId="0" fillId="0" fontId="28" numFmtId="49" xfId="0" applyFont="1" applyNumberFormat="1"/>
    <xf borderId="9" fillId="0" fontId="6" numFmtId="0" xfId="0" applyAlignment="1" applyBorder="1" applyFont="1">
      <alignment horizontal="center" readingOrder="0" shrinkToFit="0" vertical="center" wrapText="1"/>
    </xf>
    <xf borderId="9" fillId="0" fontId="6" numFmtId="170" xfId="0" applyAlignment="1" applyBorder="1" applyFont="1" applyNumberFormat="1">
      <alignment horizontal="center" readingOrder="0" shrinkToFit="0" vertical="center" wrapText="1"/>
    </xf>
    <xf borderId="9" fillId="0" fontId="6" numFmtId="168" xfId="0" applyAlignment="1" applyBorder="1" applyFont="1" applyNumberFormat="1">
      <alignment horizontal="center" readingOrder="0" shrinkToFit="0" vertical="center" wrapText="1"/>
    </xf>
    <xf borderId="9" fillId="0" fontId="8" numFmtId="165" xfId="0" applyAlignment="1" applyBorder="1" applyFont="1" applyNumberFormat="1">
      <alignment horizontal="center" readingOrder="0" vertical="center"/>
    </xf>
    <xf borderId="9" fillId="0" fontId="8" numFmtId="167" xfId="0" applyAlignment="1" applyBorder="1" applyFont="1" applyNumberFormat="1">
      <alignment horizontal="center" readingOrder="0" vertical="center"/>
    </xf>
    <xf borderId="9" fillId="0" fontId="6" numFmtId="0" xfId="0" applyAlignment="1" applyBorder="1" applyFont="1">
      <alignment horizontal="center" shrinkToFit="0" vertical="center" wrapText="1"/>
    </xf>
    <xf borderId="11" fillId="4" fontId="6" numFmtId="0" xfId="0" applyAlignment="1" applyBorder="1" applyFont="1">
      <alignment horizontal="center" vertical="center"/>
    </xf>
    <xf borderId="9" fillId="22" fontId="6" numFmtId="0" xfId="0" applyAlignment="1" applyBorder="1" applyFill="1" applyFont="1">
      <alignment horizontal="center" readingOrder="0" vertical="center"/>
    </xf>
    <xf borderId="9" fillId="23" fontId="6" numFmtId="0" xfId="0" applyAlignment="1" applyBorder="1" applyFill="1" applyFont="1">
      <alignment horizontal="center" readingOrder="0" vertical="center"/>
    </xf>
    <xf borderId="9" fillId="0" fontId="29" numFmtId="0" xfId="0" applyAlignment="1" applyBorder="1" applyFont="1">
      <alignment horizontal="center" readingOrder="0" vertical="center"/>
    </xf>
    <xf borderId="9" fillId="14" fontId="6" numFmtId="0" xfId="0" applyAlignment="1" applyBorder="1" applyFont="1">
      <alignment horizontal="center" readingOrder="0" vertical="center"/>
    </xf>
    <xf borderId="9" fillId="0" fontId="6" numFmtId="165" xfId="0" applyAlignment="1" applyBorder="1" applyFont="1" applyNumberFormat="1">
      <alignment horizontal="center" readingOrder="0"/>
    </xf>
    <xf borderId="9" fillId="4" fontId="6" numFmtId="49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12">
    <dxf>
      <font/>
      <fill>
        <patternFill patternType="solid">
          <fgColor rgb="FFE06666"/>
          <bgColor rgb="FFE06666"/>
        </patternFill>
      </fill>
      <border/>
    </dxf>
    <dxf>
      <font>
        <color rgb="FFFFFFFF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A64D79"/>
          <bgColor rgb="FFA64D79"/>
        </patternFill>
      </fill>
      <border/>
    </dxf>
    <dxf>
      <font>
        <color rgb="FFFFFFFF"/>
      </font>
      <fill>
        <patternFill patternType="solid">
          <fgColor rgb="FF274E13"/>
          <bgColor rgb="FF274E13"/>
        </patternFill>
      </fill>
      <border/>
    </dxf>
    <dxf>
      <font>
        <color rgb="FFFFFFFF"/>
      </font>
      <fill>
        <patternFill patternType="solid">
          <fgColor rgb="FF1155CC"/>
          <bgColor rgb="FF1155CC"/>
        </patternFill>
      </fill>
      <border/>
    </dxf>
    <dxf>
      <font>
        <color rgb="FF000000"/>
      </font>
      <fill>
        <patternFill patternType="solid">
          <fgColor rgb="FFBF9000"/>
          <bgColor rgb="FFBF9000"/>
        </patternFill>
      </fill>
      <border/>
    </dxf>
    <dxf>
      <font/>
      <fill>
        <patternFill patternType="solid">
          <fgColor rgb="FF980000"/>
          <bgColor rgb="FF9800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classic.setecrm.com.br/customers/314584/analysis/189171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8.5"/>
    <col customWidth="1" min="4" max="4" width="17.38"/>
    <col customWidth="1" min="6" max="6" width="8.25"/>
    <col customWidth="1" min="7" max="7" width="8.38"/>
    <col customWidth="1" min="8" max="8" width="18.13"/>
    <col customWidth="1" min="10" max="10" width="9.0"/>
    <col customWidth="1" min="11" max="11" width="18.13"/>
  </cols>
  <sheetData>
    <row r="1">
      <c r="A1" s="1" t="s">
        <v>0</v>
      </c>
      <c r="B1" s="2"/>
      <c r="C1" s="2"/>
      <c r="D1" s="2"/>
      <c r="E1" s="3"/>
      <c r="F1" s="4"/>
      <c r="G1" s="5"/>
      <c r="H1" s="1" t="s">
        <v>1</v>
      </c>
      <c r="I1" s="2"/>
      <c r="J1" s="2"/>
      <c r="K1" s="2"/>
      <c r="L1" s="3"/>
      <c r="M1" s="6"/>
    </row>
    <row r="2">
      <c r="A2" s="7" t="s">
        <v>2</v>
      </c>
      <c r="B2" s="3"/>
      <c r="C2" s="8"/>
      <c r="D2" s="7" t="s">
        <v>3</v>
      </c>
      <c r="E2" s="3"/>
      <c r="F2" s="9"/>
      <c r="G2" s="10"/>
      <c r="H2" s="7" t="s">
        <v>2</v>
      </c>
      <c r="I2" s="3"/>
      <c r="J2" s="8"/>
      <c r="K2" s="7" t="s">
        <v>3</v>
      </c>
      <c r="L2" s="3"/>
    </row>
    <row r="3">
      <c r="A3" s="11" t="str">
        <f>'ANA GESSICA'!R3</f>
        <v>VERIFICADO</v>
      </c>
      <c r="B3" s="12">
        <f>'ANA GESSICA'!S3</f>
        <v>9</v>
      </c>
      <c r="C3" s="13"/>
      <c r="D3" s="11" t="str">
        <f>'ANA GESSICA'!U3</f>
        <v>VERIFICADO</v>
      </c>
      <c r="E3" s="12">
        <f>'ANA GESSICA'!V3</f>
        <v>83</v>
      </c>
      <c r="F3" s="9"/>
      <c r="G3" s="10"/>
      <c r="H3" s="11" t="str">
        <f>'ANA LIDIA'!R3</f>
        <v>VERIFICADO</v>
      </c>
      <c r="I3" s="12">
        <f>'ANA LIDIA'!S3</f>
        <v>4</v>
      </c>
      <c r="J3" s="13"/>
      <c r="K3" s="11" t="str">
        <f>'ANA LIDIA'!U3</f>
        <v>VERIFICADO</v>
      </c>
      <c r="L3" s="12">
        <f>'ANA LIDIA'!V3</f>
        <v>61</v>
      </c>
    </row>
    <row r="4">
      <c r="A4" s="11" t="str">
        <f>'ANA GESSICA'!R4</f>
        <v>ANÁLISE</v>
      </c>
      <c r="B4" s="12">
        <f>'ANA GESSICA'!S4</f>
        <v>1</v>
      </c>
      <c r="C4" s="13"/>
      <c r="D4" s="11" t="str">
        <f>'ANA GESSICA'!U4</f>
        <v>ANÁLISE</v>
      </c>
      <c r="E4" s="12">
        <f>'ANA GESSICA'!V4</f>
        <v>6</v>
      </c>
      <c r="F4" s="9"/>
      <c r="G4" s="10"/>
      <c r="H4" s="11" t="str">
        <f>'ANA LIDIA'!R4</f>
        <v>ANÁLISE</v>
      </c>
      <c r="I4" s="12">
        <f>'ANA LIDIA'!S4</f>
        <v>0</v>
      </c>
      <c r="J4" s="13"/>
      <c r="K4" s="11" t="str">
        <f>'ANA LIDIA'!U4</f>
        <v>ANÁLISE</v>
      </c>
      <c r="L4" s="12">
        <f>'ANA LIDIA'!V4</f>
        <v>4</v>
      </c>
    </row>
    <row r="5">
      <c r="A5" s="11" t="str">
        <f>'ANA GESSICA'!R5</f>
        <v>PENDENTE</v>
      </c>
      <c r="B5" s="12">
        <f>'ANA GESSICA'!S5</f>
        <v>507</v>
      </c>
      <c r="C5" s="13"/>
      <c r="D5" s="11" t="str">
        <f>'ANA GESSICA'!U5</f>
        <v>PENDENTE</v>
      </c>
      <c r="E5" s="12">
        <f>'ANA GESSICA'!V5</f>
        <v>507</v>
      </c>
      <c r="F5" s="9"/>
      <c r="G5" s="10"/>
      <c r="H5" s="11" t="str">
        <f>'ANA LIDIA'!R5</f>
        <v>PENDENTE</v>
      </c>
      <c r="I5" s="12">
        <f>'ANA LIDIA'!S5</f>
        <v>494</v>
      </c>
      <c r="J5" s="13"/>
      <c r="K5" s="11" t="str">
        <f>'ANA LIDIA'!U5</f>
        <v>PENDENTE</v>
      </c>
      <c r="L5" s="12">
        <f>'ANA LIDIA'!V5</f>
        <v>494</v>
      </c>
    </row>
    <row r="6">
      <c r="A6" s="11" t="str">
        <f>'ANA GESSICA'!R6</f>
        <v>PRIORIDADE</v>
      </c>
      <c r="B6" s="12">
        <f>'ANA GESSICA'!S6</f>
        <v>13</v>
      </c>
      <c r="C6" s="13"/>
      <c r="D6" s="11" t="str">
        <f>'ANA GESSICA'!U6</f>
        <v>PRIORIDADE</v>
      </c>
      <c r="E6" s="12">
        <f>'ANA GESSICA'!V6</f>
        <v>13</v>
      </c>
      <c r="F6" s="9"/>
      <c r="G6" s="10"/>
      <c r="H6" s="11" t="str">
        <f>'ANA LIDIA'!R6</f>
        <v>PRIORIDADE</v>
      </c>
      <c r="I6" s="12">
        <f>'ANA LIDIA'!S6</f>
        <v>9</v>
      </c>
      <c r="J6" s="13"/>
      <c r="K6" s="11" t="str">
        <f>'ANA LIDIA'!U6</f>
        <v>PRIORIDADE</v>
      </c>
      <c r="L6" s="12">
        <f>'ANA LIDIA'!V6</f>
        <v>9</v>
      </c>
    </row>
    <row r="7">
      <c r="A7" s="11" t="str">
        <f>'ANA GESSICA'!R7</f>
        <v>PRIORIDADE TOTAL</v>
      </c>
      <c r="B7" s="12">
        <f>'ANA GESSICA'!S7</f>
        <v>1</v>
      </c>
      <c r="C7" s="13"/>
      <c r="D7" s="11" t="str">
        <f>'ANA GESSICA'!U7</f>
        <v>PRIORIDADE TOTAL</v>
      </c>
      <c r="E7" s="12">
        <f>'ANA GESSICA'!V7</f>
        <v>1</v>
      </c>
      <c r="F7" s="9"/>
      <c r="G7" s="10"/>
      <c r="H7" s="11" t="str">
        <f>'ANA LIDIA'!R7</f>
        <v>PRIORIDADE TOTAL</v>
      </c>
      <c r="I7" s="12">
        <f>'ANA LIDIA'!S7</f>
        <v>1</v>
      </c>
      <c r="J7" s="13"/>
      <c r="K7" s="11" t="str">
        <f>'ANA LIDIA'!U7</f>
        <v>PRIORIDADE TOTAL</v>
      </c>
      <c r="L7" s="12">
        <f>'ANA LIDIA'!V7</f>
        <v>1</v>
      </c>
    </row>
    <row r="8">
      <c r="A8" s="11" t="str">
        <f>'ANA GESSICA'!R8</f>
        <v>APROVADO</v>
      </c>
      <c r="B8" s="12">
        <f>'ANA GESSICA'!S8</f>
        <v>8</v>
      </c>
      <c r="C8" s="13"/>
      <c r="D8" s="11" t="str">
        <f>'ANA GESSICA'!U8</f>
        <v>APROVADO</v>
      </c>
      <c r="E8" s="12">
        <f>'ANA GESSICA'!V8</f>
        <v>54</v>
      </c>
      <c r="F8" s="9"/>
      <c r="G8" s="10"/>
      <c r="H8" s="11" t="str">
        <f>'ANA LIDIA'!R8</f>
        <v>APROVADO</v>
      </c>
      <c r="I8" s="12">
        <f>'ANA LIDIA'!S8</f>
        <v>12</v>
      </c>
      <c r="J8" s="13"/>
      <c r="K8" s="11" t="str">
        <f>'ANA LIDIA'!U8</f>
        <v>APROVADO</v>
      </c>
      <c r="L8" s="12">
        <f>'ANA LIDIA'!V8</f>
        <v>69</v>
      </c>
    </row>
    <row r="9">
      <c r="A9" s="11" t="str">
        <f>'ANA GESSICA'!R9</f>
        <v>QUITADO</v>
      </c>
      <c r="B9" s="12">
        <f>'ANA GESSICA'!S9</f>
        <v>0</v>
      </c>
      <c r="C9" s="13"/>
      <c r="D9" s="11" t="str">
        <f>'ANA GESSICA'!U9</f>
        <v>QUITADO</v>
      </c>
      <c r="E9" s="12">
        <f>'ANA GESSICA'!V9</f>
        <v>22</v>
      </c>
      <c r="F9" s="9"/>
      <c r="G9" s="10"/>
      <c r="H9" s="11" t="str">
        <f>'ANA LIDIA'!R9</f>
        <v>QUITADO</v>
      </c>
      <c r="I9" s="12">
        <f>'ANA LIDIA'!S9</f>
        <v>2</v>
      </c>
      <c r="J9" s="13"/>
      <c r="K9" s="11" t="str">
        <f>'ANA LIDIA'!U9</f>
        <v>QUITADO</v>
      </c>
      <c r="L9" s="12">
        <f>'ANA LIDIA'!V9</f>
        <v>40</v>
      </c>
    </row>
    <row r="10">
      <c r="A10" s="11" t="str">
        <f>'ANA GESSICA'!R10</f>
        <v>APREENDIDO</v>
      </c>
      <c r="B10" s="12">
        <f>'ANA GESSICA'!S10</f>
        <v>0</v>
      </c>
      <c r="C10" s="13"/>
      <c r="D10" s="11" t="str">
        <f>'ANA GESSICA'!U10</f>
        <v>APREENDIDO</v>
      </c>
      <c r="E10" s="12">
        <f>'ANA GESSICA'!V10</f>
        <v>4</v>
      </c>
      <c r="F10" s="9"/>
      <c r="G10" s="10"/>
      <c r="H10" s="11" t="str">
        <f>'ANA LIDIA'!R10</f>
        <v>APREENDIDO</v>
      </c>
      <c r="I10" s="12">
        <f>'ANA LIDIA'!S10</f>
        <v>0</v>
      </c>
      <c r="J10" s="13"/>
      <c r="K10" s="11" t="str">
        <f>'ANA LIDIA'!U10</f>
        <v>APREENDIDO</v>
      </c>
      <c r="L10" s="12">
        <f>'ANA LIDIA'!V10</f>
        <v>6</v>
      </c>
    </row>
    <row r="11">
      <c r="A11" s="11" t="str">
        <f>'ANA GESSICA'!R11</f>
        <v>CANCELADO</v>
      </c>
      <c r="B11" s="12">
        <f>'ANA GESSICA'!S11</f>
        <v>0</v>
      </c>
      <c r="C11" s="13"/>
      <c r="D11" s="11" t="str">
        <f>'ANA GESSICA'!U11</f>
        <v>CANCELADO</v>
      </c>
      <c r="E11" s="12">
        <f>'ANA GESSICA'!V11</f>
        <v>15</v>
      </c>
      <c r="F11" s="9"/>
      <c r="G11" s="10"/>
      <c r="H11" s="11" t="str">
        <f>'ANA LIDIA'!R11</f>
        <v>CANCELADO</v>
      </c>
      <c r="I11" s="12">
        <f>'ANA LIDIA'!S11</f>
        <v>1</v>
      </c>
      <c r="J11" s="13"/>
      <c r="K11" s="11" t="str">
        <f>'ANA LIDIA'!U11</f>
        <v>CANCELADO</v>
      </c>
      <c r="L11" s="12">
        <f>'ANA LIDIA'!V11</f>
        <v>27</v>
      </c>
    </row>
    <row r="12">
      <c r="A12" s="14" t="str">
        <f>'ANA GESSICA'!R12</f>
        <v>TOTAL</v>
      </c>
      <c r="B12" s="15">
        <f>'ANA GESSICA'!S12</f>
        <v>18</v>
      </c>
      <c r="C12" s="16"/>
      <c r="D12" s="14" t="str">
        <f>'ANA GESSICA'!U12</f>
        <v>TOTAL</v>
      </c>
      <c r="E12" s="15">
        <f>'ANA GESSICA'!V12</f>
        <v>705</v>
      </c>
      <c r="F12" s="9"/>
      <c r="G12" s="10"/>
      <c r="H12" s="14" t="str">
        <f>'ANA LIDIA'!R12</f>
        <v>TOTAL</v>
      </c>
      <c r="I12" s="15">
        <f>'ANA LIDIA'!S12</f>
        <v>16</v>
      </c>
      <c r="J12" s="16"/>
      <c r="K12" s="14" t="str">
        <f>'ANA LIDIA'!U12</f>
        <v>TOTAL</v>
      </c>
      <c r="L12" s="15">
        <f>'ANA LIDIA'!V12</f>
        <v>711</v>
      </c>
    </row>
    <row r="13">
      <c r="A13" s="4"/>
      <c r="B13" s="17"/>
      <c r="C13" s="17"/>
      <c r="D13" s="17"/>
      <c r="E13" s="5"/>
      <c r="F13" s="9"/>
      <c r="G13" s="10"/>
      <c r="H13" s="4"/>
      <c r="I13" s="17"/>
      <c r="J13" s="17"/>
      <c r="K13" s="17"/>
      <c r="L13" s="5"/>
    </row>
    <row r="14">
      <c r="A14" s="18"/>
      <c r="B14" s="19"/>
      <c r="C14" s="19"/>
      <c r="D14" s="19"/>
      <c r="E14" s="20"/>
      <c r="F14" s="9"/>
      <c r="G14" s="10"/>
      <c r="H14" s="18"/>
      <c r="I14" s="19"/>
      <c r="J14" s="19"/>
      <c r="K14" s="19"/>
      <c r="L14" s="20"/>
    </row>
    <row r="15">
      <c r="A15" s="1" t="s">
        <v>4</v>
      </c>
      <c r="B15" s="2"/>
      <c r="C15" s="2"/>
      <c r="D15" s="2"/>
      <c r="E15" s="3"/>
      <c r="F15" s="9"/>
      <c r="G15" s="10"/>
      <c r="H15" s="1" t="s">
        <v>5</v>
      </c>
      <c r="I15" s="2"/>
      <c r="J15" s="2"/>
      <c r="K15" s="2"/>
      <c r="L15" s="3"/>
    </row>
    <row r="16">
      <c r="A16" s="7" t="s">
        <v>2</v>
      </c>
      <c r="B16" s="3"/>
      <c r="C16" s="8"/>
      <c r="D16" s="7" t="s">
        <v>3</v>
      </c>
      <c r="E16" s="3"/>
      <c r="F16" s="9"/>
      <c r="G16" s="10"/>
      <c r="H16" s="7" t="s">
        <v>2</v>
      </c>
      <c r="I16" s="3"/>
      <c r="J16" s="8"/>
      <c r="K16" s="7" t="s">
        <v>3</v>
      </c>
      <c r="L16" s="3"/>
    </row>
    <row r="17">
      <c r="A17" s="11" t="str">
        <f>FELIPE!R3</f>
        <v>VERIFICADO</v>
      </c>
      <c r="B17" s="12">
        <f>FELIPE!S3</f>
        <v>7</v>
      </c>
      <c r="C17" s="13"/>
      <c r="D17" s="11" t="str">
        <f>FELIPE!U3</f>
        <v>VERIFICADO</v>
      </c>
      <c r="E17" s="12">
        <f>FELIPE!V3</f>
        <v>74</v>
      </c>
      <c r="F17" s="9"/>
      <c r="G17" s="10"/>
      <c r="H17" s="11" t="str">
        <f>JULIANE!R3</f>
        <v>VERIFICADO</v>
      </c>
      <c r="I17" s="12">
        <f>JULIANE!S3</f>
        <v>7</v>
      </c>
      <c r="J17" s="13"/>
      <c r="K17" s="11" t="str">
        <f>JULIANE!U3</f>
        <v>VERIFICADO</v>
      </c>
      <c r="L17" s="12">
        <f>JULIANE!V3</f>
        <v>60</v>
      </c>
    </row>
    <row r="18">
      <c r="A18" s="11" t="str">
        <f>FELIPE!R4</f>
        <v>ANÁLISE</v>
      </c>
      <c r="B18" s="12">
        <f>FELIPE!S4</f>
        <v>2</v>
      </c>
      <c r="C18" s="13"/>
      <c r="D18" s="11" t="str">
        <f>FELIPE!U4</f>
        <v>ANÁLISE</v>
      </c>
      <c r="E18" s="12">
        <f>FELIPE!V4</f>
        <v>2</v>
      </c>
      <c r="F18" s="9"/>
      <c r="G18" s="10"/>
      <c r="H18" s="11" t="str">
        <f>JULIANE!R4</f>
        <v>ANÁLISE</v>
      </c>
      <c r="I18" s="12">
        <f>JULIANE!S4</f>
        <v>1</v>
      </c>
      <c r="J18" s="13"/>
      <c r="K18" s="11" t="str">
        <f>JULIANE!U4</f>
        <v>ANÁLISE</v>
      </c>
      <c r="L18" s="12">
        <f>JULIANE!V4</f>
        <v>6</v>
      </c>
    </row>
    <row r="19">
      <c r="A19" s="11" t="str">
        <f>FELIPE!R5</f>
        <v>PENDENTE</v>
      </c>
      <c r="B19" s="12">
        <f>FELIPE!S5</f>
        <v>403</v>
      </c>
      <c r="C19" s="13"/>
      <c r="D19" s="11" t="str">
        <f>FELIPE!U5</f>
        <v>PENDENTE</v>
      </c>
      <c r="E19" s="12">
        <f>FELIPE!V5</f>
        <v>403</v>
      </c>
      <c r="F19" s="9"/>
      <c r="G19" s="10"/>
      <c r="H19" s="11" t="str">
        <f>JULIANE!R5</f>
        <v>PENDENTE</v>
      </c>
      <c r="I19" s="12">
        <f>JULIANE!S5</f>
        <v>513</v>
      </c>
      <c r="J19" s="13"/>
      <c r="K19" s="11" t="str">
        <f>JULIANE!U5</f>
        <v>PENDENTE</v>
      </c>
      <c r="L19" s="12">
        <f>JULIANE!V5</f>
        <v>513</v>
      </c>
    </row>
    <row r="20">
      <c r="A20" s="11" t="str">
        <f>FELIPE!R6</f>
        <v>PRIORIDADE</v>
      </c>
      <c r="B20" s="12">
        <f>FELIPE!S6</f>
        <v>2</v>
      </c>
      <c r="C20" s="13"/>
      <c r="D20" s="11" t="str">
        <f>FELIPE!U6</f>
        <v>PRIORIDADE</v>
      </c>
      <c r="E20" s="12">
        <f>FELIPE!V6</f>
        <v>2</v>
      </c>
      <c r="F20" s="9"/>
      <c r="G20" s="10"/>
      <c r="H20" s="11" t="str">
        <f>JULIANE!R6</f>
        <v>PRIORIDADE</v>
      </c>
      <c r="I20" s="12">
        <f>JULIANE!S6</f>
        <v>12</v>
      </c>
      <c r="J20" s="13"/>
      <c r="K20" s="11" t="str">
        <f>JULIANE!U6</f>
        <v>PRIORIDADE</v>
      </c>
      <c r="L20" s="12">
        <f>JULIANE!V6</f>
        <v>12</v>
      </c>
    </row>
    <row r="21">
      <c r="A21" s="11" t="str">
        <f>FELIPE!R7</f>
        <v>PRIORIDADE TOTAL</v>
      </c>
      <c r="B21" s="12">
        <f>FELIPE!S7</f>
        <v>0</v>
      </c>
      <c r="C21" s="13"/>
      <c r="D21" s="11" t="str">
        <f>FELIPE!U7</f>
        <v>PRIORIDADE TOTAL</v>
      </c>
      <c r="E21" s="12">
        <f>FELIPE!V7</f>
        <v>0</v>
      </c>
      <c r="F21" s="9"/>
      <c r="G21" s="10"/>
      <c r="H21" s="11" t="str">
        <f>JULIANE!R7</f>
        <v>PRIORIDADE TOTAL</v>
      </c>
      <c r="I21" s="12">
        <f>JULIANE!S7</f>
        <v>1</v>
      </c>
      <c r="J21" s="13"/>
      <c r="K21" s="11" t="str">
        <f>JULIANE!U7</f>
        <v>PRIORIDADE TOTAL</v>
      </c>
      <c r="L21" s="12">
        <f>JULIANE!V7</f>
        <v>1</v>
      </c>
    </row>
    <row r="22">
      <c r="A22" s="11" t="str">
        <f>FELIPE!R8</f>
        <v>APROVADO</v>
      </c>
      <c r="B22" s="12">
        <f>FELIPE!S8</f>
        <v>11</v>
      </c>
      <c r="C22" s="13"/>
      <c r="D22" s="11" t="str">
        <f>FELIPE!U8</f>
        <v>APROVADO</v>
      </c>
      <c r="E22" s="12">
        <f>FELIPE!V8</f>
        <v>109</v>
      </c>
      <c r="F22" s="9"/>
      <c r="G22" s="10"/>
      <c r="H22" s="11" t="str">
        <f>JULIANE!R8</f>
        <v>APROVADO</v>
      </c>
      <c r="I22" s="12">
        <f>JULIANE!S8</f>
        <v>1</v>
      </c>
      <c r="J22" s="13"/>
      <c r="K22" s="11" t="str">
        <f>JULIANE!U8</f>
        <v>APROVADO</v>
      </c>
      <c r="L22" s="12">
        <f>JULIANE!V8</f>
        <v>23</v>
      </c>
    </row>
    <row r="23">
      <c r="A23" s="11" t="str">
        <f>FELIPE!R9</f>
        <v>QUITADO</v>
      </c>
      <c r="B23" s="12">
        <f>FELIPE!S9</f>
        <v>0</v>
      </c>
      <c r="C23" s="13"/>
      <c r="D23" s="11" t="str">
        <f>FELIPE!U9</f>
        <v>QUITADO</v>
      </c>
      <c r="E23" s="12">
        <f>FELIPE!V9</f>
        <v>28</v>
      </c>
      <c r="F23" s="9"/>
      <c r="G23" s="10"/>
      <c r="H23" s="11" t="str">
        <f>JULIANE!R9</f>
        <v>QUITADO</v>
      </c>
      <c r="I23" s="12">
        <f>JULIANE!S9</f>
        <v>1</v>
      </c>
      <c r="J23" s="13"/>
      <c r="K23" s="11" t="str">
        <f>JULIANE!U9</f>
        <v>QUITADO</v>
      </c>
      <c r="L23" s="12">
        <f>JULIANE!V9</f>
        <v>27</v>
      </c>
    </row>
    <row r="24">
      <c r="A24" s="11" t="str">
        <f>FELIPE!R10</f>
        <v>APREENDIDO</v>
      </c>
      <c r="B24" s="12">
        <f>FELIPE!S10</f>
        <v>0</v>
      </c>
      <c r="C24" s="13"/>
      <c r="D24" s="11" t="str">
        <f>FELIPE!U10</f>
        <v>APREENDIDO</v>
      </c>
      <c r="E24" s="12">
        <f>FELIPE!V10</f>
        <v>3</v>
      </c>
      <c r="F24" s="9"/>
      <c r="G24" s="10"/>
      <c r="H24" s="11" t="str">
        <f>JULIANE!R10</f>
        <v>APREENDIDO</v>
      </c>
      <c r="I24" s="12">
        <f>JULIANE!S10</f>
        <v>1</v>
      </c>
      <c r="J24" s="13"/>
      <c r="K24" s="11" t="str">
        <f>JULIANE!U10</f>
        <v>APREENDIDO</v>
      </c>
      <c r="L24" s="12">
        <f>JULIANE!V10</f>
        <v>2</v>
      </c>
    </row>
    <row r="25">
      <c r="A25" s="11" t="str">
        <f>FELIPE!R11</f>
        <v>CANCELADO</v>
      </c>
      <c r="B25" s="12">
        <f>FELIPE!S11</f>
        <v>0</v>
      </c>
      <c r="C25" s="13"/>
      <c r="D25" s="11" t="str">
        <f>FELIPE!U11</f>
        <v>CANCELADO</v>
      </c>
      <c r="E25" s="12">
        <f>FELIPE!V11</f>
        <v>20</v>
      </c>
      <c r="F25" s="9"/>
      <c r="G25" s="10"/>
      <c r="H25" s="11" t="str">
        <f>JULIANE!R11</f>
        <v>CANCELADO</v>
      </c>
      <c r="I25" s="12">
        <f>JULIANE!S11</f>
        <v>0</v>
      </c>
      <c r="J25" s="13"/>
      <c r="K25" s="11" t="str">
        <f>JULIANE!U11</f>
        <v>CANCELADO</v>
      </c>
      <c r="L25" s="12">
        <f>JULIANE!V11</f>
        <v>3</v>
      </c>
    </row>
    <row r="26">
      <c r="A26" s="14" t="str">
        <f>FELIPE!R12</f>
        <v>TOTAL</v>
      </c>
      <c r="B26" s="15">
        <f>FELIPE!S12</f>
        <v>20</v>
      </c>
      <c r="C26" s="16"/>
      <c r="D26" s="14" t="str">
        <f>FELIPE!U12</f>
        <v>TOTAL</v>
      </c>
      <c r="E26" s="15">
        <f>FELIPE!V12</f>
        <v>641</v>
      </c>
      <c r="F26" s="9"/>
      <c r="G26" s="10"/>
      <c r="H26" s="14" t="str">
        <f>JULIANE!R12</f>
        <v>TOTAL</v>
      </c>
      <c r="I26" s="15">
        <f>JULIANE!S12</f>
        <v>9</v>
      </c>
      <c r="J26" s="16"/>
      <c r="K26" s="14" t="str">
        <f>JULIANE!U12</f>
        <v>TOTAL</v>
      </c>
      <c r="L26" s="15">
        <f>JULIANE!V12</f>
        <v>647</v>
      </c>
    </row>
    <row r="27">
      <c r="A27" s="4"/>
      <c r="B27" s="17"/>
      <c r="C27" s="17"/>
      <c r="D27" s="17"/>
      <c r="E27" s="5"/>
      <c r="F27" s="9"/>
      <c r="G27" s="10"/>
      <c r="H27" s="4"/>
      <c r="I27" s="17"/>
      <c r="J27" s="17"/>
      <c r="K27" s="17"/>
      <c r="L27" s="5"/>
    </row>
    <row r="28">
      <c r="A28" s="18"/>
      <c r="B28" s="19"/>
      <c r="C28" s="19"/>
      <c r="D28" s="19"/>
      <c r="E28" s="20"/>
      <c r="F28" s="9"/>
      <c r="G28" s="10"/>
      <c r="H28" s="18"/>
      <c r="I28" s="19"/>
      <c r="J28" s="19"/>
      <c r="K28" s="19"/>
      <c r="L28" s="20"/>
    </row>
    <row r="29">
      <c r="A29" s="1" t="s">
        <v>6</v>
      </c>
      <c r="B29" s="2"/>
      <c r="C29" s="2"/>
      <c r="D29" s="2"/>
      <c r="E29" s="3"/>
      <c r="F29" s="9"/>
      <c r="G29" s="10"/>
      <c r="H29" s="1" t="s">
        <v>7</v>
      </c>
      <c r="I29" s="2"/>
      <c r="J29" s="2"/>
      <c r="K29" s="2"/>
      <c r="L29" s="3"/>
    </row>
    <row r="30">
      <c r="A30" s="7" t="s">
        <v>2</v>
      </c>
      <c r="B30" s="3"/>
      <c r="C30" s="8"/>
      <c r="D30" s="7" t="s">
        <v>3</v>
      </c>
      <c r="E30" s="3"/>
      <c r="F30" s="9"/>
      <c r="G30" s="10"/>
      <c r="H30" s="7" t="s">
        <v>2</v>
      </c>
      <c r="I30" s="3"/>
      <c r="J30" s="8"/>
      <c r="K30" s="7" t="s">
        <v>3</v>
      </c>
      <c r="L30" s="3"/>
    </row>
    <row r="31">
      <c r="A31" s="11" t="str">
        <f>MATHEUS!R3</f>
        <v>VERIFICADO</v>
      </c>
      <c r="B31" s="12">
        <f>MATHEUS!S3</f>
        <v>5</v>
      </c>
      <c r="C31" s="13"/>
      <c r="D31" s="11" t="str">
        <f>MATHEUS!U3</f>
        <v>VERIFICADO</v>
      </c>
      <c r="E31" s="12">
        <f>MATHEUS!V3</f>
        <v>65</v>
      </c>
      <c r="F31" s="9"/>
      <c r="G31" s="10"/>
      <c r="H31" s="11" t="str">
        <f>POLIANA!R3</f>
        <v>VERIFICADO</v>
      </c>
      <c r="I31" s="12">
        <f>POLIANA!S3</f>
        <v>9</v>
      </c>
      <c r="J31" s="13"/>
      <c r="K31" s="11" t="str">
        <f>POLIANA!U3</f>
        <v>VERIFICADO</v>
      </c>
      <c r="L31" s="12">
        <f>POLIANA!V3</f>
        <v>90</v>
      </c>
    </row>
    <row r="32">
      <c r="A32" s="11" t="str">
        <f>MATHEUS!R4</f>
        <v>ANÁLISE</v>
      </c>
      <c r="B32" s="12">
        <f>MATHEUS!S4</f>
        <v>0</v>
      </c>
      <c r="C32" s="13"/>
      <c r="D32" s="11" t="str">
        <f>MATHEUS!U4</f>
        <v>ANÁLISE</v>
      </c>
      <c r="E32" s="12">
        <f>MATHEUS!V4</f>
        <v>3</v>
      </c>
      <c r="F32" s="9"/>
      <c r="G32" s="10"/>
      <c r="H32" s="11" t="str">
        <f>POLIANA!R4</f>
        <v>ANÁLISE</v>
      </c>
      <c r="I32" s="12">
        <f>POLIANA!S4</f>
        <v>2</v>
      </c>
      <c r="J32" s="13"/>
      <c r="K32" s="11" t="str">
        <f>POLIANA!U4</f>
        <v>ANÁLISE</v>
      </c>
      <c r="L32" s="12">
        <f>POLIANA!V4</f>
        <v>9</v>
      </c>
    </row>
    <row r="33">
      <c r="A33" s="11" t="str">
        <f>MATHEUS!R5</f>
        <v>PENDENTE</v>
      </c>
      <c r="B33" s="12">
        <f>MATHEUS!S5</f>
        <v>467</v>
      </c>
      <c r="C33" s="13"/>
      <c r="D33" s="11" t="str">
        <f>MATHEUS!U5</f>
        <v>PENDENTE</v>
      </c>
      <c r="E33" s="12">
        <f>MATHEUS!V5</f>
        <v>467</v>
      </c>
      <c r="F33" s="9"/>
      <c r="G33" s="10"/>
      <c r="H33" s="11" t="str">
        <f>POLIANA!R5</f>
        <v>PENDENTE</v>
      </c>
      <c r="I33" s="12">
        <f>POLIANA!S5</f>
        <v>363</v>
      </c>
      <c r="J33" s="13"/>
      <c r="K33" s="11" t="str">
        <f>POLIANA!U5</f>
        <v>PENDENTE</v>
      </c>
      <c r="L33" s="12">
        <f>POLIANA!V5</f>
        <v>422</v>
      </c>
    </row>
    <row r="34">
      <c r="A34" s="11" t="str">
        <f>MATHEUS!R6</f>
        <v>PRIORIDADE</v>
      </c>
      <c r="B34" s="12">
        <f>MATHEUS!S6</f>
        <v>3</v>
      </c>
      <c r="C34" s="13"/>
      <c r="D34" s="11" t="str">
        <f>MATHEUS!U6</f>
        <v>PRIORIDADE</v>
      </c>
      <c r="E34" s="12">
        <f>MATHEUS!V6</f>
        <v>3</v>
      </c>
      <c r="F34" s="9"/>
      <c r="G34" s="10"/>
      <c r="H34" s="11" t="str">
        <f>POLIANA!R6</f>
        <v>PRIORIDADE</v>
      </c>
      <c r="I34" s="12">
        <f>POLIANA!S6</f>
        <v>7</v>
      </c>
      <c r="J34" s="13"/>
      <c r="K34" s="11" t="str">
        <f>POLIANA!U6</f>
        <v>PRIORIDADE</v>
      </c>
      <c r="L34" s="12">
        <f>POLIANA!V6</f>
        <v>7</v>
      </c>
    </row>
    <row r="35">
      <c r="A35" s="11" t="str">
        <f>MATHEUS!R7</f>
        <v>PRIORIDADE TOTAL</v>
      </c>
      <c r="B35" s="12">
        <f>MATHEUS!S7</f>
        <v>0</v>
      </c>
      <c r="C35" s="13"/>
      <c r="D35" s="11" t="str">
        <f>MATHEUS!U7</f>
        <v>PRIORIDADE TOTAL</v>
      </c>
      <c r="E35" s="12">
        <f>MATHEUS!V7</f>
        <v>0</v>
      </c>
      <c r="F35" s="9"/>
      <c r="G35" s="10"/>
      <c r="H35" s="11" t="str">
        <f>POLIANA!R7</f>
        <v>PRIORIDADE TOTAL</v>
      </c>
      <c r="I35" s="12">
        <f>POLIANA!S7</f>
        <v>0</v>
      </c>
      <c r="J35" s="13"/>
      <c r="K35" s="11" t="str">
        <f>POLIANA!U7</f>
        <v>PRIORIDADE TOTAL</v>
      </c>
      <c r="L35" s="12">
        <f>POLIANA!V7</f>
        <v>0</v>
      </c>
    </row>
    <row r="36">
      <c r="A36" s="11" t="str">
        <f>MATHEUS!R8</f>
        <v>APROVADO</v>
      </c>
      <c r="B36" s="12">
        <f>MATHEUS!S8</f>
        <v>4</v>
      </c>
      <c r="C36" s="13"/>
      <c r="D36" s="11" t="str">
        <f>MATHEUS!U8</f>
        <v>APROVADO</v>
      </c>
      <c r="E36" s="12">
        <f>MATHEUS!V8</f>
        <v>54</v>
      </c>
      <c r="F36" s="9"/>
      <c r="G36" s="10"/>
      <c r="H36" s="11" t="str">
        <f>POLIANA!R8</f>
        <v>APROVADO</v>
      </c>
      <c r="I36" s="12">
        <f>POLIANA!S8</f>
        <v>19</v>
      </c>
      <c r="J36" s="13"/>
      <c r="K36" s="11" t="str">
        <f>POLIANA!U8</f>
        <v>APROVADO</v>
      </c>
      <c r="L36" s="12">
        <f>POLIANA!V8</f>
        <v>109</v>
      </c>
    </row>
    <row r="37">
      <c r="A37" s="11" t="str">
        <f>MATHEUS!R9</f>
        <v>QUITADO</v>
      </c>
      <c r="B37" s="12">
        <f>MATHEUS!S9</f>
        <v>4</v>
      </c>
      <c r="C37" s="13"/>
      <c r="D37" s="11" t="str">
        <f>MATHEUS!U9</f>
        <v>QUITADO</v>
      </c>
      <c r="E37" s="12">
        <f>MATHEUS!V9</f>
        <v>37</v>
      </c>
      <c r="F37" s="9"/>
      <c r="G37" s="10"/>
      <c r="H37" s="11" t="str">
        <f>POLIANA!R9</f>
        <v>QUITADO</v>
      </c>
      <c r="I37" s="12">
        <f>POLIANA!S9</f>
        <v>0</v>
      </c>
      <c r="J37" s="13"/>
      <c r="K37" s="11" t="str">
        <f>POLIANA!U9</f>
        <v>QUITADO</v>
      </c>
      <c r="L37" s="12">
        <f>POLIANA!V9</f>
        <v>48</v>
      </c>
    </row>
    <row r="38">
      <c r="A38" s="11" t="str">
        <f>MATHEUS!R10</f>
        <v>APREENDIDO</v>
      </c>
      <c r="B38" s="12">
        <f>MATHEUS!S10</f>
        <v>2</v>
      </c>
      <c r="C38" s="13"/>
      <c r="D38" s="11" t="str">
        <f>MATHEUS!U10</f>
        <v>APREENDIDO</v>
      </c>
      <c r="E38" s="12">
        <f>MATHEUS!V10</f>
        <v>3</v>
      </c>
      <c r="F38" s="9"/>
      <c r="G38" s="10"/>
      <c r="H38" s="11" t="str">
        <f>POLIANA!R10</f>
        <v>APREENDIDO</v>
      </c>
      <c r="I38" s="12">
        <f>POLIANA!S10</f>
        <v>0</v>
      </c>
      <c r="J38" s="13"/>
      <c r="K38" s="11" t="str">
        <f>POLIANA!U10</f>
        <v>APREENDIDO</v>
      </c>
      <c r="L38" s="12">
        <f>POLIANA!V10</f>
        <v>4</v>
      </c>
    </row>
    <row r="39">
      <c r="A39" s="11" t="str">
        <f>MATHEUS!R11</f>
        <v>CANCELADO</v>
      </c>
      <c r="B39" s="12">
        <f>MATHEUS!S11</f>
        <v>2</v>
      </c>
      <c r="C39" s="13"/>
      <c r="D39" s="11" t="str">
        <f>MATHEUS!U11</f>
        <v>CANCELADO</v>
      </c>
      <c r="E39" s="12">
        <f>MATHEUS!V11</f>
        <v>15</v>
      </c>
      <c r="F39" s="9"/>
      <c r="G39" s="10"/>
      <c r="H39" s="11" t="str">
        <f>POLIANA!R11</f>
        <v>CANCELADO</v>
      </c>
      <c r="I39" s="12">
        <f>POLIANA!S11</f>
        <v>0</v>
      </c>
      <c r="J39" s="13"/>
      <c r="K39" s="11" t="str">
        <f>POLIANA!U11</f>
        <v>CANCELADO</v>
      </c>
      <c r="L39" s="12">
        <f>POLIANA!V11</f>
        <v>17</v>
      </c>
    </row>
    <row r="40">
      <c r="A40" s="14" t="str">
        <f>MATHEUS!R12</f>
        <v>TOTAL</v>
      </c>
      <c r="B40" s="15">
        <f>MATHEUS!S12</f>
        <v>9</v>
      </c>
      <c r="C40" s="16"/>
      <c r="D40" s="14" t="str">
        <f>MATHEUS!U12</f>
        <v>TOTAL</v>
      </c>
      <c r="E40" s="15">
        <f>MATHEUS!V12</f>
        <v>647</v>
      </c>
      <c r="F40" s="9"/>
      <c r="G40" s="10"/>
      <c r="H40" s="14" t="str">
        <f>POLIANA!R12</f>
        <v>TOTAL</v>
      </c>
      <c r="I40" s="15">
        <f>POLIANA!S12</f>
        <v>30</v>
      </c>
      <c r="J40" s="16"/>
      <c r="K40" s="14" t="str">
        <f>POLIANA!U12</f>
        <v>TOTAL</v>
      </c>
      <c r="L40" s="15">
        <f>POLIANA!V12</f>
        <v>706</v>
      </c>
    </row>
    <row r="41">
      <c r="A41" s="4"/>
      <c r="B41" s="17"/>
      <c r="C41" s="17"/>
      <c r="D41" s="17"/>
      <c r="E41" s="5"/>
      <c r="F41" s="9"/>
      <c r="G41" s="10"/>
      <c r="H41" s="4"/>
      <c r="I41" s="17"/>
      <c r="J41" s="17"/>
      <c r="K41" s="17"/>
      <c r="L41" s="5"/>
    </row>
    <row r="42">
      <c r="A42" s="18"/>
      <c r="B42" s="19"/>
      <c r="C42" s="19"/>
      <c r="D42" s="19"/>
      <c r="E42" s="20"/>
      <c r="F42" s="9"/>
      <c r="G42" s="10"/>
      <c r="H42" s="18"/>
      <c r="I42" s="19"/>
      <c r="J42" s="19"/>
      <c r="K42" s="19"/>
      <c r="L42" s="20"/>
    </row>
    <row r="43">
      <c r="A43" s="1" t="s">
        <v>8</v>
      </c>
      <c r="B43" s="2"/>
      <c r="C43" s="2"/>
      <c r="D43" s="2"/>
      <c r="E43" s="3"/>
      <c r="F43" s="9"/>
      <c r="G43" s="10"/>
      <c r="H43" s="1" t="s">
        <v>9</v>
      </c>
      <c r="I43" s="2"/>
      <c r="J43" s="2"/>
      <c r="K43" s="2"/>
      <c r="L43" s="3"/>
    </row>
    <row r="44">
      <c r="A44" s="7" t="s">
        <v>2</v>
      </c>
      <c r="B44" s="3"/>
      <c r="C44" s="8"/>
      <c r="D44" s="7" t="s">
        <v>3</v>
      </c>
      <c r="E44" s="3"/>
      <c r="F44" s="9"/>
      <c r="G44" s="10"/>
      <c r="H44" s="7" t="s">
        <v>2</v>
      </c>
      <c r="I44" s="3"/>
      <c r="J44" s="8"/>
      <c r="K44" s="7" t="s">
        <v>3</v>
      </c>
      <c r="L44" s="3"/>
    </row>
    <row r="45">
      <c r="A45" s="11" t="str">
        <f>IGOR!R3</f>
        <v>VERIFICADO</v>
      </c>
      <c r="B45" s="12">
        <f>IGOR!S3</f>
        <v>1</v>
      </c>
      <c r="C45" s="13"/>
      <c r="D45" s="11" t="str">
        <f>IGOR!U3</f>
        <v>VERIFICADO</v>
      </c>
      <c r="E45" s="12">
        <f>IGOR!V3</f>
        <v>25</v>
      </c>
      <c r="F45" s="9"/>
      <c r="G45" s="10"/>
      <c r="H45" s="11" t="str">
        <f>LUARA!R3</f>
        <v>VERIFICADO</v>
      </c>
      <c r="I45" s="12">
        <f>LUARA!S3</f>
        <v>0</v>
      </c>
      <c r="J45" s="13"/>
      <c r="K45" s="11" t="str">
        <f>LUARA!U3</f>
        <v>VERIFICADO</v>
      </c>
      <c r="L45" s="12">
        <f>LUARA!V3</f>
        <v>40</v>
      </c>
    </row>
    <row r="46">
      <c r="A46" s="11" t="str">
        <f>IGOR!R4</f>
        <v>ANÁLISE</v>
      </c>
      <c r="B46" s="12">
        <f>IGOR!S4</f>
        <v>3</v>
      </c>
      <c r="C46" s="13"/>
      <c r="D46" s="11" t="str">
        <f>IGOR!U4</f>
        <v>ANÁLISE</v>
      </c>
      <c r="E46" s="12">
        <f>IGOR!V4</f>
        <v>11</v>
      </c>
      <c r="F46" s="9"/>
      <c r="G46" s="10"/>
      <c r="H46" s="11" t="str">
        <f>LUARA!R4</f>
        <v>ANÁLISE</v>
      </c>
      <c r="I46" s="12">
        <f>LUARA!S4</f>
        <v>0</v>
      </c>
      <c r="J46" s="13"/>
      <c r="K46" s="11" t="str">
        <f>LUARA!U4</f>
        <v>ANÁLISE</v>
      </c>
      <c r="L46" s="12">
        <f>LUARA!V4</f>
        <v>1</v>
      </c>
    </row>
    <row r="47">
      <c r="A47" s="11" t="str">
        <f>IGOR!R5</f>
        <v>PENDENTE</v>
      </c>
      <c r="B47" s="12">
        <f>IGOR!S5</f>
        <v>552</v>
      </c>
      <c r="C47" s="13"/>
      <c r="D47" s="11" t="str">
        <f>IGOR!U5</f>
        <v>PENDENTE</v>
      </c>
      <c r="E47" s="12">
        <f>IGOR!V5</f>
        <v>552</v>
      </c>
      <c r="F47" s="9"/>
      <c r="G47" s="10"/>
      <c r="H47" s="11" t="str">
        <f>LUARA!R5</f>
        <v>PENDENTE</v>
      </c>
      <c r="I47" s="12">
        <f>LUARA!S5</f>
        <v>601</v>
      </c>
      <c r="J47" s="13"/>
      <c r="K47" s="11" t="str">
        <f>LUARA!U5</f>
        <v>PENDENTE</v>
      </c>
      <c r="L47" s="12">
        <f>LUARA!V5</f>
        <v>601</v>
      </c>
    </row>
    <row r="48">
      <c r="A48" s="11" t="str">
        <f>IGOR!R6</f>
        <v>PRIORIDADE</v>
      </c>
      <c r="B48" s="12">
        <f>IGOR!S6</f>
        <v>22</v>
      </c>
      <c r="C48" s="13"/>
      <c r="D48" s="11" t="str">
        <f>IGOR!U6</f>
        <v>PRIORIDADE</v>
      </c>
      <c r="E48" s="12">
        <f>IGOR!V6</f>
        <v>22</v>
      </c>
      <c r="F48" s="9"/>
      <c r="G48" s="10"/>
      <c r="H48" s="11" t="str">
        <f>LUARA!R6</f>
        <v>PRIORIDADE</v>
      </c>
      <c r="I48" s="12">
        <f>LUARA!S6</f>
        <v>3</v>
      </c>
      <c r="J48" s="13"/>
      <c r="K48" s="11" t="str">
        <f>LUARA!U6</f>
        <v>PRIORIDADE</v>
      </c>
      <c r="L48" s="12">
        <f>LUARA!V6</f>
        <v>3</v>
      </c>
    </row>
    <row r="49">
      <c r="A49" s="11" t="str">
        <f>IGOR!R7</f>
        <v>PRIORIDADE TOTAL</v>
      </c>
      <c r="B49" s="12">
        <f>IGOR!S7</f>
        <v>1</v>
      </c>
      <c r="C49" s="13"/>
      <c r="D49" s="11" t="str">
        <f>IGOR!U7</f>
        <v>PRIORIDADE TOTAL</v>
      </c>
      <c r="E49" s="12">
        <f>IGOR!V7</f>
        <v>2</v>
      </c>
      <c r="F49" s="9"/>
      <c r="G49" s="10"/>
      <c r="H49" s="11" t="str">
        <f>LUARA!R7</f>
        <v>PRIORIDADE TOTAL</v>
      </c>
      <c r="I49" s="12">
        <f>LUARA!S7</f>
        <v>1</v>
      </c>
      <c r="J49" s="13"/>
      <c r="K49" s="11" t="str">
        <f>LUARA!U7</f>
        <v>PRIORIDADE TOTAL</v>
      </c>
      <c r="L49" s="12">
        <f>LUARA!V7</f>
        <v>1</v>
      </c>
    </row>
    <row r="50">
      <c r="A50" s="11" t="str">
        <f>IGOR!R8</f>
        <v>APROVADO</v>
      </c>
      <c r="B50" s="12">
        <f>IGOR!S8</f>
        <v>2</v>
      </c>
      <c r="C50" s="13"/>
      <c r="D50" s="11" t="str">
        <f>IGOR!U8</f>
        <v>APROVADO</v>
      </c>
      <c r="E50" s="12">
        <f>IGOR!V8</f>
        <v>15</v>
      </c>
      <c r="F50" s="9"/>
      <c r="G50" s="10"/>
      <c r="H50" s="11" t="str">
        <f>LUARA!R8</f>
        <v>APROVADO</v>
      </c>
      <c r="I50" s="12">
        <f>LUARA!S8</f>
        <v>2</v>
      </c>
      <c r="J50" s="13"/>
      <c r="K50" s="11" t="str">
        <f>LUARA!U8</f>
        <v>APROVADO</v>
      </c>
      <c r="L50" s="12">
        <f>LUARA!V8</f>
        <v>36</v>
      </c>
    </row>
    <row r="51">
      <c r="A51" s="11" t="str">
        <f>IGOR!R9</f>
        <v>QUITADO</v>
      </c>
      <c r="B51" s="12">
        <f>IGOR!S9</f>
        <v>6</v>
      </c>
      <c r="C51" s="13"/>
      <c r="D51" s="11" t="str">
        <f>IGOR!U9</f>
        <v>QUITADO</v>
      </c>
      <c r="E51" s="12">
        <f>IGOR!V9</f>
        <v>15</v>
      </c>
      <c r="F51" s="9"/>
      <c r="G51" s="10"/>
      <c r="H51" s="11" t="str">
        <f>LUARA!R9</f>
        <v>QUITADO</v>
      </c>
      <c r="I51" s="12">
        <f>LUARA!S9</f>
        <v>0</v>
      </c>
      <c r="J51" s="13"/>
      <c r="K51" s="11" t="str">
        <f>LUARA!U9</f>
        <v>QUITADO</v>
      </c>
      <c r="L51" s="12">
        <f>LUARA!V9</f>
        <v>24</v>
      </c>
    </row>
    <row r="52">
      <c r="A52" s="11" t="str">
        <f>IGOR!R10</f>
        <v>APREENDIDO</v>
      </c>
      <c r="B52" s="12">
        <f>IGOR!S10</f>
        <v>0</v>
      </c>
      <c r="C52" s="13"/>
      <c r="D52" s="11" t="str">
        <f>IGOR!U10</f>
        <v>APREENDIDO</v>
      </c>
      <c r="E52" s="12">
        <f>IGOR!V10</f>
        <v>0</v>
      </c>
      <c r="F52" s="9"/>
      <c r="G52" s="10"/>
      <c r="H52" s="11" t="str">
        <f>LUARA!R10</f>
        <v>APREENDIDO</v>
      </c>
      <c r="I52" s="12">
        <f>LUARA!S10</f>
        <v>0</v>
      </c>
      <c r="J52" s="13"/>
      <c r="K52" s="11" t="str">
        <f>LUARA!U10</f>
        <v>APREENDIDO</v>
      </c>
      <c r="L52" s="12">
        <f>LUARA!V10</f>
        <v>2</v>
      </c>
    </row>
    <row r="53">
      <c r="A53" s="11" t="str">
        <f>IGOR!R11</f>
        <v>CANCELADO</v>
      </c>
      <c r="B53" s="12">
        <f>IGOR!S11</f>
        <v>3</v>
      </c>
      <c r="C53" s="13"/>
      <c r="D53" s="11" t="str">
        <f>IGOR!U11</f>
        <v>CANCELADO</v>
      </c>
      <c r="E53" s="12">
        <f>IGOR!V11</f>
        <v>6</v>
      </c>
      <c r="F53" s="9"/>
      <c r="G53" s="10"/>
      <c r="H53" s="11" t="str">
        <f>LUARA!R11</f>
        <v>CANCELADO</v>
      </c>
      <c r="I53" s="12">
        <f>LUARA!S11</f>
        <v>0</v>
      </c>
      <c r="J53" s="13"/>
      <c r="K53" s="11" t="str">
        <f>LUARA!U11</f>
        <v>CANCELADO</v>
      </c>
      <c r="L53" s="12">
        <f>LUARA!V11</f>
        <v>3</v>
      </c>
    </row>
    <row r="54">
      <c r="A54" s="14" t="str">
        <f>IGOR!R12</f>
        <v>TOTAL</v>
      </c>
      <c r="B54" s="15">
        <f>IGOR!S12</f>
        <v>6</v>
      </c>
      <c r="C54" s="16"/>
      <c r="D54" s="14" t="str">
        <f>IGOR!U12</f>
        <v>TOTAL</v>
      </c>
      <c r="E54" s="15">
        <f>IGOR!V12</f>
        <v>648</v>
      </c>
      <c r="F54" s="9"/>
      <c r="G54" s="10"/>
      <c r="H54" s="14" t="str">
        <f>LUARA!R12</f>
        <v>TOTAL</v>
      </c>
      <c r="I54" s="15">
        <f>LUARA!S12</f>
        <v>2</v>
      </c>
      <c r="J54" s="16"/>
      <c r="K54" s="14" t="str">
        <f>LUARA!U12</f>
        <v>TOTAL</v>
      </c>
      <c r="L54" s="15">
        <f>LUARA!V12</f>
        <v>711</v>
      </c>
    </row>
    <row r="55">
      <c r="A55" s="4"/>
      <c r="B55" s="17"/>
      <c r="C55" s="17"/>
      <c r="D55" s="17"/>
      <c r="E55" s="5"/>
      <c r="F55" s="9"/>
      <c r="G55" s="10"/>
      <c r="H55" s="4"/>
      <c r="I55" s="17"/>
      <c r="J55" s="17"/>
      <c r="K55" s="17"/>
      <c r="L55" s="5"/>
    </row>
    <row r="56">
      <c r="A56" s="18"/>
      <c r="B56" s="19"/>
      <c r="C56" s="19"/>
      <c r="D56" s="19"/>
      <c r="E56" s="20"/>
      <c r="F56" s="9"/>
      <c r="G56" s="10"/>
      <c r="H56" s="18"/>
      <c r="I56" s="19"/>
      <c r="J56" s="19"/>
      <c r="K56" s="19"/>
      <c r="L56" s="20"/>
    </row>
    <row r="57">
      <c r="A57" s="1" t="s">
        <v>10</v>
      </c>
      <c r="B57" s="2"/>
      <c r="C57" s="2"/>
      <c r="D57" s="2"/>
      <c r="E57" s="3"/>
      <c r="F57" s="9"/>
      <c r="G57" s="10"/>
      <c r="H57" s="1" t="s">
        <v>11</v>
      </c>
      <c r="I57" s="2"/>
      <c r="J57" s="2"/>
      <c r="K57" s="2"/>
      <c r="L57" s="3"/>
    </row>
    <row r="58">
      <c r="A58" s="7" t="s">
        <v>2</v>
      </c>
      <c r="B58" s="3"/>
      <c r="C58" s="8"/>
      <c r="D58" s="7" t="s">
        <v>3</v>
      </c>
      <c r="E58" s="3"/>
      <c r="F58" s="9"/>
      <c r="G58" s="10"/>
      <c r="H58" s="7" t="s">
        <v>2</v>
      </c>
      <c r="I58" s="3"/>
      <c r="J58" s="8"/>
      <c r="K58" s="7" t="s">
        <v>3</v>
      </c>
      <c r="L58" s="3"/>
    </row>
    <row r="59">
      <c r="A59" s="11" t="str">
        <f>ELISANGELA!R3</f>
        <v>VERIFICADO</v>
      </c>
      <c r="B59" s="12">
        <f>ELISANGELA!S3</f>
        <v>2</v>
      </c>
      <c r="C59" s="13"/>
      <c r="D59" s="11" t="str">
        <f>ELISANGELA!U3</f>
        <v>VERIFICADO</v>
      </c>
      <c r="E59" s="12">
        <f>ELISANGELA!V3</f>
        <v>54</v>
      </c>
      <c r="F59" s="9"/>
      <c r="G59" s="10"/>
      <c r="H59" s="11" t="str">
        <f>NUNO!R3</f>
        <v>VERIFICADO</v>
      </c>
      <c r="I59" s="12">
        <f>NUNO!S3</f>
        <v>6</v>
      </c>
      <c r="J59" s="13"/>
      <c r="K59" s="11" t="str">
        <f>NUNO!U3</f>
        <v>VERIFICADO</v>
      </c>
      <c r="L59" s="12">
        <f>NUNO!V3</f>
        <v>59</v>
      </c>
    </row>
    <row r="60">
      <c r="A60" s="11" t="str">
        <f>ELISANGELA!R4</f>
        <v>ANÁLISE</v>
      </c>
      <c r="B60" s="12">
        <f>ELISANGELA!S4</f>
        <v>2</v>
      </c>
      <c r="C60" s="13"/>
      <c r="D60" s="11" t="str">
        <f>ELISANGELA!U4</f>
        <v>ANÁLISE</v>
      </c>
      <c r="E60" s="12">
        <f>ELISANGELA!V4</f>
        <v>5</v>
      </c>
      <c r="F60" s="9"/>
      <c r="G60" s="10"/>
      <c r="H60" s="11" t="str">
        <f>NUNO!R4</f>
        <v>ANÁLISE</v>
      </c>
      <c r="I60" s="12">
        <f>NUNO!S4</f>
        <v>0</v>
      </c>
      <c r="J60" s="13"/>
      <c r="K60" s="11" t="str">
        <f>NUNO!U4</f>
        <v>ANÁLISE</v>
      </c>
      <c r="L60" s="12">
        <f>NUNO!V4</f>
        <v>4</v>
      </c>
    </row>
    <row r="61">
      <c r="A61" s="11" t="str">
        <f>ELISANGELA!R5</f>
        <v>PENDENTE</v>
      </c>
      <c r="B61" s="12">
        <f>ELISANGELA!S5</f>
        <v>510</v>
      </c>
      <c r="C61" s="13"/>
      <c r="D61" s="11" t="str">
        <f>ELISANGELA!U5</f>
        <v>PENDENTE</v>
      </c>
      <c r="E61" s="12">
        <f>ELISANGELA!V5</f>
        <v>510</v>
      </c>
      <c r="F61" s="9"/>
      <c r="G61" s="10"/>
      <c r="H61" s="11" t="str">
        <f>NUNO!R5</f>
        <v>PENDENTE</v>
      </c>
      <c r="I61" s="12">
        <f>NUNO!S5</f>
        <v>530</v>
      </c>
      <c r="J61" s="13"/>
      <c r="K61" s="11" t="str">
        <f>NUNO!U5</f>
        <v>PENDENTE</v>
      </c>
      <c r="L61" s="12">
        <f>NUNO!V5</f>
        <v>530</v>
      </c>
    </row>
    <row r="62">
      <c r="A62" s="11" t="str">
        <f>ELISANGELA!R6</f>
        <v>PRIORIDADE</v>
      </c>
      <c r="B62" s="12">
        <f>ELISANGELA!S6</f>
        <v>0</v>
      </c>
      <c r="C62" s="13"/>
      <c r="D62" s="11" t="str">
        <f>ELISANGELA!U6</f>
        <v>PRIORIDADE</v>
      </c>
      <c r="E62" s="12">
        <f>ELISANGELA!V6</f>
        <v>0</v>
      </c>
      <c r="F62" s="9"/>
      <c r="G62" s="10"/>
      <c r="H62" s="11" t="str">
        <f>NUNO!R6</f>
        <v>PRIORIDADE</v>
      </c>
      <c r="I62" s="12">
        <f>NUNO!S6</f>
        <v>5</v>
      </c>
      <c r="J62" s="13"/>
      <c r="K62" s="11" t="str">
        <f>NUNO!U6</f>
        <v>PRIORIDADE</v>
      </c>
      <c r="L62" s="12">
        <f>NUNO!V6</f>
        <v>5</v>
      </c>
    </row>
    <row r="63">
      <c r="A63" s="11" t="str">
        <f>ELISANGELA!R7</f>
        <v>PRIORIDADE TOTAL</v>
      </c>
      <c r="B63" s="12">
        <f>ELISANGELA!S7</f>
        <v>0</v>
      </c>
      <c r="C63" s="13"/>
      <c r="D63" s="11" t="str">
        <f>ELISANGELA!U7</f>
        <v>PRIORIDADE TOTAL</v>
      </c>
      <c r="E63" s="12">
        <f>ELISANGELA!V7</f>
        <v>0</v>
      </c>
      <c r="F63" s="9"/>
      <c r="G63" s="10"/>
      <c r="H63" s="11" t="str">
        <f>NUNO!R7</f>
        <v>PRIORIDADE TOTAL</v>
      </c>
      <c r="I63" s="12">
        <f>NUNO!S7</f>
        <v>0</v>
      </c>
      <c r="J63" s="13"/>
      <c r="K63" s="11" t="str">
        <f>NUNO!U7</f>
        <v>PRIORIDADE TOTAL</v>
      </c>
      <c r="L63" s="12">
        <f>NUNO!V7</f>
        <v>1</v>
      </c>
    </row>
    <row r="64">
      <c r="A64" s="11" t="str">
        <f>ELISANGELA!R8</f>
        <v>APROVADO</v>
      </c>
      <c r="B64" s="12">
        <f>ELISANGELA!S8</f>
        <v>2</v>
      </c>
      <c r="C64" s="13"/>
      <c r="D64" s="11" t="str">
        <f>ELISANGELA!U8</f>
        <v>APROVADO</v>
      </c>
      <c r="E64" s="12">
        <f>ELISANGELA!V8</f>
        <v>40</v>
      </c>
      <c r="F64" s="9"/>
      <c r="G64" s="10"/>
      <c r="H64" s="11" t="str">
        <f>NUNO!R8</f>
        <v>APROVADO</v>
      </c>
      <c r="I64" s="12">
        <f>NUNO!S8</f>
        <v>5</v>
      </c>
      <c r="J64" s="13"/>
      <c r="K64" s="11" t="str">
        <f>NUNO!U8</f>
        <v>APROVADO</v>
      </c>
      <c r="L64" s="12">
        <f>NUNO!V8</f>
        <v>46</v>
      </c>
    </row>
    <row r="65">
      <c r="A65" s="11" t="str">
        <f>ELISANGELA!R9</f>
        <v>QUITADO</v>
      </c>
      <c r="B65" s="12">
        <f>ELISANGELA!S9</f>
        <v>0</v>
      </c>
      <c r="C65" s="13"/>
      <c r="D65" s="11" t="str">
        <f>ELISANGELA!U9</f>
        <v>QUITADO</v>
      </c>
      <c r="E65" s="12">
        <f>ELISANGELA!V9</f>
        <v>20</v>
      </c>
      <c r="F65" s="9"/>
      <c r="G65" s="10"/>
      <c r="H65" s="11" t="str">
        <f>NUNO!R9</f>
        <v>QUITADO</v>
      </c>
      <c r="I65" s="12">
        <f>NUNO!S9</f>
        <v>2</v>
      </c>
      <c r="J65" s="13"/>
      <c r="K65" s="11" t="str">
        <f>NUNO!U9</f>
        <v>QUITADO</v>
      </c>
      <c r="L65" s="12">
        <f>NUNO!V9</f>
        <v>27</v>
      </c>
    </row>
    <row r="66">
      <c r="A66" s="11" t="str">
        <f>ELISANGELA!R10</f>
        <v>APREENDIDO</v>
      </c>
      <c r="B66" s="12">
        <f>ELISANGELA!S10</f>
        <v>1</v>
      </c>
      <c r="C66" s="13"/>
      <c r="D66" s="11" t="str">
        <f>ELISANGELA!U10</f>
        <v>APREENDIDO</v>
      </c>
      <c r="E66" s="12">
        <f>ELISANGELA!V10</f>
        <v>7</v>
      </c>
      <c r="F66" s="9"/>
      <c r="G66" s="10"/>
      <c r="H66" s="11" t="str">
        <f>NUNO!R10</f>
        <v>APREENDIDO</v>
      </c>
      <c r="I66" s="12">
        <f>NUNO!S10</f>
        <v>0</v>
      </c>
      <c r="J66" s="13"/>
      <c r="K66" s="11" t="str">
        <f>NUNO!U10</f>
        <v>APREENDIDO</v>
      </c>
      <c r="L66" s="12">
        <f>NUNO!V10</f>
        <v>4</v>
      </c>
    </row>
    <row r="67">
      <c r="A67" s="11" t="str">
        <f>ELISANGELA!R11</f>
        <v>CANCELADO</v>
      </c>
      <c r="B67" s="12">
        <f>ELISANGELA!S11</f>
        <v>0</v>
      </c>
      <c r="C67" s="13"/>
      <c r="D67" s="11" t="str">
        <f>ELISANGELA!U11</f>
        <v>CANCELADO</v>
      </c>
      <c r="E67" s="12">
        <f>ELISANGELA!V11</f>
        <v>10</v>
      </c>
      <c r="F67" s="9"/>
      <c r="G67" s="10"/>
      <c r="H67" s="11" t="str">
        <f>NUNO!R11</f>
        <v>CANCELADO</v>
      </c>
      <c r="I67" s="12">
        <f>NUNO!S11</f>
        <v>0</v>
      </c>
      <c r="J67" s="13"/>
      <c r="K67" s="11" t="str">
        <f>NUNO!U11</f>
        <v>CANCELADO</v>
      </c>
      <c r="L67" s="12">
        <f>NUNO!V11</f>
        <v>22</v>
      </c>
    </row>
    <row r="68">
      <c r="A68" s="14" t="str">
        <f>ELISANGELA!R12</f>
        <v>TOTAL</v>
      </c>
      <c r="B68" s="15">
        <f>ELISANGELA!S12</f>
        <v>6</v>
      </c>
      <c r="C68" s="16"/>
      <c r="D68" s="14" t="str">
        <f>ELISANGELA!U12</f>
        <v>TOTAL</v>
      </c>
      <c r="E68" s="15">
        <f>ELISANGELA!V12</f>
        <v>646</v>
      </c>
      <c r="F68" s="9"/>
      <c r="G68" s="10"/>
      <c r="H68" s="14" t="str">
        <f>NUNO!R12</f>
        <v>TOTAL</v>
      </c>
      <c r="I68" s="15">
        <f>NUNO!S12</f>
        <v>11</v>
      </c>
      <c r="J68" s="16"/>
      <c r="K68" s="14" t="str">
        <f>NUNO!U12</f>
        <v>TOTAL</v>
      </c>
      <c r="L68" s="15">
        <f>NUNO!V12</f>
        <v>698</v>
      </c>
    </row>
    <row r="69">
      <c r="A69" s="4"/>
      <c r="B69" s="17"/>
      <c r="C69" s="17"/>
      <c r="D69" s="17"/>
      <c r="E69" s="5"/>
      <c r="F69" s="9"/>
      <c r="G69" s="10"/>
      <c r="H69" s="4"/>
      <c r="I69" s="17"/>
      <c r="J69" s="17"/>
      <c r="K69" s="17"/>
      <c r="L69" s="5"/>
    </row>
    <row r="70">
      <c r="A70" s="18"/>
      <c r="B70" s="19"/>
      <c r="C70" s="19"/>
      <c r="D70" s="19"/>
      <c r="E70" s="20"/>
      <c r="F70" s="9"/>
      <c r="G70" s="10"/>
      <c r="H70" s="18"/>
      <c r="I70" s="19"/>
      <c r="J70" s="19"/>
      <c r="K70" s="19"/>
      <c r="L70" s="20"/>
    </row>
    <row r="71">
      <c r="A71" s="1" t="s">
        <v>12</v>
      </c>
      <c r="B71" s="2"/>
      <c r="C71" s="2"/>
      <c r="D71" s="2"/>
      <c r="E71" s="3"/>
      <c r="F71" s="9"/>
      <c r="G71" s="10"/>
      <c r="H71" s="1" t="s">
        <v>13</v>
      </c>
      <c r="I71" s="2"/>
      <c r="J71" s="2"/>
      <c r="K71" s="2"/>
      <c r="L71" s="3"/>
    </row>
    <row r="72">
      <c r="A72" s="7" t="s">
        <v>2</v>
      </c>
      <c r="B72" s="3"/>
      <c r="C72" s="8" t="str">
        <f>'VICTOR ADRIANO'!L3</f>
        <v/>
      </c>
      <c r="D72" s="7" t="s">
        <v>3</v>
      </c>
      <c r="E72" s="3"/>
      <c r="F72" s="9"/>
      <c r="G72" s="10"/>
      <c r="H72" s="7" t="s">
        <v>2</v>
      </c>
      <c r="I72" s="3"/>
      <c r="J72" s="21" t="str">
        <f>'VICTOR ADRIANO'!T3</f>
        <v/>
      </c>
      <c r="K72" s="7" t="s">
        <v>3</v>
      </c>
      <c r="L72" s="3"/>
    </row>
    <row r="73">
      <c r="A73" s="11" t="str">
        <f>THALISSON!R3</f>
        <v>VERIFICADO</v>
      </c>
      <c r="B73" s="12">
        <f>THALISSON!S3</f>
        <v>2</v>
      </c>
      <c r="C73" s="13"/>
      <c r="D73" s="11" t="str">
        <f>THALISSON!U3</f>
        <v>VERIFICADO</v>
      </c>
      <c r="E73" s="12">
        <f>THALISSON!V3</f>
        <v>59</v>
      </c>
      <c r="F73" s="9"/>
      <c r="G73" s="10"/>
      <c r="H73" s="11" t="str">
        <f>'VICTOR ADRIANO'!R3</f>
        <v>VERIFICADO</v>
      </c>
      <c r="I73" s="12">
        <f>'VICTOR ADRIANO'!S3</f>
        <v>0</v>
      </c>
      <c r="J73" s="13"/>
      <c r="K73" s="11" t="str">
        <f>'VICTOR ADRIANO'!U3</f>
        <v>VERIFICADO</v>
      </c>
      <c r="L73" s="12">
        <f>'VICTOR ADRIANO'!V3</f>
        <v>19</v>
      </c>
    </row>
    <row r="74">
      <c r="A74" s="11" t="str">
        <f>THALISSON!R4</f>
        <v>ANÁLISE</v>
      </c>
      <c r="B74" s="12">
        <f>THALISSON!S4</f>
        <v>6</v>
      </c>
      <c r="C74" s="13"/>
      <c r="D74" s="11" t="str">
        <f>THALISSON!U4</f>
        <v>ANÁLISE</v>
      </c>
      <c r="E74" s="12">
        <f>THALISSON!V4</f>
        <v>6</v>
      </c>
      <c r="F74" s="9"/>
      <c r="G74" s="10"/>
      <c r="H74" s="11" t="str">
        <f>'VICTOR ADRIANO'!R4</f>
        <v>ANÁLISE</v>
      </c>
      <c r="I74" s="12">
        <f>'VICTOR ADRIANO'!S4</f>
        <v>4</v>
      </c>
      <c r="J74" s="13"/>
      <c r="K74" s="11" t="str">
        <f>'VICTOR ADRIANO'!U4</f>
        <v>ANÁLISE</v>
      </c>
      <c r="L74" s="12">
        <f>'VICTOR ADRIANO'!V4</f>
        <v>4</v>
      </c>
    </row>
    <row r="75">
      <c r="A75" s="11" t="str">
        <f>THALISSON!R5</f>
        <v>PENDENTE</v>
      </c>
      <c r="B75" s="12">
        <f>THALISSON!S5</f>
        <v>560</v>
      </c>
      <c r="C75" s="13"/>
      <c r="D75" s="11" t="str">
        <f>THALISSON!U5</f>
        <v>PENDENTE</v>
      </c>
      <c r="E75" s="12">
        <f>THALISSON!V5</f>
        <v>560</v>
      </c>
      <c r="F75" s="9"/>
      <c r="G75" s="10"/>
      <c r="H75" s="11" t="str">
        <f>'VICTOR ADRIANO'!R5</f>
        <v>PENDENTE</v>
      </c>
      <c r="I75" s="12">
        <f>'VICTOR ADRIANO'!S5</f>
        <v>483</v>
      </c>
      <c r="J75" s="13"/>
      <c r="K75" s="11" t="str">
        <f>'VICTOR ADRIANO'!U5</f>
        <v>PENDENTE</v>
      </c>
      <c r="L75" s="12">
        <f>'VICTOR ADRIANO'!V5</f>
        <v>483</v>
      </c>
    </row>
    <row r="76">
      <c r="A76" s="11" t="str">
        <f>THALISSON!R6</f>
        <v>PRIORIDADE</v>
      </c>
      <c r="B76" s="12">
        <f>THALISSON!S6</f>
        <v>1</v>
      </c>
      <c r="C76" s="13"/>
      <c r="D76" s="11" t="str">
        <f>THALISSON!U6</f>
        <v>PRIORIDADE</v>
      </c>
      <c r="E76" s="12">
        <f>THALISSON!V6</f>
        <v>1</v>
      </c>
      <c r="F76" s="9"/>
      <c r="G76" s="10"/>
      <c r="H76" s="11" t="str">
        <f>'VICTOR ADRIANO'!R6</f>
        <v>PRIORIDADE</v>
      </c>
      <c r="I76" s="12">
        <f>'VICTOR ADRIANO'!S6</f>
        <v>9</v>
      </c>
      <c r="J76" s="13"/>
      <c r="K76" s="11" t="str">
        <f>'VICTOR ADRIANO'!U6</f>
        <v>PRIORIDADE</v>
      </c>
      <c r="L76" s="12">
        <f>'VICTOR ADRIANO'!V6</f>
        <v>9</v>
      </c>
    </row>
    <row r="77">
      <c r="A77" s="11" t="str">
        <f>THALISSON!R7</f>
        <v>PRIORIDADE TOTAL</v>
      </c>
      <c r="B77" s="12">
        <f>THALISSON!S7</f>
        <v>0</v>
      </c>
      <c r="C77" s="13"/>
      <c r="D77" s="11" t="str">
        <f>THALISSON!U7</f>
        <v>PRIORIDADE TOTAL</v>
      </c>
      <c r="E77" s="12">
        <f>THALISSON!V7</f>
        <v>0</v>
      </c>
      <c r="F77" s="9"/>
      <c r="G77" s="10"/>
      <c r="H77" s="11" t="str">
        <f>'VICTOR ADRIANO'!R7</f>
        <v>PRIORIDADE TOTAL</v>
      </c>
      <c r="I77" s="12">
        <f>'VICTOR ADRIANO'!S7</f>
        <v>0</v>
      </c>
      <c r="J77" s="13"/>
      <c r="K77" s="11" t="str">
        <f>'VICTOR ADRIANO'!U7</f>
        <v>PRIORIDADE TOTAL</v>
      </c>
      <c r="L77" s="12">
        <f>'VICTOR ADRIANO'!V7</f>
        <v>0</v>
      </c>
    </row>
    <row r="78">
      <c r="A78" s="11" t="str">
        <f>THALISSON!R8</f>
        <v>APROVADO</v>
      </c>
      <c r="B78" s="12">
        <f>THALISSON!S8</f>
        <v>7</v>
      </c>
      <c r="C78" s="13"/>
      <c r="D78" s="11" t="str">
        <f>THALISSON!U8</f>
        <v>APROVADO</v>
      </c>
      <c r="E78" s="12">
        <f>THALISSON!V8</f>
        <v>39</v>
      </c>
      <c r="F78" s="9"/>
      <c r="G78" s="10"/>
      <c r="H78" s="11" t="str">
        <f>'VICTOR ADRIANO'!R8</f>
        <v>APROVADO</v>
      </c>
      <c r="I78" s="12">
        <f>'VICTOR ADRIANO'!S8</f>
        <v>1</v>
      </c>
      <c r="J78" s="13"/>
      <c r="K78" s="11" t="str">
        <f>'VICTOR ADRIANO'!U8</f>
        <v>APROVADO</v>
      </c>
      <c r="L78" s="12">
        <f>'VICTOR ADRIANO'!V8</f>
        <v>16</v>
      </c>
    </row>
    <row r="79">
      <c r="A79" s="11" t="str">
        <f>THALISSON!R9</f>
        <v>QUITADO</v>
      </c>
      <c r="B79" s="12">
        <f>THALISSON!S9</f>
        <v>0</v>
      </c>
      <c r="C79" s="13"/>
      <c r="D79" s="11" t="str">
        <f>THALISSON!U9</f>
        <v>QUITADO</v>
      </c>
      <c r="E79" s="12">
        <f>THALISSON!V9</f>
        <v>35</v>
      </c>
      <c r="F79" s="9"/>
      <c r="G79" s="10"/>
      <c r="H79" s="11" t="str">
        <f>'VICTOR ADRIANO'!R9</f>
        <v>QUITADO</v>
      </c>
      <c r="I79" s="12">
        <f>'VICTOR ADRIANO'!S9</f>
        <v>0</v>
      </c>
      <c r="J79" s="13"/>
      <c r="K79" s="11" t="str">
        <f>'VICTOR ADRIANO'!U9</f>
        <v>QUITADO</v>
      </c>
      <c r="L79" s="12">
        <f>'VICTOR ADRIANO'!V9</f>
        <v>23</v>
      </c>
    </row>
    <row r="80">
      <c r="A80" s="11" t="str">
        <f>THALISSON!R10</f>
        <v>APREENDIDO</v>
      </c>
      <c r="B80" s="12">
        <f>THALISSON!S10</f>
        <v>0</v>
      </c>
      <c r="C80" s="13"/>
      <c r="D80" s="11" t="str">
        <f>THALISSON!U10</f>
        <v>APREENDIDO</v>
      </c>
      <c r="E80" s="12">
        <f>THALISSON!V10</f>
        <v>1</v>
      </c>
      <c r="F80" s="9"/>
      <c r="G80" s="10"/>
      <c r="H80" s="11" t="str">
        <f>'VICTOR ADRIANO'!R10</f>
        <v>APREENDIDO</v>
      </c>
      <c r="I80" s="12">
        <f>'VICTOR ADRIANO'!S10</f>
        <v>0</v>
      </c>
      <c r="J80" s="13"/>
      <c r="K80" s="11" t="str">
        <f>'VICTOR ADRIANO'!U10</f>
        <v>APREENDIDO</v>
      </c>
      <c r="L80" s="12">
        <f>'VICTOR ADRIANO'!V10</f>
        <v>0</v>
      </c>
    </row>
    <row r="81">
      <c r="A81" s="11" t="str">
        <f>THALISSON!R11</f>
        <v>CANCELADO</v>
      </c>
      <c r="B81" s="12">
        <f>THALISSON!S11</f>
        <v>0</v>
      </c>
      <c r="C81" s="13"/>
      <c r="D81" s="11" t="str">
        <f>THALISSON!U11</f>
        <v>CANCELADO</v>
      </c>
      <c r="E81" s="12">
        <f>THALISSON!V11</f>
        <v>2</v>
      </c>
      <c r="F81" s="9"/>
      <c r="G81" s="10"/>
      <c r="H81" s="11" t="str">
        <f>'VICTOR ADRIANO'!R11</f>
        <v>CANCELADO</v>
      </c>
      <c r="I81" s="12">
        <f>'VICTOR ADRIANO'!S11</f>
        <v>0</v>
      </c>
      <c r="J81" s="13"/>
      <c r="K81" s="11" t="str">
        <f>'VICTOR ADRIANO'!U11</f>
        <v>CANCELADO</v>
      </c>
      <c r="L81" s="12">
        <f>'VICTOR ADRIANO'!V11</f>
        <v>1</v>
      </c>
    </row>
    <row r="82">
      <c r="A82" s="14" t="str">
        <f>THALISSON!R12</f>
        <v>TOTAL</v>
      </c>
      <c r="B82" s="15">
        <f>THALISSON!S12</f>
        <v>15</v>
      </c>
      <c r="C82" s="16"/>
      <c r="D82" s="14" t="str">
        <f>THALISSON!U12</f>
        <v>TOTAL</v>
      </c>
      <c r="E82" s="15">
        <f>THALISSON!V12</f>
        <v>703</v>
      </c>
      <c r="F82" s="9"/>
      <c r="G82" s="10"/>
      <c r="H82" s="14" t="str">
        <f>'VICTOR ADRIANO'!R12</f>
        <v>TOTAL</v>
      </c>
      <c r="I82" s="15">
        <f>'VICTOR ADRIANO'!S12</f>
        <v>5</v>
      </c>
      <c r="J82" s="16"/>
      <c r="K82" s="14" t="str">
        <f>'VICTOR ADRIANO'!U12</f>
        <v>TOTAL</v>
      </c>
      <c r="L82" s="15">
        <f>'VICTOR ADRIANO'!V12</f>
        <v>555</v>
      </c>
    </row>
    <row r="83">
      <c r="A83" s="4"/>
      <c r="B83" s="17"/>
      <c r="C83" s="17"/>
      <c r="D83" s="17"/>
      <c r="E83" s="5"/>
      <c r="F83" s="9"/>
      <c r="G83" s="10"/>
      <c r="H83" s="4"/>
      <c r="I83" s="17"/>
      <c r="J83" s="17"/>
      <c r="K83" s="17"/>
      <c r="L83" s="5"/>
    </row>
    <row r="84">
      <c r="A84" s="18"/>
      <c r="B84" s="19"/>
      <c r="C84" s="19"/>
      <c r="D84" s="19"/>
      <c r="E84" s="20"/>
      <c r="F84" s="18"/>
      <c r="G84" s="20"/>
      <c r="H84" s="18"/>
      <c r="I84" s="19"/>
      <c r="J84" s="19"/>
      <c r="K84" s="19"/>
      <c r="L84" s="20"/>
    </row>
    <row r="85">
      <c r="A85" s="6"/>
      <c r="D85" s="22"/>
      <c r="E85" s="5"/>
      <c r="F85" s="23" t="s">
        <v>14</v>
      </c>
      <c r="G85" s="5"/>
      <c r="H85" s="22"/>
      <c r="I85" s="5"/>
      <c r="J85" s="6"/>
    </row>
    <row r="86">
      <c r="D86" s="18"/>
      <c r="E86" s="20"/>
      <c r="F86" s="18"/>
      <c r="G86" s="20"/>
      <c r="H86" s="18"/>
      <c r="I86" s="20"/>
    </row>
    <row r="87">
      <c r="D87" s="24" t="s">
        <v>15</v>
      </c>
      <c r="E87" s="3"/>
      <c r="F87" s="6"/>
      <c r="H87" s="25">
        <f t="shared" ref="H87:H96" si="1">SUM(L73,E73,L59,E59,E45,L45,L31,E31,E17,L17,L3,E3)</f>
        <v>689</v>
      </c>
      <c r="I87" s="3"/>
    </row>
    <row r="88">
      <c r="D88" s="24" t="s">
        <v>16</v>
      </c>
      <c r="E88" s="3"/>
      <c r="H88" s="25">
        <f t="shared" si="1"/>
        <v>61</v>
      </c>
      <c r="I88" s="3"/>
    </row>
    <row r="89">
      <c r="D89" s="24" t="s">
        <v>17</v>
      </c>
      <c r="E89" s="3"/>
      <c r="H89" s="25">
        <f t="shared" si="1"/>
        <v>6042</v>
      </c>
      <c r="I89" s="3"/>
    </row>
    <row r="90">
      <c r="D90" s="24" t="s">
        <v>18</v>
      </c>
      <c r="E90" s="3"/>
      <c r="H90" s="25">
        <f t="shared" si="1"/>
        <v>86</v>
      </c>
      <c r="I90" s="3"/>
    </row>
    <row r="91">
      <c r="D91" s="24" t="s">
        <v>19</v>
      </c>
      <c r="E91" s="3"/>
      <c r="H91" s="25">
        <f t="shared" si="1"/>
        <v>7</v>
      </c>
      <c r="I91" s="3"/>
    </row>
    <row r="92">
      <c r="D92" s="24" t="s">
        <v>20</v>
      </c>
      <c r="E92" s="3"/>
      <c r="H92" s="25">
        <f t="shared" si="1"/>
        <v>610</v>
      </c>
      <c r="I92" s="3"/>
    </row>
    <row r="93">
      <c r="D93" s="24" t="s">
        <v>21</v>
      </c>
      <c r="E93" s="3"/>
      <c r="H93" s="25">
        <f t="shared" si="1"/>
        <v>346</v>
      </c>
      <c r="I93" s="3"/>
    </row>
    <row r="94">
      <c r="D94" s="24" t="s">
        <v>22</v>
      </c>
      <c r="E94" s="3"/>
      <c r="H94" s="25">
        <f t="shared" si="1"/>
        <v>36</v>
      </c>
      <c r="I94" s="3"/>
    </row>
    <row r="95">
      <c r="D95" s="24" t="s">
        <v>23</v>
      </c>
      <c r="E95" s="3"/>
      <c r="H95" s="25">
        <f t="shared" si="1"/>
        <v>141</v>
      </c>
      <c r="I95" s="3"/>
    </row>
    <row r="96">
      <c r="D96" s="26" t="s">
        <v>14</v>
      </c>
      <c r="E96" s="3"/>
      <c r="H96" s="27">
        <f t="shared" si="1"/>
        <v>8018</v>
      </c>
      <c r="I96" s="3"/>
    </row>
    <row r="97">
      <c r="D97" s="6"/>
    </row>
  </sheetData>
  <mergeCells count="89">
    <mergeCell ref="H2:I2"/>
    <mergeCell ref="J2:J12"/>
    <mergeCell ref="H13:L14"/>
    <mergeCell ref="A15:E15"/>
    <mergeCell ref="H15:L15"/>
    <mergeCell ref="A16:B16"/>
    <mergeCell ref="C16:C26"/>
    <mergeCell ref="D16:E16"/>
    <mergeCell ref="H16:I16"/>
    <mergeCell ref="J16:J26"/>
    <mergeCell ref="K16:L16"/>
    <mergeCell ref="A27:E28"/>
    <mergeCell ref="H27:L28"/>
    <mergeCell ref="A29:E29"/>
    <mergeCell ref="H29:L29"/>
    <mergeCell ref="A30:B30"/>
    <mergeCell ref="C30:C40"/>
    <mergeCell ref="D30:E30"/>
    <mergeCell ref="H30:I30"/>
    <mergeCell ref="J30:J40"/>
    <mergeCell ref="K30:L30"/>
    <mergeCell ref="A41:E42"/>
    <mergeCell ref="H41:L42"/>
    <mergeCell ref="A43:E43"/>
    <mergeCell ref="H43:L43"/>
    <mergeCell ref="A44:B44"/>
    <mergeCell ref="C44:C54"/>
    <mergeCell ref="D44:E44"/>
    <mergeCell ref="H44:I44"/>
    <mergeCell ref="J44:J54"/>
    <mergeCell ref="K44:L44"/>
    <mergeCell ref="A55:E56"/>
    <mergeCell ref="H55:L56"/>
    <mergeCell ref="A57:E57"/>
    <mergeCell ref="H57:L57"/>
    <mergeCell ref="A58:B58"/>
    <mergeCell ref="C58:C68"/>
    <mergeCell ref="D58:E58"/>
    <mergeCell ref="H58:I58"/>
    <mergeCell ref="J58:J68"/>
    <mergeCell ref="K58:L58"/>
    <mergeCell ref="A69:E70"/>
    <mergeCell ref="H69:L70"/>
    <mergeCell ref="C2:C12"/>
    <mergeCell ref="A13:E14"/>
    <mergeCell ref="A71:E71"/>
    <mergeCell ref="H71:L71"/>
    <mergeCell ref="A72:B72"/>
    <mergeCell ref="C72:C82"/>
    <mergeCell ref="D72:E72"/>
    <mergeCell ref="H72:I72"/>
    <mergeCell ref="J72:J82"/>
    <mergeCell ref="K72:L72"/>
    <mergeCell ref="A83:E84"/>
    <mergeCell ref="H83:L84"/>
    <mergeCell ref="F85:G86"/>
    <mergeCell ref="H85:I86"/>
    <mergeCell ref="A85:C98"/>
    <mergeCell ref="D85:E86"/>
    <mergeCell ref="D87:E87"/>
    <mergeCell ref="D88:E88"/>
    <mergeCell ref="D89:E89"/>
    <mergeCell ref="D90:E90"/>
    <mergeCell ref="D91:E91"/>
    <mergeCell ref="H95:I95"/>
    <mergeCell ref="H96:I96"/>
    <mergeCell ref="A1:E1"/>
    <mergeCell ref="H1:L1"/>
    <mergeCell ref="M1:M98"/>
    <mergeCell ref="A2:B2"/>
    <mergeCell ref="D2:E2"/>
    <mergeCell ref="K2:L2"/>
    <mergeCell ref="J85:L98"/>
    <mergeCell ref="D97:I98"/>
    <mergeCell ref="F1:G84"/>
    <mergeCell ref="F87:G96"/>
    <mergeCell ref="H87:I87"/>
    <mergeCell ref="H88:I88"/>
    <mergeCell ref="H89:I89"/>
    <mergeCell ref="H90:I90"/>
    <mergeCell ref="H91:I91"/>
    <mergeCell ref="H92:I92"/>
    <mergeCell ref="D92:E92"/>
    <mergeCell ref="D93:E93"/>
    <mergeCell ref="H93:I93"/>
    <mergeCell ref="D94:E94"/>
    <mergeCell ref="H94:I94"/>
    <mergeCell ref="D95:E95"/>
    <mergeCell ref="D96:E9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9" max="9" width="16.25"/>
    <col customWidth="1" min="10" max="10" width="9.5"/>
    <col customWidth="1" min="11" max="11" width="17.63"/>
    <col customWidth="1" min="12" max="12" width="16.5"/>
    <col customWidth="1" min="13" max="13" width="18.13"/>
    <col customWidth="1" min="14" max="14" width="19.0"/>
    <col customWidth="1" min="15" max="15" width="26.5"/>
    <col customWidth="1" min="16" max="17" width="18.0"/>
    <col customWidth="1" min="18" max="18" width="14.63"/>
    <col customWidth="1" min="19" max="19" width="14.5"/>
    <col customWidth="1" min="20" max="20" width="8.63"/>
    <col customWidth="1" min="21" max="21" width="16.63"/>
    <col customWidth="1" min="22" max="23" width="10.13"/>
  </cols>
  <sheetData>
    <row r="1" ht="24.0" customHeight="1">
      <c r="A1" s="28" t="s">
        <v>24</v>
      </c>
      <c r="B1" s="28" t="s">
        <v>25</v>
      </c>
      <c r="C1" s="28" t="s">
        <v>26</v>
      </c>
      <c r="D1" s="29" t="s">
        <v>27</v>
      </c>
      <c r="E1" s="30" t="s">
        <v>28</v>
      </c>
      <c r="F1" s="31" t="s">
        <v>29</v>
      </c>
      <c r="G1" s="31" t="s">
        <v>30</v>
      </c>
      <c r="H1" s="31" t="s">
        <v>29</v>
      </c>
      <c r="I1" s="29" t="s">
        <v>31</v>
      </c>
      <c r="J1" s="31" t="s">
        <v>32</v>
      </c>
      <c r="K1" s="32" t="s">
        <v>33</v>
      </c>
      <c r="L1" s="31" t="s">
        <v>34</v>
      </c>
      <c r="M1" s="29" t="s">
        <v>35</v>
      </c>
      <c r="N1" s="31" t="s">
        <v>36</v>
      </c>
      <c r="O1" s="31" t="s">
        <v>37</v>
      </c>
      <c r="P1" s="33"/>
      <c r="Q1" s="33"/>
      <c r="R1" s="33"/>
      <c r="S1" s="33"/>
      <c r="T1" s="33"/>
      <c r="U1" s="33"/>
      <c r="V1" s="33"/>
      <c r="W1" s="33"/>
    </row>
    <row r="2" ht="15.75" customHeight="1">
      <c r="A2" s="34">
        <v>45705.0</v>
      </c>
      <c r="B2" s="34">
        <v>45716.0</v>
      </c>
      <c r="C2" s="35">
        <v>88311.0</v>
      </c>
      <c r="D2" s="35" t="s">
        <v>38</v>
      </c>
      <c r="E2" s="34">
        <v>44317.0</v>
      </c>
      <c r="F2" s="36">
        <f t="shared" ref="F2:F149" si="1">DATEDIF(E2,TODAY(),"M")</f>
        <v>45</v>
      </c>
      <c r="G2" s="37">
        <v>44356.0</v>
      </c>
      <c r="H2" s="36">
        <f t="shared" ref="H2:H149" si="2">DATEDIF(G2,TODAY(),"M")</f>
        <v>44</v>
      </c>
      <c r="I2" s="35" t="s">
        <v>39</v>
      </c>
      <c r="J2" s="35">
        <v>526.0</v>
      </c>
      <c r="K2" s="38"/>
      <c r="L2" s="35"/>
      <c r="M2" s="39"/>
      <c r="N2" s="35" t="s">
        <v>17</v>
      </c>
      <c r="O2" s="40"/>
      <c r="P2" s="41"/>
      <c r="Q2" s="42"/>
      <c r="R2" s="43" t="s">
        <v>40</v>
      </c>
      <c r="S2" s="44"/>
      <c r="T2" s="45">
        <f>TODAY()</f>
        <v>45716</v>
      </c>
      <c r="U2" s="46" t="s">
        <v>41</v>
      </c>
      <c r="V2" s="44"/>
      <c r="W2" s="47"/>
    </row>
    <row r="3" ht="15.75" customHeight="1">
      <c r="A3" s="34">
        <v>45705.0</v>
      </c>
      <c r="B3" s="34">
        <v>45709.0</v>
      </c>
      <c r="C3" s="35">
        <v>213327.0</v>
      </c>
      <c r="D3" s="35" t="s">
        <v>42</v>
      </c>
      <c r="E3" s="34">
        <v>45383.0</v>
      </c>
      <c r="F3" s="36">
        <f t="shared" si="1"/>
        <v>10</v>
      </c>
      <c r="G3" s="34">
        <v>45422.0</v>
      </c>
      <c r="H3" s="36">
        <f t="shared" si="2"/>
        <v>9</v>
      </c>
      <c r="I3" s="35" t="s">
        <v>43</v>
      </c>
      <c r="J3" s="35" t="s">
        <v>44</v>
      </c>
      <c r="K3" s="48">
        <v>15000.0</v>
      </c>
      <c r="L3" s="39"/>
      <c r="M3" s="34">
        <v>45709.0</v>
      </c>
      <c r="N3" s="35" t="s">
        <v>21</v>
      </c>
      <c r="O3" s="49" t="s">
        <v>45</v>
      </c>
      <c r="P3" s="41"/>
      <c r="Q3" s="42"/>
      <c r="R3" s="50" t="s">
        <v>15</v>
      </c>
      <c r="S3" s="51">
        <f>COUNTIFS(N:N,"VERIFICADO",B:B,T2)</f>
        <v>9</v>
      </c>
      <c r="T3" s="52"/>
      <c r="U3" s="50" t="s">
        <v>15</v>
      </c>
      <c r="V3" s="51">
        <f>COUNTIFS(N:N,"VERIFICADO")</f>
        <v>83</v>
      </c>
      <c r="W3" s="53"/>
    </row>
    <row r="4" ht="15.75" customHeight="1">
      <c r="A4" s="34">
        <v>45705.0</v>
      </c>
      <c r="B4" s="34">
        <v>45712.0</v>
      </c>
      <c r="C4" s="35">
        <v>220485.0</v>
      </c>
      <c r="D4" s="35" t="s">
        <v>42</v>
      </c>
      <c r="E4" s="34">
        <v>45444.0</v>
      </c>
      <c r="F4" s="36">
        <f t="shared" si="1"/>
        <v>8</v>
      </c>
      <c r="G4" s="34">
        <v>45481.0</v>
      </c>
      <c r="H4" s="36">
        <f t="shared" si="2"/>
        <v>7</v>
      </c>
      <c r="I4" s="35" t="s">
        <v>46</v>
      </c>
      <c r="J4" s="35">
        <v>404.0</v>
      </c>
      <c r="K4" s="38"/>
      <c r="L4" s="39"/>
      <c r="M4" s="34">
        <v>45709.0</v>
      </c>
      <c r="N4" s="35" t="s">
        <v>21</v>
      </c>
      <c r="O4" s="40"/>
      <c r="P4" s="41"/>
      <c r="Q4" s="42"/>
      <c r="R4" s="50" t="s">
        <v>16</v>
      </c>
      <c r="S4" s="51">
        <f>COUNTIFS(N:N,"análise",B:B,T2)</f>
        <v>1</v>
      </c>
      <c r="U4" s="50" t="s">
        <v>16</v>
      </c>
      <c r="V4" s="51">
        <f>COUNTIFS(N:N,"ANÁLISE")</f>
        <v>6</v>
      </c>
      <c r="W4" s="53"/>
    </row>
    <row r="5" ht="15.75" customHeight="1">
      <c r="A5" s="34">
        <v>45705.0</v>
      </c>
      <c r="B5" s="34">
        <v>45712.0</v>
      </c>
      <c r="C5" s="35">
        <v>239289.0</v>
      </c>
      <c r="D5" s="35" t="s">
        <v>42</v>
      </c>
      <c r="E5" s="34">
        <v>45566.0</v>
      </c>
      <c r="F5" s="36">
        <f t="shared" si="1"/>
        <v>4</v>
      </c>
      <c r="G5" s="34">
        <v>45672.0</v>
      </c>
      <c r="H5" s="36">
        <f t="shared" si="2"/>
        <v>1</v>
      </c>
      <c r="I5" s="35" t="s">
        <v>47</v>
      </c>
      <c r="J5" s="35" t="s">
        <v>31</v>
      </c>
      <c r="K5" s="38"/>
      <c r="L5" s="39"/>
      <c r="M5" s="39"/>
      <c r="N5" s="35" t="s">
        <v>22</v>
      </c>
      <c r="O5" s="40"/>
      <c r="P5" s="41"/>
      <c r="Q5" s="42"/>
      <c r="R5" s="50" t="s">
        <v>17</v>
      </c>
      <c r="S5" s="51">
        <f>COUNTIFS(N:N,"pendente",B:B,T2)</f>
        <v>507</v>
      </c>
      <c r="U5" s="50" t="s">
        <v>17</v>
      </c>
      <c r="V5" s="51">
        <f>COUNTIFS(N:N,"PENDENTE")</f>
        <v>507</v>
      </c>
      <c r="W5" s="53"/>
    </row>
    <row r="6" ht="15.75" customHeight="1">
      <c r="A6" s="34">
        <v>45705.0</v>
      </c>
      <c r="B6" s="34">
        <v>45716.0</v>
      </c>
      <c r="C6" s="35">
        <v>115923.0</v>
      </c>
      <c r="D6" s="35" t="s">
        <v>48</v>
      </c>
      <c r="E6" s="34">
        <v>44896.0</v>
      </c>
      <c r="F6" s="36">
        <f t="shared" si="1"/>
        <v>26</v>
      </c>
      <c r="G6" s="34">
        <v>44998.0</v>
      </c>
      <c r="H6" s="36">
        <f t="shared" si="2"/>
        <v>23</v>
      </c>
      <c r="I6" s="35" t="s">
        <v>49</v>
      </c>
      <c r="J6" s="35" t="s">
        <v>50</v>
      </c>
      <c r="K6" s="38"/>
      <c r="L6" s="39"/>
      <c r="M6" s="34">
        <v>45695.0</v>
      </c>
      <c r="N6" s="35" t="s">
        <v>17</v>
      </c>
      <c r="O6" s="40"/>
      <c r="P6" s="41"/>
      <c r="Q6" s="42"/>
      <c r="R6" s="50" t="s">
        <v>18</v>
      </c>
      <c r="S6" s="51">
        <f>COUNTIFS(N:N,"prioridade",B:B,T2)</f>
        <v>13</v>
      </c>
      <c r="U6" s="50" t="s">
        <v>18</v>
      </c>
      <c r="V6" s="51">
        <f>COUNTIFS(N:N,"PRIORIDADE")</f>
        <v>13</v>
      </c>
      <c r="W6" s="53"/>
    </row>
    <row r="7" ht="15.75" customHeight="1">
      <c r="A7" s="34">
        <v>45705.0</v>
      </c>
      <c r="B7" s="34">
        <v>45716.0</v>
      </c>
      <c r="C7" s="35">
        <v>204681.0</v>
      </c>
      <c r="D7" s="35" t="s">
        <v>48</v>
      </c>
      <c r="E7" s="34">
        <v>44287.0</v>
      </c>
      <c r="F7" s="36">
        <f t="shared" si="1"/>
        <v>46</v>
      </c>
      <c r="G7" s="37">
        <v>45352.0</v>
      </c>
      <c r="H7" s="36">
        <f t="shared" si="2"/>
        <v>11</v>
      </c>
      <c r="I7" s="35" t="s">
        <v>43</v>
      </c>
      <c r="J7" s="35">
        <v>368.0</v>
      </c>
      <c r="K7" s="48" t="s">
        <v>51</v>
      </c>
      <c r="L7" s="39"/>
      <c r="M7" s="34">
        <v>45583.0</v>
      </c>
      <c r="N7" s="35" t="s">
        <v>18</v>
      </c>
      <c r="O7" s="40"/>
      <c r="P7" s="41"/>
      <c r="Q7" s="42"/>
      <c r="R7" s="50" t="s">
        <v>19</v>
      </c>
      <c r="S7" s="51">
        <f>COUNTIFS(N:N,"prioridade total",B:B,T2)</f>
        <v>1</v>
      </c>
      <c r="U7" s="50" t="s">
        <v>19</v>
      </c>
      <c r="V7" s="51">
        <f>COUNTIFS(N:N,"PRIORIDADE TOTAL")</f>
        <v>1</v>
      </c>
      <c r="W7" s="53"/>
    </row>
    <row r="8" ht="15.75" customHeight="1">
      <c r="A8" s="34">
        <v>45705.0</v>
      </c>
      <c r="B8" s="34">
        <v>45713.0</v>
      </c>
      <c r="C8" s="35">
        <v>185189.0</v>
      </c>
      <c r="D8" s="35" t="s">
        <v>48</v>
      </c>
      <c r="E8" s="54">
        <v>45108.0</v>
      </c>
      <c r="F8" s="36">
        <f t="shared" si="1"/>
        <v>19</v>
      </c>
      <c r="G8" s="54">
        <v>45177.0</v>
      </c>
      <c r="H8" s="36">
        <f t="shared" si="2"/>
        <v>17</v>
      </c>
      <c r="I8" s="35" t="s">
        <v>39</v>
      </c>
      <c r="J8" s="35" t="s">
        <v>52</v>
      </c>
      <c r="K8" s="38"/>
      <c r="L8" s="39"/>
      <c r="M8" s="34">
        <v>45713.0</v>
      </c>
      <c r="N8" s="35" t="s">
        <v>15</v>
      </c>
      <c r="O8" s="55" t="s">
        <v>53</v>
      </c>
      <c r="P8" s="41"/>
      <c r="Q8" s="42"/>
      <c r="R8" s="50" t="s">
        <v>20</v>
      </c>
      <c r="S8" s="51">
        <f>COUNTIFS(N:N,"aprovado",B:B,T2)</f>
        <v>8</v>
      </c>
      <c r="U8" s="50" t="s">
        <v>20</v>
      </c>
      <c r="V8" s="51">
        <f>COUNTIFS(N:N,"APROVADO")</f>
        <v>54</v>
      </c>
      <c r="W8" s="53"/>
    </row>
    <row r="9" ht="15.75" customHeight="1">
      <c r="A9" s="34">
        <v>45705.0</v>
      </c>
      <c r="B9" s="34">
        <v>45706.0</v>
      </c>
      <c r="C9" s="35">
        <v>200752.0</v>
      </c>
      <c r="D9" s="35" t="s">
        <v>48</v>
      </c>
      <c r="E9" s="34">
        <v>45323.0</v>
      </c>
      <c r="F9" s="36">
        <f t="shared" si="1"/>
        <v>12</v>
      </c>
      <c r="G9" s="37">
        <v>45385.0</v>
      </c>
      <c r="H9" s="36">
        <f t="shared" si="2"/>
        <v>10</v>
      </c>
      <c r="I9" s="35" t="s">
        <v>43</v>
      </c>
      <c r="J9" s="35">
        <v>301.0</v>
      </c>
      <c r="K9" s="38"/>
      <c r="L9" s="35" t="s">
        <v>54</v>
      </c>
      <c r="M9" s="34">
        <v>45706.0</v>
      </c>
      <c r="N9" s="35" t="s">
        <v>20</v>
      </c>
      <c r="O9" s="40"/>
      <c r="P9" s="41"/>
      <c r="Q9" s="42"/>
      <c r="R9" s="56" t="s">
        <v>21</v>
      </c>
      <c r="S9" s="51">
        <f>COUNTIFS(N:N,"quitado",B:B,T2)</f>
        <v>0</v>
      </c>
      <c r="U9" s="56" t="s">
        <v>21</v>
      </c>
      <c r="V9" s="51">
        <f>COUNTIFS(N:N,"QUITADO")</f>
        <v>22</v>
      </c>
      <c r="W9" s="53"/>
    </row>
    <row r="10" ht="15.75" customHeight="1">
      <c r="A10" s="34">
        <v>45705.0</v>
      </c>
      <c r="B10" s="34">
        <v>45712.0</v>
      </c>
      <c r="C10" s="35">
        <v>226279.0</v>
      </c>
      <c r="D10" s="35" t="s">
        <v>48</v>
      </c>
      <c r="E10" s="34">
        <v>45413.0</v>
      </c>
      <c r="F10" s="36">
        <f t="shared" si="1"/>
        <v>9</v>
      </c>
      <c r="G10" s="34">
        <v>45533.0</v>
      </c>
      <c r="H10" s="36">
        <f t="shared" si="2"/>
        <v>5</v>
      </c>
      <c r="I10" s="35" t="s">
        <v>47</v>
      </c>
      <c r="J10" s="35" t="s">
        <v>31</v>
      </c>
      <c r="K10" s="38"/>
      <c r="L10" s="39"/>
      <c r="M10" s="39"/>
      <c r="N10" s="35" t="s">
        <v>21</v>
      </c>
      <c r="O10" s="40"/>
      <c r="P10" s="41"/>
      <c r="Q10" s="42"/>
      <c r="R10" s="50" t="s">
        <v>22</v>
      </c>
      <c r="S10" s="51">
        <f>COUNTIFS(N:N,"apreendido",B:B,T2)</f>
        <v>0</v>
      </c>
      <c r="U10" s="50" t="s">
        <v>22</v>
      </c>
      <c r="V10" s="51">
        <f>COUNTIFS(N:N,"APREENDIDO")</f>
        <v>4</v>
      </c>
      <c r="W10" s="53"/>
    </row>
    <row r="11" ht="15.75" customHeight="1">
      <c r="A11" s="34">
        <v>45705.0</v>
      </c>
      <c r="B11" s="34">
        <v>45716.0</v>
      </c>
      <c r="C11" s="35">
        <v>221924.0</v>
      </c>
      <c r="D11" s="35" t="s">
        <v>48</v>
      </c>
      <c r="E11" s="34">
        <v>45444.0</v>
      </c>
      <c r="F11" s="36">
        <f t="shared" si="1"/>
        <v>8</v>
      </c>
      <c r="G11" s="34">
        <v>45497.0</v>
      </c>
      <c r="H11" s="36">
        <f t="shared" si="2"/>
        <v>7</v>
      </c>
      <c r="I11" s="35" t="s">
        <v>43</v>
      </c>
      <c r="J11" s="35" t="s">
        <v>31</v>
      </c>
      <c r="K11" s="38"/>
      <c r="L11" s="39"/>
      <c r="M11" s="34">
        <v>45540.0</v>
      </c>
      <c r="N11" s="35" t="s">
        <v>17</v>
      </c>
      <c r="O11" s="40"/>
      <c r="P11" s="41"/>
      <c r="Q11" s="42"/>
      <c r="R11" s="50" t="s">
        <v>23</v>
      </c>
      <c r="S11" s="51">
        <f>COUNTIFS(N:N,"cancelado",B:B,T2)</f>
        <v>0</v>
      </c>
      <c r="U11" s="50" t="s">
        <v>23</v>
      </c>
      <c r="V11" s="51">
        <f>COUNTIFS(N:N,"CANCELADO")</f>
        <v>15</v>
      </c>
      <c r="W11" s="53"/>
    </row>
    <row r="12" ht="15.75" customHeight="1">
      <c r="A12" s="34">
        <v>45705.0</v>
      </c>
      <c r="B12" s="34">
        <v>45716.0</v>
      </c>
      <c r="C12" s="35">
        <v>223951.0</v>
      </c>
      <c r="D12" s="35" t="s">
        <v>48</v>
      </c>
      <c r="E12" s="34">
        <v>45474.0</v>
      </c>
      <c r="F12" s="36">
        <f t="shared" si="1"/>
        <v>7</v>
      </c>
      <c r="G12" s="34">
        <v>45510.0</v>
      </c>
      <c r="H12" s="36">
        <f t="shared" si="2"/>
        <v>6</v>
      </c>
      <c r="I12" s="35" t="s">
        <v>43</v>
      </c>
      <c r="J12" s="35" t="s">
        <v>31</v>
      </c>
      <c r="K12" s="38"/>
      <c r="L12" s="39"/>
      <c r="M12" s="39"/>
      <c r="N12" s="35" t="s">
        <v>17</v>
      </c>
      <c r="O12" s="40"/>
      <c r="P12" s="57"/>
      <c r="Q12" s="42"/>
      <c r="R12" s="58" t="s">
        <v>14</v>
      </c>
      <c r="S12" s="59">
        <f>SUM(S3,S4,S8)</f>
        <v>18</v>
      </c>
      <c r="T12" s="19"/>
      <c r="U12" s="58" t="s">
        <v>14</v>
      </c>
      <c r="V12" s="59">
        <f>SUM(V3:V11)</f>
        <v>705</v>
      </c>
      <c r="W12" s="60"/>
    </row>
    <row r="13">
      <c r="A13" s="34">
        <v>45705.0</v>
      </c>
      <c r="B13" s="34">
        <v>45706.0</v>
      </c>
      <c r="C13" s="35">
        <v>235114.0</v>
      </c>
      <c r="D13" s="35" t="s">
        <v>48</v>
      </c>
      <c r="E13" s="34">
        <v>45474.0</v>
      </c>
      <c r="F13" s="36">
        <f t="shared" si="1"/>
        <v>7</v>
      </c>
      <c r="G13" s="37">
        <v>45618.0</v>
      </c>
      <c r="H13" s="36">
        <f t="shared" si="2"/>
        <v>3</v>
      </c>
      <c r="I13" s="35" t="s">
        <v>43</v>
      </c>
      <c r="J13" s="35">
        <v>301.0</v>
      </c>
      <c r="K13" s="48">
        <v>13000.0</v>
      </c>
      <c r="L13" s="39"/>
      <c r="M13" s="34">
        <v>45706.0</v>
      </c>
      <c r="N13" s="35" t="s">
        <v>15</v>
      </c>
      <c r="O13" s="55" t="s">
        <v>55</v>
      </c>
      <c r="P13" s="61"/>
      <c r="Q13" s="62"/>
      <c r="R13" s="63"/>
      <c r="S13" s="63"/>
      <c r="T13" s="64"/>
      <c r="U13" s="63"/>
      <c r="V13" s="63"/>
      <c r="W13" s="65"/>
    </row>
    <row r="14">
      <c r="A14" s="34">
        <v>45705.0</v>
      </c>
      <c r="B14" s="34">
        <v>45716.0</v>
      </c>
      <c r="C14" s="35">
        <v>224844.0</v>
      </c>
      <c r="D14" s="35" t="s">
        <v>48</v>
      </c>
      <c r="E14" s="34">
        <v>45505.0</v>
      </c>
      <c r="F14" s="36">
        <f t="shared" si="1"/>
        <v>6</v>
      </c>
      <c r="G14" s="34">
        <v>45519.0</v>
      </c>
      <c r="H14" s="36">
        <f t="shared" si="2"/>
        <v>6</v>
      </c>
      <c r="I14" s="35" t="s">
        <v>39</v>
      </c>
      <c r="J14" s="35" t="s">
        <v>31</v>
      </c>
      <c r="K14" s="38"/>
      <c r="L14" s="39"/>
      <c r="M14" s="39"/>
      <c r="N14" s="35" t="s">
        <v>17</v>
      </c>
      <c r="O14" s="40"/>
      <c r="P14" s="66"/>
      <c r="Q14" s="67" t="s">
        <v>56</v>
      </c>
      <c r="R14" s="68"/>
      <c r="S14" s="44"/>
      <c r="T14" s="69"/>
      <c r="U14" s="70" t="s">
        <v>57</v>
      </c>
      <c r="V14" s="44"/>
      <c r="W14" s="71"/>
    </row>
    <row r="15">
      <c r="A15" s="34">
        <v>45705.0</v>
      </c>
      <c r="B15" s="34">
        <v>45712.0</v>
      </c>
      <c r="C15" s="35">
        <v>233930.0</v>
      </c>
      <c r="D15" s="35" t="s">
        <v>48</v>
      </c>
      <c r="E15" s="34">
        <v>45536.0</v>
      </c>
      <c r="F15" s="36">
        <f t="shared" si="1"/>
        <v>5</v>
      </c>
      <c r="G15" s="37">
        <v>45607.0</v>
      </c>
      <c r="H15" s="36">
        <f t="shared" si="2"/>
        <v>3</v>
      </c>
      <c r="I15" s="35" t="s">
        <v>46</v>
      </c>
      <c r="J15" s="35">
        <v>402.0</v>
      </c>
      <c r="K15" s="38"/>
      <c r="L15" s="39"/>
      <c r="M15" s="34">
        <v>45712.0</v>
      </c>
      <c r="N15" s="35" t="s">
        <v>15</v>
      </c>
      <c r="O15" s="55" t="s">
        <v>55</v>
      </c>
      <c r="P15" s="66"/>
      <c r="Q15" s="71" t="s">
        <v>24</v>
      </c>
      <c r="R15" s="71" t="s">
        <v>58</v>
      </c>
      <c r="S15" s="71" t="s">
        <v>36</v>
      </c>
      <c r="T15" s="69"/>
      <c r="U15" s="72">
        <v>45026.8</v>
      </c>
      <c r="V15" s="73">
        <v>7800.0</v>
      </c>
      <c r="W15" s="74">
        <f t="shared" ref="W15:W20" si="3">100% -(V15/U15)</f>
        <v>0.8267698349</v>
      </c>
    </row>
    <row r="16">
      <c r="A16" s="34">
        <v>45705.0</v>
      </c>
      <c r="B16" s="34">
        <v>45716.0</v>
      </c>
      <c r="C16" s="35">
        <v>226944.0</v>
      </c>
      <c r="D16" s="35" t="s">
        <v>59</v>
      </c>
      <c r="E16" s="34">
        <v>45383.0</v>
      </c>
      <c r="F16" s="36">
        <f t="shared" si="1"/>
        <v>10</v>
      </c>
      <c r="G16" s="34">
        <v>45539.0</v>
      </c>
      <c r="H16" s="36">
        <f t="shared" si="2"/>
        <v>5</v>
      </c>
      <c r="I16" s="35" t="s">
        <v>49</v>
      </c>
      <c r="J16" s="35">
        <v>215.0</v>
      </c>
      <c r="K16" s="38"/>
      <c r="L16" s="39"/>
      <c r="M16" s="39"/>
      <c r="N16" s="35" t="s">
        <v>17</v>
      </c>
      <c r="O16" s="40"/>
      <c r="P16" s="66"/>
      <c r="Q16" s="34">
        <v>45713.0</v>
      </c>
      <c r="R16" s="35">
        <v>212699.0</v>
      </c>
      <c r="S16" s="75" t="s">
        <v>60</v>
      </c>
      <c r="T16" s="69"/>
      <c r="U16" s="76"/>
      <c r="V16" s="73"/>
      <c r="W16" s="74" t="str">
        <f t="shared" si="3"/>
        <v>#DIV/0!</v>
      </c>
    </row>
    <row r="17">
      <c r="A17" s="34">
        <v>45705.0</v>
      </c>
      <c r="B17" s="34">
        <v>45707.0</v>
      </c>
      <c r="C17" s="35">
        <v>213735.0</v>
      </c>
      <c r="D17" s="35" t="s">
        <v>59</v>
      </c>
      <c r="E17" s="34">
        <v>44986.0</v>
      </c>
      <c r="F17" s="36">
        <f t="shared" si="1"/>
        <v>23</v>
      </c>
      <c r="G17" s="34">
        <v>45422.0</v>
      </c>
      <c r="H17" s="36">
        <f t="shared" si="2"/>
        <v>9</v>
      </c>
      <c r="I17" s="35" t="s">
        <v>49</v>
      </c>
      <c r="J17" s="35">
        <v>212.0</v>
      </c>
      <c r="K17" s="38"/>
      <c r="L17" s="39"/>
      <c r="M17" s="39"/>
      <c r="N17" s="35" t="s">
        <v>16</v>
      </c>
      <c r="O17" s="55" t="s">
        <v>61</v>
      </c>
      <c r="P17" s="66"/>
      <c r="Q17" s="77">
        <v>45713.0</v>
      </c>
      <c r="R17" s="78">
        <v>216633.0</v>
      </c>
      <c r="S17" s="75" t="s">
        <v>60</v>
      </c>
      <c r="T17" s="69"/>
      <c r="U17" s="79"/>
      <c r="V17" s="79"/>
      <c r="W17" s="74" t="str">
        <f t="shared" si="3"/>
        <v>#DIV/0!</v>
      </c>
    </row>
    <row r="18">
      <c r="A18" s="34">
        <v>45705.0</v>
      </c>
      <c r="B18" s="34">
        <v>45716.0</v>
      </c>
      <c r="C18" s="35">
        <v>197565.0</v>
      </c>
      <c r="D18" s="35" t="s">
        <v>59</v>
      </c>
      <c r="E18" s="34">
        <v>45292.0</v>
      </c>
      <c r="F18" s="36">
        <f t="shared" si="1"/>
        <v>13</v>
      </c>
      <c r="G18" s="34">
        <v>45324.0</v>
      </c>
      <c r="H18" s="36">
        <f t="shared" si="2"/>
        <v>12</v>
      </c>
      <c r="I18" s="35" t="s">
        <v>62</v>
      </c>
      <c r="J18" s="35" t="s">
        <v>63</v>
      </c>
      <c r="K18" s="38"/>
      <c r="L18" s="39"/>
      <c r="M18" s="34">
        <v>45664.0</v>
      </c>
      <c r="N18" s="35" t="s">
        <v>17</v>
      </c>
      <c r="O18" s="55" t="s">
        <v>64</v>
      </c>
      <c r="P18" s="66"/>
      <c r="Q18" s="77">
        <v>45714.0</v>
      </c>
      <c r="R18" s="78">
        <v>186710.0</v>
      </c>
      <c r="S18" s="75" t="s">
        <v>60</v>
      </c>
      <c r="T18" s="69"/>
      <c r="U18" s="79"/>
      <c r="V18" s="79"/>
      <c r="W18" s="74" t="str">
        <f t="shared" si="3"/>
        <v>#DIV/0!</v>
      </c>
    </row>
    <row r="19">
      <c r="A19" s="34">
        <v>45705.0</v>
      </c>
      <c r="B19" s="34">
        <v>45716.0</v>
      </c>
      <c r="C19" s="35">
        <v>213721.0</v>
      </c>
      <c r="D19" s="35" t="s">
        <v>59</v>
      </c>
      <c r="E19" s="34">
        <v>45352.0</v>
      </c>
      <c r="F19" s="36">
        <f t="shared" si="1"/>
        <v>11</v>
      </c>
      <c r="G19" s="34">
        <v>45425.0</v>
      </c>
      <c r="H19" s="36">
        <f t="shared" si="2"/>
        <v>9</v>
      </c>
      <c r="I19" s="35" t="s">
        <v>49</v>
      </c>
      <c r="J19" s="35">
        <v>269.0</v>
      </c>
      <c r="K19" s="38"/>
      <c r="L19" s="39"/>
      <c r="M19" s="39"/>
      <c r="N19" s="35" t="s">
        <v>17</v>
      </c>
      <c r="O19" s="40"/>
      <c r="P19" s="66"/>
      <c r="Q19" s="77">
        <v>45716.0</v>
      </c>
      <c r="R19" s="78">
        <v>192755.0</v>
      </c>
      <c r="S19" s="75" t="s">
        <v>60</v>
      </c>
      <c r="T19" s="69"/>
      <c r="U19" s="79"/>
      <c r="V19" s="79"/>
      <c r="W19" s="74" t="str">
        <f t="shared" si="3"/>
        <v>#DIV/0!</v>
      </c>
    </row>
    <row r="20">
      <c r="A20" s="34">
        <v>45705.0</v>
      </c>
      <c r="B20" s="34">
        <v>45716.0</v>
      </c>
      <c r="C20" s="35">
        <v>239325.0</v>
      </c>
      <c r="D20" s="35" t="s">
        <v>59</v>
      </c>
      <c r="E20" s="34">
        <v>45413.0</v>
      </c>
      <c r="F20" s="36">
        <f t="shared" si="1"/>
        <v>9</v>
      </c>
      <c r="G20" s="34">
        <v>45677.0</v>
      </c>
      <c r="H20" s="36">
        <f t="shared" si="2"/>
        <v>1</v>
      </c>
      <c r="I20" s="35" t="s">
        <v>39</v>
      </c>
      <c r="J20" s="35" t="s">
        <v>31</v>
      </c>
      <c r="K20" s="38"/>
      <c r="L20" s="39"/>
      <c r="M20" s="39"/>
      <c r="N20" s="35" t="s">
        <v>17</v>
      </c>
      <c r="O20" s="55"/>
      <c r="P20" s="66"/>
      <c r="Q20" s="79"/>
      <c r="R20" s="79"/>
      <c r="S20" s="79"/>
      <c r="T20" s="69"/>
      <c r="U20" s="79"/>
      <c r="V20" s="79"/>
      <c r="W20" s="74" t="str">
        <f t="shared" si="3"/>
        <v>#DIV/0!</v>
      </c>
    </row>
    <row r="21">
      <c r="A21" s="34">
        <v>45705.0</v>
      </c>
      <c r="B21" s="34">
        <v>45716.0</v>
      </c>
      <c r="C21" s="35">
        <v>231830.0</v>
      </c>
      <c r="D21" s="35" t="s">
        <v>65</v>
      </c>
      <c r="E21" s="34">
        <v>45474.0</v>
      </c>
      <c r="F21" s="36">
        <f t="shared" si="1"/>
        <v>7</v>
      </c>
      <c r="G21" s="37">
        <v>45586.0</v>
      </c>
      <c r="H21" s="36">
        <f t="shared" si="2"/>
        <v>4</v>
      </c>
      <c r="I21" s="35" t="s">
        <v>49</v>
      </c>
      <c r="J21" s="35" t="s">
        <v>31</v>
      </c>
      <c r="K21" s="38"/>
      <c r="L21" s="39"/>
      <c r="M21" s="39"/>
      <c r="N21" s="35" t="s">
        <v>17</v>
      </c>
      <c r="O21" s="40"/>
      <c r="P21" s="66"/>
      <c r="Q21" s="79"/>
      <c r="R21" s="79"/>
      <c r="S21" s="79"/>
      <c r="T21" s="80"/>
      <c r="U21" s="80"/>
      <c r="V21" s="80"/>
      <c r="W21" s="81"/>
    </row>
    <row r="22">
      <c r="A22" s="34">
        <v>45705.0</v>
      </c>
      <c r="B22" s="34">
        <v>45716.0</v>
      </c>
      <c r="C22" s="35">
        <v>97097.0</v>
      </c>
      <c r="D22" s="35" t="s">
        <v>65</v>
      </c>
      <c r="E22" s="34">
        <v>44378.0</v>
      </c>
      <c r="F22" s="36">
        <f t="shared" si="1"/>
        <v>43</v>
      </c>
      <c r="G22" s="34">
        <v>44420.0</v>
      </c>
      <c r="H22" s="36">
        <f t="shared" si="2"/>
        <v>42</v>
      </c>
      <c r="I22" s="35" t="s">
        <v>66</v>
      </c>
      <c r="J22" s="35">
        <v>29.0</v>
      </c>
      <c r="K22" s="38"/>
      <c r="L22" s="39"/>
      <c r="M22" s="39"/>
      <c r="N22" s="35" t="s">
        <v>17</v>
      </c>
      <c r="O22" s="40"/>
      <c r="P22" s="66"/>
      <c r="Q22" s="79"/>
      <c r="R22" s="79"/>
      <c r="S22" s="79"/>
      <c r="T22" s="80"/>
      <c r="U22" s="80"/>
      <c r="V22" s="80"/>
      <c r="W22" s="80"/>
    </row>
    <row r="23">
      <c r="A23" s="34">
        <v>45705.0</v>
      </c>
      <c r="B23" s="34">
        <v>45716.0</v>
      </c>
      <c r="C23" s="35">
        <v>188872.0</v>
      </c>
      <c r="D23" s="35" t="s">
        <v>65</v>
      </c>
      <c r="E23" s="34">
        <v>45170.0</v>
      </c>
      <c r="F23" s="36">
        <f t="shared" si="1"/>
        <v>17</v>
      </c>
      <c r="G23" s="34">
        <v>45208.0</v>
      </c>
      <c r="H23" s="36">
        <f t="shared" si="2"/>
        <v>16</v>
      </c>
      <c r="I23" s="35" t="s">
        <v>67</v>
      </c>
      <c r="J23" s="35">
        <v>4001.0</v>
      </c>
      <c r="K23" s="38"/>
      <c r="L23" s="39"/>
      <c r="M23" s="39"/>
      <c r="N23" s="35" t="s">
        <v>17</v>
      </c>
      <c r="O23" s="40"/>
      <c r="P23" s="66"/>
      <c r="Q23" s="79"/>
      <c r="R23" s="79"/>
      <c r="S23" s="79"/>
      <c r="T23" s="80"/>
      <c r="U23" s="80"/>
      <c r="V23" s="80"/>
      <c r="W23" s="80"/>
    </row>
    <row r="24">
      <c r="A24" s="34">
        <v>45705.0</v>
      </c>
      <c r="B24" s="34">
        <v>45706.0</v>
      </c>
      <c r="C24" s="35">
        <v>206139.0</v>
      </c>
      <c r="D24" s="35" t="s">
        <v>65</v>
      </c>
      <c r="E24" s="34">
        <v>45200.0</v>
      </c>
      <c r="F24" s="36">
        <f t="shared" si="1"/>
        <v>16</v>
      </c>
      <c r="G24" s="34">
        <v>45364.0</v>
      </c>
      <c r="H24" s="36">
        <f t="shared" si="2"/>
        <v>11</v>
      </c>
      <c r="I24" s="35" t="s">
        <v>43</v>
      </c>
      <c r="J24" s="35">
        <v>313.0</v>
      </c>
      <c r="K24" s="48">
        <v>6500.0</v>
      </c>
      <c r="L24" s="39"/>
      <c r="M24" s="34">
        <v>45706.0</v>
      </c>
      <c r="N24" s="35" t="s">
        <v>20</v>
      </c>
      <c r="O24" s="40"/>
      <c r="P24" s="66"/>
      <c r="Q24" s="79"/>
      <c r="R24" s="79"/>
      <c r="S24" s="79"/>
      <c r="T24" s="80"/>
      <c r="U24" s="80"/>
      <c r="V24" s="80"/>
      <c r="W24" s="80"/>
    </row>
    <row r="25">
      <c r="A25" s="34">
        <v>45705.0</v>
      </c>
      <c r="B25" s="34">
        <v>45715.0</v>
      </c>
      <c r="C25" s="35">
        <v>214640.0</v>
      </c>
      <c r="D25" s="35" t="s">
        <v>65</v>
      </c>
      <c r="E25" s="34">
        <v>45108.0</v>
      </c>
      <c r="F25" s="36">
        <f t="shared" si="1"/>
        <v>19</v>
      </c>
      <c r="G25" s="34">
        <v>45427.0</v>
      </c>
      <c r="H25" s="36">
        <f t="shared" si="2"/>
        <v>9</v>
      </c>
      <c r="I25" s="35" t="s">
        <v>43</v>
      </c>
      <c r="J25" s="35">
        <v>314.0</v>
      </c>
      <c r="K25" s="38"/>
      <c r="L25" s="35" t="s">
        <v>68</v>
      </c>
      <c r="M25" s="34">
        <v>45714.0</v>
      </c>
      <c r="N25" s="35" t="s">
        <v>20</v>
      </c>
      <c r="O25" s="40"/>
      <c r="P25" s="66"/>
      <c r="Q25" s="79"/>
      <c r="R25" s="79"/>
      <c r="S25" s="79"/>
      <c r="T25" s="80"/>
      <c r="U25" s="80"/>
      <c r="V25" s="80"/>
      <c r="W25" s="80"/>
    </row>
    <row r="26">
      <c r="A26" s="34">
        <v>45701.0</v>
      </c>
      <c r="B26" s="34">
        <v>45705.0</v>
      </c>
      <c r="C26" s="35">
        <v>200580.0</v>
      </c>
      <c r="D26" s="35" t="s">
        <v>65</v>
      </c>
      <c r="E26" s="34">
        <v>45292.0</v>
      </c>
      <c r="F26" s="36">
        <f t="shared" si="1"/>
        <v>13</v>
      </c>
      <c r="G26" s="34">
        <v>45321.0</v>
      </c>
      <c r="H26" s="36">
        <f t="shared" si="2"/>
        <v>12</v>
      </c>
      <c r="I26" s="35" t="s">
        <v>49</v>
      </c>
      <c r="J26" s="35">
        <v>208.0</v>
      </c>
      <c r="K26" s="48">
        <v>20000.0</v>
      </c>
      <c r="L26" s="39"/>
      <c r="M26" s="34">
        <v>45705.0</v>
      </c>
      <c r="N26" s="35" t="s">
        <v>15</v>
      </c>
      <c r="O26" s="55" t="s">
        <v>53</v>
      </c>
      <c r="P26" s="66"/>
      <c r="Q26" s="79"/>
      <c r="R26" s="79"/>
      <c r="S26" s="79"/>
      <c r="T26" s="80"/>
      <c r="U26" s="80"/>
      <c r="V26" s="80"/>
      <c r="W26" s="80"/>
    </row>
    <row r="27">
      <c r="A27" s="34">
        <v>45705.0</v>
      </c>
      <c r="B27" s="34">
        <v>45716.0</v>
      </c>
      <c r="C27" s="35">
        <v>206380.0</v>
      </c>
      <c r="D27" s="35" t="s">
        <v>65</v>
      </c>
      <c r="E27" s="34">
        <v>45323.0</v>
      </c>
      <c r="F27" s="36">
        <f t="shared" si="1"/>
        <v>12</v>
      </c>
      <c r="G27" s="34">
        <v>45365.0</v>
      </c>
      <c r="H27" s="36">
        <f t="shared" si="2"/>
        <v>11</v>
      </c>
      <c r="I27" s="35" t="s">
        <v>49</v>
      </c>
      <c r="J27" s="35">
        <v>300.0</v>
      </c>
      <c r="K27" s="38"/>
      <c r="L27" s="39"/>
      <c r="M27" s="39"/>
      <c r="N27" s="35" t="s">
        <v>17</v>
      </c>
      <c r="O27" s="40"/>
      <c r="P27" s="66"/>
      <c r="Q27" s="79"/>
      <c r="R27" s="79"/>
      <c r="S27" s="79"/>
      <c r="T27" s="80"/>
      <c r="U27" s="80"/>
      <c r="V27" s="80"/>
      <c r="W27" s="80"/>
    </row>
    <row r="28">
      <c r="A28" s="34">
        <v>45705.0</v>
      </c>
      <c r="B28" s="34">
        <v>45715.0</v>
      </c>
      <c r="C28" s="35">
        <v>214495.0</v>
      </c>
      <c r="D28" s="35" t="s">
        <v>65</v>
      </c>
      <c r="E28" s="34">
        <v>45352.0</v>
      </c>
      <c r="F28" s="36">
        <f t="shared" si="1"/>
        <v>11</v>
      </c>
      <c r="G28" s="34">
        <v>45426.0</v>
      </c>
      <c r="H28" s="36">
        <f t="shared" si="2"/>
        <v>9</v>
      </c>
      <c r="I28" s="35" t="s">
        <v>43</v>
      </c>
      <c r="J28" s="35" t="s">
        <v>69</v>
      </c>
      <c r="K28" s="38"/>
      <c r="L28" s="35" t="s">
        <v>54</v>
      </c>
      <c r="M28" s="34">
        <v>45715.0</v>
      </c>
      <c r="N28" s="35" t="s">
        <v>20</v>
      </c>
      <c r="O28" s="40"/>
      <c r="P28" s="66"/>
      <c r="Q28" s="79"/>
      <c r="R28" s="79"/>
      <c r="S28" s="79"/>
      <c r="T28" s="80"/>
      <c r="U28" s="80"/>
      <c r="V28" s="80"/>
      <c r="W28" s="80"/>
    </row>
    <row r="29">
      <c r="A29" s="34">
        <v>45702.0</v>
      </c>
      <c r="B29" s="34">
        <v>45716.0</v>
      </c>
      <c r="C29" s="35">
        <v>230654.0</v>
      </c>
      <c r="D29" s="35" t="s">
        <v>65</v>
      </c>
      <c r="E29" s="34">
        <v>45444.0</v>
      </c>
      <c r="F29" s="36">
        <f t="shared" si="1"/>
        <v>8</v>
      </c>
      <c r="G29" s="37">
        <v>45579.0</v>
      </c>
      <c r="H29" s="36">
        <f t="shared" si="2"/>
        <v>4</v>
      </c>
      <c r="I29" s="35" t="s">
        <v>66</v>
      </c>
      <c r="J29" s="35">
        <v>29.0</v>
      </c>
      <c r="K29" s="48">
        <v>2000.0</v>
      </c>
      <c r="L29" s="39"/>
      <c r="M29" s="39"/>
      <c r="N29" s="35" t="s">
        <v>18</v>
      </c>
      <c r="O29" s="40"/>
      <c r="P29" s="66"/>
      <c r="Q29" s="79"/>
      <c r="R29" s="79"/>
      <c r="S29" s="79"/>
      <c r="T29" s="80"/>
      <c r="U29" s="80"/>
      <c r="V29" s="80"/>
      <c r="W29" s="80"/>
    </row>
    <row r="30">
      <c r="A30" s="34">
        <v>45705.0</v>
      </c>
      <c r="B30" s="34">
        <v>45712.0</v>
      </c>
      <c r="C30" s="35">
        <v>223733.0</v>
      </c>
      <c r="D30" s="35" t="s">
        <v>65</v>
      </c>
      <c r="E30" s="34">
        <v>45474.0</v>
      </c>
      <c r="F30" s="36">
        <f t="shared" si="1"/>
        <v>7</v>
      </c>
      <c r="G30" s="34">
        <v>45507.0</v>
      </c>
      <c r="H30" s="36">
        <f t="shared" si="2"/>
        <v>6</v>
      </c>
      <c r="I30" s="35" t="s">
        <v>39</v>
      </c>
      <c r="J30" s="35">
        <v>501.0</v>
      </c>
      <c r="K30" s="48">
        <v>5500.0</v>
      </c>
      <c r="L30" s="35" t="s">
        <v>54</v>
      </c>
      <c r="M30" s="34">
        <v>45712.0</v>
      </c>
      <c r="N30" s="35" t="s">
        <v>20</v>
      </c>
      <c r="O30" s="40"/>
      <c r="P30" s="66"/>
      <c r="Q30" s="79"/>
      <c r="R30" s="79"/>
      <c r="S30" s="79"/>
      <c r="T30" s="80"/>
      <c r="U30" s="80"/>
      <c r="V30" s="80"/>
      <c r="W30" s="80"/>
    </row>
    <row r="31">
      <c r="A31" s="34">
        <v>45705.0</v>
      </c>
      <c r="B31" s="34">
        <v>45715.0</v>
      </c>
      <c r="C31" s="35">
        <v>227687.0</v>
      </c>
      <c r="D31" s="35" t="s">
        <v>65</v>
      </c>
      <c r="E31" s="34">
        <v>45505.0</v>
      </c>
      <c r="F31" s="36">
        <f t="shared" si="1"/>
        <v>6</v>
      </c>
      <c r="G31" s="34">
        <v>45547.0</v>
      </c>
      <c r="H31" s="36">
        <f t="shared" si="2"/>
        <v>5</v>
      </c>
      <c r="I31" s="35" t="s">
        <v>43</v>
      </c>
      <c r="J31" s="35" t="s">
        <v>31</v>
      </c>
      <c r="K31" s="48">
        <v>15000.0</v>
      </c>
      <c r="L31" s="35" t="s">
        <v>70</v>
      </c>
      <c r="M31" s="34">
        <v>45715.0</v>
      </c>
      <c r="N31" s="35" t="s">
        <v>15</v>
      </c>
      <c r="O31" s="55" t="s">
        <v>55</v>
      </c>
      <c r="P31" s="66"/>
      <c r="Q31" s="79"/>
      <c r="R31" s="79"/>
      <c r="S31" s="79"/>
      <c r="T31" s="80"/>
      <c r="U31" s="80"/>
      <c r="V31" s="80"/>
      <c r="W31" s="80"/>
    </row>
    <row r="32">
      <c r="A32" s="34">
        <v>45705.0</v>
      </c>
      <c r="B32" s="34">
        <v>45712.0</v>
      </c>
      <c r="C32" s="35">
        <v>234173.0</v>
      </c>
      <c r="D32" s="35" t="s">
        <v>65</v>
      </c>
      <c r="E32" s="34">
        <v>45536.0</v>
      </c>
      <c r="F32" s="36">
        <f t="shared" si="1"/>
        <v>5</v>
      </c>
      <c r="G32" s="37">
        <v>45609.0</v>
      </c>
      <c r="H32" s="36">
        <f t="shared" si="2"/>
        <v>3</v>
      </c>
      <c r="I32" s="35" t="s">
        <v>46</v>
      </c>
      <c r="J32" s="35" t="s">
        <v>31</v>
      </c>
      <c r="K32" s="38"/>
      <c r="L32" s="39"/>
      <c r="M32" s="39"/>
      <c r="N32" s="35" t="s">
        <v>23</v>
      </c>
      <c r="O32" s="55" t="s">
        <v>71</v>
      </c>
      <c r="P32" s="66"/>
      <c r="Q32" s="79"/>
      <c r="R32" s="79"/>
      <c r="S32" s="79"/>
      <c r="T32" s="80"/>
      <c r="U32" s="80"/>
      <c r="V32" s="80"/>
      <c r="W32" s="80"/>
    </row>
    <row r="33">
      <c r="A33" s="34">
        <v>45705.0</v>
      </c>
      <c r="B33" s="34">
        <v>45706.0</v>
      </c>
      <c r="C33" s="35">
        <v>229338.0</v>
      </c>
      <c r="D33" s="35" t="s">
        <v>72</v>
      </c>
      <c r="E33" s="34">
        <v>45444.0</v>
      </c>
      <c r="F33" s="36">
        <f t="shared" si="1"/>
        <v>8</v>
      </c>
      <c r="G33" s="34">
        <v>45562.0</v>
      </c>
      <c r="H33" s="36">
        <f t="shared" si="2"/>
        <v>5</v>
      </c>
      <c r="I33" s="35" t="s">
        <v>43</v>
      </c>
      <c r="J33" s="35">
        <v>360.0</v>
      </c>
      <c r="K33" s="48">
        <v>3000.0</v>
      </c>
      <c r="L33" s="35" t="s">
        <v>54</v>
      </c>
      <c r="M33" s="34">
        <v>45706.0</v>
      </c>
      <c r="N33" s="35" t="s">
        <v>15</v>
      </c>
      <c r="O33" s="55" t="s">
        <v>55</v>
      </c>
      <c r="P33" s="66"/>
      <c r="Q33" s="79"/>
      <c r="R33" s="79"/>
      <c r="S33" s="79"/>
      <c r="T33" s="80"/>
      <c r="U33" s="80"/>
      <c r="V33" s="80"/>
      <c r="W33" s="80"/>
    </row>
    <row r="34">
      <c r="A34" s="34">
        <v>45705.0</v>
      </c>
      <c r="B34" s="34">
        <v>45716.0</v>
      </c>
      <c r="C34" s="35">
        <v>182963.0</v>
      </c>
      <c r="D34" s="35" t="s">
        <v>72</v>
      </c>
      <c r="E34" s="34">
        <v>45139.0</v>
      </c>
      <c r="F34" s="36">
        <f t="shared" si="1"/>
        <v>18</v>
      </c>
      <c r="G34" s="34">
        <v>45159.0</v>
      </c>
      <c r="H34" s="36">
        <f t="shared" si="2"/>
        <v>18</v>
      </c>
      <c r="I34" s="35" t="s">
        <v>49</v>
      </c>
      <c r="J34" s="35">
        <v>212.0</v>
      </c>
      <c r="K34" s="38"/>
      <c r="L34" s="39"/>
      <c r="M34" s="39"/>
      <c r="N34" s="35" t="s">
        <v>17</v>
      </c>
      <c r="O34" s="40"/>
      <c r="P34" s="66"/>
      <c r="Q34" s="79"/>
      <c r="R34" s="79"/>
      <c r="S34" s="79"/>
      <c r="T34" s="80"/>
      <c r="U34" s="80"/>
      <c r="V34" s="80"/>
      <c r="W34" s="80"/>
    </row>
    <row r="35">
      <c r="A35" s="34">
        <v>45705.0</v>
      </c>
      <c r="B35" s="34">
        <v>45708.0</v>
      </c>
      <c r="C35" s="35">
        <v>232028.0</v>
      </c>
      <c r="D35" s="35" t="s">
        <v>72</v>
      </c>
      <c r="E35" s="34">
        <v>45108.0</v>
      </c>
      <c r="F35" s="36">
        <f t="shared" si="1"/>
        <v>19</v>
      </c>
      <c r="G35" s="37">
        <v>45588.0</v>
      </c>
      <c r="H35" s="36">
        <f t="shared" si="2"/>
        <v>4</v>
      </c>
      <c r="I35" s="35" t="s">
        <v>49</v>
      </c>
      <c r="J35" s="35">
        <v>212.0</v>
      </c>
      <c r="K35" s="48">
        <v>3000.0</v>
      </c>
      <c r="L35" s="39"/>
      <c r="M35" s="34">
        <v>45708.0</v>
      </c>
      <c r="N35" s="35" t="s">
        <v>15</v>
      </c>
      <c r="O35" s="55" t="s">
        <v>55</v>
      </c>
      <c r="P35" s="66"/>
      <c r="Q35" s="79"/>
      <c r="R35" s="79"/>
      <c r="S35" s="79"/>
      <c r="T35" s="80"/>
      <c r="U35" s="80"/>
      <c r="V35" s="80"/>
      <c r="W35" s="80"/>
    </row>
    <row r="36">
      <c r="A36" s="34">
        <v>45705.0</v>
      </c>
      <c r="B36" s="34">
        <v>45716.0</v>
      </c>
      <c r="C36" s="35">
        <v>172210.0</v>
      </c>
      <c r="D36" s="35" t="s">
        <v>73</v>
      </c>
      <c r="E36" s="34">
        <v>44621.0</v>
      </c>
      <c r="F36" s="36">
        <f t="shared" si="1"/>
        <v>35</v>
      </c>
      <c r="G36" s="34">
        <v>45071.0</v>
      </c>
      <c r="H36" s="36">
        <f t="shared" si="2"/>
        <v>21</v>
      </c>
      <c r="I36" s="35" t="s">
        <v>66</v>
      </c>
      <c r="J36" s="35">
        <v>51.0</v>
      </c>
      <c r="K36" s="48" t="s">
        <v>74</v>
      </c>
      <c r="L36" s="39"/>
      <c r="M36" s="39"/>
      <c r="N36" s="35" t="s">
        <v>18</v>
      </c>
      <c r="O36" s="40"/>
      <c r="P36" s="66"/>
      <c r="Q36" s="79"/>
      <c r="R36" s="79"/>
      <c r="S36" s="79"/>
      <c r="T36" s="80"/>
      <c r="U36" s="80"/>
      <c r="V36" s="80"/>
      <c r="W36" s="80"/>
    </row>
    <row r="37">
      <c r="A37" s="34">
        <v>45705.0</v>
      </c>
      <c r="B37" s="34">
        <v>45716.0</v>
      </c>
      <c r="C37" s="35">
        <v>193930.0</v>
      </c>
      <c r="D37" s="35" t="s">
        <v>73</v>
      </c>
      <c r="E37" s="34">
        <v>45231.0</v>
      </c>
      <c r="F37" s="36">
        <f t="shared" si="1"/>
        <v>15</v>
      </c>
      <c r="G37" s="37">
        <v>45257.0</v>
      </c>
      <c r="H37" s="36">
        <f t="shared" si="2"/>
        <v>15</v>
      </c>
      <c r="I37" s="35" t="s">
        <v>66</v>
      </c>
      <c r="J37" s="35">
        <v>51.0</v>
      </c>
      <c r="K37" s="38"/>
      <c r="L37" s="39"/>
      <c r="M37" s="39"/>
      <c r="N37" s="35" t="s">
        <v>17</v>
      </c>
      <c r="O37" s="40"/>
      <c r="P37" s="66"/>
      <c r="Q37" s="79"/>
      <c r="R37" s="79"/>
      <c r="S37" s="79"/>
      <c r="T37" s="80"/>
      <c r="U37" s="80"/>
      <c r="V37" s="80"/>
      <c r="W37" s="80"/>
    </row>
    <row r="38">
      <c r="A38" s="34">
        <v>45705.0</v>
      </c>
      <c r="B38" s="34">
        <v>45707.0</v>
      </c>
      <c r="C38" s="35">
        <v>209010.0</v>
      </c>
      <c r="D38" s="35" t="s">
        <v>73</v>
      </c>
      <c r="E38" s="34">
        <v>45383.0</v>
      </c>
      <c r="F38" s="36">
        <f t="shared" si="1"/>
        <v>10</v>
      </c>
      <c r="G38" s="34">
        <v>45387.0</v>
      </c>
      <c r="H38" s="36">
        <f t="shared" si="2"/>
        <v>10</v>
      </c>
      <c r="I38" s="35" t="s">
        <v>46</v>
      </c>
      <c r="J38" s="35">
        <v>406.0</v>
      </c>
      <c r="K38" s="48">
        <v>17000.0</v>
      </c>
      <c r="L38" s="39"/>
      <c r="M38" s="34">
        <v>45707.0</v>
      </c>
      <c r="N38" s="35" t="s">
        <v>15</v>
      </c>
      <c r="O38" s="55" t="s">
        <v>55</v>
      </c>
      <c r="P38" s="66"/>
      <c r="Q38" s="79"/>
      <c r="R38" s="79"/>
      <c r="S38" s="79"/>
      <c r="T38" s="80"/>
      <c r="U38" s="80"/>
      <c r="V38" s="80"/>
      <c r="W38" s="80"/>
    </row>
    <row r="39">
      <c r="A39" s="34">
        <v>45705.0</v>
      </c>
      <c r="B39" s="34">
        <v>45716.0</v>
      </c>
      <c r="C39" s="35">
        <v>228588.0</v>
      </c>
      <c r="D39" s="35" t="s">
        <v>73</v>
      </c>
      <c r="E39" s="34">
        <v>44958.0</v>
      </c>
      <c r="F39" s="36">
        <f t="shared" si="1"/>
        <v>24</v>
      </c>
      <c r="G39" s="34">
        <v>45558.0</v>
      </c>
      <c r="H39" s="36">
        <f t="shared" si="2"/>
        <v>5</v>
      </c>
      <c r="I39" s="35" t="s">
        <v>43</v>
      </c>
      <c r="J39" s="35" t="s">
        <v>31</v>
      </c>
      <c r="K39" s="38"/>
      <c r="L39" s="39"/>
      <c r="M39" s="39"/>
      <c r="N39" s="35" t="s">
        <v>17</v>
      </c>
      <c r="O39" s="40"/>
      <c r="P39" s="66"/>
      <c r="Q39" s="79"/>
      <c r="R39" s="79"/>
      <c r="S39" s="79"/>
      <c r="T39" s="80"/>
      <c r="U39" s="80"/>
      <c r="V39" s="80"/>
      <c r="W39" s="80"/>
    </row>
    <row r="40">
      <c r="A40" s="34">
        <v>45705.0</v>
      </c>
      <c r="B40" s="34">
        <v>45705.0</v>
      </c>
      <c r="C40" s="35">
        <v>222177.0</v>
      </c>
      <c r="D40" s="35" t="s">
        <v>73</v>
      </c>
      <c r="E40" s="34">
        <v>45444.0</v>
      </c>
      <c r="F40" s="36">
        <f t="shared" si="1"/>
        <v>8</v>
      </c>
      <c r="G40" s="34">
        <v>45492.0</v>
      </c>
      <c r="H40" s="36">
        <f t="shared" si="2"/>
        <v>7</v>
      </c>
      <c r="I40" s="35" t="s">
        <v>43</v>
      </c>
      <c r="J40" s="35" t="s">
        <v>69</v>
      </c>
      <c r="K40" s="48" t="s">
        <v>75</v>
      </c>
      <c r="L40" s="39"/>
      <c r="M40" s="34">
        <v>45705.0</v>
      </c>
      <c r="N40" s="35" t="s">
        <v>15</v>
      </c>
      <c r="O40" s="55" t="s">
        <v>55</v>
      </c>
      <c r="P40" s="66"/>
      <c r="Q40" s="79"/>
      <c r="R40" s="79"/>
      <c r="S40" s="79"/>
      <c r="T40" s="80"/>
      <c r="U40" s="80"/>
      <c r="V40" s="80"/>
      <c r="W40" s="80"/>
    </row>
    <row r="41">
      <c r="A41" s="34">
        <v>45705.0</v>
      </c>
      <c r="B41" s="34">
        <v>45716.0</v>
      </c>
      <c r="C41" s="35">
        <v>236586.0</v>
      </c>
      <c r="D41" s="35" t="s">
        <v>73</v>
      </c>
      <c r="E41" s="34">
        <v>45566.0</v>
      </c>
      <c r="F41" s="36">
        <f t="shared" si="1"/>
        <v>4</v>
      </c>
      <c r="G41" s="34">
        <v>45635.0</v>
      </c>
      <c r="H41" s="36">
        <f t="shared" si="2"/>
        <v>2</v>
      </c>
      <c r="I41" s="35" t="s">
        <v>43</v>
      </c>
      <c r="J41" s="35" t="s">
        <v>31</v>
      </c>
      <c r="K41" s="38"/>
      <c r="L41" s="39"/>
      <c r="M41" s="39"/>
      <c r="N41" s="35" t="s">
        <v>17</v>
      </c>
      <c r="O41" s="40"/>
      <c r="P41" s="66"/>
      <c r="Q41" s="79"/>
      <c r="R41" s="79"/>
      <c r="S41" s="79"/>
      <c r="T41" s="80"/>
      <c r="U41" s="80"/>
      <c r="V41" s="80"/>
      <c r="W41" s="80"/>
    </row>
    <row r="42">
      <c r="A42" s="34">
        <v>45705.0</v>
      </c>
      <c r="B42" s="34">
        <v>45706.0</v>
      </c>
      <c r="C42" s="35">
        <v>214637.0</v>
      </c>
      <c r="D42" s="35" t="s">
        <v>73</v>
      </c>
      <c r="E42" s="34">
        <v>45413.0</v>
      </c>
      <c r="F42" s="36">
        <f t="shared" si="1"/>
        <v>9</v>
      </c>
      <c r="G42" s="34">
        <v>45428.0</v>
      </c>
      <c r="H42" s="36">
        <f t="shared" si="2"/>
        <v>9</v>
      </c>
      <c r="I42" s="35" t="s">
        <v>62</v>
      </c>
      <c r="J42" s="35">
        <v>102.0</v>
      </c>
      <c r="K42" s="48" t="s">
        <v>76</v>
      </c>
      <c r="L42" s="39"/>
      <c r="M42" s="34">
        <v>45706.0</v>
      </c>
      <c r="N42" s="35" t="s">
        <v>15</v>
      </c>
      <c r="O42" s="40"/>
      <c r="P42" s="66"/>
      <c r="Q42" s="79"/>
      <c r="R42" s="79"/>
      <c r="S42" s="79"/>
      <c r="T42" s="80"/>
      <c r="U42" s="80"/>
      <c r="V42" s="80"/>
      <c r="W42" s="80"/>
    </row>
    <row r="43">
      <c r="A43" s="34">
        <v>45705.0</v>
      </c>
      <c r="B43" s="34">
        <v>45716.0</v>
      </c>
      <c r="C43" s="35">
        <v>144998.0</v>
      </c>
      <c r="D43" s="35" t="s">
        <v>73</v>
      </c>
      <c r="E43" s="34">
        <v>44774.0</v>
      </c>
      <c r="F43" s="36">
        <f t="shared" si="1"/>
        <v>30</v>
      </c>
      <c r="G43" s="34">
        <v>44805.0</v>
      </c>
      <c r="H43" s="36">
        <f t="shared" si="2"/>
        <v>29</v>
      </c>
      <c r="I43" s="35" t="s">
        <v>49</v>
      </c>
      <c r="J43" s="35" t="s">
        <v>77</v>
      </c>
      <c r="K43" s="38"/>
      <c r="L43" s="39"/>
      <c r="M43" s="39"/>
      <c r="N43" s="35" t="s">
        <v>17</v>
      </c>
      <c r="O43" s="40"/>
      <c r="P43" s="66"/>
      <c r="Q43" s="79"/>
      <c r="R43" s="79"/>
      <c r="S43" s="79"/>
      <c r="T43" s="80"/>
      <c r="U43" s="80"/>
      <c r="V43" s="80"/>
      <c r="W43" s="80"/>
    </row>
    <row r="44">
      <c r="A44" s="34">
        <v>45705.0</v>
      </c>
      <c r="B44" s="34">
        <v>45716.0</v>
      </c>
      <c r="C44" s="35">
        <v>170799.0</v>
      </c>
      <c r="D44" s="35" t="s">
        <v>73</v>
      </c>
      <c r="E44" s="34">
        <v>45017.0</v>
      </c>
      <c r="F44" s="36">
        <f t="shared" si="1"/>
        <v>22</v>
      </c>
      <c r="G44" s="34">
        <v>45059.0</v>
      </c>
      <c r="H44" s="36">
        <f t="shared" si="2"/>
        <v>21</v>
      </c>
      <c r="I44" s="35" t="s">
        <v>49</v>
      </c>
      <c r="J44" s="35">
        <v>208.0</v>
      </c>
      <c r="K44" s="38"/>
      <c r="L44" s="39"/>
      <c r="M44" s="39"/>
      <c r="N44" s="35" t="s">
        <v>17</v>
      </c>
      <c r="O44" s="40"/>
      <c r="P44" s="66"/>
      <c r="Q44" s="79"/>
      <c r="R44" s="79"/>
      <c r="S44" s="79"/>
      <c r="T44" s="80"/>
      <c r="U44" s="80"/>
      <c r="V44" s="80"/>
      <c r="W44" s="80"/>
    </row>
    <row r="45">
      <c r="A45" s="34">
        <v>45705.0</v>
      </c>
      <c r="B45" s="34">
        <v>45706.0</v>
      </c>
      <c r="C45" s="35">
        <v>224436.0</v>
      </c>
      <c r="D45" s="35" t="s">
        <v>73</v>
      </c>
      <c r="E45" s="34">
        <v>45474.0</v>
      </c>
      <c r="F45" s="36">
        <f t="shared" si="1"/>
        <v>7</v>
      </c>
      <c r="G45" s="34">
        <v>45523.0</v>
      </c>
      <c r="H45" s="36">
        <f t="shared" si="2"/>
        <v>6</v>
      </c>
      <c r="I45" s="35" t="s">
        <v>43</v>
      </c>
      <c r="J45" s="35">
        <v>308.0</v>
      </c>
      <c r="K45" s="48">
        <v>4000.0</v>
      </c>
      <c r="L45" s="39"/>
      <c r="M45" s="34">
        <v>45706.0</v>
      </c>
      <c r="N45" s="35" t="s">
        <v>20</v>
      </c>
      <c r="O45" s="40"/>
      <c r="P45" s="66"/>
      <c r="Q45" s="79"/>
      <c r="R45" s="79"/>
      <c r="S45" s="79"/>
      <c r="T45" s="80"/>
      <c r="U45" s="80"/>
      <c r="V45" s="80"/>
      <c r="W45" s="80"/>
    </row>
    <row r="46">
      <c r="A46" s="34">
        <v>45705.0</v>
      </c>
      <c r="B46" s="34">
        <v>45707.0</v>
      </c>
      <c r="C46" s="35">
        <v>218284.0</v>
      </c>
      <c r="D46" s="35" t="s">
        <v>73</v>
      </c>
      <c r="E46" s="34">
        <v>45444.0</v>
      </c>
      <c r="F46" s="36">
        <f t="shared" si="1"/>
        <v>8</v>
      </c>
      <c r="G46" s="34">
        <v>45460.0</v>
      </c>
      <c r="H46" s="36">
        <f t="shared" si="2"/>
        <v>8</v>
      </c>
      <c r="I46" s="35" t="s">
        <v>43</v>
      </c>
      <c r="J46" s="35" t="s">
        <v>78</v>
      </c>
      <c r="K46" s="48">
        <v>8000.0</v>
      </c>
      <c r="L46" s="39"/>
      <c r="M46" s="34">
        <v>45707.0</v>
      </c>
      <c r="N46" s="35" t="s">
        <v>15</v>
      </c>
      <c r="O46" s="55" t="s">
        <v>55</v>
      </c>
      <c r="P46" s="66"/>
      <c r="Q46" s="79"/>
      <c r="R46" s="79"/>
      <c r="S46" s="79"/>
      <c r="T46" s="80"/>
      <c r="U46" s="80"/>
      <c r="V46" s="80"/>
      <c r="W46" s="80"/>
    </row>
    <row r="47">
      <c r="A47" s="34">
        <v>45705.0</v>
      </c>
      <c r="B47" s="34">
        <v>45713.0</v>
      </c>
      <c r="C47" s="35">
        <v>215889.0</v>
      </c>
      <c r="D47" s="35" t="s">
        <v>73</v>
      </c>
      <c r="E47" s="34">
        <v>45413.0</v>
      </c>
      <c r="F47" s="36">
        <f t="shared" si="1"/>
        <v>9</v>
      </c>
      <c r="G47" s="34">
        <v>45436.0</v>
      </c>
      <c r="H47" s="36">
        <f t="shared" si="2"/>
        <v>9</v>
      </c>
      <c r="I47" s="35" t="s">
        <v>39</v>
      </c>
      <c r="J47" s="35">
        <v>502.0</v>
      </c>
      <c r="K47" s="38"/>
      <c r="L47" s="39"/>
      <c r="M47" s="34">
        <v>45713.0</v>
      </c>
      <c r="N47" s="35" t="s">
        <v>20</v>
      </c>
      <c r="O47" s="40"/>
      <c r="P47" s="66"/>
      <c r="Q47" s="79"/>
      <c r="R47" s="79"/>
      <c r="S47" s="79"/>
      <c r="T47" s="80"/>
      <c r="U47" s="80"/>
      <c r="V47" s="80"/>
      <c r="W47" s="80"/>
    </row>
    <row r="48">
      <c r="A48" s="34">
        <v>45694.0</v>
      </c>
      <c r="B48" s="34">
        <v>45705.0</v>
      </c>
      <c r="C48" s="35">
        <v>222733.0</v>
      </c>
      <c r="D48" s="35" t="s">
        <v>73</v>
      </c>
      <c r="E48" s="34">
        <v>45474.0</v>
      </c>
      <c r="F48" s="36">
        <f t="shared" si="1"/>
        <v>7</v>
      </c>
      <c r="G48" s="34">
        <v>45498.0</v>
      </c>
      <c r="H48" s="36">
        <f t="shared" si="2"/>
        <v>7</v>
      </c>
      <c r="I48" s="35" t="s">
        <v>39</v>
      </c>
      <c r="J48" s="35">
        <v>501.0</v>
      </c>
      <c r="K48" s="48">
        <v>10000.0</v>
      </c>
      <c r="L48" s="39"/>
      <c r="M48" s="34">
        <v>45705.0</v>
      </c>
      <c r="N48" s="35" t="s">
        <v>20</v>
      </c>
      <c r="O48" s="40"/>
      <c r="P48" s="66"/>
      <c r="Q48" s="79"/>
      <c r="R48" s="79"/>
      <c r="S48" s="79"/>
      <c r="T48" s="80"/>
      <c r="U48" s="80"/>
      <c r="V48" s="80"/>
      <c r="W48" s="80"/>
    </row>
    <row r="49">
      <c r="A49" s="34">
        <v>45705.0</v>
      </c>
      <c r="B49" s="34">
        <v>45716.0</v>
      </c>
      <c r="C49" s="35">
        <v>226231.0</v>
      </c>
      <c r="D49" s="35" t="s">
        <v>73</v>
      </c>
      <c r="E49" s="34">
        <v>45474.0</v>
      </c>
      <c r="F49" s="36">
        <f t="shared" si="1"/>
        <v>7</v>
      </c>
      <c r="G49" s="34">
        <v>45531.0</v>
      </c>
      <c r="H49" s="36">
        <f t="shared" si="2"/>
        <v>6</v>
      </c>
      <c r="I49" s="35" t="s">
        <v>43</v>
      </c>
      <c r="J49" s="35" t="s">
        <v>31</v>
      </c>
      <c r="K49" s="38"/>
      <c r="L49" s="39"/>
      <c r="M49" s="39"/>
      <c r="N49" s="35" t="s">
        <v>17</v>
      </c>
      <c r="O49" s="40"/>
      <c r="P49" s="66"/>
      <c r="Q49" s="79"/>
      <c r="R49" s="79"/>
      <c r="S49" s="79"/>
      <c r="T49" s="80"/>
      <c r="U49" s="80"/>
      <c r="V49" s="80"/>
      <c r="W49" s="80"/>
    </row>
    <row r="50">
      <c r="A50" s="34">
        <v>45705.0</v>
      </c>
      <c r="B50" s="34">
        <v>45712.0</v>
      </c>
      <c r="C50" s="35">
        <v>233750.0</v>
      </c>
      <c r="D50" s="35" t="s">
        <v>73</v>
      </c>
      <c r="E50" s="34">
        <v>45444.0</v>
      </c>
      <c r="F50" s="36">
        <f t="shared" si="1"/>
        <v>8</v>
      </c>
      <c r="G50" s="34">
        <v>45543.0</v>
      </c>
      <c r="H50" s="36">
        <f t="shared" si="2"/>
        <v>5</v>
      </c>
      <c r="I50" s="35" t="s">
        <v>62</v>
      </c>
      <c r="J50" s="35">
        <v>105.0</v>
      </c>
      <c r="K50" s="38"/>
      <c r="L50" s="39"/>
      <c r="M50" s="39"/>
      <c r="N50" s="35" t="s">
        <v>22</v>
      </c>
      <c r="O50" s="40"/>
      <c r="P50" s="66"/>
      <c r="Q50" s="79"/>
      <c r="R50" s="79"/>
      <c r="S50" s="79"/>
      <c r="T50" s="80"/>
      <c r="U50" s="80"/>
      <c r="V50" s="80"/>
      <c r="W50" s="80"/>
    </row>
    <row r="51">
      <c r="A51" s="34">
        <v>45705.0</v>
      </c>
      <c r="B51" s="34">
        <v>45716.0</v>
      </c>
      <c r="C51" s="35">
        <v>238472.0</v>
      </c>
      <c r="D51" s="35" t="s">
        <v>79</v>
      </c>
      <c r="E51" s="34">
        <v>45536.0</v>
      </c>
      <c r="F51" s="36">
        <f t="shared" si="1"/>
        <v>5</v>
      </c>
      <c r="G51" s="34">
        <v>45665.0</v>
      </c>
      <c r="H51" s="36">
        <f t="shared" si="2"/>
        <v>1</v>
      </c>
      <c r="I51" s="35" t="s">
        <v>43</v>
      </c>
      <c r="J51" s="35" t="s">
        <v>31</v>
      </c>
      <c r="K51" s="38"/>
      <c r="L51" s="39"/>
      <c r="M51" s="39"/>
      <c r="N51" s="35" t="s">
        <v>17</v>
      </c>
      <c r="O51" s="40"/>
      <c r="P51" s="66"/>
      <c r="Q51" s="79"/>
      <c r="R51" s="79"/>
      <c r="S51" s="79"/>
      <c r="T51" s="80"/>
      <c r="U51" s="80"/>
      <c r="V51" s="80"/>
      <c r="W51" s="80"/>
    </row>
    <row r="52">
      <c r="A52" s="34">
        <v>45705.0</v>
      </c>
      <c r="B52" s="34">
        <v>45716.0</v>
      </c>
      <c r="C52" s="35">
        <v>116019.0</v>
      </c>
      <c r="D52" s="35" t="s">
        <v>79</v>
      </c>
      <c r="E52" s="34">
        <v>44593.0</v>
      </c>
      <c r="F52" s="36">
        <f t="shared" si="1"/>
        <v>36</v>
      </c>
      <c r="G52" s="34">
        <v>44607.0</v>
      </c>
      <c r="H52" s="36">
        <f t="shared" si="2"/>
        <v>36</v>
      </c>
      <c r="I52" s="35" t="s">
        <v>66</v>
      </c>
      <c r="J52" s="35">
        <v>42.0</v>
      </c>
      <c r="K52" s="38"/>
      <c r="L52" s="39"/>
      <c r="M52" s="39"/>
      <c r="N52" s="35" t="s">
        <v>17</v>
      </c>
      <c r="O52" s="40"/>
      <c r="P52" s="66"/>
      <c r="Q52" s="79"/>
      <c r="R52" s="79"/>
      <c r="S52" s="79"/>
      <c r="T52" s="80"/>
      <c r="U52" s="80"/>
      <c r="V52" s="80"/>
      <c r="W52" s="80"/>
    </row>
    <row r="53">
      <c r="A53" s="34">
        <v>45705.0</v>
      </c>
      <c r="B53" s="34">
        <v>45707.0</v>
      </c>
      <c r="C53" s="35">
        <v>179363.0</v>
      </c>
      <c r="D53" s="35" t="s">
        <v>79</v>
      </c>
      <c r="E53" s="34">
        <v>45108.0</v>
      </c>
      <c r="F53" s="36">
        <f t="shared" si="1"/>
        <v>19</v>
      </c>
      <c r="G53" s="34">
        <v>45128.0</v>
      </c>
      <c r="H53" s="36">
        <f t="shared" si="2"/>
        <v>19</v>
      </c>
      <c r="I53" s="35" t="s">
        <v>43</v>
      </c>
      <c r="J53" s="35" t="s">
        <v>80</v>
      </c>
      <c r="K53" s="38"/>
      <c r="L53" s="39"/>
      <c r="M53" s="39"/>
      <c r="N53" s="35" t="s">
        <v>21</v>
      </c>
      <c r="O53" s="40"/>
      <c r="P53" s="66"/>
      <c r="Q53" s="79"/>
      <c r="R53" s="79"/>
      <c r="S53" s="79"/>
      <c r="T53" s="80"/>
      <c r="U53" s="80"/>
      <c r="V53" s="80"/>
      <c r="W53" s="80"/>
    </row>
    <row r="54">
      <c r="A54" s="34">
        <v>45705.0</v>
      </c>
      <c r="B54" s="34">
        <v>45707.0</v>
      </c>
      <c r="C54" s="35">
        <v>206945.0</v>
      </c>
      <c r="D54" s="35" t="s">
        <v>79</v>
      </c>
      <c r="E54" s="34">
        <v>45323.0</v>
      </c>
      <c r="F54" s="36">
        <f t="shared" si="1"/>
        <v>12</v>
      </c>
      <c r="G54" s="34">
        <v>45370.0</v>
      </c>
      <c r="H54" s="36">
        <f t="shared" si="2"/>
        <v>11</v>
      </c>
      <c r="I54" s="35" t="s">
        <v>49</v>
      </c>
      <c r="J54" s="39"/>
      <c r="K54" s="38"/>
      <c r="L54" s="39"/>
      <c r="M54" s="39"/>
      <c r="N54" s="35" t="s">
        <v>21</v>
      </c>
      <c r="O54" s="40"/>
      <c r="P54" s="66"/>
      <c r="Q54" s="79"/>
      <c r="R54" s="79"/>
      <c r="S54" s="79"/>
      <c r="T54" s="80"/>
      <c r="U54" s="80"/>
      <c r="V54" s="80"/>
      <c r="W54" s="80"/>
    </row>
    <row r="55">
      <c r="A55" s="34">
        <v>45705.0</v>
      </c>
      <c r="B55" s="34">
        <v>45716.0</v>
      </c>
      <c r="C55" s="35">
        <v>200090.0</v>
      </c>
      <c r="D55" s="35" t="s">
        <v>79</v>
      </c>
      <c r="E55" s="34">
        <v>45292.0</v>
      </c>
      <c r="F55" s="36">
        <f t="shared" si="1"/>
        <v>13</v>
      </c>
      <c r="G55" s="34">
        <v>45316.0</v>
      </c>
      <c r="H55" s="36">
        <f t="shared" si="2"/>
        <v>13</v>
      </c>
      <c r="I55" s="35" t="s">
        <v>39</v>
      </c>
      <c r="J55" s="35">
        <v>534.0</v>
      </c>
      <c r="K55" s="38"/>
      <c r="L55" s="39"/>
      <c r="M55" s="39"/>
      <c r="N55" s="35" t="s">
        <v>17</v>
      </c>
      <c r="O55" s="40"/>
      <c r="P55" s="66"/>
      <c r="Q55" s="79"/>
      <c r="R55" s="79"/>
      <c r="S55" s="79"/>
      <c r="T55" s="80"/>
      <c r="U55" s="80"/>
      <c r="V55" s="80"/>
      <c r="W55" s="80"/>
    </row>
    <row r="56">
      <c r="A56" s="34">
        <v>45705.0</v>
      </c>
      <c r="B56" s="34">
        <v>45716.0</v>
      </c>
      <c r="C56" s="35">
        <v>156726.0</v>
      </c>
      <c r="D56" s="35" t="s">
        <v>79</v>
      </c>
      <c r="E56" s="34">
        <v>45017.0</v>
      </c>
      <c r="F56" s="36">
        <f t="shared" si="1"/>
        <v>22</v>
      </c>
      <c r="G56" s="34">
        <v>45059.0</v>
      </c>
      <c r="H56" s="36">
        <f t="shared" si="2"/>
        <v>21</v>
      </c>
      <c r="I56" s="35" t="s">
        <v>49</v>
      </c>
      <c r="J56" s="35" t="s">
        <v>50</v>
      </c>
      <c r="K56" s="38"/>
      <c r="L56" s="39"/>
      <c r="M56" s="39"/>
      <c r="N56" s="35" t="s">
        <v>17</v>
      </c>
      <c r="O56" s="40"/>
      <c r="P56" s="61"/>
      <c r="Q56" s="82"/>
      <c r="R56" s="82"/>
      <c r="S56" s="82"/>
      <c r="T56" s="61"/>
      <c r="U56" s="80"/>
      <c r="V56" s="80"/>
      <c r="W56" s="80"/>
    </row>
    <row r="57">
      <c r="A57" s="34">
        <v>45705.0</v>
      </c>
      <c r="B57" s="34">
        <v>45712.0</v>
      </c>
      <c r="C57" s="35">
        <v>216677.0</v>
      </c>
      <c r="D57" s="35" t="s">
        <v>79</v>
      </c>
      <c r="E57" s="34">
        <v>45413.0</v>
      </c>
      <c r="F57" s="36">
        <f t="shared" si="1"/>
        <v>9</v>
      </c>
      <c r="G57" s="34">
        <v>45446.0</v>
      </c>
      <c r="H57" s="36">
        <f t="shared" si="2"/>
        <v>8</v>
      </c>
      <c r="I57" s="35" t="s">
        <v>39</v>
      </c>
      <c r="J57" s="39"/>
      <c r="K57" s="38"/>
      <c r="L57" s="39"/>
      <c r="M57" s="39"/>
      <c r="N57" s="35" t="s">
        <v>21</v>
      </c>
      <c r="O57" s="40"/>
      <c r="P57" s="61"/>
      <c r="Q57" s="61"/>
      <c r="R57" s="61"/>
      <c r="S57" s="61"/>
      <c r="T57" s="61"/>
      <c r="U57" s="80"/>
      <c r="V57" s="80"/>
      <c r="W57" s="80"/>
    </row>
    <row r="58">
      <c r="A58" s="34">
        <v>45705.0</v>
      </c>
      <c r="B58" s="34">
        <v>45716.0</v>
      </c>
      <c r="C58" s="35">
        <v>234211.0</v>
      </c>
      <c r="D58" s="35" t="s">
        <v>79</v>
      </c>
      <c r="E58" s="34">
        <v>45474.0</v>
      </c>
      <c r="F58" s="36">
        <f t="shared" si="1"/>
        <v>7</v>
      </c>
      <c r="G58" s="37">
        <v>45609.0</v>
      </c>
      <c r="H58" s="36">
        <f t="shared" si="2"/>
        <v>3</v>
      </c>
      <c r="I58" s="35" t="s">
        <v>39</v>
      </c>
      <c r="J58" s="35" t="s">
        <v>31</v>
      </c>
      <c r="K58" s="38"/>
      <c r="L58" s="39"/>
      <c r="M58" s="39"/>
      <c r="N58" s="35" t="s">
        <v>17</v>
      </c>
      <c r="O58" s="40"/>
      <c r="P58" s="61"/>
      <c r="Q58" s="61"/>
      <c r="R58" s="61"/>
      <c r="S58" s="61"/>
      <c r="T58" s="61"/>
      <c r="U58" s="80"/>
      <c r="V58" s="80"/>
      <c r="W58" s="80"/>
    </row>
    <row r="59">
      <c r="A59" s="34">
        <v>45705.0</v>
      </c>
      <c r="B59" s="34">
        <v>45713.0</v>
      </c>
      <c r="C59" s="35">
        <v>219018.0</v>
      </c>
      <c r="D59" s="35" t="s">
        <v>79</v>
      </c>
      <c r="E59" s="34">
        <v>45413.0</v>
      </c>
      <c r="F59" s="36">
        <f t="shared" si="1"/>
        <v>9</v>
      </c>
      <c r="G59" s="34">
        <v>45467.0</v>
      </c>
      <c r="H59" s="36">
        <f t="shared" si="2"/>
        <v>8</v>
      </c>
      <c r="I59" s="35" t="s">
        <v>39</v>
      </c>
      <c r="J59" s="35">
        <v>504.0</v>
      </c>
      <c r="K59" s="38"/>
      <c r="L59" s="39"/>
      <c r="M59" s="39"/>
      <c r="N59" s="35" t="s">
        <v>21</v>
      </c>
      <c r="O59" s="40"/>
      <c r="P59" s="61"/>
      <c r="Q59" s="61"/>
      <c r="R59" s="61"/>
      <c r="S59" s="61"/>
      <c r="T59" s="61"/>
      <c r="U59" s="80"/>
      <c r="V59" s="80"/>
      <c r="W59" s="80"/>
    </row>
    <row r="60">
      <c r="A60" s="34">
        <v>45705.0</v>
      </c>
      <c r="B60" s="34">
        <v>45716.0</v>
      </c>
      <c r="C60" s="35">
        <v>180088.0</v>
      </c>
      <c r="D60" s="35" t="s">
        <v>81</v>
      </c>
      <c r="E60" s="34">
        <v>45078.0</v>
      </c>
      <c r="F60" s="36">
        <f t="shared" si="1"/>
        <v>20</v>
      </c>
      <c r="G60" s="34">
        <v>45133.0</v>
      </c>
      <c r="H60" s="36">
        <f t="shared" si="2"/>
        <v>19</v>
      </c>
      <c r="I60" s="35" t="s">
        <v>66</v>
      </c>
      <c r="J60" s="35">
        <v>41.0</v>
      </c>
      <c r="K60" s="38"/>
      <c r="L60" s="39"/>
      <c r="M60" s="39"/>
      <c r="N60" s="35" t="s">
        <v>17</v>
      </c>
      <c r="O60" s="40"/>
      <c r="P60" s="61"/>
      <c r="Q60" s="61"/>
      <c r="R60" s="61"/>
      <c r="S60" s="61"/>
      <c r="T60" s="61"/>
      <c r="U60" s="80"/>
      <c r="V60" s="80"/>
      <c r="W60" s="80"/>
    </row>
    <row r="61">
      <c r="A61" s="34">
        <v>45705.0</v>
      </c>
      <c r="B61" s="34">
        <v>45716.0</v>
      </c>
      <c r="C61" s="35">
        <v>188013.0</v>
      </c>
      <c r="D61" s="35" t="s">
        <v>81</v>
      </c>
      <c r="E61" s="34">
        <v>45200.0</v>
      </c>
      <c r="F61" s="36">
        <f t="shared" si="1"/>
        <v>16</v>
      </c>
      <c r="G61" s="34">
        <v>45236.0</v>
      </c>
      <c r="H61" s="36">
        <f t="shared" si="2"/>
        <v>15</v>
      </c>
      <c r="I61" s="35" t="s">
        <v>43</v>
      </c>
      <c r="J61" s="83" t="s">
        <v>80</v>
      </c>
      <c r="K61" s="38"/>
      <c r="L61" s="39"/>
      <c r="M61" s="34">
        <v>45626.0</v>
      </c>
      <c r="N61" s="35" t="s">
        <v>17</v>
      </c>
      <c r="O61" s="40"/>
      <c r="P61" s="61"/>
      <c r="Q61" s="61"/>
      <c r="R61" s="61"/>
      <c r="S61" s="61"/>
      <c r="T61" s="61"/>
      <c r="U61" s="80"/>
      <c r="V61" s="80"/>
      <c r="W61" s="80"/>
    </row>
    <row r="62">
      <c r="A62" s="34">
        <v>45700.0</v>
      </c>
      <c r="B62" s="34">
        <v>45706.0</v>
      </c>
      <c r="C62" s="35">
        <v>212411.0</v>
      </c>
      <c r="D62" s="35" t="s">
        <v>81</v>
      </c>
      <c r="E62" s="34">
        <v>45352.0</v>
      </c>
      <c r="F62" s="36">
        <f t="shared" si="1"/>
        <v>11</v>
      </c>
      <c r="G62" s="34">
        <v>45411.0</v>
      </c>
      <c r="H62" s="36">
        <f t="shared" si="2"/>
        <v>9</v>
      </c>
      <c r="I62" s="35" t="s">
        <v>43</v>
      </c>
      <c r="J62" s="35" t="s">
        <v>80</v>
      </c>
      <c r="K62" s="48">
        <v>5000.0</v>
      </c>
      <c r="L62" s="39"/>
      <c r="M62" s="34">
        <v>45706.0</v>
      </c>
      <c r="N62" s="35" t="s">
        <v>15</v>
      </c>
      <c r="O62" s="55" t="s">
        <v>55</v>
      </c>
      <c r="P62" s="61"/>
      <c r="Q62" s="61"/>
      <c r="R62" s="61"/>
      <c r="S62" s="61"/>
      <c r="T62" s="61"/>
      <c r="U62" s="80"/>
      <c r="V62" s="80"/>
      <c r="W62" s="80"/>
    </row>
    <row r="63">
      <c r="A63" s="34">
        <v>45705.0</v>
      </c>
      <c r="B63" s="34">
        <v>45716.0</v>
      </c>
      <c r="C63" s="35">
        <v>217515.0</v>
      </c>
      <c r="D63" s="35" t="s">
        <v>81</v>
      </c>
      <c r="E63" s="34">
        <v>45323.0</v>
      </c>
      <c r="F63" s="36">
        <f t="shared" si="1"/>
        <v>12</v>
      </c>
      <c r="G63" s="34">
        <v>45453.0</v>
      </c>
      <c r="H63" s="36">
        <f t="shared" si="2"/>
        <v>8</v>
      </c>
      <c r="I63" s="35" t="s">
        <v>43</v>
      </c>
      <c r="J63" s="35">
        <v>307.0</v>
      </c>
      <c r="K63" s="38"/>
      <c r="L63" s="39"/>
      <c r="M63" s="34">
        <v>45596.0</v>
      </c>
      <c r="N63" s="35" t="s">
        <v>17</v>
      </c>
      <c r="O63" s="40"/>
      <c r="P63" s="61"/>
      <c r="Q63" s="61"/>
      <c r="R63" s="61"/>
      <c r="S63" s="61"/>
      <c r="T63" s="61"/>
      <c r="U63" s="80"/>
      <c r="V63" s="80"/>
      <c r="W63" s="80"/>
    </row>
    <row r="64">
      <c r="A64" s="34">
        <v>45705.0</v>
      </c>
      <c r="B64" s="34">
        <v>45706.0</v>
      </c>
      <c r="C64" s="35">
        <v>225830.0</v>
      </c>
      <c r="D64" s="35" t="s">
        <v>81</v>
      </c>
      <c r="E64" s="34">
        <v>45536.0</v>
      </c>
      <c r="F64" s="36">
        <f t="shared" si="1"/>
        <v>5</v>
      </c>
      <c r="G64" s="34">
        <v>45530.0</v>
      </c>
      <c r="H64" s="36">
        <f t="shared" si="2"/>
        <v>6</v>
      </c>
      <c r="I64" s="35" t="s">
        <v>43</v>
      </c>
      <c r="J64" s="35">
        <v>312.0</v>
      </c>
      <c r="K64" s="48">
        <v>6000.0</v>
      </c>
      <c r="L64" s="39"/>
      <c r="M64" s="34">
        <v>45706.0</v>
      </c>
      <c r="N64" s="35" t="s">
        <v>15</v>
      </c>
      <c r="O64" s="55" t="s">
        <v>55</v>
      </c>
      <c r="P64" s="61"/>
      <c r="Q64" s="61"/>
      <c r="R64" s="61"/>
      <c r="S64" s="61"/>
      <c r="T64" s="61"/>
      <c r="U64" s="80"/>
      <c r="V64" s="80"/>
      <c r="W64" s="80"/>
    </row>
    <row r="65">
      <c r="A65" s="34">
        <v>45705.0</v>
      </c>
      <c r="B65" s="34">
        <v>45716.0</v>
      </c>
      <c r="C65" s="35">
        <v>210568.0</v>
      </c>
      <c r="D65" s="35" t="s">
        <v>81</v>
      </c>
      <c r="E65" s="34">
        <v>45352.0</v>
      </c>
      <c r="F65" s="36">
        <f t="shared" si="1"/>
        <v>11</v>
      </c>
      <c r="G65" s="34">
        <v>45398.0</v>
      </c>
      <c r="H65" s="36">
        <f t="shared" si="2"/>
        <v>10</v>
      </c>
      <c r="I65" s="35" t="s">
        <v>62</v>
      </c>
      <c r="J65" s="35" t="s">
        <v>82</v>
      </c>
      <c r="K65" s="38"/>
      <c r="L65" s="39"/>
      <c r="M65" s="34">
        <v>45678.0</v>
      </c>
      <c r="N65" s="35" t="s">
        <v>17</v>
      </c>
      <c r="O65" s="84" t="s">
        <v>83</v>
      </c>
      <c r="P65" s="61"/>
      <c r="Q65" s="61"/>
      <c r="R65" s="61"/>
      <c r="S65" s="61"/>
      <c r="T65" s="61"/>
      <c r="U65" s="80"/>
      <c r="V65" s="80"/>
      <c r="W65" s="80"/>
    </row>
    <row r="66">
      <c r="A66" s="34">
        <v>45705.0</v>
      </c>
      <c r="B66" s="34">
        <v>45715.0</v>
      </c>
      <c r="C66" s="35">
        <v>221494.0</v>
      </c>
      <c r="D66" s="35" t="s">
        <v>84</v>
      </c>
      <c r="E66" s="34">
        <v>45413.0</v>
      </c>
      <c r="F66" s="36">
        <f t="shared" si="1"/>
        <v>9</v>
      </c>
      <c r="G66" s="34">
        <v>45488.0</v>
      </c>
      <c r="H66" s="36">
        <f t="shared" si="2"/>
        <v>7</v>
      </c>
      <c r="I66" s="35" t="s">
        <v>43</v>
      </c>
      <c r="J66" s="35">
        <v>308.0</v>
      </c>
      <c r="K66" s="48" t="s">
        <v>85</v>
      </c>
      <c r="L66" s="35" t="s">
        <v>70</v>
      </c>
      <c r="M66" s="34">
        <v>45715.0</v>
      </c>
      <c r="N66" s="35" t="s">
        <v>15</v>
      </c>
      <c r="O66" s="55" t="s">
        <v>55</v>
      </c>
      <c r="P66" s="61"/>
      <c r="Q66" s="61"/>
      <c r="R66" s="61"/>
      <c r="S66" s="61"/>
      <c r="T66" s="61"/>
      <c r="U66" s="80"/>
      <c r="V66" s="80"/>
      <c r="W66" s="80"/>
    </row>
    <row r="67">
      <c r="A67" s="34">
        <v>45705.0</v>
      </c>
      <c r="B67" s="34">
        <v>45716.0</v>
      </c>
      <c r="C67" s="35">
        <v>142213.0</v>
      </c>
      <c r="D67" s="35" t="s">
        <v>84</v>
      </c>
      <c r="E67" s="34">
        <v>44713.0</v>
      </c>
      <c r="F67" s="36">
        <f t="shared" si="1"/>
        <v>32</v>
      </c>
      <c r="G67" s="34">
        <v>44800.0</v>
      </c>
      <c r="H67" s="36">
        <f t="shared" si="2"/>
        <v>30</v>
      </c>
      <c r="I67" s="35" t="s">
        <v>39</v>
      </c>
      <c r="J67" s="35" t="s">
        <v>86</v>
      </c>
      <c r="K67" s="38"/>
      <c r="L67" s="39"/>
      <c r="M67" s="39"/>
      <c r="N67" s="35" t="s">
        <v>17</v>
      </c>
      <c r="O67" s="40"/>
      <c r="P67" s="61"/>
      <c r="Q67" s="61"/>
      <c r="R67" s="61"/>
      <c r="S67" s="61"/>
      <c r="T67" s="61"/>
      <c r="U67" s="80"/>
      <c r="V67" s="80"/>
      <c r="W67" s="80"/>
    </row>
    <row r="68">
      <c r="A68" s="34">
        <v>45705.0</v>
      </c>
      <c r="B68" s="34">
        <v>45716.0</v>
      </c>
      <c r="C68" s="35">
        <v>169947.0</v>
      </c>
      <c r="D68" s="35" t="s">
        <v>84</v>
      </c>
      <c r="E68" s="34">
        <v>45047.0</v>
      </c>
      <c r="F68" s="36">
        <f t="shared" si="1"/>
        <v>21</v>
      </c>
      <c r="G68" s="34">
        <v>45056.0</v>
      </c>
      <c r="H68" s="36">
        <f t="shared" si="2"/>
        <v>21</v>
      </c>
      <c r="I68" s="35" t="s">
        <v>62</v>
      </c>
      <c r="J68" s="35" t="s">
        <v>31</v>
      </c>
      <c r="K68" s="38"/>
      <c r="L68" s="39"/>
      <c r="M68" s="39"/>
      <c r="N68" s="35" t="s">
        <v>17</v>
      </c>
      <c r="O68" s="40"/>
      <c r="P68" s="61"/>
      <c r="Q68" s="61"/>
      <c r="R68" s="61"/>
      <c r="S68" s="61"/>
      <c r="T68" s="61"/>
      <c r="U68" s="80"/>
      <c r="V68" s="80"/>
      <c r="W68" s="80"/>
    </row>
    <row r="69">
      <c r="A69" s="34">
        <v>45705.0</v>
      </c>
      <c r="B69" s="34">
        <v>45706.0</v>
      </c>
      <c r="C69" s="35">
        <v>195821.0</v>
      </c>
      <c r="D69" s="35" t="s">
        <v>84</v>
      </c>
      <c r="E69" s="34">
        <v>45261.0</v>
      </c>
      <c r="F69" s="36">
        <f t="shared" si="1"/>
        <v>14</v>
      </c>
      <c r="G69" s="37">
        <v>45288.0</v>
      </c>
      <c r="H69" s="36">
        <f t="shared" si="2"/>
        <v>14</v>
      </c>
      <c r="I69" s="35" t="s">
        <v>43</v>
      </c>
      <c r="J69" s="35">
        <v>308.0</v>
      </c>
      <c r="K69" s="48">
        <v>10500.0</v>
      </c>
      <c r="L69" s="39"/>
      <c r="M69" s="34">
        <v>45706.0</v>
      </c>
      <c r="N69" s="35" t="s">
        <v>20</v>
      </c>
      <c r="O69" s="40"/>
      <c r="P69" s="61"/>
      <c r="Q69" s="61"/>
      <c r="R69" s="61"/>
      <c r="S69" s="61"/>
      <c r="T69" s="61"/>
      <c r="U69" s="80"/>
      <c r="V69" s="80"/>
      <c r="W69" s="80"/>
    </row>
    <row r="70">
      <c r="A70" s="34">
        <v>45705.0</v>
      </c>
      <c r="B70" s="34">
        <v>45706.0</v>
      </c>
      <c r="C70" s="35">
        <v>207936.0</v>
      </c>
      <c r="D70" s="35" t="s">
        <v>84</v>
      </c>
      <c r="E70" s="34">
        <v>45323.0</v>
      </c>
      <c r="F70" s="36">
        <f t="shared" si="1"/>
        <v>12</v>
      </c>
      <c r="G70" s="34">
        <v>45378.0</v>
      </c>
      <c r="H70" s="36">
        <f t="shared" si="2"/>
        <v>11</v>
      </c>
      <c r="I70" s="35" t="s">
        <v>43</v>
      </c>
      <c r="J70" s="35">
        <v>316.0</v>
      </c>
      <c r="K70" s="48">
        <v>3000.0</v>
      </c>
      <c r="L70" s="39"/>
      <c r="M70" s="85">
        <v>45706.0</v>
      </c>
      <c r="N70" s="35" t="s">
        <v>15</v>
      </c>
      <c r="O70" s="55" t="s">
        <v>55</v>
      </c>
      <c r="P70" s="61"/>
      <c r="Q70" s="61"/>
      <c r="R70" s="61"/>
      <c r="S70" s="61"/>
      <c r="T70" s="61"/>
      <c r="U70" s="80"/>
      <c r="V70" s="80"/>
      <c r="W70" s="80"/>
    </row>
    <row r="71">
      <c r="A71" s="34">
        <v>45705.0</v>
      </c>
      <c r="B71" s="34">
        <v>45713.0</v>
      </c>
      <c r="C71" s="35">
        <v>202901.0</v>
      </c>
      <c r="D71" s="35" t="s">
        <v>84</v>
      </c>
      <c r="E71" s="34">
        <v>45231.0</v>
      </c>
      <c r="F71" s="36">
        <f t="shared" si="1"/>
        <v>15</v>
      </c>
      <c r="G71" s="34">
        <v>45342.0</v>
      </c>
      <c r="H71" s="36">
        <f t="shared" si="2"/>
        <v>12</v>
      </c>
      <c r="I71" s="35" t="s">
        <v>49</v>
      </c>
      <c r="J71" s="35">
        <v>212.0</v>
      </c>
      <c r="K71" s="48" t="s">
        <v>74</v>
      </c>
      <c r="L71" s="39"/>
      <c r="M71" s="34">
        <v>45713.0</v>
      </c>
      <c r="N71" s="35" t="s">
        <v>87</v>
      </c>
      <c r="O71" s="55" t="s">
        <v>88</v>
      </c>
      <c r="P71" s="61"/>
      <c r="Q71" s="61"/>
      <c r="R71" s="61"/>
      <c r="S71" s="61"/>
      <c r="T71" s="61"/>
      <c r="U71" s="80"/>
      <c r="V71" s="80"/>
      <c r="W71" s="80"/>
    </row>
    <row r="72">
      <c r="A72" s="34">
        <v>45705.0</v>
      </c>
      <c r="B72" s="34">
        <v>45716.0</v>
      </c>
      <c r="C72" s="35">
        <v>185486.0</v>
      </c>
      <c r="D72" s="35" t="s">
        <v>84</v>
      </c>
      <c r="E72" s="34">
        <v>44986.0</v>
      </c>
      <c r="F72" s="36">
        <f t="shared" si="1"/>
        <v>23</v>
      </c>
      <c r="G72" s="34">
        <v>45180.0</v>
      </c>
      <c r="H72" s="36">
        <f t="shared" si="2"/>
        <v>17</v>
      </c>
      <c r="I72" s="35" t="s">
        <v>49</v>
      </c>
      <c r="J72" s="35" t="s">
        <v>50</v>
      </c>
      <c r="K72" s="48" t="s">
        <v>51</v>
      </c>
      <c r="L72" s="39"/>
      <c r="M72" s="39"/>
      <c r="N72" s="35" t="s">
        <v>18</v>
      </c>
      <c r="O72" s="40"/>
      <c r="P72" s="61"/>
      <c r="Q72" s="61"/>
      <c r="R72" s="61"/>
      <c r="S72" s="61"/>
      <c r="T72" s="61"/>
      <c r="U72" s="80"/>
      <c r="V72" s="80"/>
      <c r="W72" s="80"/>
    </row>
    <row r="73">
      <c r="A73" s="34">
        <v>45705.0</v>
      </c>
      <c r="B73" s="34">
        <v>45714.0</v>
      </c>
      <c r="C73" s="35">
        <v>218625.0</v>
      </c>
      <c r="D73" s="35" t="s">
        <v>84</v>
      </c>
      <c r="E73" s="34">
        <v>45444.0</v>
      </c>
      <c r="F73" s="36">
        <f t="shared" si="1"/>
        <v>8</v>
      </c>
      <c r="G73" s="34">
        <v>45463.0</v>
      </c>
      <c r="H73" s="36">
        <f t="shared" si="2"/>
        <v>8</v>
      </c>
      <c r="I73" s="35" t="s">
        <v>43</v>
      </c>
      <c r="J73" s="35">
        <v>312.0</v>
      </c>
      <c r="K73" s="38"/>
      <c r="L73" s="39"/>
      <c r="M73" s="34">
        <v>45714.0</v>
      </c>
      <c r="N73" s="35" t="s">
        <v>15</v>
      </c>
      <c r="O73" s="55" t="s">
        <v>53</v>
      </c>
      <c r="P73" s="61"/>
      <c r="Q73" s="61"/>
      <c r="R73" s="61"/>
      <c r="S73" s="61"/>
      <c r="T73" s="61"/>
      <c r="U73" s="80"/>
      <c r="V73" s="80"/>
      <c r="W73" s="80"/>
    </row>
    <row r="74">
      <c r="A74" s="34">
        <v>45705.0</v>
      </c>
      <c r="B74" s="34">
        <v>45706.0</v>
      </c>
      <c r="C74" s="35">
        <v>226164.0</v>
      </c>
      <c r="D74" s="35" t="s">
        <v>84</v>
      </c>
      <c r="E74" s="34">
        <v>44896.0</v>
      </c>
      <c r="F74" s="36">
        <f t="shared" si="1"/>
        <v>26</v>
      </c>
      <c r="G74" s="34">
        <v>45533.0</v>
      </c>
      <c r="H74" s="36">
        <f t="shared" si="2"/>
        <v>5</v>
      </c>
      <c r="I74" s="35" t="s">
        <v>43</v>
      </c>
      <c r="J74" s="35">
        <v>368.0</v>
      </c>
      <c r="K74" s="48">
        <v>10000.0</v>
      </c>
      <c r="L74" s="39"/>
      <c r="M74" s="34">
        <v>45706.0</v>
      </c>
      <c r="N74" s="35" t="s">
        <v>15</v>
      </c>
      <c r="O74" s="55" t="s">
        <v>55</v>
      </c>
      <c r="P74" s="61"/>
      <c r="Q74" s="61"/>
      <c r="R74" s="61"/>
      <c r="S74" s="61"/>
      <c r="T74" s="61"/>
      <c r="U74" s="80"/>
      <c r="V74" s="80"/>
      <c r="W74" s="80"/>
    </row>
    <row r="75">
      <c r="A75" s="34">
        <v>45705.0</v>
      </c>
      <c r="B75" s="34">
        <v>45706.0</v>
      </c>
      <c r="C75" s="35">
        <v>212384.0</v>
      </c>
      <c r="D75" s="35" t="s">
        <v>84</v>
      </c>
      <c r="E75" s="34">
        <v>45413.0</v>
      </c>
      <c r="F75" s="36">
        <f t="shared" si="1"/>
        <v>9</v>
      </c>
      <c r="G75" s="34">
        <v>45432.0</v>
      </c>
      <c r="H75" s="36">
        <f t="shared" si="2"/>
        <v>9</v>
      </c>
      <c r="I75" s="35" t="s">
        <v>43</v>
      </c>
      <c r="J75" s="35">
        <v>328.0</v>
      </c>
      <c r="K75" s="48">
        <v>8100.0</v>
      </c>
      <c r="L75" s="39"/>
      <c r="M75" s="34">
        <v>45706.0</v>
      </c>
      <c r="N75" s="35" t="s">
        <v>15</v>
      </c>
      <c r="O75" s="55" t="s">
        <v>55</v>
      </c>
      <c r="P75" s="61"/>
      <c r="Q75" s="61"/>
      <c r="R75" s="61"/>
      <c r="S75" s="61"/>
      <c r="T75" s="61"/>
      <c r="U75" s="80"/>
      <c r="V75" s="80"/>
      <c r="W75" s="80"/>
    </row>
    <row r="76">
      <c r="A76" s="34">
        <v>45705.0</v>
      </c>
      <c r="B76" s="34">
        <v>45716.0</v>
      </c>
      <c r="C76" s="35">
        <v>192755.0</v>
      </c>
      <c r="D76" s="35" t="s">
        <v>84</v>
      </c>
      <c r="E76" s="34">
        <v>45200.0</v>
      </c>
      <c r="F76" s="36">
        <f t="shared" si="1"/>
        <v>16</v>
      </c>
      <c r="G76" s="37">
        <v>45250.0</v>
      </c>
      <c r="H76" s="36">
        <f t="shared" si="2"/>
        <v>15</v>
      </c>
      <c r="I76" s="35" t="s">
        <v>43</v>
      </c>
      <c r="J76" s="35">
        <v>301.0</v>
      </c>
      <c r="K76" s="38"/>
      <c r="L76" s="35" t="s">
        <v>70</v>
      </c>
      <c r="M76" s="34">
        <v>45716.0</v>
      </c>
      <c r="N76" s="35" t="s">
        <v>20</v>
      </c>
      <c r="O76" s="55" t="s">
        <v>45</v>
      </c>
      <c r="P76" s="61"/>
      <c r="Q76" s="61"/>
      <c r="R76" s="61"/>
      <c r="S76" s="61"/>
      <c r="T76" s="61"/>
      <c r="U76" s="80"/>
      <c r="V76" s="80"/>
      <c r="W76" s="80"/>
    </row>
    <row r="77">
      <c r="A77" s="34">
        <v>45705.0</v>
      </c>
      <c r="B77" s="34">
        <v>45716.0</v>
      </c>
      <c r="C77" s="35">
        <v>225330.0</v>
      </c>
      <c r="D77" s="35" t="s">
        <v>84</v>
      </c>
      <c r="E77" s="34">
        <v>45444.0</v>
      </c>
      <c r="F77" s="36">
        <f t="shared" si="1"/>
        <v>8</v>
      </c>
      <c r="G77" s="34">
        <v>45524.0</v>
      </c>
      <c r="H77" s="36">
        <f t="shared" si="2"/>
        <v>6</v>
      </c>
      <c r="I77" s="35" t="s">
        <v>43</v>
      </c>
      <c r="J77" s="35" t="s">
        <v>31</v>
      </c>
      <c r="K77" s="38"/>
      <c r="L77" s="39"/>
      <c r="M77" s="39"/>
      <c r="N77" s="35" t="s">
        <v>17</v>
      </c>
      <c r="O77" s="40"/>
      <c r="P77" s="61"/>
      <c r="Q77" s="61"/>
      <c r="R77" s="61"/>
      <c r="S77" s="61"/>
      <c r="T77" s="61"/>
      <c r="U77" s="80"/>
      <c r="V77" s="80"/>
      <c r="W77" s="80"/>
    </row>
    <row r="78">
      <c r="A78" s="34">
        <v>45705.0</v>
      </c>
      <c r="B78" s="34">
        <v>45707.0</v>
      </c>
      <c r="C78" s="35">
        <v>236615.0</v>
      </c>
      <c r="D78" s="35" t="s">
        <v>84</v>
      </c>
      <c r="E78" s="34">
        <v>44927.0</v>
      </c>
      <c r="F78" s="36">
        <f t="shared" si="1"/>
        <v>25</v>
      </c>
      <c r="G78" s="37">
        <v>45636.0</v>
      </c>
      <c r="H78" s="36">
        <f t="shared" si="2"/>
        <v>2</v>
      </c>
      <c r="I78" s="35" t="s">
        <v>43</v>
      </c>
      <c r="J78" s="39"/>
      <c r="K78" s="38"/>
      <c r="L78" s="39"/>
      <c r="M78" s="39"/>
      <c r="N78" s="35" t="s">
        <v>23</v>
      </c>
      <c r="O78" s="40"/>
      <c r="P78" s="61"/>
      <c r="Q78" s="61"/>
      <c r="R78" s="61"/>
      <c r="S78" s="61"/>
      <c r="T78" s="61"/>
      <c r="U78" s="80"/>
      <c r="V78" s="80"/>
      <c r="W78" s="80"/>
    </row>
    <row r="79">
      <c r="A79" s="34">
        <v>45705.0</v>
      </c>
      <c r="B79" s="34">
        <v>45716.0</v>
      </c>
      <c r="C79" s="35">
        <v>234902.0</v>
      </c>
      <c r="D79" s="35" t="s">
        <v>84</v>
      </c>
      <c r="E79" s="34">
        <v>45566.0</v>
      </c>
      <c r="F79" s="36">
        <f t="shared" si="1"/>
        <v>4</v>
      </c>
      <c r="G79" s="37">
        <v>45617.0</v>
      </c>
      <c r="H79" s="36">
        <f t="shared" si="2"/>
        <v>3</v>
      </c>
      <c r="I79" s="35" t="s">
        <v>47</v>
      </c>
      <c r="J79" s="35" t="s">
        <v>31</v>
      </c>
      <c r="K79" s="38"/>
      <c r="L79" s="39"/>
      <c r="M79" s="39"/>
      <c r="N79" s="35" t="s">
        <v>17</v>
      </c>
      <c r="O79" s="40"/>
      <c r="P79" s="61"/>
      <c r="Q79" s="61"/>
      <c r="R79" s="61"/>
      <c r="S79" s="61"/>
      <c r="T79" s="61"/>
      <c r="U79" s="80"/>
      <c r="V79" s="80"/>
      <c r="W79" s="80"/>
    </row>
    <row r="80">
      <c r="A80" s="34">
        <v>45705.0</v>
      </c>
      <c r="B80" s="34">
        <v>45712.0</v>
      </c>
      <c r="C80" s="35">
        <v>193861.0</v>
      </c>
      <c r="D80" s="35" t="s">
        <v>84</v>
      </c>
      <c r="E80" s="34">
        <v>45413.0</v>
      </c>
      <c r="F80" s="36">
        <f t="shared" si="1"/>
        <v>9</v>
      </c>
      <c r="G80" s="34">
        <v>45672.0</v>
      </c>
      <c r="H80" s="36">
        <f t="shared" si="2"/>
        <v>1</v>
      </c>
      <c r="I80" s="35" t="s">
        <v>46</v>
      </c>
      <c r="J80" s="35" t="s">
        <v>31</v>
      </c>
      <c r="K80" s="38"/>
      <c r="L80" s="39"/>
      <c r="M80" s="39"/>
      <c r="N80" s="35" t="s">
        <v>23</v>
      </c>
      <c r="O80" s="40"/>
      <c r="P80" s="61"/>
      <c r="Q80" s="61"/>
      <c r="R80" s="61"/>
      <c r="S80" s="61"/>
      <c r="T80" s="61"/>
      <c r="U80" s="80"/>
      <c r="V80" s="80"/>
      <c r="W80" s="80"/>
    </row>
    <row r="81">
      <c r="A81" s="34">
        <v>45705.0</v>
      </c>
      <c r="B81" s="34">
        <v>45716.0</v>
      </c>
      <c r="C81" s="35">
        <v>230385.0</v>
      </c>
      <c r="D81" s="35" t="s">
        <v>84</v>
      </c>
      <c r="E81" s="34">
        <v>45536.0</v>
      </c>
      <c r="F81" s="36">
        <f t="shared" si="1"/>
        <v>5</v>
      </c>
      <c r="G81" s="37">
        <v>45579.0</v>
      </c>
      <c r="H81" s="36">
        <f t="shared" si="2"/>
        <v>4</v>
      </c>
      <c r="I81" s="35" t="s">
        <v>47</v>
      </c>
      <c r="J81" s="35" t="s">
        <v>31</v>
      </c>
      <c r="K81" s="38"/>
      <c r="L81" s="39"/>
      <c r="M81" s="39"/>
      <c r="N81" s="35" t="s">
        <v>17</v>
      </c>
      <c r="O81" s="40"/>
      <c r="P81" s="61"/>
      <c r="Q81" s="61"/>
      <c r="R81" s="61"/>
      <c r="S81" s="61"/>
      <c r="T81" s="61"/>
      <c r="U81" s="80"/>
      <c r="V81" s="80"/>
      <c r="W81" s="80"/>
    </row>
    <row r="82">
      <c r="A82" s="34">
        <v>45705.0</v>
      </c>
      <c r="B82" s="34">
        <v>45716.0</v>
      </c>
      <c r="C82" s="35">
        <v>234425.0</v>
      </c>
      <c r="D82" s="35" t="s">
        <v>84</v>
      </c>
      <c r="E82" s="34">
        <v>45597.0</v>
      </c>
      <c r="F82" s="36">
        <f t="shared" si="1"/>
        <v>3</v>
      </c>
      <c r="G82" s="37">
        <v>45614.0</v>
      </c>
      <c r="H82" s="36">
        <f t="shared" si="2"/>
        <v>3</v>
      </c>
      <c r="I82" s="35" t="s">
        <v>43</v>
      </c>
      <c r="J82" s="35">
        <v>307.0</v>
      </c>
      <c r="K82" s="38"/>
      <c r="L82" s="39"/>
      <c r="M82" s="39"/>
      <c r="N82" s="35" t="s">
        <v>17</v>
      </c>
      <c r="O82" s="40"/>
      <c r="P82" s="61"/>
      <c r="Q82" s="61"/>
      <c r="R82" s="61"/>
      <c r="S82" s="61"/>
      <c r="T82" s="61"/>
      <c r="U82" s="80"/>
      <c r="V82" s="80"/>
      <c r="W82" s="80"/>
    </row>
    <row r="83">
      <c r="A83" s="34">
        <v>45705.0</v>
      </c>
      <c r="B83" s="34">
        <v>45716.0</v>
      </c>
      <c r="C83" s="35">
        <v>205181.0</v>
      </c>
      <c r="D83" s="35" t="s">
        <v>89</v>
      </c>
      <c r="E83" s="34">
        <v>45352.0</v>
      </c>
      <c r="F83" s="36">
        <f t="shared" si="1"/>
        <v>11</v>
      </c>
      <c r="G83" s="34">
        <v>45393.0</v>
      </c>
      <c r="H83" s="36">
        <f t="shared" si="2"/>
        <v>10</v>
      </c>
      <c r="I83" s="35" t="s">
        <v>47</v>
      </c>
      <c r="J83" s="86" t="s">
        <v>90</v>
      </c>
      <c r="K83" s="38"/>
      <c r="L83" s="39"/>
      <c r="M83" s="39"/>
      <c r="N83" s="35" t="s">
        <v>17</v>
      </c>
      <c r="O83" s="40"/>
      <c r="P83" s="61"/>
      <c r="Q83" s="61"/>
      <c r="R83" s="61"/>
      <c r="S83" s="61"/>
      <c r="T83" s="61"/>
      <c r="U83" s="80"/>
      <c r="V83" s="80"/>
      <c r="W83" s="80"/>
    </row>
    <row r="84">
      <c r="A84" s="34">
        <v>45694.0</v>
      </c>
      <c r="B84" s="34">
        <v>45706.0</v>
      </c>
      <c r="C84" s="35">
        <v>178204.0</v>
      </c>
      <c r="D84" s="35" t="s">
        <v>89</v>
      </c>
      <c r="E84" s="34">
        <v>45078.0</v>
      </c>
      <c r="F84" s="36">
        <f t="shared" si="1"/>
        <v>20</v>
      </c>
      <c r="G84" s="34">
        <v>45119.0</v>
      </c>
      <c r="H84" s="36">
        <f t="shared" si="2"/>
        <v>19</v>
      </c>
      <c r="I84" s="35" t="s">
        <v>43</v>
      </c>
      <c r="J84" s="35">
        <v>313.0</v>
      </c>
      <c r="K84" s="48" t="s">
        <v>85</v>
      </c>
      <c r="L84" s="35" t="s">
        <v>70</v>
      </c>
      <c r="M84" s="34">
        <v>45706.0</v>
      </c>
      <c r="N84" s="35" t="s">
        <v>20</v>
      </c>
      <c r="O84" s="40"/>
      <c r="P84" s="61"/>
      <c r="Q84" s="61"/>
      <c r="R84" s="61"/>
      <c r="S84" s="61"/>
      <c r="T84" s="61"/>
      <c r="U84" s="80"/>
      <c r="V84" s="80"/>
      <c r="W84" s="80"/>
    </row>
    <row r="85">
      <c r="A85" s="34">
        <v>45705.0</v>
      </c>
      <c r="B85" s="34">
        <v>45709.0</v>
      </c>
      <c r="C85" s="35">
        <v>184027.0</v>
      </c>
      <c r="D85" s="35" t="s">
        <v>89</v>
      </c>
      <c r="E85" s="34">
        <v>45139.0</v>
      </c>
      <c r="F85" s="36">
        <f t="shared" si="1"/>
        <v>18</v>
      </c>
      <c r="G85" s="34">
        <v>45167.0</v>
      </c>
      <c r="H85" s="36">
        <f t="shared" si="2"/>
        <v>17</v>
      </c>
      <c r="I85" s="35" t="s">
        <v>49</v>
      </c>
      <c r="J85" s="35">
        <v>258.0</v>
      </c>
      <c r="K85" s="38"/>
      <c r="L85" s="39"/>
      <c r="M85" s="34">
        <v>45709.0</v>
      </c>
      <c r="N85" s="35" t="s">
        <v>21</v>
      </c>
      <c r="O85" s="55" t="s">
        <v>45</v>
      </c>
      <c r="P85" s="61"/>
      <c r="Q85" s="61"/>
      <c r="R85" s="61"/>
      <c r="S85" s="61"/>
      <c r="T85" s="61"/>
      <c r="U85" s="80"/>
      <c r="V85" s="80"/>
      <c r="W85" s="80"/>
    </row>
    <row r="86">
      <c r="A86" s="34">
        <v>45705.0</v>
      </c>
      <c r="B86" s="34">
        <v>45716.0</v>
      </c>
      <c r="C86" s="35">
        <v>174771.0</v>
      </c>
      <c r="D86" s="35" t="s">
        <v>89</v>
      </c>
      <c r="E86" s="34">
        <v>45200.0</v>
      </c>
      <c r="F86" s="36">
        <f t="shared" si="1"/>
        <v>16</v>
      </c>
      <c r="G86" s="34">
        <v>45264.0</v>
      </c>
      <c r="H86" s="36">
        <f t="shared" si="2"/>
        <v>14</v>
      </c>
      <c r="I86" s="35" t="s">
        <v>62</v>
      </c>
      <c r="J86" s="35">
        <v>102.0</v>
      </c>
      <c r="K86" s="38"/>
      <c r="L86" s="39"/>
      <c r="M86" s="37">
        <v>45636.0</v>
      </c>
      <c r="N86" s="35" t="s">
        <v>17</v>
      </c>
      <c r="O86" s="84">
        <v>6000.0</v>
      </c>
      <c r="P86" s="61"/>
      <c r="Q86" s="61"/>
      <c r="R86" s="61"/>
      <c r="S86" s="61"/>
      <c r="T86" s="61"/>
      <c r="U86" s="80"/>
      <c r="V86" s="80"/>
      <c r="W86" s="80"/>
    </row>
    <row r="87">
      <c r="A87" s="34">
        <v>45705.0</v>
      </c>
      <c r="B87" s="34">
        <v>45715.0</v>
      </c>
      <c r="C87" s="35">
        <v>198357.0</v>
      </c>
      <c r="D87" s="35" t="s">
        <v>89</v>
      </c>
      <c r="E87" s="34">
        <v>45261.0</v>
      </c>
      <c r="F87" s="36">
        <f t="shared" si="1"/>
        <v>14</v>
      </c>
      <c r="G87" s="34">
        <v>45303.0</v>
      </c>
      <c r="H87" s="36">
        <f t="shared" si="2"/>
        <v>13</v>
      </c>
      <c r="I87" s="35" t="s">
        <v>46</v>
      </c>
      <c r="J87" s="35">
        <v>404.0</v>
      </c>
      <c r="K87" s="48" t="s">
        <v>85</v>
      </c>
      <c r="L87" s="39"/>
      <c r="M87" s="34">
        <v>45715.0</v>
      </c>
      <c r="N87" s="35" t="s">
        <v>20</v>
      </c>
      <c r="O87" s="40"/>
      <c r="P87" s="61"/>
      <c r="Q87" s="61"/>
      <c r="R87" s="61"/>
      <c r="S87" s="61"/>
      <c r="T87" s="61"/>
      <c r="U87" s="80"/>
      <c r="V87" s="80"/>
      <c r="W87" s="80"/>
    </row>
    <row r="88">
      <c r="A88" s="34">
        <v>45705.0</v>
      </c>
      <c r="B88" s="34">
        <v>45716.0</v>
      </c>
      <c r="C88" s="35">
        <v>206044.0</v>
      </c>
      <c r="D88" s="35" t="s">
        <v>89</v>
      </c>
      <c r="E88" s="34">
        <v>45352.0</v>
      </c>
      <c r="F88" s="36">
        <f t="shared" si="1"/>
        <v>11</v>
      </c>
      <c r="G88" s="34">
        <v>45378.0</v>
      </c>
      <c r="H88" s="36">
        <f t="shared" si="2"/>
        <v>11</v>
      </c>
      <c r="I88" s="35" t="s">
        <v>39</v>
      </c>
      <c r="J88" s="35" t="s">
        <v>91</v>
      </c>
      <c r="K88" s="38"/>
      <c r="L88" s="39"/>
      <c r="M88" s="39"/>
      <c r="N88" s="35" t="s">
        <v>17</v>
      </c>
      <c r="O88" s="40"/>
      <c r="P88" s="61"/>
      <c r="Q88" s="61"/>
      <c r="R88" s="61"/>
      <c r="S88" s="61"/>
      <c r="T88" s="61"/>
      <c r="U88" s="80"/>
      <c r="V88" s="80"/>
      <c r="W88" s="80"/>
    </row>
    <row r="89">
      <c r="A89" s="34">
        <v>45705.0</v>
      </c>
      <c r="B89" s="34">
        <v>45716.0</v>
      </c>
      <c r="C89" s="35">
        <v>222176.0</v>
      </c>
      <c r="D89" s="35" t="s">
        <v>89</v>
      </c>
      <c r="E89" s="34">
        <v>45323.0</v>
      </c>
      <c r="F89" s="36">
        <f t="shared" si="1"/>
        <v>12</v>
      </c>
      <c r="G89" s="34">
        <v>45502.0</v>
      </c>
      <c r="H89" s="36">
        <f t="shared" si="2"/>
        <v>6</v>
      </c>
      <c r="I89" s="35" t="s">
        <v>62</v>
      </c>
      <c r="J89" s="35" t="s">
        <v>92</v>
      </c>
      <c r="K89" s="38"/>
      <c r="L89" s="39"/>
      <c r="M89" s="34">
        <v>45665.0</v>
      </c>
      <c r="N89" s="35" t="s">
        <v>17</v>
      </c>
      <c r="O89" s="40"/>
      <c r="P89" s="61"/>
      <c r="Q89" s="61"/>
      <c r="R89" s="61"/>
      <c r="S89" s="61"/>
      <c r="T89" s="61"/>
      <c r="U89" s="80"/>
      <c r="V89" s="80"/>
      <c r="W89" s="80"/>
    </row>
    <row r="90">
      <c r="A90" s="34">
        <v>45705.0</v>
      </c>
      <c r="B90" s="34">
        <v>45712.0</v>
      </c>
      <c r="C90" s="35">
        <v>193231.0</v>
      </c>
      <c r="D90" s="35" t="s">
        <v>89</v>
      </c>
      <c r="E90" s="34">
        <v>45200.0</v>
      </c>
      <c r="F90" s="36">
        <f t="shared" si="1"/>
        <v>16</v>
      </c>
      <c r="G90" s="37">
        <v>45250.0</v>
      </c>
      <c r="H90" s="36">
        <f t="shared" si="2"/>
        <v>15</v>
      </c>
      <c r="I90" s="35" t="s">
        <v>46</v>
      </c>
      <c r="J90" s="35">
        <v>406.0</v>
      </c>
      <c r="K90" s="38"/>
      <c r="L90" s="39"/>
      <c r="M90" s="39"/>
      <c r="N90" s="35" t="s">
        <v>21</v>
      </c>
      <c r="O90" s="40"/>
      <c r="P90" s="61"/>
      <c r="Q90" s="61"/>
      <c r="R90" s="61"/>
      <c r="S90" s="61"/>
      <c r="T90" s="61"/>
      <c r="U90" s="80"/>
      <c r="V90" s="80"/>
      <c r="W90" s="80"/>
    </row>
    <row r="91">
      <c r="A91" s="34">
        <v>45705.0</v>
      </c>
      <c r="B91" s="34">
        <v>45712.0</v>
      </c>
      <c r="C91" s="35">
        <v>222216.0</v>
      </c>
      <c r="D91" s="35" t="s">
        <v>89</v>
      </c>
      <c r="E91" s="34">
        <v>45474.0</v>
      </c>
      <c r="F91" s="36">
        <f t="shared" si="1"/>
        <v>7</v>
      </c>
      <c r="G91" s="34">
        <v>45495.0</v>
      </c>
      <c r="H91" s="36">
        <f t="shared" si="2"/>
        <v>7</v>
      </c>
      <c r="I91" s="35" t="s">
        <v>46</v>
      </c>
      <c r="J91" s="35">
        <v>404.0</v>
      </c>
      <c r="K91" s="38"/>
      <c r="L91" s="39"/>
      <c r="M91" s="34">
        <v>45712.0</v>
      </c>
      <c r="N91" s="35" t="s">
        <v>15</v>
      </c>
      <c r="O91" s="55" t="s">
        <v>55</v>
      </c>
      <c r="P91" s="61"/>
      <c r="Q91" s="61"/>
      <c r="R91" s="61"/>
      <c r="S91" s="61"/>
      <c r="T91" s="61"/>
      <c r="U91" s="80"/>
      <c r="V91" s="80"/>
      <c r="W91" s="80"/>
    </row>
    <row r="92">
      <c r="A92" s="34">
        <v>45705.0</v>
      </c>
      <c r="B92" s="34">
        <v>45716.0</v>
      </c>
      <c r="C92" s="35">
        <v>232552.0</v>
      </c>
      <c r="D92" s="35" t="s">
        <v>89</v>
      </c>
      <c r="E92" s="34">
        <v>45474.0</v>
      </c>
      <c r="F92" s="36">
        <f t="shared" si="1"/>
        <v>7</v>
      </c>
      <c r="G92" s="34">
        <v>45602.0</v>
      </c>
      <c r="H92" s="36">
        <f t="shared" si="2"/>
        <v>3</v>
      </c>
      <c r="I92" s="35" t="s">
        <v>49</v>
      </c>
      <c r="J92" s="35" t="s">
        <v>31</v>
      </c>
      <c r="K92" s="38"/>
      <c r="L92" s="39"/>
      <c r="M92" s="39"/>
      <c r="N92" s="35" t="s">
        <v>17</v>
      </c>
      <c r="O92" s="40"/>
      <c r="P92" s="61"/>
      <c r="Q92" s="61"/>
      <c r="R92" s="61"/>
      <c r="S92" s="61"/>
      <c r="T92" s="61"/>
      <c r="U92" s="80"/>
      <c r="V92" s="80"/>
      <c r="W92" s="80"/>
    </row>
    <row r="93">
      <c r="A93" s="34">
        <v>45705.0</v>
      </c>
      <c r="B93" s="34">
        <v>45712.0</v>
      </c>
      <c r="C93" s="35">
        <v>199079.0</v>
      </c>
      <c r="D93" s="35" t="s">
        <v>89</v>
      </c>
      <c r="E93" s="34">
        <v>45261.0</v>
      </c>
      <c r="F93" s="36">
        <f t="shared" si="1"/>
        <v>14</v>
      </c>
      <c r="G93" s="34">
        <v>45313.0</v>
      </c>
      <c r="H93" s="36">
        <f t="shared" si="2"/>
        <v>13</v>
      </c>
      <c r="I93" s="35" t="s">
        <v>46</v>
      </c>
      <c r="J93" s="35">
        <v>401.0</v>
      </c>
      <c r="K93" s="48"/>
      <c r="L93" s="39"/>
      <c r="M93" s="34">
        <v>45712.0</v>
      </c>
      <c r="N93" s="35" t="s">
        <v>20</v>
      </c>
      <c r="O93" s="55" t="s">
        <v>93</v>
      </c>
      <c r="P93" s="61"/>
      <c r="Q93" s="61"/>
      <c r="R93" s="61"/>
      <c r="S93" s="61"/>
      <c r="T93" s="61"/>
      <c r="U93" s="80"/>
      <c r="V93" s="80"/>
      <c r="W93" s="80"/>
    </row>
    <row r="94">
      <c r="A94" s="34">
        <v>45705.0</v>
      </c>
      <c r="B94" s="34">
        <v>45716.0</v>
      </c>
      <c r="C94" s="35">
        <v>160318.0</v>
      </c>
      <c r="D94" s="35" t="s">
        <v>94</v>
      </c>
      <c r="E94" s="34">
        <v>44896.0</v>
      </c>
      <c r="F94" s="36">
        <f t="shared" si="1"/>
        <v>26</v>
      </c>
      <c r="G94" s="34">
        <v>44968.0</v>
      </c>
      <c r="H94" s="36">
        <f t="shared" si="2"/>
        <v>24</v>
      </c>
      <c r="I94" s="35" t="s">
        <v>66</v>
      </c>
      <c r="J94" s="35" t="s">
        <v>31</v>
      </c>
      <c r="K94" s="38"/>
      <c r="L94" s="39"/>
      <c r="M94" s="39"/>
      <c r="N94" s="35" t="s">
        <v>17</v>
      </c>
      <c r="O94" s="40"/>
      <c r="P94" s="61"/>
      <c r="Q94" s="61"/>
      <c r="R94" s="61"/>
      <c r="S94" s="61"/>
      <c r="T94" s="61"/>
      <c r="U94" s="80"/>
      <c r="V94" s="80"/>
      <c r="W94" s="80"/>
    </row>
    <row r="95">
      <c r="A95" s="34">
        <v>45705.0</v>
      </c>
      <c r="B95" s="34">
        <v>45714.0</v>
      </c>
      <c r="C95" s="35">
        <v>205113.0</v>
      </c>
      <c r="D95" s="35" t="s">
        <v>94</v>
      </c>
      <c r="E95" s="34">
        <v>45323.0</v>
      </c>
      <c r="F95" s="36">
        <f t="shared" si="1"/>
        <v>12</v>
      </c>
      <c r="G95" s="34">
        <v>45356.0</v>
      </c>
      <c r="H95" s="36">
        <f t="shared" si="2"/>
        <v>11</v>
      </c>
      <c r="I95" s="35" t="s">
        <v>43</v>
      </c>
      <c r="J95" s="35">
        <v>310.0</v>
      </c>
      <c r="K95" s="38"/>
      <c r="L95" s="35" t="s">
        <v>54</v>
      </c>
      <c r="M95" s="34">
        <v>45714.0</v>
      </c>
      <c r="N95" s="35" t="s">
        <v>20</v>
      </c>
      <c r="O95" s="40"/>
      <c r="P95" s="61"/>
      <c r="Q95" s="61"/>
      <c r="R95" s="61"/>
      <c r="S95" s="61"/>
      <c r="T95" s="61"/>
      <c r="U95" s="80"/>
      <c r="V95" s="80"/>
      <c r="W95" s="80"/>
    </row>
    <row r="96">
      <c r="A96" s="34">
        <v>45705.0</v>
      </c>
      <c r="B96" s="34">
        <v>45716.0</v>
      </c>
      <c r="C96" s="35">
        <v>221772.0</v>
      </c>
      <c r="D96" s="35" t="s">
        <v>94</v>
      </c>
      <c r="E96" s="34">
        <v>44470.0</v>
      </c>
      <c r="F96" s="36">
        <f t="shared" si="1"/>
        <v>40</v>
      </c>
      <c r="G96" s="34">
        <v>45489.0</v>
      </c>
      <c r="H96" s="36">
        <f t="shared" si="2"/>
        <v>7</v>
      </c>
      <c r="I96" s="35" t="s">
        <v>49</v>
      </c>
      <c r="J96" s="35" t="s">
        <v>31</v>
      </c>
      <c r="K96" s="38"/>
      <c r="L96" s="39"/>
      <c r="M96" s="39"/>
      <c r="N96" s="35" t="s">
        <v>17</v>
      </c>
      <c r="O96" s="40"/>
      <c r="P96" s="61"/>
      <c r="Q96" s="61"/>
      <c r="R96" s="61"/>
      <c r="S96" s="61"/>
      <c r="T96" s="61"/>
      <c r="U96" s="80"/>
      <c r="V96" s="80"/>
      <c r="W96" s="80"/>
    </row>
    <row r="97">
      <c r="A97" s="34">
        <v>45705.0</v>
      </c>
      <c r="B97" s="34">
        <v>45716.0</v>
      </c>
      <c r="C97" s="35">
        <v>219271.0</v>
      </c>
      <c r="D97" s="35" t="s">
        <v>94</v>
      </c>
      <c r="E97" s="34">
        <v>45383.0</v>
      </c>
      <c r="F97" s="36">
        <f t="shared" si="1"/>
        <v>10</v>
      </c>
      <c r="G97" s="34">
        <v>45468.0</v>
      </c>
      <c r="H97" s="36">
        <f t="shared" si="2"/>
        <v>8</v>
      </c>
      <c r="I97" s="35" t="s">
        <v>49</v>
      </c>
      <c r="J97" s="35">
        <v>203.0</v>
      </c>
      <c r="K97" s="38"/>
      <c r="L97" s="39"/>
      <c r="M97" s="39"/>
      <c r="N97" s="35" t="s">
        <v>17</v>
      </c>
      <c r="O97" s="40"/>
      <c r="P97" s="61"/>
      <c r="Q97" s="61"/>
      <c r="R97" s="61"/>
      <c r="S97" s="61"/>
      <c r="T97" s="61"/>
      <c r="U97" s="80"/>
      <c r="V97" s="80"/>
      <c r="W97" s="80"/>
    </row>
    <row r="98">
      <c r="A98" s="34">
        <v>45705.0</v>
      </c>
      <c r="B98" s="34">
        <v>45714.0</v>
      </c>
      <c r="C98" s="35">
        <v>228991.0</v>
      </c>
      <c r="D98" s="35" t="s">
        <v>94</v>
      </c>
      <c r="E98" s="34">
        <v>45536.0</v>
      </c>
      <c r="F98" s="36">
        <f t="shared" si="1"/>
        <v>5</v>
      </c>
      <c r="G98" s="34">
        <v>45559.0</v>
      </c>
      <c r="H98" s="36">
        <f t="shared" si="2"/>
        <v>5</v>
      </c>
      <c r="I98" s="35" t="s">
        <v>43</v>
      </c>
      <c r="J98" s="35" t="s">
        <v>80</v>
      </c>
      <c r="K98" s="38"/>
      <c r="L98" s="39"/>
      <c r="M98" s="34">
        <v>45714.0</v>
      </c>
      <c r="N98" s="35" t="s">
        <v>15</v>
      </c>
      <c r="O98" s="55" t="s">
        <v>55</v>
      </c>
      <c r="P98" s="61"/>
      <c r="Q98" s="61"/>
      <c r="R98" s="61"/>
      <c r="S98" s="61"/>
      <c r="T98" s="61"/>
      <c r="U98" s="80"/>
      <c r="V98" s="80"/>
      <c r="W98" s="80"/>
    </row>
    <row r="99">
      <c r="A99" s="34">
        <v>45691.0</v>
      </c>
      <c r="B99" s="34">
        <v>45716.0</v>
      </c>
      <c r="C99" s="35">
        <v>167337.0</v>
      </c>
      <c r="D99" s="35" t="s">
        <v>95</v>
      </c>
      <c r="E99" s="34">
        <v>44927.0</v>
      </c>
      <c r="F99" s="36">
        <f t="shared" si="1"/>
        <v>25</v>
      </c>
      <c r="G99" s="34">
        <v>45028.0</v>
      </c>
      <c r="H99" s="36">
        <f t="shared" si="2"/>
        <v>22</v>
      </c>
      <c r="I99" s="35" t="s">
        <v>47</v>
      </c>
      <c r="J99" s="35">
        <v>1002.0</v>
      </c>
      <c r="K99" s="48" t="s">
        <v>96</v>
      </c>
      <c r="L99" s="39"/>
      <c r="M99" s="34">
        <v>45709.0</v>
      </c>
      <c r="N99" s="35" t="s">
        <v>18</v>
      </c>
      <c r="O99" s="55" t="s">
        <v>97</v>
      </c>
      <c r="P99" s="61"/>
      <c r="Q99" s="61"/>
      <c r="R99" s="61"/>
      <c r="S99" s="61"/>
      <c r="T99" s="61"/>
      <c r="U99" s="80"/>
      <c r="V99" s="80"/>
      <c r="W99" s="80"/>
    </row>
    <row r="100">
      <c r="A100" s="34">
        <v>45705.0</v>
      </c>
      <c r="B100" s="34">
        <v>45712.0</v>
      </c>
      <c r="C100" s="35">
        <v>225930.0</v>
      </c>
      <c r="D100" s="35" t="s">
        <v>95</v>
      </c>
      <c r="E100" s="34">
        <v>45505.0</v>
      </c>
      <c r="F100" s="36">
        <f t="shared" si="1"/>
        <v>6</v>
      </c>
      <c r="G100" s="34">
        <v>45527.0</v>
      </c>
      <c r="H100" s="36">
        <f t="shared" si="2"/>
        <v>6</v>
      </c>
      <c r="I100" s="35" t="s">
        <v>46</v>
      </c>
      <c r="J100" s="35">
        <v>402.0</v>
      </c>
      <c r="K100" s="38"/>
      <c r="L100" s="35" t="s">
        <v>70</v>
      </c>
      <c r="M100" s="34">
        <v>45712.0</v>
      </c>
      <c r="N100" s="35" t="s">
        <v>15</v>
      </c>
      <c r="O100" s="55" t="s">
        <v>55</v>
      </c>
      <c r="P100" s="61"/>
      <c r="Q100" s="61"/>
      <c r="R100" s="61"/>
      <c r="S100" s="61"/>
      <c r="T100" s="61"/>
      <c r="U100" s="80"/>
      <c r="V100" s="80"/>
      <c r="W100" s="80"/>
    </row>
    <row r="101">
      <c r="A101" s="34">
        <v>45705.0</v>
      </c>
      <c r="B101" s="34">
        <v>45713.0</v>
      </c>
      <c r="C101" s="35">
        <v>227127.0</v>
      </c>
      <c r="D101" s="35" t="s">
        <v>98</v>
      </c>
      <c r="E101" s="34">
        <v>45474.0</v>
      </c>
      <c r="F101" s="36">
        <f t="shared" si="1"/>
        <v>7</v>
      </c>
      <c r="G101" s="34">
        <v>45544.0</v>
      </c>
      <c r="H101" s="36">
        <f t="shared" si="2"/>
        <v>5</v>
      </c>
      <c r="I101" s="35" t="s">
        <v>39</v>
      </c>
      <c r="J101" s="35">
        <v>501.0</v>
      </c>
      <c r="K101" s="48">
        <v>10000.0</v>
      </c>
      <c r="L101" s="39"/>
      <c r="M101" s="34">
        <v>45713.0</v>
      </c>
      <c r="N101" s="35" t="s">
        <v>20</v>
      </c>
      <c r="O101" s="40"/>
      <c r="P101" s="61"/>
      <c r="Q101" s="61"/>
      <c r="R101" s="61"/>
      <c r="S101" s="61"/>
      <c r="T101" s="61"/>
      <c r="U101" s="80"/>
      <c r="V101" s="80"/>
      <c r="W101" s="80"/>
    </row>
    <row r="102">
      <c r="A102" s="34">
        <v>45705.0</v>
      </c>
      <c r="B102" s="34">
        <v>45716.0</v>
      </c>
      <c r="C102" s="35">
        <v>147457.0</v>
      </c>
      <c r="D102" s="35" t="s">
        <v>99</v>
      </c>
      <c r="E102" s="34">
        <v>44835.0</v>
      </c>
      <c r="F102" s="36">
        <f t="shared" si="1"/>
        <v>28</v>
      </c>
      <c r="G102" s="37">
        <v>44848.0</v>
      </c>
      <c r="H102" s="36">
        <f t="shared" si="2"/>
        <v>28</v>
      </c>
      <c r="I102" s="35" t="s">
        <v>49</v>
      </c>
      <c r="J102" s="35">
        <v>208.0</v>
      </c>
      <c r="K102" s="38"/>
      <c r="L102" s="39"/>
      <c r="M102" s="39"/>
      <c r="N102" s="35" t="s">
        <v>17</v>
      </c>
      <c r="O102" s="40"/>
      <c r="P102" s="61"/>
      <c r="Q102" s="61"/>
      <c r="R102" s="61"/>
      <c r="S102" s="61"/>
      <c r="T102" s="61"/>
      <c r="U102" s="80"/>
      <c r="V102" s="80"/>
      <c r="W102" s="80"/>
    </row>
    <row r="103">
      <c r="A103" s="34">
        <v>45705.0</v>
      </c>
      <c r="B103" s="34">
        <v>45716.0</v>
      </c>
      <c r="C103" s="35">
        <v>204495.0</v>
      </c>
      <c r="D103" s="35" t="s">
        <v>99</v>
      </c>
      <c r="E103" s="34">
        <v>45170.0</v>
      </c>
      <c r="F103" s="36">
        <f t="shared" si="1"/>
        <v>17</v>
      </c>
      <c r="G103" s="34">
        <v>45362.0</v>
      </c>
      <c r="H103" s="36">
        <f t="shared" si="2"/>
        <v>11</v>
      </c>
      <c r="I103" s="35" t="s">
        <v>66</v>
      </c>
      <c r="J103" s="35" t="s">
        <v>100</v>
      </c>
      <c r="K103" s="48">
        <v>5000.0</v>
      </c>
      <c r="L103" s="39"/>
      <c r="M103" s="39"/>
      <c r="N103" s="35" t="s">
        <v>18</v>
      </c>
      <c r="O103" s="40"/>
      <c r="P103" s="61"/>
      <c r="Q103" s="61"/>
      <c r="R103" s="61"/>
      <c r="S103" s="61"/>
      <c r="T103" s="61"/>
      <c r="U103" s="80"/>
      <c r="V103" s="80"/>
      <c r="W103" s="80"/>
    </row>
    <row r="104">
      <c r="A104" s="34">
        <v>45705.0</v>
      </c>
      <c r="B104" s="34">
        <v>45716.0</v>
      </c>
      <c r="C104" s="35">
        <v>208122.0</v>
      </c>
      <c r="D104" s="35" t="s">
        <v>99</v>
      </c>
      <c r="E104" s="34">
        <v>45352.0</v>
      </c>
      <c r="F104" s="36">
        <f t="shared" si="1"/>
        <v>11</v>
      </c>
      <c r="G104" s="34">
        <v>45378.0</v>
      </c>
      <c r="H104" s="36">
        <f t="shared" si="2"/>
        <v>11</v>
      </c>
      <c r="I104" s="35" t="s">
        <v>66</v>
      </c>
      <c r="J104" s="35">
        <v>47.0</v>
      </c>
      <c r="K104" s="38"/>
      <c r="L104" s="39"/>
      <c r="M104" s="39"/>
      <c r="N104" s="35" t="s">
        <v>17</v>
      </c>
      <c r="O104" s="40"/>
      <c r="P104" s="61"/>
      <c r="Q104" s="61"/>
      <c r="R104" s="61"/>
      <c r="S104" s="61"/>
      <c r="T104" s="61"/>
      <c r="U104" s="80"/>
      <c r="V104" s="80"/>
      <c r="W104" s="80"/>
    </row>
    <row r="105">
      <c r="A105" s="34">
        <v>45705.0</v>
      </c>
      <c r="B105" s="34">
        <v>45715.0</v>
      </c>
      <c r="C105" s="35">
        <v>233230.0</v>
      </c>
      <c r="D105" s="35" t="s">
        <v>99</v>
      </c>
      <c r="E105" s="34">
        <v>45444.0</v>
      </c>
      <c r="F105" s="36">
        <f t="shared" si="1"/>
        <v>8</v>
      </c>
      <c r="G105" s="34">
        <v>45543.0</v>
      </c>
      <c r="H105" s="36">
        <f t="shared" si="2"/>
        <v>5</v>
      </c>
      <c r="I105" s="35" t="s">
        <v>43</v>
      </c>
      <c r="J105" s="35" t="s">
        <v>101</v>
      </c>
      <c r="K105" s="38"/>
      <c r="L105" s="35" t="s">
        <v>54</v>
      </c>
      <c r="M105" s="34">
        <v>45715.0</v>
      </c>
      <c r="N105" s="35" t="s">
        <v>20</v>
      </c>
      <c r="O105" s="40"/>
      <c r="P105" s="61"/>
      <c r="Q105" s="61"/>
      <c r="R105" s="61"/>
      <c r="S105" s="61"/>
      <c r="T105" s="61"/>
      <c r="U105" s="80"/>
      <c r="V105" s="80"/>
      <c r="W105" s="80"/>
    </row>
    <row r="106">
      <c r="A106" s="34">
        <v>45705.0</v>
      </c>
      <c r="B106" s="34">
        <v>45712.0</v>
      </c>
      <c r="C106" s="35">
        <v>224556.0</v>
      </c>
      <c r="D106" s="35" t="s">
        <v>99</v>
      </c>
      <c r="E106" s="34">
        <v>45474.0</v>
      </c>
      <c r="F106" s="36">
        <f t="shared" si="1"/>
        <v>7</v>
      </c>
      <c r="G106" s="34">
        <v>45516.0</v>
      </c>
      <c r="H106" s="36">
        <f t="shared" si="2"/>
        <v>6</v>
      </c>
      <c r="I106" s="35" t="s">
        <v>46</v>
      </c>
      <c r="J106" s="35">
        <v>401.0</v>
      </c>
      <c r="K106" s="38"/>
      <c r="L106" s="39"/>
      <c r="M106" s="34">
        <v>45712.0</v>
      </c>
      <c r="N106" s="35" t="s">
        <v>15</v>
      </c>
      <c r="O106" s="55" t="s">
        <v>55</v>
      </c>
      <c r="P106" s="61"/>
      <c r="Q106" s="61"/>
      <c r="R106" s="61"/>
      <c r="S106" s="61"/>
      <c r="T106" s="61"/>
      <c r="U106" s="80"/>
      <c r="V106" s="80"/>
      <c r="W106" s="80"/>
    </row>
    <row r="107">
      <c r="A107" s="34">
        <v>45705.0</v>
      </c>
      <c r="B107" s="34">
        <v>45714.0</v>
      </c>
      <c r="C107" s="35">
        <v>186710.0</v>
      </c>
      <c r="D107" s="35" t="s">
        <v>102</v>
      </c>
      <c r="E107" s="34">
        <v>45170.0</v>
      </c>
      <c r="F107" s="36">
        <f t="shared" si="1"/>
        <v>17</v>
      </c>
      <c r="G107" s="34">
        <v>45189.0</v>
      </c>
      <c r="H107" s="36">
        <f t="shared" si="2"/>
        <v>17</v>
      </c>
      <c r="I107" s="35" t="s">
        <v>49</v>
      </c>
      <c r="J107" s="35">
        <v>212.0</v>
      </c>
      <c r="K107" s="48" t="s">
        <v>103</v>
      </c>
      <c r="L107" s="39"/>
      <c r="M107" s="34">
        <v>45714.0</v>
      </c>
      <c r="N107" s="35" t="s">
        <v>20</v>
      </c>
      <c r="O107" s="55" t="s">
        <v>104</v>
      </c>
      <c r="P107" s="61"/>
      <c r="Q107" s="61"/>
      <c r="R107" s="61"/>
      <c r="S107" s="61"/>
      <c r="T107" s="61"/>
      <c r="U107" s="80"/>
      <c r="V107" s="80"/>
      <c r="W107" s="80"/>
    </row>
    <row r="108">
      <c r="A108" s="34">
        <v>45714.0</v>
      </c>
      <c r="B108" s="34">
        <v>45714.0</v>
      </c>
      <c r="C108" s="35">
        <v>216236.0</v>
      </c>
      <c r="D108" s="35" t="s">
        <v>102</v>
      </c>
      <c r="E108" s="34">
        <v>45413.0</v>
      </c>
      <c r="F108" s="36">
        <f t="shared" si="1"/>
        <v>9</v>
      </c>
      <c r="G108" s="34">
        <v>45440.0</v>
      </c>
      <c r="H108" s="36">
        <f t="shared" si="2"/>
        <v>9</v>
      </c>
      <c r="I108" s="35" t="s">
        <v>43</v>
      </c>
      <c r="J108" s="35">
        <v>313.0</v>
      </c>
      <c r="K108" s="48">
        <v>5000.0</v>
      </c>
      <c r="L108" s="35" t="s">
        <v>70</v>
      </c>
      <c r="M108" s="34">
        <v>45714.0</v>
      </c>
      <c r="N108" s="35" t="s">
        <v>20</v>
      </c>
      <c r="O108" s="40"/>
      <c r="P108" s="61"/>
      <c r="Q108" s="61"/>
      <c r="R108" s="61"/>
      <c r="S108" s="61"/>
      <c r="T108" s="61"/>
      <c r="U108" s="80"/>
      <c r="V108" s="80"/>
      <c r="W108" s="80"/>
    </row>
    <row r="109">
      <c r="A109" s="34">
        <v>45705.0</v>
      </c>
      <c r="B109" s="34">
        <v>45706.0</v>
      </c>
      <c r="C109" s="35">
        <v>228180.0</v>
      </c>
      <c r="D109" s="35" t="s">
        <v>102</v>
      </c>
      <c r="E109" s="34">
        <v>45413.0</v>
      </c>
      <c r="F109" s="36">
        <f t="shared" si="1"/>
        <v>9</v>
      </c>
      <c r="G109" s="34">
        <v>45552.0</v>
      </c>
      <c r="H109" s="36">
        <f t="shared" si="2"/>
        <v>5</v>
      </c>
      <c r="I109" s="35" t="s">
        <v>43</v>
      </c>
      <c r="J109" s="35" t="s">
        <v>101</v>
      </c>
      <c r="K109" s="48">
        <v>4000.0</v>
      </c>
      <c r="L109" s="35" t="s">
        <v>70</v>
      </c>
      <c r="M109" s="34">
        <v>45706.0</v>
      </c>
      <c r="N109" s="35" t="s">
        <v>15</v>
      </c>
      <c r="O109" s="55" t="s">
        <v>55</v>
      </c>
      <c r="P109" s="61"/>
      <c r="Q109" s="61"/>
      <c r="R109" s="61"/>
      <c r="S109" s="61"/>
      <c r="T109" s="61"/>
      <c r="U109" s="80"/>
      <c r="V109" s="80"/>
      <c r="W109" s="80"/>
    </row>
    <row r="110">
      <c r="A110" s="34">
        <v>45705.0</v>
      </c>
      <c r="B110" s="34">
        <v>45716.0</v>
      </c>
      <c r="C110" s="35">
        <v>219733.0</v>
      </c>
      <c r="D110" s="35" t="s">
        <v>102</v>
      </c>
      <c r="E110" s="34">
        <v>45383.0</v>
      </c>
      <c r="F110" s="36">
        <f t="shared" si="1"/>
        <v>10</v>
      </c>
      <c r="G110" s="34">
        <v>45471.0</v>
      </c>
      <c r="H110" s="36">
        <f t="shared" si="2"/>
        <v>8</v>
      </c>
      <c r="I110" s="35" t="s">
        <v>62</v>
      </c>
      <c r="J110" s="35">
        <v>105.0</v>
      </c>
      <c r="K110" s="38"/>
      <c r="L110" s="39"/>
      <c r="M110" s="34">
        <v>45673.0</v>
      </c>
      <c r="N110" s="35" t="s">
        <v>17</v>
      </c>
      <c r="O110" s="84">
        <v>7000.0</v>
      </c>
      <c r="P110" s="61"/>
      <c r="Q110" s="61"/>
      <c r="R110" s="61"/>
      <c r="S110" s="61"/>
      <c r="T110" s="61"/>
      <c r="U110" s="80"/>
      <c r="V110" s="80"/>
      <c r="W110" s="80"/>
    </row>
    <row r="111">
      <c r="A111" s="34">
        <v>45705.0</v>
      </c>
      <c r="B111" s="34">
        <v>45716.0</v>
      </c>
      <c r="C111" s="35">
        <v>232041.0</v>
      </c>
      <c r="D111" s="35" t="s">
        <v>102</v>
      </c>
      <c r="E111" s="34">
        <v>45536.0</v>
      </c>
      <c r="F111" s="36">
        <f t="shared" si="1"/>
        <v>5</v>
      </c>
      <c r="G111" s="37">
        <v>45588.0</v>
      </c>
      <c r="H111" s="36">
        <f t="shared" si="2"/>
        <v>4</v>
      </c>
      <c r="I111" s="35" t="s">
        <v>43</v>
      </c>
      <c r="J111" s="35" t="s">
        <v>31</v>
      </c>
      <c r="K111" s="38"/>
      <c r="L111" s="39"/>
      <c r="M111" s="39"/>
      <c r="N111" s="35" t="s">
        <v>17</v>
      </c>
      <c r="O111" s="40"/>
      <c r="P111" s="61"/>
      <c r="Q111" s="61"/>
      <c r="R111" s="61"/>
      <c r="S111" s="61"/>
      <c r="T111" s="61"/>
      <c r="U111" s="80"/>
      <c r="V111" s="80"/>
      <c r="W111" s="80"/>
    </row>
    <row r="112">
      <c r="A112" s="34">
        <v>45705.0</v>
      </c>
      <c r="B112" s="34">
        <v>45709.0</v>
      </c>
      <c r="C112" s="35">
        <v>241528.0</v>
      </c>
      <c r="D112" s="35" t="s">
        <v>102</v>
      </c>
      <c r="E112" s="34">
        <v>45474.0</v>
      </c>
      <c r="F112" s="36">
        <f t="shared" si="1"/>
        <v>7</v>
      </c>
      <c r="G112" s="34">
        <v>45691.0</v>
      </c>
      <c r="H112" s="36">
        <f t="shared" si="2"/>
        <v>0</v>
      </c>
      <c r="I112" s="35" t="s">
        <v>43</v>
      </c>
      <c r="J112" s="35">
        <v>309.0</v>
      </c>
      <c r="K112" s="38"/>
      <c r="L112" s="35" t="s">
        <v>54</v>
      </c>
      <c r="M112" s="34">
        <v>45709.0</v>
      </c>
      <c r="N112" s="35" t="s">
        <v>15</v>
      </c>
      <c r="O112" s="55" t="s">
        <v>53</v>
      </c>
      <c r="P112" s="61"/>
      <c r="Q112" s="61"/>
      <c r="R112" s="61"/>
      <c r="S112" s="61"/>
      <c r="T112" s="61"/>
      <c r="U112" s="80"/>
      <c r="V112" s="80"/>
      <c r="W112" s="80"/>
    </row>
    <row r="113">
      <c r="A113" s="34">
        <v>45705.0</v>
      </c>
      <c r="B113" s="34">
        <v>45707.0</v>
      </c>
      <c r="C113" s="35">
        <v>201345.0</v>
      </c>
      <c r="D113" s="35" t="s">
        <v>105</v>
      </c>
      <c r="E113" s="34">
        <v>45200.0</v>
      </c>
      <c r="F113" s="36">
        <f t="shared" si="1"/>
        <v>16</v>
      </c>
      <c r="G113" s="34">
        <v>45312.0</v>
      </c>
      <c r="H113" s="36">
        <f t="shared" si="2"/>
        <v>13</v>
      </c>
      <c r="I113" s="35" t="s">
        <v>43</v>
      </c>
      <c r="J113" s="35" t="s">
        <v>69</v>
      </c>
      <c r="K113" s="38"/>
      <c r="L113" s="39"/>
      <c r="M113" s="39"/>
      <c r="N113" s="35" t="s">
        <v>21</v>
      </c>
      <c r="O113" s="40"/>
      <c r="P113" s="61"/>
      <c r="Q113" s="61"/>
      <c r="R113" s="61"/>
      <c r="S113" s="61"/>
      <c r="T113" s="61"/>
      <c r="U113" s="80"/>
      <c r="V113" s="80"/>
      <c r="W113" s="80"/>
    </row>
    <row r="114">
      <c r="A114" s="34">
        <v>45705.0</v>
      </c>
      <c r="B114" s="34">
        <v>45716.0</v>
      </c>
      <c r="C114" s="35">
        <v>224378.0</v>
      </c>
      <c r="D114" s="35" t="s">
        <v>105</v>
      </c>
      <c r="E114" s="34">
        <v>45413.0</v>
      </c>
      <c r="F114" s="36">
        <f t="shared" si="1"/>
        <v>9</v>
      </c>
      <c r="G114" s="34">
        <v>45513.0</v>
      </c>
      <c r="H114" s="36">
        <f t="shared" si="2"/>
        <v>6</v>
      </c>
      <c r="I114" s="35" t="s">
        <v>62</v>
      </c>
      <c r="J114" s="35">
        <v>105.0</v>
      </c>
      <c r="K114" s="38"/>
      <c r="L114" s="39"/>
      <c r="M114" s="39"/>
      <c r="N114" s="35" t="s">
        <v>17</v>
      </c>
      <c r="O114" s="40"/>
      <c r="P114" s="61"/>
      <c r="Q114" s="61"/>
      <c r="R114" s="61"/>
      <c r="S114" s="61"/>
      <c r="T114" s="61"/>
      <c r="U114" s="80"/>
      <c r="V114" s="80"/>
      <c r="W114" s="80"/>
    </row>
    <row r="115">
      <c r="A115" s="34">
        <v>45705.0</v>
      </c>
      <c r="B115" s="34">
        <v>45716.0</v>
      </c>
      <c r="C115" s="35">
        <v>208188.0</v>
      </c>
      <c r="D115" s="35" t="s">
        <v>106</v>
      </c>
      <c r="E115" s="34">
        <v>45323.0</v>
      </c>
      <c r="F115" s="36">
        <f t="shared" si="1"/>
        <v>12</v>
      </c>
      <c r="G115" s="34">
        <v>45385.0</v>
      </c>
      <c r="H115" s="36">
        <f t="shared" si="2"/>
        <v>10</v>
      </c>
      <c r="I115" s="35" t="s">
        <v>49</v>
      </c>
      <c r="J115" s="35" t="s">
        <v>107</v>
      </c>
      <c r="K115" s="38"/>
      <c r="L115" s="39"/>
      <c r="M115" s="39"/>
      <c r="N115" s="35" t="s">
        <v>17</v>
      </c>
      <c r="O115" s="40"/>
      <c r="P115" s="61"/>
      <c r="Q115" s="61"/>
      <c r="R115" s="61"/>
      <c r="S115" s="61"/>
      <c r="T115" s="61"/>
      <c r="U115" s="80"/>
      <c r="V115" s="80"/>
      <c r="W115" s="80"/>
    </row>
    <row r="116">
      <c r="A116" s="34">
        <v>45705.0</v>
      </c>
      <c r="B116" s="34">
        <v>45706.0</v>
      </c>
      <c r="C116" s="35">
        <v>223443.0</v>
      </c>
      <c r="D116" s="35" t="s">
        <v>106</v>
      </c>
      <c r="E116" s="34">
        <v>45474.0</v>
      </c>
      <c r="F116" s="36">
        <f t="shared" si="1"/>
        <v>7</v>
      </c>
      <c r="G116" s="34">
        <v>45510.0</v>
      </c>
      <c r="H116" s="36">
        <f t="shared" si="2"/>
        <v>6</v>
      </c>
      <c r="I116" s="35" t="s">
        <v>43</v>
      </c>
      <c r="J116" s="35">
        <v>308.0</v>
      </c>
      <c r="K116" s="48">
        <v>19000.0</v>
      </c>
      <c r="L116" s="39"/>
      <c r="M116" s="34">
        <v>45706.0</v>
      </c>
      <c r="N116" s="35" t="s">
        <v>15</v>
      </c>
      <c r="O116" s="55" t="s">
        <v>55</v>
      </c>
      <c r="P116" s="61"/>
      <c r="Q116" s="61"/>
      <c r="R116" s="61"/>
      <c r="S116" s="61"/>
      <c r="T116" s="61"/>
      <c r="U116" s="80"/>
      <c r="V116" s="80"/>
      <c r="W116" s="80"/>
    </row>
    <row r="117">
      <c r="A117" s="34">
        <v>45705.0</v>
      </c>
      <c r="B117" s="34">
        <v>45716.0</v>
      </c>
      <c r="C117" s="35">
        <v>229020.0</v>
      </c>
      <c r="D117" s="35" t="s">
        <v>106</v>
      </c>
      <c r="E117" s="34">
        <v>45444.0</v>
      </c>
      <c r="F117" s="36">
        <f t="shared" si="1"/>
        <v>8</v>
      </c>
      <c r="G117" s="34">
        <v>45568.0</v>
      </c>
      <c r="H117" s="36">
        <f t="shared" si="2"/>
        <v>4</v>
      </c>
      <c r="I117" s="35" t="s">
        <v>39</v>
      </c>
      <c r="J117" s="35" t="s">
        <v>31</v>
      </c>
      <c r="K117" s="38"/>
      <c r="L117" s="39"/>
      <c r="M117" s="39"/>
      <c r="N117" s="35" t="s">
        <v>17</v>
      </c>
      <c r="O117" s="40"/>
      <c r="P117" s="61"/>
      <c r="Q117" s="61"/>
      <c r="R117" s="61"/>
      <c r="S117" s="61"/>
      <c r="T117" s="61"/>
      <c r="U117" s="80"/>
      <c r="V117" s="80"/>
      <c r="W117" s="80"/>
    </row>
    <row r="118">
      <c r="A118" s="34">
        <v>45705.0</v>
      </c>
      <c r="B118" s="34">
        <v>45712.0</v>
      </c>
      <c r="C118" s="35">
        <v>199081.0</v>
      </c>
      <c r="D118" s="35" t="s">
        <v>108</v>
      </c>
      <c r="E118" s="34">
        <v>44927.0</v>
      </c>
      <c r="F118" s="36">
        <f t="shared" si="1"/>
        <v>25</v>
      </c>
      <c r="G118" s="34">
        <v>45308.0</v>
      </c>
      <c r="H118" s="36">
        <f t="shared" si="2"/>
        <v>13</v>
      </c>
      <c r="I118" s="35" t="s">
        <v>46</v>
      </c>
      <c r="J118" s="35">
        <v>401.0</v>
      </c>
      <c r="K118" s="38"/>
      <c r="L118" s="39"/>
      <c r="M118" s="34">
        <v>45712.0</v>
      </c>
      <c r="N118" s="35" t="s">
        <v>20</v>
      </c>
      <c r="O118" s="40"/>
      <c r="P118" s="61"/>
      <c r="Q118" s="61"/>
      <c r="R118" s="61"/>
      <c r="S118" s="61"/>
      <c r="T118" s="61"/>
      <c r="U118" s="80"/>
      <c r="V118" s="80"/>
      <c r="W118" s="80"/>
    </row>
    <row r="119">
      <c r="A119" s="34">
        <v>45705.0</v>
      </c>
      <c r="B119" s="34">
        <v>45712.0</v>
      </c>
      <c r="C119" s="35">
        <v>184071.0</v>
      </c>
      <c r="D119" s="35" t="s">
        <v>109</v>
      </c>
      <c r="E119" s="34">
        <v>45139.0</v>
      </c>
      <c r="F119" s="36">
        <f t="shared" si="1"/>
        <v>18</v>
      </c>
      <c r="G119" s="34">
        <v>45167.0</v>
      </c>
      <c r="H119" s="36">
        <f t="shared" si="2"/>
        <v>17</v>
      </c>
      <c r="I119" s="35" t="s">
        <v>46</v>
      </c>
      <c r="J119" s="35">
        <v>401.0</v>
      </c>
      <c r="K119" s="38"/>
      <c r="L119" s="39"/>
      <c r="M119" s="34">
        <v>45712.0</v>
      </c>
      <c r="N119" s="35" t="s">
        <v>20</v>
      </c>
      <c r="O119" s="40"/>
      <c r="P119" s="61"/>
      <c r="Q119" s="61"/>
      <c r="R119" s="61"/>
      <c r="S119" s="61"/>
      <c r="T119" s="61"/>
      <c r="U119" s="80"/>
      <c r="V119" s="80"/>
      <c r="W119" s="80"/>
    </row>
    <row r="120">
      <c r="A120" s="34">
        <v>45708.0</v>
      </c>
      <c r="B120" s="34">
        <v>45716.0</v>
      </c>
      <c r="C120" s="35">
        <v>184013.0</v>
      </c>
      <c r="D120" s="35" t="s">
        <v>110</v>
      </c>
      <c r="E120" s="34">
        <v>45139.0</v>
      </c>
      <c r="F120" s="36">
        <f t="shared" si="1"/>
        <v>18</v>
      </c>
      <c r="G120" s="34">
        <v>45168.0</v>
      </c>
      <c r="H120" s="36">
        <f t="shared" si="2"/>
        <v>17</v>
      </c>
      <c r="I120" s="35" t="s">
        <v>66</v>
      </c>
      <c r="J120" s="39"/>
      <c r="K120" s="48" t="s">
        <v>111</v>
      </c>
      <c r="L120" s="39"/>
      <c r="M120" s="35" t="s">
        <v>112</v>
      </c>
      <c r="N120" s="35" t="s">
        <v>19</v>
      </c>
      <c r="O120" s="55" t="s">
        <v>112</v>
      </c>
      <c r="P120" s="61"/>
      <c r="Q120" s="61"/>
      <c r="R120" s="61"/>
      <c r="S120" s="61"/>
      <c r="T120" s="61"/>
      <c r="U120" s="80"/>
      <c r="V120" s="80"/>
      <c r="W120" s="80"/>
    </row>
    <row r="121">
      <c r="A121" s="34">
        <v>45705.0</v>
      </c>
      <c r="B121" s="34">
        <v>45716.0</v>
      </c>
      <c r="C121" s="35">
        <v>205403.0</v>
      </c>
      <c r="D121" s="35" t="s">
        <v>110</v>
      </c>
      <c r="E121" s="34">
        <v>45261.0</v>
      </c>
      <c r="F121" s="36">
        <f t="shared" si="1"/>
        <v>14</v>
      </c>
      <c r="G121" s="34">
        <v>45359.0</v>
      </c>
      <c r="H121" s="36">
        <f t="shared" si="2"/>
        <v>11</v>
      </c>
      <c r="I121" s="35" t="s">
        <v>66</v>
      </c>
      <c r="J121" s="35" t="s">
        <v>31</v>
      </c>
      <c r="K121" s="38"/>
      <c r="L121" s="39"/>
      <c r="M121" s="39"/>
      <c r="N121" s="35" t="s">
        <v>17</v>
      </c>
      <c r="O121" s="40"/>
      <c r="P121" s="61"/>
      <c r="Q121" s="61"/>
      <c r="R121" s="61"/>
      <c r="S121" s="61"/>
      <c r="T121" s="61"/>
      <c r="U121" s="80"/>
      <c r="V121" s="80"/>
      <c r="W121" s="80"/>
    </row>
    <row r="122">
      <c r="A122" s="34">
        <v>45705.0</v>
      </c>
      <c r="B122" s="34">
        <v>45712.0</v>
      </c>
      <c r="C122" s="35">
        <v>218920.0</v>
      </c>
      <c r="D122" s="35" t="s">
        <v>113</v>
      </c>
      <c r="E122" s="34">
        <v>45444.0</v>
      </c>
      <c r="F122" s="36">
        <f t="shared" si="1"/>
        <v>8</v>
      </c>
      <c r="G122" s="34">
        <v>45464.0</v>
      </c>
      <c r="H122" s="36">
        <f t="shared" si="2"/>
        <v>8</v>
      </c>
      <c r="I122" s="35" t="s">
        <v>62</v>
      </c>
      <c r="J122" s="39"/>
      <c r="K122" s="38"/>
      <c r="L122" s="39"/>
      <c r="M122" s="39"/>
      <c r="N122" s="35" t="s">
        <v>23</v>
      </c>
      <c r="O122" s="40"/>
      <c r="P122" s="61"/>
      <c r="Q122" s="61"/>
      <c r="R122" s="61"/>
      <c r="S122" s="61"/>
      <c r="T122" s="61"/>
      <c r="U122" s="80"/>
      <c r="V122" s="80"/>
      <c r="W122" s="80"/>
    </row>
    <row r="123">
      <c r="A123" s="34">
        <v>45705.0</v>
      </c>
      <c r="B123" s="34">
        <v>45707.0</v>
      </c>
      <c r="C123" s="35">
        <v>227066.0</v>
      </c>
      <c r="D123" s="35" t="s">
        <v>114</v>
      </c>
      <c r="E123" s="34">
        <v>45413.0</v>
      </c>
      <c r="F123" s="36">
        <f t="shared" si="1"/>
        <v>9</v>
      </c>
      <c r="G123" s="34">
        <v>45540.0</v>
      </c>
      <c r="H123" s="36">
        <f t="shared" si="2"/>
        <v>5</v>
      </c>
      <c r="I123" s="35" t="s">
        <v>43</v>
      </c>
      <c r="J123" s="35" t="s">
        <v>101</v>
      </c>
      <c r="K123" s="48">
        <v>7000.0</v>
      </c>
      <c r="L123" s="39"/>
      <c r="M123" s="34">
        <v>45707.0</v>
      </c>
      <c r="N123" s="35" t="s">
        <v>20</v>
      </c>
      <c r="O123" s="55" t="s">
        <v>55</v>
      </c>
      <c r="P123" s="61"/>
      <c r="Q123" s="61"/>
      <c r="R123" s="61"/>
      <c r="S123" s="61"/>
      <c r="T123" s="61"/>
      <c r="U123" s="80"/>
      <c r="V123" s="80"/>
      <c r="W123" s="80"/>
    </row>
    <row r="124">
      <c r="A124" s="34">
        <v>45705.0</v>
      </c>
      <c r="B124" s="34">
        <v>45712.0</v>
      </c>
      <c r="C124" s="35">
        <v>228409.0</v>
      </c>
      <c r="D124" s="35" t="s">
        <v>114</v>
      </c>
      <c r="E124" s="34">
        <v>45536.0</v>
      </c>
      <c r="F124" s="36">
        <f t="shared" si="1"/>
        <v>5</v>
      </c>
      <c r="G124" s="34">
        <v>45553.0</v>
      </c>
      <c r="H124" s="36">
        <f t="shared" si="2"/>
        <v>5</v>
      </c>
      <c r="I124" s="35" t="s">
        <v>62</v>
      </c>
      <c r="J124" s="39"/>
      <c r="K124" s="38"/>
      <c r="L124" s="39"/>
      <c r="M124" s="39"/>
      <c r="N124" s="35" t="s">
        <v>23</v>
      </c>
      <c r="O124" s="40"/>
      <c r="P124" s="61"/>
      <c r="Q124" s="61"/>
      <c r="R124" s="61"/>
      <c r="S124" s="61"/>
      <c r="T124" s="61"/>
      <c r="U124" s="80"/>
      <c r="V124" s="80"/>
      <c r="W124" s="80"/>
    </row>
    <row r="125">
      <c r="A125" s="34">
        <v>45705.0</v>
      </c>
      <c r="B125" s="34">
        <v>45716.0</v>
      </c>
      <c r="C125" s="35">
        <v>124265.0</v>
      </c>
      <c r="D125" s="35" t="s">
        <v>115</v>
      </c>
      <c r="E125" s="34">
        <v>44562.0</v>
      </c>
      <c r="F125" s="36">
        <f t="shared" si="1"/>
        <v>37</v>
      </c>
      <c r="G125" s="34">
        <v>44664.0</v>
      </c>
      <c r="H125" s="36">
        <f t="shared" si="2"/>
        <v>34</v>
      </c>
      <c r="I125" s="35" t="s">
        <v>67</v>
      </c>
      <c r="J125" s="39"/>
      <c r="K125" s="38"/>
      <c r="L125" s="39"/>
      <c r="M125" s="39"/>
      <c r="N125" s="35" t="s">
        <v>17</v>
      </c>
      <c r="O125" s="40"/>
      <c r="P125" s="61"/>
      <c r="Q125" s="61"/>
      <c r="R125" s="61"/>
      <c r="S125" s="61"/>
      <c r="T125" s="61"/>
      <c r="U125" s="80"/>
      <c r="V125" s="80"/>
      <c r="W125" s="80"/>
    </row>
    <row r="126">
      <c r="A126" s="34">
        <v>45705.0</v>
      </c>
      <c r="B126" s="34">
        <v>45716.0</v>
      </c>
      <c r="C126" s="35">
        <v>203627.0</v>
      </c>
      <c r="D126" s="35" t="s">
        <v>115</v>
      </c>
      <c r="E126" s="34">
        <v>45261.0</v>
      </c>
      <c r="F126" s="36">
        <f t="shared" si="1"/>
        <v>14</v>
      </c>
      <c r="G126" s="34">
        <v>45365.0</v>
      </c>
      <c r="H126" s="36">
        <f t="shared" si="2"/>
        <v>11</v>
      </c>
      <c r="I126" s="35" t="s">
        <v>43</v>
      </c>
      <c r="J126" s="35" t="s">
        <v>31</v>
      </c>
      <c r="K126" s="38"/>
      <c r="L126" s="39"/>
      <c r="M126" s="39"/>
      <c r="N126" s="35" t="s">
        <v>17</v>
      </c>
      <c r="O126" s="40"/>
      <c r="P126" s="61"/>
      <c r="Q126" s="61"/>
      <c r="R126" s="61"/>
      <c r="S126" s="61"/>
      <c r="T126" s="61"/>
      <c r="U126" s="80"/>
      <c r="V126" s="80"/>
      <c r="W126" s="80"/>
    </row>
    <row r="127">
      <c r="A127" s="34">
        <v>45702.0</v>
      </c>
      <c r="B127" s="34">
        <v>45716.0</v>
      </c>
      <c r="C127" s="35">
        <v>210834.0</v>
      </c>
      <c r="D127" s="35" t="s">
        <v>115</v>
      </c>
      <c r="E127" s="34">
        <v>45323.0</v>
      </c>
      <c r="F127" s="36">
        <f t="shared" si="1"/>
        <v>12</v>
      </c>
      <c r="G127" s="34">
        <v>45432.0</v>
      </c>
      <c r="H127" s="36">
        <f t="shared" si="2"/>
        <v>9</v>
      </c>
      <c r="I127" s="35" t="s">
        <v>66</v>
      </c>
      <c r="J127" s="35" t="s">
        <v>31</v>
      </c>
      <c r="K127" s="48" t="s">
        <v>74</v>
      </c>
      <c r="L127" s="39"/>
      <c r="M127" s="39"/>
      <c r="N127" s="35" t="s">
        <v>18</v>
      </c>
      <c r="O127" s="40"/>
      <c r="P127" s="61"/>
      <c r="Q127" s="61"/>
      <c r="R127" s="61"/>
      <c r="S127" s="61"/>
      <c r="T127" s="61"/>
      <c r="U127" s="80"/>
      <c r="V127" s="80"/>
      <c r="W127" s="80"/>
    </row>
    <row r="128">
      <c r="A128" s="34">
        <v>45705.0</v>
      </c>
      <c r="B128" s="34">
        <v>45716.0</v>
      </c>
      <c r="C128" s="35">
        <v>214347.0</v>
      </c>
      <c r="D128" s="35" t="s">
        <v>115</v>
      </c>
      <c r="E128" s="34">
        <v>45292.0</v>
      </c>
      <c r="F128" s="36">
        <f t="shared" si="1"/>
        <v>13</v>
      </c>
      <c r="G128" s="34">
        <v>45427.0</v>
      </c>
      <c r="H128" s="36">
        <f t="shared" si="2"/>
        <v>9</v>
      </c>
      <c r="I128" s="35" t="s">
        <v>62</v>
      </c>
      <c r="J128" s="35">
        <v>139.0</v>
      </c>
      <c r="K128" s="38"/>
      <c r="L128" s="39"/>
      <c r="M128" s="34">
        <v>45692.0</v>
      </c>
      <c r="N128" s="35" t="s">
        <v>17</v>
      </c>
      <c r="O128" s="84">
        <v>7000.0</v>
      </c>
      <c r="P128" s="61"/>
      <c r="Q128" s="61"/>
      <c r="R128" s="61"/>
      <c r="S128" s="61"/>
      <c r="T128" s="61"/>
      <c r="U128" s="80"/>
      <c r="V128" s="80"/>
      <c r="W128" s="80"/>
    </row>
    <row r="129">
      <c r="A129" s="34">
        <v>45705.0</v>
      </c>
      <c r="B129" s="34">
        <v>45716.0</v>
      </c>
      <c r="C129" s="35">
        <v>227108.0</v>
      </c>
      <c r="D129" s="35" t="s">
        <v>115</v>
      </c>
      <c r="E129" s="34">
        <v>45536.0</v>
      </c>
      <c r="F129" s="36">
        <f t="shared" si="1"/>
        <v>5</v>
      </c>
      <c r="G129" s="34">
        <v>45545.0</v>
      </c>
      <c r="H129" s="36">
        <f t="shared" si="2"/>
        <v>5</v>
      </c>
      <c r="I129" s="35" t="s">
        <v>43</v>
      </c>
      <c r="J129" s="35">
        <v>307.0</v>
      </c>
      <c r="K129" s="38"/>
      <c r="L129" s="39"/>
      <c r="M129" s="39"/>
      <c r="N129" s="35" t="s">
        <v>17</v>
      </c>
      <c r="O129" s="40"/>
      <c r="P129" s="61"/>
      <c r="Q129" s="61"/>
      <c r="R129" s="61"/>
      <c r="S129" s="61"/>
      <c r="T129" s="61"/>
      <c r="U129" s="80"/>
      <c r="V129" s="80"/>
      <c r="W129" s="80"/>
    </row>
    <row r="130">
      <c r="A130" s="34">
        <v>45693.0</v>
      </c>
      <c r="B130" s="34">
        <v>45707.0</v>
      </c>
      <c r="C130" s="35">
        <v>225468.0</v>
      </c>
      <c r="D130" s="35" t="s">
        <v>115</v>
      </c>
      <c r="E130" s="34">
        <v>45444.0</v>
      </c>
      <c r="F130" s="36">
        <f t="shared" si="1"/>
        <v>8</v>
      </c>
      <c r="G130" s="34">
        <v>45527.0</v>
      </c>
      <c r="H130" s="36">
        <f t="shared" si="2"/>
        <v>6</v>
      </c>
      <c r="I130" s="35" t="s">
        <v>49</v>
      </c>
      <c r="J130" s="35" t="s">
        <v>31</v>
      </c>
      <c r="K130" s="48" t="s">
        <v>74</v>
      </c>
      <c r="L130" s="39"/>
      <c r="M130" s="34">
        <v>45707.0</v>
      </c>
      <c r="N130" s="35" t="s">
        <v>22</v>
      </c>
      <c r="O130" s="40"/>
      <c r="P130" s="61"/>
      <c r="Q130" s="61"/>
      <c r="R130" s="61"/>
      <c r="S130" s="61"/>
      <c r="T130" s="61"/>
      <c r="U130" s="80"/>
      <c r="V130" s="80"/>
      <c r="W130" s="80"/>
    </row>
    <row r="131">
      <c r="A131" s="34">
        <v>45705.0</v>
      </c>
      <c r="B131" s="34">
        <v>45716.0</v>
      </c>
      <c r="C131" s="35">
        <v>173460.0</v>
      </c>
      <c r="D131" s="35" t="s">
        <v>115</v>
      </c>
      <c r="E131" s="34">
        <v>45047.0</v>
      </c>
      <c r="F131" s="36">
        <f t="shared" si="1"/>
        <v>21</v>
      </c>
      <c r="G131" s="34">
        <v>45082.0</v>
      </c>
      <c r="H131" s="36">
        <f t="shared" si="2"/>
        <v>20</v>
      </c>
      <c r="I131" s="35" t="s">
        <v>39</v>
      </c>
      <c r="J131" s="35">
        <v>512.0</v>
      </c>
      <c r="K131" s="38"/>
      <c r="L131" s="39"/>
      <c r="M131" s="39"/>
      <c r="N131" s="35" t="s">
        <v>17</v>
      </c>
      <c r="O131" s="40"/>
      <c r="P131" s="61"/>
      <c r="Q131" s="61"/>
      <c r="R131" s="61"/>
      <c r="S131" s="61"/>
      <c r="T131" s="61"/>
      <c r="U131" s="80"/>
      <c r="V131" s="80"/>
      <c r="W131" s="80"/>
    </row>
    <row r="132">
      <c r="A132" s="34">
        <v>45705.0</v>
      </c>
      <c r="B132" s="34">
        <v>45716.0</v>
      </c>
      <c r="C132" s="35">
        <v>115681.0</v>
      </c>
      <c r="D132" s="35" t="s">
        <v>116</v>
      </c>
      <c r="E132" s="34">
        <v>44835.0</v>
      </c>
      <c r="F132" s="36">
        <f t="shared" si="1"/>
        <v>28</v>
      </c>
      <c r="G132" s="34">
        <v>44604.0</v>
      </c>
      <c r="H132" s="36">
        <f t="shared" si="2"/>
        <v>36</v>
      </c>
      <c r="I132" s="35" t="s">
        <v>66</v>
      </c>
      <c r="J132" s="87">
        <v>45673.0</v>
      </c>
      <c r="K132" s="38"/>
      <c r="L132" s="39"/>
      <c r="M132" s="39"/>
      <c r="N132" s="35" t="s">
        <v>17</v>
      </c>
      <c r="O132" s="40"/>
      <c r="P132" s="61"/>
      <c r="Q132" s="61"/>
      <c r="R132" s="61"/>
      <c r="S132" s="61"/>
      <c r="T132" s="61"/>
      <c r="U132" s="80"/>
      <c r="V132" s="80"/>
      <c r="W132" s="80"/>
    </row>
    <row r="133">
      <c r="A133" s="34">
        <v>45705.0</v>
      </c>
      <c r="B133" s="34">
        <v>45707.0</v>
      </c>
      <c r="C133" s="35">
        <v>203978.0</v>
      </c>
      <c r="D133" s="35" t="s">
        <v>116</v>
      </c>
      <c r="E133" s="34">
        <v>45261.0</v>
      </c>
      <c r="F133" s="36">
        <f t="shared" si="1"/>
        <v>14</v>
      </c>
      <c r="G133" s="34">
        <v>45348.0</v>
      </c>
      <c r="H133" s="36">
        <f t="shared" si="2"/>
        <v>12</v>
      </c>
      <c r="I133" s="35" t="s">
        <v>46</v>
      </c>
      <c r="J133" s="35">
        <v>404.0</v>
      </c>
      <c r="K133" s="48">
        <v>14500.0</v>
      </c>
      <c r="L133" s="39"/>
      <c r="M133" s="34">
        <v>45707.0</v>
      </c>
      <c r="N133" s="35" t="s">
        <v>20</v>
      </c>
      <c r="O133" s="40"/>
      <c r="P133" s="61"/>
      <c r="Q133" s="61"/>
      <c r="R133" s="61"/>
      <c r="S133" s="61"/>
      <c r="T133" s="61"/>
      <c r="U133" s="80"/>
      <c r="V133" s="80"/>
      <c r="W133" s="80"/>
    </row>
    <row r="134">
      <c r="A134" s="34">
        <v>45705.0</v>
      </c>
      <c r="B134" s="34">
        <v>45716.0</v>
      </c>
      <c r="C134" s="35">
        <v>209806.0</v>
      </c>
      <c r="D134" s="35" t="s">
        <v>116</v>
      </c>
      <c r="E134" s="34">
        <v>45352.0</v>
      </c>
      <c r="F134" s="36">
        <f t="shared" si="1"/>
        <v>11</v>
      </c>
      <c r="G134" s="34">
        <v>45398.0</v>
      </c>
      <c r="H134" s="36">
        <f t="shared" si="2"/>
        <v>10</v>
      </c>
      <c r="I134" s="35" t="s">
        <v>39</v>
      </c>
      <c r="J134" s="35" t="s">
        <v>31</v>
      </c>
      <c r="K134" s="38"/>
      <c r="L134" s="39"/>
      <c r="M134" s="39"/>
      <c r="N134" s="35" t="s">
        <v>17</v>
      </c>
      <c r="O134" s="40"/>
      <c r="P134" s="61"/>
      <c r="Q134" s="61"/>
      <c r="R134" s="61"/>
      <c r="S134" s="61"/>
      <c r="T134" s="61"/>
      <c r="U134" s="80"/>
      <c r="V134" s="80"/>
      <c r="W134" s="80"/>
    </row>
    <row r="135">
      <c r="A135" s="34">
        <v>45705.0</v>
      </c>
      <c r="B135" s="34">
        <v>45716.0</v>
      </c>
      <c r="C135" s="35">
        <v>116077.0</v>
      </c>
      <c r="D135" s="35" t="s">
        <v>117</v>
      </c>
      <c r="E135" s="34">
        <v>44562.0</v>
      </c>
      <c r="F135" s="36">
        <f t="shared" si="1"/>
        <v>37</v>
      </c>
      <c r="G135" s="34">
        <v>44590.0</v>
      </c>
      <c r="H135" s="36">
        <f t="shared" si="2"/>
        <v>36</v>
      </c>
      <c r="I135" s="35" t="s">
        <v>118</v>
      </c>
      <c r="J135" s="35" t="s">
        <v>119</v>
      </c>
      <c r="K135" s="38"/>
      <c r="L135" s="39"/>
      <c r="M135" s="39"/>
      <c r="N135" s="35" t="s">
        <v>17</v>
      </c>
      <c r="O135" s="40"/>
      <c r="P135" s="61"/>
      <c r="Q135" s="61"/>
      <c r="R135" s="61"/>
      <c r="S135" s="61"/>
      <c r="T135" s="61"/>
      <c r="U135" s="80"/>
      <c r="V135" s="80"/>
      <c r="W135" s="80"/>
    </row>
    <row r="136">
      <c r="A136" s="34">
        <v>45715.0</v>
      </c>
      <c r="B136" s="34">
        <v>45715.0</v>
      </c>
      <c r="C136" s="35">
        <v>212751.0</v>
      </c>
      <c r="D136" s="35" t="s">
        <v>117</v>
      </c>
      <c r="E136" s="34">
        <v>45017.0</v>
      </c>
      <c r="F136" s="36">
        <f t="shared" si="1"/>
        <v>22</v>
      </c>
      <c r="G136" s="34">
        <v>45414.0</v>
      </c>
      <c r="H136" s="36">
        <f t="shared" si="2"/>
        <v>9</v>
      </c>
      <c r="I136" s="35" t="s">
        <v>43</v>
      </c>
      <c r="J136" s="35" t="s">
        <v>101</v>
      </c>
      <c r="K136" s="48">
        <v>6000.0</v>
      </c>
      <c r="L136" s="35" t="s">
        <v>54</v>
      </c>
      <c r="M136" s="34">
        <v>45715.0</v>
      </c>
      <c r="N136" s="35" t="s">
        <v>20</v>
      </c>
      <c r="O136" s="55"/>
      <c r="P136" s="61"/>
      <c r="Q136" s="61"/>
      <c r="R136" s="61"/>
      <c r="S136" s="61"/>
      <c r="T136" s="61"/>
      <c r="U136" s="80"/>
      <c r="V136" s="80"/>
      <c r="W136" s="80"/>
    </row>
    <row r="137">
      <c r="A137" s="34">
        <v>45705.0</v>
      </c>
      <c r="B137" s="34">
        <v>45707.0</v>
      </c>
      <c r="C137" s="35">
        <v>191905.0</v>
      </c>
      <c r="D137" s="35" t="s">
        <v>117</v>
      </c>
      <c r="E137" s="34">
        <v>45170.0</v>
      </c>
      <c r="F137" s="36">
        <f t="shared" si="1"/>
        <v>17</v>
      </c>
      <c r="G137" s="34">
        <v>45113.0</v>
      </c>
      <c r="H137" s="36">
        <f t="shared" si="2"/>
        <v>19</v>
      </c>
      <c r="I137" s="35" t="s">
        <v>43</v>
      </c>
      <c r="J137" s="39"/>
      <c r="K137" s="38"/>
      <c r="L137" s="39"/>
      <c r="M137" s="39"/>
      <c r="N137" s="35" t="s">
        <v>22</v>
      </c>
      <c r="O137" s="40"/>
      <c r="P137" s="61"/>
      <c r="Q137" s="61"/>
      <c r="R137" s="61"/>
      <c r="S137" s="61"/>
      <c r="T137" s="61"/>
      <c r="U137" s="80"/>
      <c r="V137" s="80"/>
      <c r="W137" s="80"/>
    </row>
    <row r="138">
      <c r="A138" s="34">
        <v>45694.0</v>
      </c>
      <c r="B138" s="34">
        <v>45708.0</v>
      </c>
      <c r="C138" s="35">
        <v>204327.0</v>
      </c>
      <c r="D138" s="35" t="s">
        <v>117</v>
      </c>
      <c r="E138" s="34">
        <v>45139.0</v>
      </c>
      <c r="F138" s="36">
        <f t="shared" si="1"/>
        <v>18</v>
      </c>
      <c r="G138" s="34">
        <v>45182.0</v>
      </c>
      <c r="H138" s="36">
        <f t="shared" si="2"/>
        <v>17</v>
      </c>
      <c r="I138" s="35" t="s">
        <v>43</v>
      </c>
      <c r="J138" s="35">
        <v>307.0</v>
      </c>
      <c r="K138" s="48">
        <v>6000.0</v>
      </c>
      <c r="L138" s="39"/>
      <c r="M138" s="34">
        <v>45708.0</v>
      </c>
      <c r="N138" s="35" t="s">
        <v>15</v>
      </c>
      <c r="O138" s="55" t="s">
        <v>55</v>
      </c>
      <c r="P138" s="61"/>
      <c r="Q138" s="61"/>
      <c r="R138" s="61"/>
      <c r="S138" s="61"/>
      <c r="T138" s="61"/>
      <c r="U138" s="80"/>
      <c r="V138" s="80"/>
      <c r="W138" s="80"/>
    </row>
    <row r="139">
      <c r="A139" s="34">
        <v>45705.0</v>
      </c>
      <c r="B139" s="34">
        <v>45712.0</v>
      </c>
      <c r="C139" s="35">
        <v>205111.0</v>
      </c>
      <c r="D139" s="35" t="s">
        <v>117</v>
      </c>
      <c r="E139" s="34">
        <v>45292.0</v>
      </c>
      <c r="F139" s="36">
        <f t="shared" si="1"/>
        <v>13</v>
      </c>
      <c r="G139" s="34">
        <v>45349.0</v>
      </c>
      <c r="H139" s="36">
        <f t="shared" si="2"/>
        <v>12</v>
      </c>
      <c r="I139" s="35" t="s">
        <v>46</v>
      </c>
      <c r="J139" s="35">
        <v>401.0</v>
      </c>
      <c r="K139" s="38"/>
      <c r="L139" s="39"/>
      <c r="M139" s="34">
        <v>45712.0</v>
      </c>
      <c r="N139" s="35" t="s">
        <v>20</v>
      </c>
      <c r="O139" s="55" t="s">
        <v>120</v>
      </c>
      <c r="P139" s="61"/>
      <c r="Q139" s="61"/>
      <c r="R139" s="61"/>
      <c r="S139" s="61"/>
      <c r="T139" s="61"/>
      <c r="U139" s="80"/>
      <c r="V139" s="80"/>
      <c r="W139" s="80"/>
    </row>
    <row r="140">
      <c r="A140" s="34">
        <v>45705.0</v>
      </c>
      <c r="B140" s="34">
        <v>45716.0</v>
      </c>
      <c r="C140" s="88">
        <v>214028.0</v>
      </c>
      <c r="D140" s="35" t="s">
        <v>117</v>
      </c>
      <c r="E140" s="34">
        <v>45323.0</v>
      </c>
      <c r="F140" s="36">
        <f t="shared" si="1"/>
        <v>12</v>
      </c>
      <c r="G140" s="34">
        <v>45436.0</v>
      </c>
      <c r="H140" s="36">
        <f t="shared" si="2"/>
        <v>9</v>
      </c>
      <c r="I140" s="35" t="s">
        <v>121</v>
      </c>
      <c r="J140" s="35" t="s">
        <v>122</v>
      </c>
      <c r="K140" s="48" t="s">
        <v>74</v>
      </c>
      <c r="L140" s="35" t="s">
        <v>70</v>
      </c>
      <c r="M140" s="34">
        <v>45716.0</v>
      </c>
      <c r="N140" s="35" t="s">
        <v>15</v>
      </c>
      <c r="O140" s="55" t="s">
        <v>55</v>
      </c>
      <c r="P140" s="61"/>
      <c r="Q140" s="61"/>
      <c r="R140" s="61"/>
      <c r="S140" s="61"/>
      <c r="T140" s="61"/>
      <c r="U140" s="80"/>
      <c r="V140" s="80"/>
      <c r="W140" s="80"/>
    </row>
    <row r="141">
      <c r="A141" s="34">
        <v>45705.0</v>
      </c>
      <c r="B141" s="34">
        <v>45716.0</v>
      </c>
      <c r="C141" s="35">
        <v>217332.0</v>
      </c>
      <c r="D141" s="35" t="s">
        <v>117</v>
      </c>
      <c r="E141" s="34">
        <v>45413.0</v>
      </c>
      <c r="F141" s="36">
        <f t="shared" si="1"/>
        <v>9</v>
      </c>
      <c r="G141" s="34">
        <v>45454.0</v>
      </c>
      <c r="H141" s="36">
        <f t="shared" si="2"/>
        <v>8</v>
      </c>
      <c r="I141" s="35" t="s">
        <v>43</v>
      </c>
      <c r="J141" s="35">
        <v>310.0</v>
      </c>
      <c r="K141" s="38"/>
      <c r="L141" s="39"/>
      <c r="M141" s="39"/>
      <c r="N141" s="35" t="s">
        <v>17</v>
      </c>
      <c r="O141" s="40"/>
      <c r="P141" s="61"/>
      <c r="Q141" s="61"/>
      <c r="R141" s="61"/>
      <c r="S141" s="61"/>
      <c r="T141" s="61"/>
      <c r="U141" s="80"/>
      <c r="V141" s="80"/>
      <c r="W141" s="80"/>
    </row>
    <row r="142">
      <c r="A142" s="34">
        <v>45705.0</v>
      </c>
      <c r="B142" s="34">
        <v>45709.0</v>
      </c>
      <c r="C142" s="35">
        <v>219759.0</v>
      </c>
      <c r="D142" s="35" t="s">
        <v>117</v>
      </c>
      <c r="E142" s="34">
        <v>45444.0</v>
      </c>
      <c r="F142" s="36">
        <f t="shared" si="1"/>
        <v>8</v>
      </c>
      <c r="G142" s="34">
        <v>45471.0</v>
      </c>
      <c r="H142" s="36">
        <f t="shared" si="2"/>
        <v>8</v>
      </c>
      <c r="I142" s="35" t="s">
        <v>43</v>
      </c>
      <c r="J142" s="35">
        <v>309.0</v>
      </c>
      <c r="K142" s="38"/>
      <c r="L142" s="39"/>
      <c r="M142" s="34">
        <v>45709.0</v>
      </c>
      <c r="N142" s="35" t="s">
        <v>20</v>
      </c>
      <c r="O142" s="55" t="s">
        <v>123</v>
      </c>
      <c r="P142" s="61"/>
      <c r="Q142" s="61"/>
      <c r="R142" s="61"/>
      <c r="S142" s="61"/>
      <c r="T142" s="61"/>
      <c r="U142" s="80"/>
      <c r="V142" s="80"/>
      <c r="W142" s="80"/>
    </row>
    <row r="143">
      <c r="A143" s="34">
        <v>45705.0</v>
      </c>
      <c r="B143" s="34">
        <v>45707.0</v>
      </c>
      <c r="C143" s="35">
        <v>212121.0</v>
      </c>
      <c r="D143" s="35" t="s">
        <v>117</v>
      </c>
      <c r="E143" s="34">
        <v>45383.0</v>
      </c>
      <c r="F143" s="36">
        <f t="shared" si="1"/>
        <v>10</v>
      </c>
      <c r="G143" s="34">
        <v>45421.0</v>
      </c>
      <c r="H143" s="36">
        <f t="shared" si="2"/>
        <v>9</v>
      </c>
      <c r="I143" s="35" t="s">
        <v>62</v>
      </c>
      <c r="J143" s="35">
        <v>102.0</v>
      </c>
      <c r="K143" s="38"/>
      <c r="L143" s="39"/>
      <c r="M143" s="39"/>
      <c r="N143" s="35" t="s">
        <v>21</v>
      </c>
      <c r="O143" s="40"/>
      <c r="P143" s="61"/>
      <c r="Q143" s="61"/>
      <c r="R143" s="61"/>
      <c r="S143" s="61"/>
      <c r="T143" s="61"/>
      <c r="U143" s="80"/>
      <c r="V143" s="80"/>
      <c r="W143" s="80"/>
    </row>
    <row r="144">
      <c r="A144" s="34">
        <v>45705.0</v>
      </c>
      <c r="B144" s="34">
        <v>45716.0</v>
      </c>
      <c r="C144" s="35">
        <v>234576.0</v>
      </c>
      <c r="D144" s="35" t="s">
        <v>117</v>
      </c>
      <c r="E144" s="34">
        <v>45536.0</v>
      </c>
      <c r="F144" s="36">
        <f t="shared" si="1"/>
        <v>5</v>
      </c>
      <c r="G144" s="37">
        <v>45614.0</v>
      </c>
      <c r="H144" s="36">
        <f t="shared" si="2"/>
        <v>3</v>
      </c>
      <c r="I144" s="35" t="s">
        <v>43</v>
      </c>
      <c r="J144" s="35" t="s">
        <v>31</v>
      </c>
      <c r="K144" s="38"/>
      <c r="L144" s="39"/>
      <c r="M144" s="39"/>
      <c r="N144" s="35" t="s">
        <v>17</v>
      </c>
      <c r="O144" s="40"/>
      <c r="P144" s="61"/>
      <c r="Q144" s="61"/>
      <c r="R144" s="61"/>
      <c r="S144" s="61"/>
      <c r="T144" s="61"/>
      <c r="U144" s="80"/>
      <c r="V144" s="80"/>
      <c r="W144" s="80"/>
    </row>
    <row r="145">
      <c r="A145" s="34">
        <v>45705.0</v>
      </c>
      <c r="B145" s="34">
        <v>45715.0</v>
      </c>
      <c r="C145" s="35">
        <v>228819.0</v>
      </c>
      <c r="D145" s="35" t="s">
        <v>117</v>
      </c>
      <c r="E145" s="34">
        <v>45536.0</v>
      </c>
      <c r="F145" s="36">
        <f t="shared" si="1"/>
        <v>5</v>
      </c>
      <c r="G145" s="34">
        <v>45562.0</v>
      </c>
      <c r="H145" s="36">
        <f t="shared" si="2"/>
        <v>5</v>
      </c>
      <c r="I145" s="35" t="s">
        <v>43</v>
      </c>
      <c r="J145" s="35">
        <v>308.0</v>
      </c>
      <c r="K145" s="38"/>
      <c r="L145" s="35" t="s">
        <v>54</v>
      </c>
      <c r="M145" s="34">
        <v>45715.0</v>
      </c>
      <c r="N145" s="35" t="s">
        <v>15</v>
      </c>
      <c r="O145" s="55" t="s">
        <v>55</v>
      </c>
      <c r="P145" s="61"/>
      <c r="Q145" s="61"/>
      <c r="R145" s="61"/>
      <c r="S145" s="61"/>
      <c r="T145" s="61"/>
      <c r="U145" s="80"/>
      <c r="V145" s="80"/>
      <c r="W145" s="80"/>
    </row>
    <row r="146">
      <c r="A146" s="34">
        <v>45705.0</v>
      </c>
      <c r="B146" s="34">
        <v>45714.0</v>
      </c>
      <c r="C146" s="35">
        <v>198447.0</v>
      </c>
      <c r="D146" s="35" t="s">
        <v>117</v>
      </c>
      <c r="E146" s="34">
        <v>45108.0</v>
      </c>
      <c r="F146" s="36">
        <f t="shared" si="1"/>
        <v>19</v>
      </c>
      <c r="G146" s="34">
        <v>45153.0</v>
      </c>
      <c r="H146" s="36">
        <f t="shared" si="2"/>
        <v>18</v>
      </c>
      <c r="I146" s="35" t="s">
        <v>43</v>
      </c>
      <c r="J146" s="35" t="s">
        <v>124</v>
      </c>
      <c r="K146" s="48">
        <v>5000.0</v>
      </c>
      <c r="L146" s="39"/>
      <c r="M146" s="34">
        <v>45714.0</v>
      </c>
      <c r="N146" s="35" t="s">
        <v>20</v>
      </c>
      <c r="O146" s="55"/>
      <c r="P146" s="61"/>
      <c r="Q146" s="61"/>
      <c r="R146" s="61"/>
      <c r="S146" s="61"/>
      <c r="T146" s="61"/>
      <c r="U146" s="80"/>
      <c r="V146" s="80"/>
      <c r="W146" s="80"/>
    </row>
    <row r="147">
      <c r="A147" s="34">
        <v>45702.0</v>
      </c>
      <c r="B147" s="34">
        <v>45709.0</v>
      </c>
      <c r="C147" s="35">
        <v>141875.0</v>
      </c>
      <c r="D147" s="35" t="s">
        <v>125</v>
      </c>
      <c r="E147" s="34">
        <v>44774.0</v>
      </c>
      <c r="F147" s="36">
        <f t="shared" si="1"/>
        <v>30</v>
      </c>
      <c r="G147" s="34">
        <v>44798.0</v>
      </c>
      <c r="H147" s="36">
        <f t="shared" si="2"/>
        <v>30</v>
      </c>
      <c r="I147" s="35" t="s">
        <v>118</v>
      </c>
      <c r="J147" s="35">
        <v>602.0</v>
      </c>
      <c r="K147" s="48">
        <v>41000.0</v>
      </c>
      <c r="L147" s="39"/>
      <c r="M147" s="34">
        <v>45709.0</v>
      </c>
      <c r="N147" s="35" t="s">
        <v>15</v>
      </c>
      <c r="O147" s="55" t="s">
        <v>55</v>
      </c>
      <c r="P147" s="61"/>
      <c r="Q147" s="61"/>
      <c r="R147" s="61"/>
      <c r="S147" s="61"/>
      <c r="T147" s="61"/>
      <c r="U147" s="80"/>
      <c r="V147" s="80"/>
      <c r="W147" s="80"/>
    </row>
    <row r="148">
      <c r="A148" s="34">
        <v>45705.0</v>
      </c>
      <c r="B148" s="34">
        <v>45713.0</v>
      </c>
      <c r="C148" s="35">
        <v>198439.0</v>
      </c>
      <c r="D148" s="35" t="s">
        <v>125</v>
      </c>
      <c r="E148" s="34">
        <v>45261.0</v>
      </c>
      <c r="F148" s="36">
        <f t="shared" si="1"/>
        <v>14</v>
      </c>
      <c r="G148" s="34">
        <v>45303.0</v>
      </c>
      <c r="H148" s="36">
        <f t="shared" si="2"/>
        <v>13</v>
      </c>
      <c r="I148" s="35" t="s">
        <v>39</v>
      </c>
      <c r="J148" s="35">
        <v>524.0</v>
      </c>
      <c r="K148" s="38"/>
      <c r="L148" s="39"/>
      <c r="M148" s="34">
        <v>45713.0</v>
      </c>
      <c r="N148" s="35" t="s">
        <v>20</v>
      </c>
      <c r="O148" s="40"/>
      <c r="P148" s="61"/>
      <c r="Q148" s="61"/>
      <c r="R148" s="61"/>
      <c r="S148" s="61"/>
      <c r="T148" s="61"/>
      <c r="U148" s="80"/>
      <c r="V148" s="80"/>
      <c r="W148" s="80"/>
    </row>
    <row r="149">
      <c r="A149" s="34">
        <v>45705.0</v>
      </c>
      <c r="B149" s="34">
        <v>45716.0</v>
      </c>
      <c r="C149" s="35">
        <v>197391.0</v>
      </c>
      <c r="D149" s="35" t="s">
        <v>125</v>
      </c>
      <c r="E149" s="34">
        <v>45231.0</v>
      </c>
      <c r="F149" s="36">
        <f t="shared" si="1"/>
        <v>15</v>
      </c>
      <c r="G149" s="34">
        <v>45297.0</v>
      </c>
      <c r="H149" s="36">
        <f t="shared" si="2"/>
        <v>13</v>
      </c>
      <c r="I149" s="35" t="s">
        <v>39</v>
      </c>
      <c r="J149" s="35">
        <v>504.0</v>
      </c>
      <c r="K149" s="38"/>
      <c r="L149" s="39"/>
      <c r="M149" s="39"/>
      <c r="N149" s="35" t="s">
        <v>17</v>
      </c>
      <c r="O149" s="40"/>
      <c r="P149" s="61"/>
      <c r="Q149" s="61"/>
      <c r="R149" s="61"/>
      <c r="S149" s="61"/>
      <c r="T149" s="61"/>
      <c r="U149" s="80"/>
      <c r="V149" s="80"/>
      <c r="W149" s="80"/>
    </row>
    <row r="150">
      <c r="A150" s="34">
        <v>45705.0</v>
      </c>
      <c r="B150" s="34">
        <v>45709.0</v>
      </c>
      <c r="C150" s="35">
        <v>241355.0</v>
      </c>
      <c r="D150" s="35"/>
      <c r="E150" s="34"/>
      <c r="F150" s="36"/>
      <c r="G150" s="34"/>
      <c r="H150" s="36"/>
      <c r="I150" s="35" t="s">
        <v>49</v>
      </c>
      <c r="J150" s="89" t="s">
        <v>126</v>
      </c>
      <c r="K150" s="48">
        <v>4000.0</v>
      </c>
      <c r="L150" s="39"/>
      <c r="M150" s="34">
        <v>45709.0</v>
      </c>
      <c r="N150" s="35" t="s">
        <v>15</v>
      </c>
      <c r="O150" s="55" t="s">
        <v>55</v>
      </c>
      <c r="P150" s="61"/>
      <c r="Q150" s="61"/>
      <c r="R150" s="61"/>
      <c r="S150" s="61"/>
      <c r="T150" s="61"/>
      <c r="U150" s="80"/>
      <c r="V150" s="80"/>
      <c r="W150" s="80"/>
    </row>
    <row r="151">
      <c r="A151" s="34">
        <v>45705.0</v>
      </c>
      <c r="B151" s="34">
        <v>45716.0</v>
      </c>
      <c r="C151" s="35">
        <v>174692.0</v>
      </c>
      <c r="D151" s="35" t="s">
        <v>125</v>
      </c>
      <c r="E151" s="34">
        <v>45078.0</v>
      </c>
      <c r="F151" s="36">
        <f t="shared" ref="F151:F386" si="4">DATEDIF(E151,TODAY(),"M")</f>
        <v>20</v>
      </c>
      <c r="G151" s="34">
        <v>45092.0</v>
      </c>
      <c r="H151" s="36">
        <f t="shared" ref="H151:H398" si="5">DATEDIF(G151,TODAY(),"M")</f>
        <v>20</v>
      </c>
      <c r="I151" s="35" t="s">
        <v>127</v>
      </c>
      <c r="J151" s="35">
        <v>807.0</v>
      </c>
      <c r="K151" s="38"/>
      <c r="L151" s="39"/>
      <c r="M151" s="39"/>
      <c r="N151" s="35" t="s">
        <v>17</v>
      </c>
      <c r="O151" s="40"/>
      <c r="P151" s="61"/>
      <c r="Q151" s="61"/>
      <c r="R151" s="61"/>
      <c r="S151" s="61"/>
      <c r="T151" s="61"/>
      <c r="U151" s="80"/>
      <c r="V151" s="80"/>
      <c r="W151" s="80"/>
    </row>
    <row r="152">
      <c r="A152" s="34">
        <v>45705.0</v>
      </c>
      <c r="B152" s="34">
        <v>45716.0</v>
      </c>
      <c r="C152" s="35">
        <v>237112.0</v>
      </c>
      <c r="D152" s="35" t="s">
        <v>125</v>
      </c>
      <c r="E152" s="34">
        <v>45474.0</v>
      </c>
      <c r="F152" s="36">
        <f t="shared" si="4"/>
        <v>7</v>
      </c>
      <c r="G152" s="37">
        <v>45639.0</v>
      </c>
      <c r="H152" s="36">
        <f t="shared" si="5"/>
        <v>2</v>
      </c>
      <c r="I152" s="35" t="s">
        <v>39</v>
      </c>
      <c r="J152" s="35" t="s">
        <v>31</v>
      </c>
      <c r="K152" s="38"/>
      <c r="L152" s="39"/>
      <c r="M152" s="39"/>
      <c r="N152" s="35" t="s">
        <v>17</v>
      </c>
      <c r="O152" s="40"/>
      <c r="P152" s="61"/>
      <c r="Q152" s="61"/>
      <c r="R152" s="61"/>
      <c r="S152" s="61"/>
      <c r="T152" s="61"/>
      <c r="U152" s="80"/>
      <c r="V152" s="80"/>
      <c r="W152" s="80"/>
    </row>
    <row r="153">
      <c r="A153" s="34">
        <v>45705.0</v>
      </c>
      <c r="B153" s="34">
        <v>45716.0</v>
      </c>
      <c r="C153" s="35">
        <v>105951.0</v>
      </c>
      <c r="D153" s="35" t="s">
        <v>128</v>
      </c>
      <c r="E153" s="34">
        <v>44501.0</v>
      </c>
      <c r="F153" s="36">
        <f t="shared" si="4"/>
        <v>39</v>
      </c>
      <c r="G153" s="34">
        <v>44509.0</v>
      </c>
      <c r="H153" s="36">
        <f t="shared" si="5"/>
        <v>39</v>
      </c>
      <c r="I153" s="35" t="s">
        <v>66</v>
      </c>
      <c r="J153" s="39"/>
      <c r="K153" s="38"/>
      <c r="L153" s="39"/>
      <c r="M153" s="39"/>
      <c r="N153" s="35" t="s">
        <v>17</v>
      </c>
      <c r="O153" s="40"/>
      <c r="P153" s="61"/>
      <c r="Q153" s="61"/>
      <c r="R153" s="61"/>
      <c r="S153" s="61"/>
      <c r="T153" s="61"/>
      <c r="U153" s="80"/>
      <c r="V153" s="80"/>
      <c r="W153" s="80"/>
    </row>
    <row r="154">
      <c r="A154" s="34">
        <v>45705.0</v>
      </c>
      <c r="B154" s="34">
        <v>45716.0</v>
      </c>
      <c r="C154" s="35">
        <v>174738.0</v>
      </c>
      <c r="D154" s="35" t="s">
        <v>128</v>
      </c>
      <c r="E154" s="34">
        <v>44986.0</v>
      </c>
      <c r="F154" s="36">
        <f t="shared" si="4"/>
        <v>23</v>
      </c>
      <c r="G154" s="34">
        <v>45100.0</v>
      </c>
      <c r="H154" s="36">
        <f t="shared" si="5"/>
        <v>20</v>
      </c>
      <c r="I154" s="35" t="s">
        <v>39</v>
      </c>
      <c r="J154" s="35">
        <v>502.0</v>
      </c>
      <c r="K154" s="38"/>
      <c r="L154" s="39"/>
      <c r="M154" s="39"/>
      <c r="N154" s="35" t="s">
        <v>17</v>
      </c>
      <c r="O154" s="40"/>
      <c r="P154" s="61"/>
      <c r="Q154" s="61"/>
      <c r="R154" s="61"/>
      <c r="S154" s="61"/>
      <c r="T154" s="61"/>
      <c r="U154" s="80"/>
      <c r="V154" s="80"/>
      <c r="W154" s="80"/>
    </row>
    <row r="155">
      <c r="A155" s="34">
        <v>45705.0</v>
      </c>
      <c r="B155" s="34">
        <v>45716.0</v>
      </c>
      <c r="C155" s="35">
        <v>205476.0</v>
      </c>
      <c r="D155" s="35" t="s">
        <v>128</v>
      </c>
      <c r="E155" s="34">
        <v>45261.0</v>
      </c>
      <c r="F155" s="36">
        <f t="shared" si="4"/>
        <v>14</v>
      </c>
      <c r="G155" s="34">
        <v>45359.0</v>
      </c>
      <c r="H155" s="36">
        <f t="shared" si="5"/>
        <v>11</v>
      </c>
      <c r="I155" s="35" t="s">
        <v>43</v>
      </c>
      <c r="J155" s="35">
        <v>309.0</v>
      </c>
      <c r="K155" s="38"/>
      <c r="L155" s="39"/>
      <c r="M155" s="34">
        <v>45716.0</v>
      </c>
      <c r="N155" s="35" t="s">
        <v>16</v>
      </c>
      <c r="O155" s="55" t="s">
        <v>123</v>
      </c>
      <c r="P155" s="61"/>
      <c r="Q155" s="61"/>
      <c r="R155" s="61"/>
      <c r="S155" s="61"/>
      <c r="T155" s="61"/>
      <c r="U155" s="80"/>
      <c r="V155" s="80"/>
      <c r="W155" s="80"/>
    </row>
    <row r="156">
      <c r="A156" s="34">
        <v>45705.0</v>
      </c>
      <c r="B156" s="34">
        <v>45716.0</v>
      </c>
      <c r="C156" s="35">
        <v>223847.0</v>
      </c>
      <c r="D156" s="35" t="s">
        <v>128</v>
      </c>
      <c r="E156" s="34">
        <v>45383.0</v>
      </c>
      <c r="F156" s="36">
        <f t="shared" si="4"/>
        <v>10</v>
      </c>
      <c r="G156" s="34">
        <v>45512.0</v>
      </c>
      <c r="H156" s="36">
        <f t="shared" si="5"/>
        <v>6</v>
      </c>
      <c r="I156" s="35" t="s">
        <v>66</v>
      </c>
      <c r="J156" s="39"/>
      <c r="K156" s="38"/>
      <c r="L156" s="39"/>
      <c r="M156" s="39"/>
      <c r="N156" s="35" t="s">
        <v>17</v>
      </c>
      <c r="O156" s="40"/>
      <c r="P156" s="61"/>
      <c r="Q156" s="61"/>
      <c r="R156" s="61"/>
      <c r="S156" s="61"/>
      <c r="T156" s="61"/>
      <c r="U156" s="80"/>
      <c r="V156" s="80"/>
      <c r="W156" s="80"/>
    </row>
    <row r="157">
      <c r="A157" s="34">
        <v>45705.0</v>
      </c>
      <c r="B157" s="34">
        <v>45714.0</v>
      </c>
      <c r="C157" s="35">
        <v>200134.0</v>
      </c>
      <c r="D157" s="35" t="s">
        <v>128</v>
      </c>
      <c r="E157" s="34">
        <v>45323.0</v>
      </c>
      <c r="F157" s="36">
        <f t="shared" si="4"/>
        <v>12</v>
      </c>
      <c r="G157" s="34">
        <v>45316.0</v>
      </c>
      <c r="H157" s="36">
        <f t="shared" si="5"/>
        <v>13</v>
      </c>
      <c r="I157" s="35" t="s">
        <v>39</v>
      </c>
      <c r="J157" s="35">
        <v>524.0</v>
      </c>
      <c r="K157" s="48">
        <v>20000.0</v>
      </c>
      <c r="L157" s="39"/>
      <c r="M157" s="34">
        <v>45715.0</v>
      </c>
      <c r="N157" s="35" t="s">
        <v>16</v>
      </c>
      <c r="O157" s="40"/>
      <c r="P157" s="61"/>
      <c r="Q157" s="61"/>
      <c r="R157" s="61"/>
      <c r="S157" s="61"/>
      <c r="T157" s="61"/>
      <c r="U157" s="80"/>
      <c r="V157" s="80"/>
      <c r="W157" s="80"/>
    </row>
    <row r="158">
      <c r="A158" s="34">
        <v>45705.0</v>
      </c>
      <c r="B158" s="34">
        <v>45716.0</v>
      </c>
      <c r="C158" s="35">
        <v>212085.0</v>
      </c>
      <c r="D158" s="35" t="s">
        <v>128</v>
      </c>
      <c r="E158" s="34">
        <v>45383.0</v>
      </c>
      <c r="F158" s="36">
        <f t="shared" si="4"/>
        <v>10</v>
      </c>
      <c r="G158" s="34">
        <v>45422.0</v>
      </c>
      <c r="H158" s="36">
        <f t="shared" si="5"/>
        <v>9</v>
      </c>
      <c r="I158" s="35" t="s">
        <v>62</v>
      </c>
      <c r="J158" s="35" t="s">
        <v>92</v>
      </c>
      <c r="K158" s="38"/>
      <c r="L158" s="39"/>
      <c r="M158" s="34">
        <v>45632.0</v>
      </c>
      <c r="N158" s="35" t="s">
        <v>17</v>
      </c>
      <c r="O158" s="84">
        <v>6000.0</v>
      </c>
      <c r="P158" s="61"/>
      <c r="Q158" s="61"/>
      <c r="R158" s="61"/>
      <c r="S158" s="61"/>
      <c r="T158" s="61"/>
      <c r="U158" s="80"/>
      <c r="V158" s="80"/>
      <c r="W158" s="80"/>
    </row>
    <row r="159">
      <c r="A159" s="34">
        <v>45705.0</v>
      </c>
      <c r="B159" s="34">
        <v>45714.0</v>
      </c>
      <c r="C159" s="35">
        <v>234017.0</v>
      </c>
      <c r="D159" s="35" t="s">
        <v>128</v>
      </c>
      <c r="E159" s="34">
        <v>45536.0</v>
      </c>
      <c r="F159" s="36">
        <f t="shared" si="4"/>
        <v>5</v>
      </c>
      <c r="G159" s="37">
        <v>45608.0</v>
      </c>
      <c r="H159" s="36">
        <f t="shared" si="5"/>
        <v>3</v>
      </c>
      <c r="I159" s="35" t="s">
        <v>43</v>
      </c>
      <c r="J159" s="35" t="s">
        <v>80</v>
      </c>
      <c r="K159" s="38"/>
      <c r="L159" s="39"/>
      <c r="M159" s="34">
        <v>45684.0</v>
      </c>
      <c r="N159" s="35" t="s">
        <v>23</v>
      </c>
      <c r="O159" s="40"/>
      <c r="P159" s="61"/>
      <c r="Q159" s="61"/>
      <c r="R159" s="61"/>
      <c r="S159" s="61"/>
      <c r="T159" s="61"/>
      <c r="U159" s="80"/>
      <c r="V159" s="80"/>
      <c r="W159" s="80"/>
    </row>
    <row r="160">
      <c r="A160" s="34">
        <v>45705.0</v>
      </c>
      <c r="B160" s="34">
        <v>45715.0</v>
      </c>
      <c r="C160" s="35">
        <v>139216.0</v>
      </c>
      <c r="D160" s="35" t="s">
        <v>129</v>
      </c>
      <c r="E160" s="34">
        <v>44713.0</v>
      </c>
      <c r="F160" s="36">
        <f t="shared" si="4"/>
        <v>32</v>
      </c>
      <c r="G160" s="34">
        <v>44966.0</v>
      </c>
      <c r="H160" s="36">
        <f t="shared" si="5"/>
        <v>24</v>
      </c>
      <c r="I160" s="35" t="s">
        <v>43</v>
      </c>
      <c r="J160" s="35" t="s">
        <v>130</v>
      </c>
      <c r="K160" s="38"/>
      <c r="L160" s="39"/>
      <c r="M160" s="34">
        <v>45715.0</v>
      </c>
      <c r="N160" s="35" t="s">
        <v>15</v>
      </c>
      <c r="O160" s="40"/>
      <c r="P160" s="61"/>
      <c r="Q160" s="61"/>
      <c r="R160" s="61"/>
      <c r="S160" s="61"/>
      <c r="T160" s="61"/>
      <c r="U160" s="80"/>
      <c r="V160" s="80"/>
      <c r="W160" s="80"/>
    </row>
    <row r="161">
      <c r="A161" s="34">
        <v>45705.0</v>
      </c>
      <c r="B161" s="34">
        <v>45707.0</v>
      </c>
      <c r="C161" s="35">
        <v>204586.0</v>
      </c>
      <c r="D161" s="35" t="s">
        <v>129</v>
      </c>
      <c r="E161" s="34">
        <v>45200.0</v>
      </c>
      <c r="F161" s="36">
        <f t="shared" si="4"/>
        <v>16</v>
      </c>
      <c r="G161" s="34">
        <v>45352.0</v>
      </c>
      <c r="H161" s="36">
        <f t="shared" si="5"/>
        <v>11</v>
      </c>
      <c r="I161" s="35" t="s">
        <v>43</v>
      </c>
      <c r="J161" s="39"/>
      <c r="K161" s="38"/>
      <c r="L161" s="39"/>
      <c r="M161" s="39"/>
      <c r="N161" s="35" t="s">
        <v>21</v>
      </c>
      <c r="O161" s="40"/>
      <c r="P161" s="61"/>
      <c r="Q161" s="61"/>
      <c r="R161" s="61"/>
      <c r="S161" s="61"/>
      <c r="T161" s="61"/>
      <c r="U161" s="80"/>
      <c r="V161" s="80"/>
      <c r="W161" s="80"/>
    </row>
    <row r="162">
      <c r="A162" s="34">
        <v>45705.0</v>
      </c>
      <c r="B162" s="34">
        <v>45716.0</v>
      </c>
      <c r="C162" s="35">
        <v>199172.0</v>
      </c>
      <c r="D162" s="35" t="s">
        <v>129</v>
      </c>
      <c r="E162" s="34">
        <v>45231.0</v>
      </c>
      <c r="F162" s="36">
        <f t="shared" si="4"/>
        <v>15</v>
      </c>
      <c r="G162" s="34">
        <v>45309.0</v>
      </c>
      <c r="H162" s="36">
        <f t="shared" si="5"/>
        <v>13</v>
      </c>
      <c r="I162" s="35" t="s">
        <v>62</v>
      </c>
      <c r="J162" s="35" t="s">
        <v>31</v>
      </c>
      <c r="K162" s="38"/>
      <c r="L162" s="39"/>
      <c r="M162" s="34">
        <v>45464.0</v>
      </c>
      <c r="N162" s="35" t="s">
        <v>17</v>
      </c>
      <c r="O162" s="40"/>
      <c r="P162" s="61"/>
      <c r="Q162" s="61"/>
      <c r="R162" s="61"/>
      <c r="S162" s="61"/>
      <c r="T162" s="61"/>
      <c r="U162" s="80"/>
      <c r="V162" s="80"/>
      <c r="W162" s="80"/>
    </row>
    <row r="163">
      <c r="A163" s="34">
        <v>45705.0</v>
      </c>
      <c r="B163" s="34">
        <v>45716.0</v>
      </c>
      <c r="C163" s="35">
        <v>233092.0</v>
      </c>
      <c r="D163" s="35" t="s">
        <v>129</v>
      </c>
      <c r="E163" s="34">
        <v>45505.0</v>
      </c>
      <c r="F163" s="36">
        <f t="shared" si="4"/>
        <v>6</v>
      </c>
      <c r="G163" s="37">
        <v>45625.0</v>
      </c>
      <c r="H163" s="36">
        <f t="shared" si="5"/>
        <v>2</v>
      </c>
      <c r="I163" s="35" t="s">
        <v>131</v>
      </c>
      <c r="J163" s="35" t="s">
        <v>31</v>
      </c>
      <c r="K163" s="38"/>
      <c r="L163" s="39"/>
      <c r="M163" s="39"/>
      <c r="N163" s="35" t="s">
        <v>17</v>
      </c>
      <c r="O163" s="40"/>
      <c r="P163" s="61"/>
      <c r="Q163" s="61"/>
      <c r="R163" s="61"/>
      <c r="S163" s="61"/>
      <c r="T163" s="61"/>
      <c r="U163" s="80"/>
      <c r="V163" s="80"/>
      <c r="W163" s="80"/>
    </row>
    <row r="164">
      <c r="A164" s="34">
        <v>45705.0</v>
      </c>
      <c r="B164" s="34">
        <v>45716.0</v>
      </c>
      <c r="C164" s="35">
        <v>135482.0</v>
      </c>
      <c r="D164" s="35" t="s">
        <v>132</v>
      </c>
      <c r="E164" s="34">
        <v>44652.0</v>
      </c>
      <c r="F164" s="36">
        <f t="shared" si="4"/>
        <v>34</v>
      </c>
      <c r="G164" s="34">
        <v>44717.0</v>
      </c>
      <c r="H164" s="36">
        <f t="shared" si="5"/>
        <v>32</v>
      </c>
      <c r="I164" s="35" t="s">
        <v>118</v>
      </c>
      <c r="J164" s="35">
        <v>608.0</v>
      </c>
      <c r="K164" s="38"/>
      <c r="L164" s="39"/>
      <c r="M164" s="39"/>
      <c r="N164" s="35" t="s">
        <v>17</v>
      </c>
      <c r="O164" s="40"/>
      <c r="P164" s="61"/>
      <c r="Q164" s="61"/>
      <c r="R164" s="61"/>
      <c r="S164" s="61"/>
      <c r="T164" s="61"/>
      <c r="U164" s="80"/>
      <c r="V164" s="80"/>
      <c r="W164" s="80"/>
    </row>
    <row r="165">
      <c r="A165" s="34">
        <v>45705.0</v>
      </c>
      <c r="B165" s="34">
        <v>45707.0</v>
      </c>
      <c r="C165" s="35">
        <v>204784.0</v>
      </c>
      <c r="D165" s="35" t="s">
        <v>132</v>
      </c>
      <c r="E165" s="34">
        <v>45292.0</v>
      </c>
      <c r="F165" s="36">
        <f t="shared" si="4"/>
        <v>13</v>
      </c>
      <c r="G165" s="34">
        <v>45355.0</v>
      </c>
      <c r="H165" s="36">
        <f t="shared" si="5"/>
        <v>11</v>
      </c>
      <c r="I165" s="35" t="s">
        <v>43</v>
      </c>
      <c r="J165" s="39"/>
      <c r="K165" s="38"/>
      <c r="L165" s="39"/>
      <c r="M165" s="39"/>
      <c r="N165" s="35" t="s">
        <v>21</v>
      </c>
      <c r="O165" s="40"/>
      <c r="P165" s="61"/>
      <c r="Q165" s="61"/>
      <c r="R165" s="61"/>
      <c r="S165" s="61"/>
      <c r="T165" s="61"/>
      <c r="U165" s="80"/>
      <c r="V165" s="80"/>
      <c r="W165" s="80"/>
    </row>
    <row r="166">
      <c r="A166" s="34">
        <v>45705.0</v>
      </c>
      <c r="B166" s="34">
        <v>45708.0</v>
      </c>
      <c r="C166" s="35">
        <v>229144.0</v>
      </c>
      <c r="D166" s="35" t="s">
        <v>132</v>
      </c>
      <c r="E166" s="34">
        <v>45474.0</v>
      </c>
      <c r="F166" s="36">
        <f t="shared" si="4"/>
        <v>7</v>
      </c>
      <c r="G166" s="34">
        <v>45561.0</v>
      </c>
      <c r="H166" s="36">
        <f t="shared" si="5"/>
        <v>5</v>
      </c>
      <c r="I166" s="35" t="s">
        <v>43</v>
      </c>
      <c r="J166" s="35">
        <v>307.0</v>
      </c>
      <c r="K166" s="48">
        <v>30000.0</v>
      </c>
      <c r="L166" s="39"/>
      <c r="M166" s="34">
        <v>45660.0</v>
      </c>
      <c r="N166" s="35" t="s">
        <v>21</v>
      </c>
      <c r="O166" s="55" t="s">
        <v>133</v>
      </c>
      <c r="P166" s="61"/>
      <c r="Q166" s="61"/>
      <c r="R166" s="61"/>
      <c r="S166" s="61"/>
      <c r="T166" s="61"/>
      <c r="U166" s="80"/>
      <c r="V166" s="80"/>
      <c r="W166" s="80"/>
    </row>
    <row r="167">
      <c r="A167" s="34">
        <v>45705.0</v>
      </c>
      <c r="B167" s="34">
        <v>45716.0</v>
      </c>
      <c r="C167" s="35">
        <v>219879.0</v>
      </c>
      <c r="D167" s="35" t="s">
        <v>132</v>
      </c>
      <c r="E167" s="34">
        <v>45352.0</v>
      </c>
      <c r="F167" s="36">
        <f t="shared" si="4"/>
        <v>11</v>
      </c>
      <c r="G167" s="34">
        <v>45474.0</v>
      </c>
      <c r="H167" s="36">
        <f t="shared" si="5"/>
        <v>7</v>
      </c>
      <c r="I167" s="35" t="s">
        <v>62</v>
      </c>
      <c r="J167" s="35">
        <v>102.0</v>
      </c>
      <c r="K167" s="38"/>
      <c r="L167" s="39"/>
      <c r="M167" s="34">
        <v>45679.0</v>
      </c>
      <c r="N167" s="35" t="s">
        <v>17</v>
      </c>
      <c r="O167" s="84">
        <v>4000.0</v>
      </c>
      <c r="P167" s="61"/>
      <c r="Q167" s="61"/>
      <c r="R167" s="61"/>
      <c r="S167" s="61"/>
      <c r="T167" s="61"/>
      <c r="U167" s="80"/>
      <c r="V167" s="80"/>
      <c r="W167" s="80"/>
    </row>
    <row r="168">
      <c r="A168" s="34">
        <v>45705.0</v>
      </c>
      <c r="B168" s="34">
        <v>45716.0</v>
      </c>
      <c r="C168" s="35">
        <v>219967.0</v>
      </c>
      <c r="D168" s="35" t="s">
        <v>132</v>
      </c>
      <c r="E168" s="34">
        <v>45444.0</v>
      </c>
      <c r="F168" s="36">
        <f t="shared" si="4"/>
        <v>8</v>
      </c>
      <c r="G168" s="34">
        <v>45474.0</v>
      </c>
      <c r="H168" s="36">
        <f t="shared" si="5"/>
        <v>7</v>
      </c>
      <c r="I168" s="35" t="s">
        <v>62</v>
      </c>
      <c r="J168" s="35">
        <v>120.0</v>
      </c>
      <c r="K168" s="38"/>
      <c r="L168" s="39"/>
      <c r="M168" s="34">
        <v>45716.0</v>
      </c>
      <c r="N168" s="35" t="s">
        <v>15</v>
      </c>
      <c r="O168" s="55" t="s">
        <v>55</v>
      </c>
      <c r="P168" s="61"/>
      <c r="Q168" s="61"/>
      <c r="R168" s="61"/>
      <c r="S168" s="61"/>
      <c r="T168" s="61"/>
      <c r="U168" s="80"/>
      <c r="V168" s="80"/>
      <c r="W168" s="80"/>
    </row>
    <row r="169">
      <c r="A169" s="34">
        <v>45705.0</v>
      </c>
      <c r="B169" s="34">
        <v>45716.0</v>
      </c>
      <c r="C169" s="35">
        <v>97650.0</v>
      </c>
      <c r="D169" s="35" t="s">
        <v>134</v>
      </c>
      <c r="E169" s="34">
        <v>44348.0</v>
      </c>
      <c r="F169" s="36">
        <f t="shared" si="4"/>
        <v>44</v>
      </c>
      <c r="G169" s="34">
        <v>44791.0</v>
      </c>
      <c r="H169" s="36">
        <f t="shared" si="5"/>
        <v>30</v>
      </c>
      <c r="I169" s="35" t="s">
        <v>118</v>
      </c>
      <c r="J169" s="35" t="s">
        <v>135</v>
      </c>
      <c r="K169" s="38"/>
      <c r="L169" s="39"/>
      <c r="M169" s="39"/>
      <c r="N169" s="35" t="s">
        <v>17</v>
      </c>
      <c r="O169" s="40"/>
      <c r="P169" s="61"/>
      <c r="Q169" s="61"/>
      <c r="R169" s="61"/>
      <c r="S169" s="61"/>
      <c r="T169" s="61"/>
      <c r="U169" s="80"/>
      <c r="V169" s="80"/>
      <c r="W169" s="80"/>
    </row>
    <row r="170">
      <c r="A170" s="34">
        <v>45705.0</v>
      </c>
      <c r="B170" s="34">
        <v>45713.0</v>
      </c>
      <c r="C170" s="35">
        <v>196872.0</v>
      </c>
      <c r="D170" s="35" t="s">
        <v>134</v>
      </c>
      <c r="E170" s="34">
        <v>45261.0</v>
      </c>
      <c r="F170" s="36">
        <f t="shared" si="4"/>
        <v>14</v>
      </c>
      <c r="G170" s="34">
        <v>45293.0</v>
      </c>
      <c r="H170" s="36">
        <f t="shared" si="5"/>
        <v>13</v>
      </c>
      <c r="I170" s="35" t="s">
        <v>136</v>
      </c>
      <c r="J170" s="35">
        <v>903.0</v>
      </c>
      <c r="K170" s="48">
        <v>20000.0</v>
      </c>
      <c r="L170" s="39"/>
      <c r="M170" s="34">
        <v>45713.0</v>
      </c>
      <c r="N170" s="35" t="s">
        <v>15</v>
      </c>
      <c r="O170" s="55" t="s">
        <v>55</v>
      </c>
      <c r="P170" s="61"/>
      <c r="Q170" s="61"/>
      <c r="R170" s="61"/>
      <c r="S170" s="61"/>
      <c r="T170" s="61"/>
      <c r="U170" s="80"/>
      <c r="V170" s="80"/>
      <c r="W170" s="80"/>
    </row>
    <row r="171">
      <c r="A171" s="34">
        <v>45705.0</v>
      </c>
      <c r="B171" s="34">
        <v>45716.0</v>
      </c>
      <c r="C171" s="35">
        <v>205055.0</v>
      </c>
      <c r="D171" s="35" t="s">
        <v>134</v>
      </c>
      <c r="E171" s="34">
        <v>45323.0</v>
      </c>
      <c r="F171" s="36">
        <f t="shared" si="4"/>
        <v>12</v>
      </c>
      <c r="G171" s="34">
        <v>45356.0</v>
      </c>
      <c r="H171" s="36">
        <f t="shared" si="5"/>
        <v>11</v>
      </c>
      <c r="I171" s="35" t="s">
        <v>67</v>
      </c>
      <c r="J171" s="35" t="s">
        <v>31</v>
      </c>
      <c r="K171" s="38"/>
      <c r="L171" s="39"/>
      <c r="M171" s="39"/>
      <c r="N171" s="35" t="s">
        <v>17</v>
      </c>
      <c r="O171" s="40"/>
      <c r="P171" s="61"/>
      <c r="Q171" s="61"/>
      <c r="R171" s="61"/>
      <c r="S171" s="61"/>
      <c r="T171" s="61"/>
      <c r="U171" s="80"/>
      <c r="V171" s="80"/>
      <c r="W171" s="80"/>
    </row>
    <row r="172">
      <c r="A172" s="34">
        <v>45705.0</v>
      </c>
      <c r="B172" s="34">
        <v>45716.0</v>
      </c>
      <c r="C172" s="35">
        <v>224114.0</v>
      </c>
      <c r="D172" s="35" t="s">
        <v>134</v>
      </c>
      <c r="E172" s="34">
        <v>45413.0</v>
      </c>
      <c r="F172" s="36">
        <f t="shared" si="4"/>
        <v>9</v>
      </c>
      <c r="G172" s="34">
        <v>45511.0</v>
      </c>
      <c r="H172" s="36">
        <f t="shared" si="5"/>
        <v>6</v>
      </c>
      <c r="I172" s="35" t="s">
        <v>66</v>
      </c>
      <c r="J172" s="35" t="s">
        <v>31</v>
      </c>
      <c r="K172" s="38"/>
      <c r="L172" s="39"/>
      <c r="M172" s="39"/>
      <c r="N172" s="35" t="s">
        <v>17</v>
      </c>
      <c r="O172" s="40"/>
      <c r="P172" s="61"/>
      <c r="Q172" s="61"/>
      <c r="R172" s="61"/>
      <c r="S172" s="61"/>
      <c r="T172" s="61"/>
      <c r="U172" s="80"/>
      <c r="V172" s="80"/>
      <c r="W172" s="80"/>
    </row>
    <row r="173">
      <c r="A173" s="34">
        <v>45705.0</v>
      </c>
      <c r="B173" s="34">
        <v>45716.0</v>
      </c>
      <c r="C173" s="35">
        <v>215937.0</v>
      </c>
      <c r="D173" s="35" t="s">
        <v>134</v>
      </c>
      <c r="E173" s="34">
        <v>45352.0</v>
      </c>
      <c r="F173" s="36">
        <f t="shared" si="4"/>
        <v>11</v>
      </c>
      <c r="G173" s="34">
        <v>45533.0</v>
      </c>
      <c r="H173" s="36">
        <f t="shared" si="5"/>
        <v>5</v>
      </c>
      <c r="I173" s="35" t="s">
        <v>49</v>
      </c>
      <c r="J173" s="35" t="s">
        <v>137</v>
      </c>
      <c r="K173" s="38"/>
      <c r="L173" s="39"/>
      <c r="M173" s="39"/>
      <c r="N173" s="35" t="s">
        <v>17</v>
      </c>
      <c r="O173" s="40"/>
      <c r="P173" s="61"/>
      <c r="Q173" s="61"/>
      <c r="R173" s="61"/>
      <c r="S173" s="61"/>
      <c r="T173" s="61"/>
      <c r="U173" s="80"/>
      <c r="V173" s="80"/>
      <c r="W173" s="80"/>
    </row>
    <row r="174">
      <c r="A174" s="34">
        <v>45705.0</v>
      </c>
      <c r="B174" s="34">
        <v>45712.0</v>
      </c>
      <c r="C174" s="35">
        <v>225349.0</v>
      </c>
      <c r="D174" s="35" t="s">
        <v>134</v>
      </c>
      <c r="E174" s="34">
        <v>45505.0</v>
      </c>
      <c r="F174" s="36">
        <f t="shared" si="4"/>
        <v>6</v>
      </c>
      <c r="G174" s="34">
        <v>45554.0</v>
      </c>
      <c r="H174" s="36">
        <f t="shared" si="5"/>
        <v>5</v>
      </c>
      <c r="I174" s="35" t="s">
        <v>46</v>
      </c>
      <c r="J174" s="35">
        <v>404.0</v>
      </c>
      <c r="K174" s="38"/>
      <c r="L174" s="35" t="s">
        <v>54</v>
      </c>
      <c r="M174" s="34">
        <v>45712.0</v>
      </c>
      <c r="N174" s="35" t="s">
        <v>15</v>
      </c>
      <c r="O174" s="55" t="s">
        <v>55</v>
      </c>
      <c r="P174" s="61"/>
      <c r="Q174" s="61"/>
      <c r="R174" s="61"/>
      <c r="S174" s="61"/>
      <c r="T174" s="61"/>
      <c r="U174" s="80"/>
      <c r="V174" s="80"/>
      <c r="W174" s="80"/>
    </row>
    <row r="175">
      <c r="A175" s="34">
        <v>45705.0</v>
      </c>
      <c r="B175" s="34">
        <v>45716.0</v>
      </c>
      <c r="C175" s="35">
        <v>236593.0</v>
      </c>
      <c r="D175" s="35" t="s">
        <v>134</v>
      </c>
      <c r="E175" s="34">
        <v>45505.0</v>
      </c>
      <c r="F175" s="36">
        <f t="shared" si="4"/>
        <v>6</v>
      </c>
      <c r="G175" s="37">
        <v>45643.0</v>
      </c>
      <c r="H175" s="36">
        <f t="shared" si="5"/>
        <v>2</v>
      </c>
      <c r="I175" s="35" t="s">
        <v>66</v>
      </c>
      <c r="J175" s="35" t="s">
        <v>138</v>
      </c>
      <c r="K175" s="38"/>
      <c r="L175" s="39"/>
      <c r="M175" s="39"/>
      <c r="N175" s="35" t="s">
        <v>17</v>
      </c>
      <c r="O175" s="40"/>
      <c r="P175" s="61"/>
      <c r="Q175" s="61"/>
      <c r="R175" s="61"/>
      <c r="S175" s="61"/>
      <c r="T175" s="61"/>
      <c r="U175" s="80"/>
      <c r="V175" s="80"/>
      <c r="W175" s="80"/>
    </row>
    <row r="176">
      <c r="A176" s="34">
        <v>45705.0</v>
      </c>
      <c r="B176" s="34">
        <v>45716.0</v>
      </c>
      <c r="C176" s="35">
        <v>153487.0</v>
      </c>
      <c r="D176" s="35" t="s">
        <v>65</v>
      </c>
      <c r="E176" s="34">
        <v>44866.0</v>
      </c>
      <c r="F176" s="36">
        <f t="shared" si="4"/>
        <v>27</v>
      </c>
      <c r="G176" s="37">
        <v>44905.0</v>
      </c>
      <c r="H176" s="36">
        <f t="shared" si="5"/>
        <v>26</v>
      </c>
      <c r="I176" s="35" t="s">
        <v>139</v>
      </c>
      <c r="J176" s="35" t="s">
        <v>138</v>
      </c>
      <c r="K176" s="38"/>
      <c r="L176" s="39"/>
      <c r="M176" s="39"/>
      <c r="N176" s="35" t="s">
        <v>17</v>
      </c>
      <c r="O176" s="40"/>
      <c r="P176" s="61"/>
      <c r="Q176" s="61"/>
      <c r="R176" s="61"/>
      <c r="S176" s="61"/>
      <c r="T176" s="61"/>
      <c r="U176" s="80"/>
      <c r="V176" s="80"/>
      <c r="W176" s="80"/>
    </row>
    <row r="177">
      <c r="A177" s="34">
        <v>45705.0</v>
      </c>
      <c r="B177" s="34">
        <v>45716.0</v>
      </c>
      <c r="C177" s="35">
        <v>152582.0</v>
      </c>
      <c r="D177" s="35" t="s">
        <v>128</v>
      </c>
      <c r="E177" s="34">
        <v>44835.0</v>
      </c>
      <c r="F177" s="36">
        <f t="shared" si="4"/>
        <v>28</v>
      </c>
      <c r="G177" s="37">
        <v>44894.0</v>
      </c>
      <c r="H177" s="36">
        <f t="shared" si="5"/>
        <v>26</v>
      </c>
      <c r="I177" s="35" t="s">
        <v>139</v>
      </c>
      <c r="J177" s="35">
        <v>701.0</v>
      </c>
      <c r="K177" s="38"/>
      <c r="L177" s="39"/>
      <c r="M177" s="39"/>
      <c r="N177" s="35" t="s">
        <v>17</v>
      </c>
      <c r="O177" s="40"/>
      <c r="P177" s="61"/>
      <c r="Q177" s="61"/>
      <c r="R177" s="61"/>
      <c r="S177" s="61"/>
      <c r="T177" s="61"/>
      <c r="U177" s="80"/>
      <c r="V177" s="80"/>
      <c r="W177" s="80"/>
    </row>
    <row r="178">
      <c r="A178" s="34">
        <v>45705.0</v>
      </c>
      <c r="B178" s="34">
        <v>45716.0</v>
      </c>
      <c r="C178" s="35">
        <v>75031.0</v>
      </c>
      <c r="D178" s="35" t="s">
        <v>95</v>
      </c>
      <c r="E178" s="34">
        <v>44197.0</v>
      </c>
      <c r="F178" s="36">
        <f t="shared" si="4"/>
        <v>49</v>
      </c>
      <c r="G178" s="34">
        <v>44225.0</v>
      </c>
      <c r="H178" s="36">
        <f t="shared" si="5"/>
        <v>48</v>
      </c>
      <c r="I178" s="35" t="s">
        <v>139</v>
      </c>
      <c r="J178" s="35">
        <v>701.0</v>
      </c>
      <c r="K178" s="38"/>
      <c r="L178" s="39"/>
      <c r="M178" s="39"/>
      <c r="N178" s="35" t="s">
        <v>17</v>
      </c>
      <c r="O178" s="40"/>
      <c r="P178" s="61"/>
      <c r="Q178" s="61"/>
      <c r="R178" s="61"/>
      <c r="S178" s="61"/>
      <c r="T178" s="61"/>
      <c r="U178" s="80"/>
      <c r="V178" s="80"/>
      <c r="W178" s="80"/>
    </row>
    <row r="179">
      <c r="A179" s="34">
        <v>45705.0</v>
      </c>
      <c r="B179" s="34">
        <v>45716.0</v>
      </c>
      <c r="C179" s="35">
        <v>147543.0</v>
      </c>
      <c r="D179" s="35" t="s">
        <v>89</v>
      </c>
      <c r="E179" s="34">
        <v>44774.0</v>
      </c>
      <c r="F179" s="36">
        <f t="shared" si="4"/>
        <v>30</v>
      </c>
      <c r="G179" s="37">
        <v>44851.0</v>
      </c>
      <c r="H179" s="36">
        <f t="shared" si="5"/>
        <v>28</v>
      </c>
      <c r="I179" s="35" t="s">
        <v>139</v>
      </c>
      <c r="J179" s="35">
        <v>607.0</v>
      </c>
      <c r="K179" s="38"/>
      <c r="L179" s="39"/>
      <c r="M179" s="39"/>
      <c r="N179" s="35" t="s">
        <v>17</v>
      </c>
      <c r="O179" s="40"/>
      <c r="P179" s="61"/>
      <c r="Q179" s="61"/>
      <c r="R179" s="61"/>
      <c r="S179" s="61"/>
      <c r="T179" s="61"/>
      <c r="U179" s="80"/>
      <c r="V179" s="80"/>
      <c r="W179" s="80"/>
    </row>
    <row r="180">
      <c r="A180" s="34">
        <v>45705.0</v>
      </c>
      <c r="B180" s="34">
        <v>45716.0</v>
      </c>
      <c r="C180" s="35">
        <v>69131.0</v>
      </c>
      <c r="D180" s="35" t="s">
        <v>140</v>
      </c>
      <c r="E180" s="34">
        <v>44105.0</v>
      </c>
      <c r="F180" s="36">
        <f t="shared" si="4"/>
        <v>52</v>
      </c>
      <c r="G180" s="34">
        <v>44136.0</v>
      </c>
      <c r="H180" s="36">
        <f t="shared" si="5"/>
        <v>51</v>
      </c>
      <c r="I180" s="35" t="s">
        <v>139</v>
      </c>
      <c r="J180" s="35">
        <v>701.0</v>
      </c>
      <c r="K180" s="38"/>
      <c r="L180" s="39"/>
      <c r="M180" s="39"/>
      <c r="N180" s="35" t="s">
        <v>17</v>
      </c>
      <c r="O180" s="40"/>
      <c r="P180" s="61"/>
      <c r="Q180" s="61"/>
      <c r="R180" s="61"/>
      <c r="S180" s="61"/>
      <c r="T180" s="61"/>
      <c r="U180" s="80"/>
      <c r="V180" s="80"/>
      <c r="W180" s="80"/>
    </row>
    <row r="181">
      <c r="A181" s="34">
        <v>45705.0</v>
      </c>
      <c r="B181" s="34">
        <v>45716.0</v>
      </c>
      <c r="C181" s="35">
        <v>98367.0</v>
      </c>
      <c r="D181" s="35" t="s">
        <v>84</v>
      </c>
      <c r="E181" s="34">
        <v>44378.0</v>
      </c>
      <c r="F181" s="36">
        <f t="shared" si="4"/>
        <v>43</v>
      </c>
      <c r="G181" s="34">
        <v>44433.0</v>
      </c>
      <c r="H181" s="36">
        <f t="shared" si="5"/>
        <v>42</v>
      </c>
      <c r="I181" s="35" t="s">
        <v>139</v>
      </c>
      <c r="J181" s="35">
        <v>706.0</v>
      </c>
      <c r="K181" s="38"/>
      <c r="L181" s="39"/>
      <c r="M181" s="39"/>
      <c r="N181" s="35" t="s">
        <v>17</v>
      </c>
      <c r="O181" s="40"/>
      <c r="P181" s="61"/>
      <c r="Q181" s="61"/>
      <c r="R181" s="61"/>
      <c r="S181" s="61"/>
      <c r="T181" s="61"/>
      <c r="U181" s="80"/>
      <c r="V181" s="80"/>
      <c r="W181" s="80"/>
    </row>
    <row r="182">
      <c r="A182" s="34">
        <v>45705.0</v>
      </c>
      <c r="B182" s="34">
        <v>45716.0</v>
      </c>
      <c r="C182" s="35">
        <v>112774.0</v>
      </c>
      <c r="D182" s="35" t="s">
        <v>81</v>
      </c>
      <c r="E182" s="34">
        <v>44409.0</v>
      </c>
      <c r="F182" s="36">
        <f t="shared" si="4"/>
        <v>42</v>
      </c>
      <c r="G182" s="34">
        <v>44588.0</v>
      </c>
      <c r="H182" s="36">
        <f t="shared" si="5"/>
        <v>37</v>
      </c>
      <c r="I182" s="35" t="s">
        <v>139</v>
      </c>
      <c r="J182" s="35" t="s">
        <v>31</v>
      </c>
      <c r="K182" s="38"/>
      <c r="L182" s="39"/>
      <c r="M182" s="39"/>
      <c r="N182" s="35" t="s">
        <v>17</v>
      </c>
      <c r="O182" s="40"/>
      <c r="P182" s="61"/>
      <c r="Q182" s="61"/>
      <c r="R182" s="61"/>
      <c r="S182" s="61"/>
      <c r="T182" s="61"/>
      <c r="U182" s="80"/>
      <c r="V182" s="80"/>
      <c r="W182" s="80"/>
    </row>
    <row r="183">
      <c r="A183" s="34">
        <v>45705.0</v>
      </c>
      <c r="B183" s="34">
        <v>45716.0</v>
      </c>
      <c r="C183" s="35">
        <v>78327.0</v>
      </c>
      <c r="D183" s="35" t="s">
        <v>125</v>
      </c>
      <c r="E183" s="34">
        <v>43891.0</v>
      </c>
      <c r="F183" s="36">
        <f t="shared" si="4"/>
        <v>59</v>
      </c>
      <c r="G183" s="34">
        <v>44256.0</v>
      </c>
      <c r="H183" s="36">
        <f t="shared" si="5"/>
        <v>47</v>
      </c>
      <c r="I183" s="35" t="s">
        <v>139</v>
      </c>
      <c r="J183" s="35" t="s">
        <v>141</v>
      </c>
      <c r="K183" s="38"/>
      <c r="L183" s="39"/>
      <c r="M183" s="39"/>
      <c r="N183" s="35" t="s">
        <v>17</v>
      </c>
      <c r="O183" s="40"/>
      <c r="P183" s="61"/>
      <c r="Q183" s="61"/>
      <c r="R183" s="61"/>
      <c r="S183" s="61"/>
      <c r="T183" s="61"/>
      <c r="U183" s="80"/>
      <c r="V183" s="80"/>
      <c r="W183" s="80"/>
    </row>
    <row r="184">
      <c r="A184" s="34">
        <v>45705.0</v>
      </c>
      <c r="B184" s="34">
        <v>45716.0</v>
      </c>
      <c r="C184" s="35">
        <v>20511.0</v>
      </c>
      <c r="D184" s="35" t="s">
        <v>142</v>
      </c>
      <c r="E184" s="34">
        <v>43525.0</v>
      </c>
      <c r="F184" s="36">
        <f t="shared" si="4"/>
        <v>71</v>
      </c>
      <c r="G184" s="34">
        <v>43657.0</v>
      </c>
      <c r="H184" s="36">
        <f t="shared" si="5"/>
        <v>67</v>
      </c>
      <c r="I184" s="35" t="s">
        <v>139</v>
      </c>
      <c r="J184" s="35">
        <v>701.0</v>
      </c>
      <c r="K184" s="38"/>
      <c r="L184" s="39"/>
      <c r="M184" s="39"/>
      <c r="N184" s="35" t="s">
        <v>17</v>
      </c>
      <c r="O184" s="40"/>
      <c r="P184" s="61"/>
      <c r="Q184" s="61"/>
      <c r="R184" s="61"/>
      <c r="S184" s="61"/>
      <c r="T184" s="61"/>
      <c r="U184" s="80"/>
      <c r="V184" s="80"/>
      <c r="W184" s="80"/>
    </row>
    <row r="185">
      <c r="A185" s="34">
        <v>45705.0</v>
      </c>
      <c r="B185" s="34">
        <v>45716.0</v>
      </c>
      <c r="C185" s="35">
        <v>82232.0</v>
      </c>
      <c r="D185" s="35" t="s">
        <v>84</v>
      </c>
      <c r="E185" s="34">
        <v>43891.0</v>
      </c>
      <c r="F185" s="36">
        <f t="shared" si="4"/>
        <v>59</v>
      </c>
      <c r="G185" s="34">
        <v>44292.0</v>
      </c>
      <c r="H185" s="36">
        <f t="shared" si="5"/>
        <v>46</v>
      </c>
      <c r="I185" s="35" t="s">
        <v>49</v>
      </c>
      <c r="J185" s="35" t="s">
        <v>31</v>
      </c>
      <c r="K185" s="38"/>
      <c r="L185" s="39"/>
      <c r="M185" s="39"/>
      <c r="N185" s="35" t="s">
        <v>17</v>
      </c>
      <c r="O185" s="40"/>
      <c r="P185" s="61"/>
      <c r="Q185" s="61"/>
      <c r="R185" s="61"/>
      <c r="S185" s="61"/>
      <c r="T185" s="61"/>
      <c r="U185" s="80"/>
      <c r="V185" s="80"/>
      <c r="W185" s="80"/>
    </row>
    <row r="186">
      <c r="A186" s="34">
        <v>45705.0</v>
      </c>
      <c r="B186" s="34">
        <v>45716.0</v>
      </c>
      <c r="C186" s="35">
        <v>8729.0</v>
      </c>
      <c r="D186" s="35" t="s">
        <v>65</v>
      </c>
      <c r="E186" s="34">
        <v>43435.0</v>
      </c>
      <c r="F186" s="36">
        <f t="shared" si="4"/>
        <v>74</v>
      </c>
      <c r="G186" s="34">
        <v>43466.0</v>
      </c>
      <c r="H186" s="36">
        <f t="shared" si="5"/>
        <v>73</v>
      </c>
      <c r="I186" s="35" t="s">
        <v>66</v>
      </c>
      <c r="J186" s="35" t="s">
        <v>31</v>
      </c>
      <c r="K186" s="38"/>
      <c r="L186" s="39"/>
      <c r="M186" s="39"/>
      <c r="N186" s="35" t="s">
        <v>17</v>
      </c>
      <c r="O186" s="40"/>
      <c r="P186" s="61"/>
      <c r="Q186" s="61"/>
      <c r="R186" s="61"/>
      <c r="S186" s="61"/>
      <c r="T186" s="61"/>
      <c r="U186" s="80"/>
      <c r="V186" s="80"/>
      <c r="W186" s="80"/>
    </row>
    <row r="187">
      <c r="A187" s="34">
        <v>45705.0</v>
      </c>
      <c r="B187" s="34">
        <v>45707.0</v>
      </c>
      <c r="C187" s="35">
        <v>233603.0</v>
      </c>
      <c r="D187" s="35" t="s">
        <v>81</v>
      </c>
      <c r="E187" s="34">
        <v>44805.0</v>
      </c>
      <c r="F187" s="36">
        <f t="shared" si="4"/>
        <v>29</v>
      </c>
      <c r="G187" s="34">
        <v>45543.0</v>
      </c>
      <c r="H187" s="36">
        <f t="shared" si="5"/>
        <v>5</v>
      </c>
      <c r="I187" s="35" t="s">
        <v>43</v>
      </c>
      <c r="J187" s="39"/>
      <c r="K187" s="38"/>
      <c r="L187" s="39"/>
      <c r="M187" s="39"/>
      <c r="N187" s="35" t="s">
        <v>23</v>
      </c>
      <c r="O187" s="40"/>
      <c r="P187" s="61"/>
      <c r="Q187" s="61"/>
      <c r="R187" s="61"/>
      <c r="S187" s="61"/>
      <c r="T187" s="61"/>
      <c r="U187" s="80"/>
      <c r="V187" s="80"/>
      <c r="W187" s="80"/>
    </row>
    <row r="188">
      <c r="A188" s="34">
        <v>45705.0</v>
      </c>
      <c r="B188" s="34">
        <v>45716.0</v>
      </c>
      <c r="C188" s="35">
        <v>80081.0</v>
      </c>
      <c r="D188" s="35" t="s">
        <v>99</v>
      </c>
      <c r="E188" s="34">
        <v>44256.0</v>
      </c>
      <c r="F188" s="36">
        <f t="shared" si="4"/>
        <v>47</v>
      </c>
      <c r="G188" s="34">
        <v>44274.0</v>
      </c>
      <c r="H188" s="36">
        <f t="shared" si="5"/>
        <v>47</v>
      </c>
      <c r="I188" s="35" t="s">
        <v>66</v>
      </c>
      <c r="J188" s="35">
        <v>23.0</v>
      </c>
      <c r="K188" s="38"/>
      <c r="L188" s="39"/>
      <c r="M188" s="39"/>
      <c r="N188" s="35" t="s">
        <v>17</v>
      </c>
      <c r="O188" s="40"/>
      <c r="P188" s="61"/>
      <c r="Q188" s="61"/>
      <c r="R188" s="61"/>
      <c r="S188" s="61"/>
      <c r="T188" s="61"/>
      <c r="U188" s="80"/>
      <c r="V188" s="80"/>
      <c r="W188" s="80"/>
    </row>
    <row r="189">
      <c r="A189" s="34">
        <v>45705.0</v>
      </c>
      <c r="B189" s="34">
        <v>45716.0</v>
      </c>
      <c r="C189" s="35">
        <v>175811.0</v>
      </c>
      <c r="D189" s="35" t="s">
        <v>65</v>
      </c>
      <c r="E189" s="34">
        <v>44835.0</v>
      </c>
      <c r="F189" s="36">
        <f t="shared" si="4"/>
        <v>28</v>
      </c>
      <c r="G189" s="34">
        <v>45104.0</v>
      </c>
      <c r="H189" s="36">
        <f t="shared" si="5"/>
        <v>20</v>
      </c>
      <c r="I189" s="35" t="s">
        <v>49</v>
      </c>
      <c r="J189" s="35">
        <v>212.0</v>
      </c>
      <c r="K189" s="38"/>
      <c r="L189" s="39"/>
      <c r="M189" s="39"/>
      <c r="N189" s="35" t="s">
        <v>17</v>
      </c>
      <c r="O189" s="40"/>
      <c r="P189" s="61"/>
      <c r="Q189" s="61"/>
      <c r="R189" s="61"/>
      <c r="S189" s="61"/>
      <c r="T189" s="61"/>
      <c r="U189" s="80"/>
      <c r="V189" s="80"/>
      <c r="W189" s="80"/>
    </row>
    <row r="190">
      <c r="A190" s="34">
        <v>45705.0</v>
      </c>
      <c r="B190" s="34">
        <v>45707.0</v>
      </c>
      <c r="C190" s="35">
        <v>221538.0</v>
      </c>
      <c r="D190" s="35" t="s">
        <v>89</v>
      </c>
      <c r="E190" s="34">
        <v>45352.0</v>
      </c>
      <c r="F190" s="36">
        <f t="shared" si="4"/>
        <v>11</v>
      </c>
      <c r="G190" s="34">
        <v>45489.0</v>
      </c>
      <c r="H190" s="36">
        <f t="shared" si="5"/>
        <v>7</v>
      </c>
      <c r="I190" s="35" t="s">
        <v>43</v>
      </c>
      <c r="J190" s="35">
        <v>308.0</v>
      </c>
      <c r="K190" s="38"/>
      <c r="L190" s="39"/>
      <c r="M190" s="39"/>
      <c r="N190" s="35" t="s">
        <v>23</v>
      </c>
      <c r="O190" s="40"/>
      <c r="P190" s="61"/>
      <c r="Q190" s="61"/>
      <c r="R190" s="61"/>
      <c r="S190" s="61"/>
      <c r="T190" s="61"/>
      <c r="U190" s="80"/>
      <c r="V190" s="80"/>
      <c r="W190" s="80"/>
    </row>
    <row r="191">
      <c r="A191" s="34">
        <v>45705.0</v>
      </c>
      <c r="B191" s="34">
        <v>45716.0</v>
      </c>
      <c r="C191" s="35">
        <v>138422.0</v>
      </c>
      <c r="D191" s="35" t="s">
        <v>143</v>
      </c>
      <c r="E191" s="34">
        <v>44682.0</v>
      </c>
      <c r="F191" s="36">
        <f t="shared" si="4"/>
        <v>33</v>
      </c>
      <c r="G191" s="34">
        <v>44769.0</v>
      </c>
      <c r="H191" s="36">
        <f t="shared" si="5"/>
        <v>31</v>
      </c>
      <c r="I191" s="35" t="s">
        <v>49</v>
      </c>
      <c r="J191" s="35">
        <v>212.0</v>
      </c>
      <c r="K191" s="38"/>
      <c r="L191" s="39"/>
      <c r="M191" s="39"/>
      <c r="N191" s="35" t="s">
        <v>17</v>
      </c>
      <c r="O191" s="40"/>
      <c r="P191" s="61"/>
      <c r="Q191" s="61"/>
      <c r="R191" s="61"/>
      <c r="S191" s="61"/>
      <c r="T191" s="61"/>
      <c r="U191" s="80"/>
      <c r="V191" s="80"/>
      <c r="W191" s="80"/>
    </row>
    <row r="192">
      <c r="A192" s="34">
        <v>45705.0</v>
      </c>
      <c r="B192" s="34">
        <v>45712.0</v>
      </c>
      <c r="C192" s="35">
        <v>221959.0</v>
      </c>
      <c r="D192" s="35" t="s">
        <v>42</v>
      </c>
      <c r="E192" s="34">
        <v>45108.0</v>
      </c>
      <c r="F192" s="36">
        <f t="shared" si="4"/>
        <v>19</v>
      </c>
      <c r="G192" s="34">
        <v>45562.0</v>
      </c>
      <c r="H192" s="36">
        <f t="shared" si="5"/>
        <v>5</v>
      </c>
      <c r="I192" s="35" t="s">
        <v>43</v>
      </c>
      <c r="J192" s="35" t="s">
        <v>144</v>
      </c>
      <c r="K192" s="48" t="s">
        <v>74</v>
      </c>
      <c r="L192" s="39"/>
      <c r="M192" s="34">
        <v>45698.0</v>
      </c>
      <c r="N192" s="35" t="s">
        <v>15</v>
      </c>
      <c r="O192" s="55" t="s">
        <v>145</v>
      </c>
      <c r="P192" s="61"/>
      <c r="Q192" s="61"/>
      <c r="R192" s="61"/>
      <c r="S192" s="61"/>
      <c r="T192" s="61"/>
      <c r="U192" s="80"/>
      <c r="V192" s="80"/>
      <c r="W192" s="80"/>
    </row>
    <row r="193">
      <c r="A193" s="34">
        <v>45705.0</v>
      </c>
      <c r="B193" s="34">
        <v>45716.0</v>
      </c>
      <c r="C193" s="35">
        <v>103271.0</v>
      </c>
      <c r="D193" s="35" t="s">
        <v>117</v>
      </c>
      <c r="E193" s="34">
        <v>44317.0</v>
      </c>
      <c r="F193" s="36">
        <f t="shared" si="4"/>
        <v>45</v>
      </c>
      <c r="G193" s="37">
        <v>44484.0</v>
      </c>
      <c r="H193" s="36">
        <f t="shared" si="5"/>
        <v>40</v>
      </c>
      <c r="I193" s="35" t="s">
        <v>43</v>
      </c>
      <c r="J193" s="35">
        <v>344.0</v>
      </c>
      <c r="K193" s="38"/>
      <c r="L193" s="39"/>
      <c r="M193" s="39"/>
      <c r="N193" s="35" t="s">
        <v>17</v>
      </c>
      <c r="O193" s="40"/>
      <c r="P193" s="61"/>
      <c r="Q193" s="61"/>
      <c r="R193" s="61"/>
      <c r="S193" s="61"/>
      <c r="T193" s="61"/>
      <c r="U193" s="80"/>
      <c r="V193" s="80"/>
      <c r="W193" s="80"/>
    </row>
    <row r="194">
      <c r="A194" s="34">
        <v>45705.0</v>
      </c>
      <c r="B194" s="34">
        <v>45716.0</v>
      </c>
      <c r="C194" s="35">
        <v>83712.0</v>
      </c>
      <c r="D194" s="35" t="s">
        <v>134</v>
      </c>
      <c r="E194" s="34">
        <v>44256.0</v>
      </c>
      <c r="F194" s="36">
        <f t="shared" si="4"/>
        <v>47</v>
      </c>
      <c r="G194" s="34">
        <v>44302.0</v>
      </c>
      <c r="H194" s="36">
        <f t="shared" si="5"/>
        <v>46</v>
      </c>
      <c r="I194" s="35" t="s">
        <v>43</v>
      </c>
      <c r="J194" s="35">
        <v>364.0</v>
      </c>
      <c r="K194" s="38"/>
      <c r="L194" s="39"/>
      <c r="M194" s="39"/>
      <c r="N194" s="35" t="s">
        <v>17</v>
      </c>
      <c r="O194" s="40"/>
      <c r="P194" s="61"/>
      <c r="Q194" s="61"/>
      <c r="R194" s="61"/>
      <c r="S194" s="61"/>
      <c r="T194" s="61"/>
      <c r="U194" s="80"/>
      <c r="V194" s="80"/>
      <c r="W194" s="80"/>
    </row>
    <row r="195">
      <c r="A195" s="34">
        <v>45705.0</v>
      </c>
      <c r="B195" s="34">
        <v>45716.0</v>
      </c>
      <c r="C195" s="35">
        <v>35720.0</v>
      </c>
      <c r="D195" s="35" t="s">
        <v>84</v>
      </c>
      <c r="E195" s="34">
        <v>43709.0</v>
      </c>
      <c r="F195" s="36">
        <f t="shared" si="4"/>
        <v>65</v>
      </c>
      <c r="G195" s="37">
        <v>43822.0</v>
      </c>
      <c r="H195" s="36">
        <f t="shared" si="5"/>
        <v>62</v>
      </c>
      <c r="I195" s="35" t="s">
        <v>49</v>
      </c>
      <c r="J195" s="35">
        <v>261.0</v>
      </c>
      <c r="K195" s="38"/>
      <c r="L195" s="39"/>
      <c r="M195" s="39"/>
      <c r="N195" s="35" t="s">
        <v>17</v>
      </c>
      <c r="O195" s="40"/>
      <c r="P195" s="61"/>
      <c r="Q195" s="61"/>
      <c r="R195" s="61"/>
      <c r="S195" s="61"/>
      <c r="T195" s="61"/>
      <c r="U195" s="80"/>
      <c r="V195" s="80"/>
      <c r="W195" s="80"/>
    </row>
    <row r="196">
      <c r="A196" s="34">
        <v>45705.0</v>
      </c>
      <c r="B196" s="34">
        <v>45709.0</v>
      </c>
      <c r="C196" s="35">
        <v>205622.0</v>
      </c>
      <c r="D196" s="35" t="s">
        <v>84</v>
      </c>
      <c r="E196" s="34">
        <v>45323.0</v>
      </c>
      <c r="F196" s="36">
        <f t="shared" si="4"/>
        <v>12</v>
      </c>
      <c r="G196" s="34">
        <v>45366.0</v>
      </c>
      <c r="H196" s="36">
        <f t="shared" si="5"/>
        <v>11</v>
      </c>
      <c r="I196" s="35" t="s">
        <v>43</v>
      </c>
      <c r="J196" s="35">
        <v>349.0</v>
      </c>
      <c r="K196" s="38"/>
      <c r="L196" s="39"/>
      <c r="M196" s="34">
        <v>45709.0</v>
      </c>
      <c r="N196" s="35" t="s">
        <v>15</v>
      </c>
      <c r="O196" s="55" t="s">
        <v>55</v>
      </c>
      <c r="P196" s="61"/>
      <c r="Q196" s="61"/>
      <c r="R196" s="61"/>
      <c r="S196" s="61"/>
      <c r="T196" s="61"/>
      <c r="U196" s="80"/>
      <c r="V196" s="80"/>
      <c r="W196" s="80"/>
    </row>
    <row r="197">
      <c r="A197" s="34">
        <v>45705.0</v>
      </c>
      <c r="B197" s="34">
        <v>45716.0</v>
      </c>
      <c r="C197" s="35">
        <v>163321.0</v>
      </c>
      <c r="D197" s="35" t="s">
        <v>116</v>
      </c>
      <c r="E197" s="34">
        <v>44896.0</v>
      </c>
      <c r="F197" s="36">
        <f t="shared" si="4"/>
        <v>26</v>
      </c>
      <c r="G197" s="34">
        <v>44994.0</v>
      </c>
      <c r="H197" s="36">
        <f t="shared" si="5"/>
        <v>23</v>
      </c>
      <c r="I197" s="35" t="s">
        <v>43</v>
      </c>
      <c r="J197" s="35">
        <v>305.0</v>
      </c>
      <c r="K197" s="38"/>
      <c r="L197" s="39"/>
      <c r="M197" s="39"/>
      <c r="N197" s="35" t="s">
        <v>17</v>
      </c>
      <c r="O197" s="40"/>
      <c r="P197" s="61"/>
      <c r="Q197" s="61"/>
      <c r="R197" s="61"/>
      <c r="S197" s="61"/>
      <c r="T197" s="61"/>
      <c r="U197" s="80"/>
      <c r="V197" s="80"/>
      <c r="W197" s="80"/>
    </row>
    <row r="198">
      <c r="A198" s="34">
        <v>45705.0</v>
      </c>
      <c r="B198" s="34">
        <v>45716.0</v>
      </c>
      <c r="C198" s="35">
        <v>82073.0</v>
      </c>
      <c r="D198" s="35" t="s">
        <v>48</v>
      </c>
      <c r="E198" s="34">
        <v>44075.0</v>
      </c>
      <c r="F198" s="36">
        <f t="shared" si="4"/>
        <v>53</v>
      </c>
      <c r="G198" s="34">
        <v>44293.0</v>
      </c>
      <c r="H198" s="36">
        <f t="shared" si="5"/>
        <v>46</v>
      </c>
      <c r="I198" s="35" t="s">
        <v>139</v>
      </c>
      <c r="J198" s="35">
        <v>706.0</v>
      </c>
      <c r="K198" s="38"/>
      <c r="L198" s="39"/>
      <c r="M198" s="39"/>
      <c r="N198" s="35" t="s">
        <v>17</v>
      </c>
      <c r="O198" s="40"/>
      <c r="P198" s="61"/>
      <c r="Q198" s="61"/>
      <c r="R198" s="61"/>
      <c r="S198" s="61"/>
      <c r="T198" s="61"/>
      <c r="U198" s="80"/>
      <c r="V198" s="80"/>
      <c r="W198" s="80"/>
    </row>
    <row r="199">
      <c r="A199" s="34">
        <v>45705.0</v>
      </c>
      <c r="B199" s="34">
        <v>45716.0</v>
      </c>
      <c r="C199" s="35">
        <v>94761.0</v>
      </c>
      <c r="D199" s="35" t="s">
        <v>81</v>
      </c>
      <c r="E199" s="34">
        <v>42401.0</v>
      </c>
      <c r="F199" s="36">
        <f t="shared" si="4"/>
        <v>108</v>
      </c>
      <c r="G199" s="34">
        <v>44396.0</v>
      </c>
      <c r="H199" s="36">
        <f t="shared" si="5"/>
        <v>43</v>
      </c>
      <c r="I199" s="35" t="s">
        <v>47</v>
      </c>
      <c r="J199" s="35" t="s">
        <v>31</v>
      </c>
      <c r="K199" s="38"/>
      <c r="L199" s="39"/>
      <c r="M199" s="39"/>
      <c r="N199" s="35" t="s">
        <v>17</v>
      </c>
      <c r="O199" s="40"/>
      <c r="P199" s="61"/>
      <c r="Q199" s="61"/>
      <c r="R199" s="61"/>
      <c r="S199" s="61"/>
      <c r="T199" s="61"/>
      <c r="U199" s="80"/>
      <c r="V199" s="80"/>
      <c r="W199" s="80"/>
    </row>
    <row r="200">
      <c r="A200" s="34">
        <v>45705.0</v>
      </c>
      <c r="B200" s="34">
        <v>45716.0</v>
      </c>
      <c r="C200" s="35">
        <v>51156.0</v>
      </c>
      <c r="D200" s="35" t="s">
        <v>116</v>
      </c>
      <c r="E200" s="34">
        <v>43922.0</v>
      </c>
      <c r="F200" s="36">
        <f t="shared" si="4"/>
        <v>58</v>
      </c>
      <c r="G200" s="34">
        <v>43977.0</v>
      </c>
      <c r="H200" s="36">
        <f t="shared" si="5"/>
        <v>57</v>
      </c>
      <c r="I200" s="35" t="s">
        <v>39</v>
      </c>
      <c r="J200" s="35" t="s">
        <v>146</v>
      </c>
      <c r="K200" s="38"/>
      <c r="L200" s="39"/>
      <c r="M200" s="39"/>
      <c r="N200" s="35" t="s">
        <v>17</v>
      </c>
      <c r="O200" s="40"/>
      <c r="P200" s="61"/>
      <c r="Q200" s="61"/>
      <c r="R200" s="61"/>
      <c r="S200" s="61"/>
      <c r="T200" s="61"/>
      <c r="U200" s="80"/>
      <c r="V200" s="80"/>
      <c r="W200" s="80"/>
    </row>
    <row r="201">
      <c r="A201" s="34">
        <v>45705.0</v>
      </c>
      <c r="B201" s="34">
        <v>45716.0</v>
      </c>
      <c r="C201" s="35">
        <v>8384.0</v>
      </c>
      <c r="D201" s="35" t="s">
        <v>147</v>
      </c>
      <c r="E201" s="34">
        <v>42705.0</v>
      </c>
      <c r="F201" s="36">
        <f t="shared" si="4"/>
        <v>98</v>
      </c>
      <c r="G201" s="34">
        <v>44256.0</v>
      </c>
      <c r="H201" s="36">
        <f t="shared" si="5"/>
        <v>47</v>
      </c>
      <c r="I201" s="35" t="s">
        <v>49</v>
      </c>
      <c r="J201" s="39"/>
      <c r="K201" s="48" t="s">
        <v>74</v>
      </c>
      <c r="L201" s="39"/>
      <c r="M201" s="39"/>
      <c r="N201" s="35" t="s">
        <v>18</v>
      </c>
      <c r="O201" s="40"/>
      <c r="P201" s="61"/>
      <c r="Q201" s="61"/>
      <c r="R201" s="61"/>
      <c r="S201" s="61"/>
      <c r="T201" s="61"/>
      <c r="U201" s="80"/>
      <c r="V201" s="80"/>
      <c r="W201" s="80"/>
    </row>
    <row r="202">
      <c r="A202" s="34">
        <v>45705.0</v>
      </c>
      <c r="B202" s="34">
        <v>45716.0</v>
      </c>
      <c r="C202" s="35">
        <v>8369.0</v>
      </c>
      <c r="D202" s="35" t="s">
        <v>95</v>
      </c>
      <c r="E202" s="34">
        <v>43315.0</v>
      </c>
      <c r="F202" s="36">
        <f t="shared" si="4"/>
        <v>78</v>
      </c>
      <c r="G202" s="37">
        <v>43455.0</v>
      </c>
      <c r="H202" s="36">
        <f t="shared" si="5"/>
        <v>74</v>
      </c>
      <c r="I202" s="35" t="s">
        <v>49</v>
      </c>
      <c r="J202" s="39"/>
      <c r="K202" s="38"/>
      <c r="L202" s="39"/>
      <c r="M202" s="39"/>
      <c r="N202" s="35" t="s">
        <v>17</v>
      </c>
      <c r="O202" s="40"/>
      <c r="P202" s="61"/>
      <c r="Q202" s="61"/>
      <c r="R202" s="61"/>
      <c r="S202" s="61"/>
      <c r="T202" s="61"/>
      <c r="U202" s="80"/>
      <c r="V202" s="80"/>
      <c r="W202" s="80"/>
    </row>
    <row r="203">
      <c r="A203" s="34">
        <v>45705.0</v>
      </c>
      <c r="B203" s="34">
        <v>45716.0</v>
      </c>
      <c r="C203" s="35">
        <v>206576.0</v>
      </c>
      <c r="D203" s="35" t="s">
        <v>38</v>
      </c>
      <c r="E203" s="34">
        <v>45323.0</v>
      </c>
      <c r="F203" s="36">
        <f t="shared" si="4"/>
        <v>12</v>
      </c>
      <c r="G203" s="34">
        <v>45366.0</v>
      </c>
      <c r="H203" s="36">
        <f t="shared" si="5"/>
        <v>11</v>
      </c>
      <c r="I203" s="35" t="s">
        <v>67</v>
      </c>
      <c r="J203" s="35">
        <v>4019.0</v>
      </c>
      <c r="K203" s="38"/>
      <c r="L203" s="39"/>
      <c r="M203" s="39"/>
      <c r="N203" s="35" t="s">
        <v>17</v>
      </c>
      <c r="O203" s="40"/>
      <c r="P203" s="61"/>
      <c r="Q203" s="61"/>
      <c r="R203" s="61"/>
      <c r="S203" s="61"/>
      <c r="T203" s="61"/>
      <c r="U203" s="80"/>
      <c r="V203" s="80"/>
      <c r="W203" s="80"/>
    </row>
    <row r="204">
      <c r="A204" s="34">
        <v>45705.0</v>
      </c>
      <c r="B204" s="34">
        <v>45716.0</v>
      </c>
      <c r="C204" s="35">
        <v>238765.0</v>
      </c>
      <c r="D204" s="35" t="s">
        <v>42</v>
      </c>
      <c r="E204" s="34">
        <v>45597.0</v>
      </c>
      <c r="F204" s="36">
        <f t="shared" si="4"/>
        <v>3</v>
      </c>
      <c r="G204" s="34">
        <v>45666.0</v>
      </c>
      <c r="H204" s="36">
        <f t="shared" si="5"/>
        <v>1</v>
      </c>
      <c r="I204" s="35" t="s">
        <v>39</v>
      </c>
      <c r="J204" s="35" t="s">
        <v>31</v>
      </c>
      <c r="K204" s="38"/>
      <c r="L204" s="39"/>
      <c r="M204" s="39"/>
      <c r="N204" s="35" t="s">
        <v>17</v>
      </c>
      <c r="O204" s="40"/>
      <c r="P204" s="61"/>
      <c r="Q204" s="61"/>
      <c r="R204" s="61"/>
      <c r="S204" s="61"/>
      <c r="T204" s="61"/>
      <c r="U204" s="80"/>
      <c r="V204" s="80"/>
      <c r="W204" s="80"/>
    </row>
    <row r="205">
      <c r="A205" s="34">
        <v>45705.0</v>
      </c>
      <c r="B205" s="34">
        <v>45716.0</v>
      </c>
      <c r="C205" s="35">
        <v>215903.0</v>
      </c>
      <c r="D205" s="35" t="s">
        <v>42</v>
      </c>
      <c r="E205" s="34">
        <v>45383.0</v>
      </c>
      <c r="F205" s="36">
        <f t="shared" si="4"/>
        <v>10</v>
      </c>
      <c r="G205" s="34">
        <v>45447.0</v>
      </c>
      <c r="H205" s="36">
        <f t="shared" si="5"/>
        <v>8</v>
      </c>
      <c r="I205" s="35" t="s">
        <v>39</v>
      </c>
      <c r="J205" s="35">
        <v>514.0</v>
      </c>
      <c r="K205" s="38"/>
      <c r="L205" s="39"/>
      <c r="M205" s="39"/>
      <c r="N205" s="35" t="s">
        <v>17</v>
      </c>
      <c r="O205" s="40"/>
      <c r="P205" s="61"/>
      <c r="Q205" s="61"/>
      <c r="R205" s="61"/>
      <c r="S205" s="61"/>
      <c r="T205" s="61"/>
      <c r="U205" s="80"/>
      <c r="V205" s="80"/>
      <c r="W205" s="80"/>
    </row>
    <row r="206">
      <c r="A206" s="34">
        <v>45705.0</v>
      </c>
      <c r="B206" s="34">
        <v>45707.0</v>
      </c>
      <c r="C206" s="35">
        <v>188711.0</v>
      </c>
      <c r="D206" s="35" t="s">
        <v>42</v>
      </c>
      <c r="E206" s="34">
        <v>45108.0</v>
      </c>
      <c r="F206" s="36">
        <f t="shared" si="4"/>
        <v>19</v>
      </c>
      <c r="G206" s="34">
        <v>45208.0</v>
      </c>
      <c r="H206" s="36">
        <f t="shared" si="5"/>
        <v>16</v>
      </c>
      <c r="I206" s="35" t="s">
        <v>62</v>
      </c>
      <c r="J206" s="39"/>
      <c r="K206" s="38"/>
      <c r="L206" s="39"/>
      <c r="M206" s="39"/>
      <c r="N206" s="35" t="s">
        <v>21</v>
      </c>
      <c r="O206" s="40"/>
      <c r="P206" s="61"/>
      <c r="Q206" s="61"/>
      <c r="R206" s="61"/>
      <c r="S206" s="61"/>
      <c r="T206" s="61"/>
      <c r="U206" s="80"/>
      <c r="V206" s="80"/>
      <c r="W206" s="80"/>
    </row>
    <row r="207">
      <c r="A207" s="34">
        <v>45705.0</v>
      </c>
      <c r="B207" s="34">
        <v>45716.0</v>
      </c>
      <c r="C207" s="35">
        <v>211759.0</v>
      </c>
      <c r="D207" s="35" t="s">
        <v>42</v>
      </c>
      <c r="E207" s="34">
        <v>45383.0</v>
      </c>
      <c r="F207" s="36">
        <f t="shared" si="4"/>
        <v>10</v>
      </c>
      <c r="G207" s="34">
        <v>45422.0</v>
      </c>
      <c r="H207" s="36">
        <f t="shared" si="5"/>
        <v>9</v>
      </c>
      <c r="I207" s="35" t="s">
        <v>39</v>
      </c>
      <c r="J207" s="35" t="s">
        <v>31</v>
      </c>
      <c r="K207" s="38"/>
      <c r="L207" s="39"/>
      <c r="M207" s="39"/>
      <c r="N207" s="35" t="s">
        <v>17</v>
      </c>
      <c r="O207" s="40"/>
      <c r="P207" s="61"/>
      <c r="Q207" s="61"/>
      <c r="R207" s="61"/>
      <c r="S207" s="61"/>
      <c r="T207" s="61"/>
      <c r="U207" s="80"/>
      <c r="V207" s="80"/>
      <c r="W207" s="80"/>
    </row>
    <row r="208">
      <c r="A208" s="34">
        <v>45705.0</v>
      </c>
      <c r="B208" s="34">
        <v>45716.0</v>
      </c>
      <c r="C208" s="35">
        <v>226893.0</v>
      </c>
      <c r="D208" s="35" t="s">
        <v>42</v>
      </c>
      <c r="E208" s="34">
        <v>45444.0</v>
      </c>
      <c r="F208" s="36">
        <f t="shared" si="4"/>
        <v>8</v>
      </c>
      <c r="G208" s="34">
        <v>45539.0</v>
      </c>
      <c r="H208" s="36">
        <f t="shared" si="5"/>
        <v>5</v>
      </c>
      <c r="I208" s="35" t="s">
        <v>62</v>
      </c>
      <c r="J208" s="35" t="s">
        <v>31</v>
      </c>
      <c r="K208" s="38"/>
      <c r="L208" s="39"/>
      <c r="M208" s="39"/>
      <c r="N208" s="35" t="s">
        <v>17</v>
      </c>
      <c r="O208" s="40"/>
      <c r="P208" s="61"/>
      <c r="Q208" s="61"/>
      <c r="R208" s="61"/>
      <c r="S208" s="61"/>
      <c r="T208" s="61"/>
      <c r="U208" s="80"/>
      <c r="V208" s="80"/>
      <c r="W208" s="80"/>
    </row>
    <row r="209">
      <c r="A209" s="34">
        <v>45705.0</v>
      </c>
      <c r="B209" s="34">
        <v>45716.0</v>
      </c>
      <c r="C209" s="35">
        <v>234116.0</v>
      </c>
      <c r="D209" s="35" t="s">
        <v>42</v>
      </c>
      <c r="E209" s="34">
        <v>45505.0</v>
      </c>
      <c r="F209" s="36">
        <f t="shared" si="4"/>
        <v>6</v>
      </c>
      <c r="G209" s="37">
        <v>45609.0</v>
      </c>
      <c r="H209" s="36">
        <f t="shared" si="5"/>
        <v>3</v>
      </c>
      <c r="I209" s="35" t="s">
        <v>39</v>
      </c>
      <c r="J209" s="35" t="s">
        <v>31</v>
      </c>
      <c r="K209" s="38"/>
      <c r="L209" s="39"/>
      <c r="M209" s="39"/>
      <c r="N209" s="35" t="s">
        <v>17</v>
      </c>
      <c r="O209" s="40"/>
      <c r="P209" s="61"/>
      <c r="Q209" s="61"/>
      <c r="R209" s="61"/>
      <c r="S209" s="61"/>
      <c r="T209" s="61"/>
      <c r="U209" s="80"/>
      <c r="V209" s="80"/>
      <c r="W209" s="80"/>
    </row>
    <row r="210">
      <c r="A210" s="34">
        <v>45705.0</v>
      </c>
      <c r="B210" s="34">
        <v>45716.0</v>
      </c>
      <c r="C210" s="35">
        <v>239089.0</v>
      </c>
      <c r="D210" s="35" t="s">
        <v>42</v>
      </c>
      <c r="E210" s="34">
        <v>45566.0</v>
      </c>
      <c r="F210" s="36">
        <f t="shared" si="4"/>
        <v>4</v>
      </c>
      <c r="G210" s="34">
        <v>45667.0</v>
      </c>
      <c r="H210" s="36">
        <f t="shared" si="5"/>
        <v>1</v>
      </c>
      <c r="I210" s="35" t="s">
        <v>62</v>
      </c>
      <c r="J210" s="35" t="s">
        <v>31</v>
      </c>
      <c r="K210" s="38"/>
      <c r="L210" s="39"/>
      <c r="M210" s="39"/>
      <c r="N210" s="35" t="s">
        <v>17</v>
      </c>
      <c r="O210" s="40"/>
      <c r="P210" s="61"/>
      <c r="Q210" s="61"/>
      <c r="R210" s="61"/>
      <c r="S210" s="61"/>
      <c r="T210" s="61"/>
      <c r="U210" s="80"/>
      <c r="V210" s="80"/>
      <c r="W210" s="80"/>
    </row>
    <row r="211">
      <c r="A211" s="34">
        <v>45705.0</v>
      </c>
      <c r="B211" s="34">
        <v>45716.0</v>
      </c>
      <c r="C211" s="35">
        <v>241231.0</v>
      </c>
      <c r="D211" s="35" t="s">
        <v>42</v>
      </c>
      <c r="E211" s="34">
        <v>45566.0</v>
      </c>
      <c r="F211" s="36">
        <f t="shared" si="4"/>
        <v>4</v>
      </c>
      <c r="G211" s="34">
        <v>45688.0</v>
      </c>
      <c r="H211" s="36">
        <f t="shared" si="5"/>
        <v>0</v>
      </c>
      <c r="I211" s="35" t="s">
        <v>62</v>
      </c>
      <c r="J211" s="35" t="s">
        <v>31</v>
      </c>
      <c r="K211" s="38"/>
      <c r="L211" s="39"/>
      <c r="M211" s="39"/>
      <c r="N211" s="35" t="s">
        <v>17</v>
      </c>
      <c r="O211" s="40"/>
      <c r="P211" s="61"/>
      <c r="Q211" s="61"/>
      <c r="R211" s="61"/>
      <c r="S211" s="61"/>
      <c r="T211" s="61"/>
      <c r="U211" s="80"/>
      <c r="V211" s="80"/>
      <c r="W211" s="80"/>
    </row>
    <row r="212">
      <c r="A212" s="34">
        <v>45705.0</v>
      </c>
      <c r="B212" s="34">
        <v>45716.0</v>
      </c>
      <c r="C212" s="35">
        <v>240943.0</v>
      </c>
      <c r="D212" s="35" t="s">
        <v>48</v>
      </c>
      <c r="E212" s="34">
        <v>45627.0</v>
      </c>
      <c r="F212" s="36">
        <f t="shared" si="4"/>
        <v>2</v>
      </c>
      <c r="G212" s="34">
        <v>45688.0</v>
      </c>
      <c r="H212" s="36">
        <f t="shared" si="5"/>
        <v>0</v>
      </c>
      <c r="I212" s="35" t="s">
        <v>66</v>
      </c>
      <c r="J212" s="35" t="s">
        <v>31</v>
      </c>
      <c r="K212" s="38"/>
      <c r="L212" s="39"/>
      <c r="M212" s="39"/>
      <c r="N212" s="35" t="s">
        <v>17</v>
      </c>
      <c r="O212" s="40"/>
      <c r="P212" s="61"/>
      <c r="Q212" s="61"/>
      <c r="R212" s="61"/>
      <c r="S212" s="61"/>
      <c r="T212" s="61"/>
      <c r="U212" s="80"/>
      <c r="V212" s="80"/>
      <c r="W212" s="80"/>
    </row>
    <row r="213">
      <c r="A213" s="34">
        <v>45705.0</v>
      </c>
      <c r="B213" s="34">
        <v>45716.0</v>
      </c>
      <c r="C213" s="35">
        <v>169455.0</v>
      </c>
      <c r="D213" s="35" t="s">
        <v>48</v>
      </c>
      <c r="E213" s="34">
        <v>44805.0</v>
      </c>
      <c r="F213" s="36">
        <f t="shared" si="4"/>
        <v>29</v>
      </c>
      <c r="G213" s="34">
        <v>45048.0</v>
      </c>
      <c r="H213" s="36">
        <f t="shared" si="5"/>
        <v>21</v>
      </c>
      <c r="I213" s="35" t="s">
        <v>67</v>
      </c>
      <c r="J213" s="35" t="s">
        <v>31</v>
      </c>
      <c r="K213" s="38"/>
      <c r="L213" s="39"/>
      <c r="M213" s="39"/>
      <c r="N213" s="35" t="s">
        <v>17</v>
      </c>
      <c r="O213" s="40"/>
      <c r="P213" s="61"/>
      <c r="Q213" s="61"/>
      <c r="R213" s="61"/>
      <c r="S213" s="61"/>
      <c r="T213" s="61"/>
      <c r="U213" s="80"/>
      <c r="V213" s="80"/>
      <c r="W213" s="80"/>
    </row>
    <row r="214">
      <c r="A214" s="34">
        <v>45705.0</v>
      </c>
      <c r="B214" s="34">
        <v>45716.0</v>
      </c>
      <c r="C214" s="35">
        <v>238452.0</v>
      </c>
      <c r="D214" s="35" t="s">
        <v>48</v>
      </c>
      <c r="E214" s="34">
        <v>45627.0</v>
      </c>
      <c r="F214" s="36">
        <f t="shared" si="4"/>
        <v>2</v>
      </c>
      <c r="G214" s="34">
        <v>45667.0</v>
      </c>
      <c r="H214" s="36">
        <f t="shared" si="5"/>
        <v>1</v>
      </c>
      <c r="I214" s="35" t="s">
        <v>39</v>
      </c>
      <c r="J214" s="35" t="s">
        <v>31</v>
      </c>
      <c r="K214" s="38"/>
      <c r="L214" s="39"/>
      <c r="M214" s="39"/>
      <c r="N214" s="35" t="s">
        <v>17</v>
      </c>
      <c r="O214" s="40"/>
      <c r="P214" s="61"/>
      <c r="Q214" s="61"/>
      <c r="R214" s="61"/>
      <c r="S214" s="61"/>
      <c r="T214" s="61"/>
      <c r="U214" s="80"/>
      <c r="V214" s="80"/>
      <c r="W214" s="80"/>
    </row>
    <row r="215">
      <c r="A215" s="34">
        <v>45705.0</v>
      </c>
      <c r="B215" s="34">
        <v>45716.0</v>
      </c>
      <c r="C215" s="35">
        <v>180434.0</v>
      </c>
      <c r="D215" s="35" t="s">
        <v>48</v>
      </c>
      <c r="E215" s="34">
        <v>44743.0</v>
      </c>
      <c r="F215" s="36">
        <f t="shared" si="4"/>
        <v>31</v>
      </c>
      <c r="G215" s="34">
        <v>45138.0</v>
      </c>
      <c r="H215" s="36">
        <f t="shared" si="5"/>
        <v>18</v>
      </c>
      <c r="I215" s="35" t="s">
        <v>67</v>
      </c>
      <c r="J215" s="35">
        <v>4019.0</v>
      </c>
      <c r="K215" s="38"/>
      <c r="L215" s="39"/>
      <c r="M215" s="39"/>
      <c r="N215" s="35" t="s">
        <v>17</v>
      </c>
      <c r="O215" s="40"/>
      <c r="P215" s="61"/>
      <c r="Q215" s="61"/>
      <c r="R215" s="61"/>
      <c r="S215" s="61"/>
      <c r="T215" s="61"/>
      <c r="U215" s="80"/>
      <c r="V215" s="80"/>
      <c r="W215" s="80"/>
    </row>
    <row r="216">
      <c r="A216" s="34">
        <v>45705.0</v>
      </c>
      <c r="B216" s="34">
        <v>45716.0</v>
      </c>
      <c r="C216" s="35">
        <v>187392.0</v>
      </c>
      <c r="D216" s="35" t="s">
        <v>48</v>
      </c>
      <c r="E216" s="34">
        <v>45139.0</v>
      </c>
      <c r="F216" s="36">
        <f t="shared" si="4"/>
        <v>18</v>
      </c>
      <c r="G216" s="34">
        <v>45196.0</v>
      </c>
      <c r="H216" s="36">
        <f t="shared" si="5"/>
        <v>17</v>
      </c>
      <c r="I216" s="35" t="s">
        <v>67</v>
      </c>
      <c r="J216" s="35">
        <v>4012.0</v>
      </c>
      <c r="K216" s="38"/>
      <c r="L216" s="39"/>
      <c r="M216" s="39"/>
      <c r="N216" s="35" t="s">
        <v>17</v>
      </c>
      <c r="O216" s="40"/>
      <c r="P216" s="61"/>
      <c r="Q216" s="61"/>
      <c r="R216" s="61"/>
      <c r="S216" s="61"/>
      <c r="T216" s="61"/>
      <c r="U216" s="80"/>
      <c r="V216" s="80"/>
      <c r="W216" s="80"/>
    </row>
    <row r="217">
      <c r="A217" s="34">
        <v>45705.0</v>
      </c>
      <c r="B217" s="34">
        <v>45716.0</v>
      </c>
      <c r="C217" s="35">
        <v>192438.0</v>
      </c>
      <c r="D217" s="35" t="s">
        <v>48</v>
      </c>
      <c r="E217" s="34">
        <v>45200.0</v>
      </c>
      <c r="F217" s="36">
        <f t="shared" si="4"/>
        <v>16</v>
      </c>
      <c r="G217" s="37">
        <v>45240.0</v>
      </c>
      <c r="H217" s="36">
        <f t="shared" si="5"/>
        <v>15</v>
      </c>
      <c r="I217" s="35" t="s">
        <v>39</v>
      </c>
      <c r="J217" s="35">
        <v>535.0</v>
      </c>
      <c r="K217" s="38"/>
      <c r="L217" s="39"/>
      <c r="M217" s="39"/>
      <c r="N217" s="35" t="s">
        <v>17</v>
      </c>
      <c r="O217" s="40"/>
      <c r="P217" s="61"/>
      <c r="Q217" s="61"/>
      <c r="R217" s="61"/>
      <c r="S217" s="61"/>
      <c r="T217" s="61"/>
      <c r="U217" s="80"/>
      <c r="V217" s="80"/>
      <c r="W217" s="80"/>
    </row>
    <row r="218">
      <c r="A218" s="34">
        <v>45705.0</v>
      </c>
      <c r="B218" s="34">
        <v>45716.0</v>
      </c>
      <c r="C218" s="35">
        <v>201107.0</v>
      </c>
      <c r="D218" s="35" t="s">
        <v>48</v>
      </c>
      <c r="E218" s="34">
        <v>45139.0</v>
      </c>
      <c r="F218" s="36">
        <f t="shared" si="4"/>
        <v>18</v>
      </c>
      <c r="G218" s="34">
        <v>45327.0</v>
      </c>
      <c r="H218" s="36">
        <f t="shared" si="5"/>
        <v>12</v>
      </c>
      <c r="I218" s="35" t="s">
        <v>39</v>
      </c>
      <c r="J218" s="35">
        <v>535.0</v>
      </c>
      <c r="K218" s="38"/>
      <c r="L218" s="39"/>
      <c r="M218" s="39"/>
      <c r="N218" s="35" t="s">
        <v>17</v>
      </c>
      <c r="O218" s="40"/>
      <c r="P218" s="61"/>
      <c r="Q218" s="61"/>
      <c r="R218" s="61"/>
      <c r="S218" s="61"/>
      <c r="T218" s="61"/>
      <c r="U218" s="80"/>
      <c r="V218" s="80"/>
      <c r="W218" s="80"/>
    </row>
    <row r="219">
      <c r="A219" s="34">
        <v>45705.0</v>
      </c>
      <c r="B219" s="34">
        <v>45716.0</v>
      </c>
      <c r="C219" s="35">
        <v>195597.0</v>
      </c>
      <c r="D219" s="35" t="s">
        <v>48</v>
      </c>
      <c r="E219" s="34">
        <v>45170.0</v>
      </c>
      <c r="F219" s="36">
        <f t="shared" si="4"/>
        <v>17</v>
      </c>
      <c r="G219" s="37">
        <v>45276.0</v>
      </c>
      <c r="H219" s="36">
        <f t="shared" si="5"/>
        <v>14</v>
      </c>
      <c r="I219" s="35" t="s">
        <v>43</v>
      </c>
      <c r="J219" s="35" t="s">
        <v>31</v>
      </c>
      <c r="K219" s="38"/>
      <c r="L219" s="39"/>
      <c r="M219" s="34">
        <v>45544.0</v>
      </c>
      <c r="N219" s="35" t="s">
        <v>17</v>
      </c>
      <c r="O219" s="40"/>
      <c r="P219" s="61"/>
      <c r="Q219" s="61"/>
      <c r="R219" s="61"/>
      <c r="S219" s="61"/>
      <c r="T219" s="61"/>
      <c r="U219" s="80"/>
      <c r="V219" s="80"/>
      <c r="W219" s="80"/>
    </row>
    <row r="220">
      <c r="A220" s="34">
        <v>45705.0</v>
      </c>
      <c r="B220" s="34">
        <v>45716.0</v>
      </c>
      <c r="C220" s="35">
        <v>212060.0</v>
      </c>
      <c r="D220" s="35" t="s">
        <v>48</v>
      </c>
      <c r="E220" s="34">
        <v>45261.0</v>
      </c>
      <c r="F220" s="36">
        <f t="shared" si="4"/>
        <v>14</v>
      </c>
      <c r="G220" s="34">
        <v>45411.0</v>
      </c>
      <c r="H220" s="36">
        <f t="shared" si="5"/>
        <v>9</v>
      </c>
      <c r="I220" s="35" t="s">
        <v>39</v>
      </c>
      <c r="J220" s="35">
        <v>512.0</v>
      </c>
      <c r="K220" s="38"/>
      <c r="L220" s="39"/>
      <c r="M220" s="39"/>
      <c r="N220" s="35" t="s">
        <v>17</v>
      </c>
      <c r="O220" s="40"/>
      <c r="P220" s="61"/>
      <c r="Q220" s="61"/>
      <c r="R220" s="61"/>
      <c r="S220" s="61"/>
      <c r="T220" s="61"/>
      <c r="U220" s="80"/>
      <c r="V220" s="80"/>
      <c r="W220" s="80"/>
    </row>
    <row r="221">
      <c r="A221" s="34">
        <v>45705.0</v>
      </c>
      <c r="B221" s="34">
        <v>45716.0</v>
      </c>
      <c r="C221" s="35">
        <v>217159.0</v>
      </c>
      <c r="D221" s="35" t="s">
        <v>48</v>
      </c>
      <c r="E221" s="34">
        <v>45413.0</v>
      </c>
      <c r="F221" s="36">
        <f t="shared" si="4"/>
        <v>9</v>
      </c>
      <c r="G221" s="34">
        <v>45451.0</v>
      </c>
      <c r="H221" s="36">
        <f t="shared" si="5"/>
        <v>8</v>
      </c>
      <c r="I221" s="35" t="s">
        <v>39</v>
      </c>
      <c r="J221" s="35">
        <v>520.0</v>
      </c>
      <c r="K221" s="38"/>
      <c r="L221" s="39"/>
      <c r="M221" s="39"/>
      <c r="N221" s="35" t="s">
        <v>17</v>
      </c>
      <c r="O221" s="40"/>
      <c r="P221" s="61"/>
      <c r="Q221" s="61"/>
      <c r="R221" s="61"/>
      <c r="S221" s="61"/>
      <c r="T221" s="61"/>
      <c r="U221" s="80"/>
      <c r="V221" s="80"/>
      <c r="W221" s="80"/>
    </row>
    <row r="222">
      <c r="A222" s="34">
        <v>45705.0</v>
      </c>
      <c r="B222" s="34">
        <v>45716.0</v>
      </c>
      <c r="C222" s="35">
        <v>220557.0</v>
      </c>
      <c r="D222" s="35" t="s">
        <v>48</v>
      </c>
      <c r="E222" s="34">
        <v>45352.0</v>
      </c>
      <c r="F222" s="36">
        <f t="shared" si="4"/>
        <v>11</v>
      </c>
      <c r="G222" s="34">
        <v>45479.0</v>
      </c>
      <c r="H222" s="36">
        <f t="shared" si="5"/>
        <v>7</v>
      </c>
      <c r="I222" s="35" t="s">
        <v>39</v>
      </c>
      <c r="J222" s="35" t="s">
        <v>31</v>
      </c>
      <c r="K222" s="38"/>
      <c r="L222" s="39"/>
      <c r="M222" s="39"/>
      <c r="N222" s="35" t="s">
        <v>17</v>
      </c>
      <c r="O222" s="40"/>
      <c r="P222" s="61"/>
      <c r="Q222" s="61"/>
      <c r="R222" s="61"/>
      <c r="S222" s="61"/>
      <c r="T222" s="61"/>
      <c r="U222" s="80"/>
      <c r="V222" s="80"/>
      <c r="W222" s="80"/>
    </row>
    <row r="223">
      <c r="A223" s="34">
        <v>45705.0</v>
      </c>
      <c r="B223" s="34">
        <v>45716.0</v>
      </c>
      <c r="C223" s="35">
        <v>220008.0</v>
      </c>
      <c r="D223" s="35" t="s">
        <v>48</v>
      </c>
      <c r="E223" s="34">
        <v>45444.0</v>
      </c>
      <c r="F223" s="36">
        <f t="shared" si="4"/>
        <v>8</v>
      </c>
      <c r="G223" s="34">
        <v>45497.0</v>
      </c>
      <c r="H223" s="36">
        <f t="shared" si="5"/>
        <v>7</v>
      </c>
      <c r="I223" s="35" t="s">
        <v>39</v>
      </c>
      <c r="J223" s="35">
        <v>502.0</v>
      </c>
      <c r="K223" s="38"/>
      <c r="L223" s="39"/>
      <c r="M223" s="39"/>
      <c r="N223" s="35" t="s">
        <v>17</v>
      </c>
      <c r="O223" s="40"/>
      <c r="P223" s="61"/>
      <c r="Q223" s="61"/>
      <c r="R223" s="61"/>
      <c r="S223" s="61"/>
      <c r="T223" s="61"/>
      <c r="U223" s="80"/>
      <c r="V223" s="80"/>
      <c r="W223" s="80"/>
    </row>
    <row r="224">
      <c r="A224" s="34">
        <v>45705.0</v>
      </c>
      <c r="B224" s="34">
        <v>45716.0</v>
      </c>
      <c r="C224" s="35">
        <v>225679.0</v>
      </c>
      <c r="D224" s="35" t="s">
        <v>48</v>
      </c>
      <c r="E224" s="34">
        <v>45474.0</v>
      </c>
      <c r="F224" s="36">
        <f t="shared" si="4"/>
        <v>7</v>
      </c>
      <c r="G224" s="34">
        <v>45526.0</v>
      </c>
      <c r="H224" s="36">
        <f t="shared" si="5"/>
        <v>6</v>
      </c>
      <c r="I224" s="35" t="s">
        <v>66</v>
      </c>
      <c r="J224" s="35" t="s">
        <v>31</v>
      </c>
      <c r="K224" s="48">
        <v>5000.0</v>
      </c>
      <c r="L224" s="39"/>
      <c r="M224" s="39"/>
      <c r="N224" s="35" t="s">
        <v>18</v>
      </c>
      <c r="O224" s="40"/>
      <c r="P224" s="61"/>
      <c r="Q224" s="61"/>
      <c r="R224" s="61"/>
      <c r="S224" s="61"/>
      <c r="T224" s="61"/>
      <c r="U224" s="80"/>
      <c r="V224" s="80"/>
      <c r="W224" s="80"/>
    </row>
    <row r="225">
      <c r="A225" s="34">
        <v>45705.0</v>
      </c>
      <c r="B225" s="34">
        <v>45716.0</v>
      </c>
      <c r="C225" s="35">
        <v>228008.0</v>
      </c>
      <c r="D225" s="35" t="s">
        <v>48</v>
      </c>
      <c r="E225" s="34">
        <v>45413.0</v>
      </c>
      <c r="F225" s="36">
        <f t="shared" si="4"/>
        <v>9</v>
      </c>
      <c r="G225" s="34">
        <v>45549.0</v>
      </c>
      <c r="H225" s="36">
        <f t="shared" si="5"/>
        <v>5</v>
      </c>
      <c r="I225" s="35" t="s">
        <v>39</v>
      </c>
      <c r="J225" s="35" t="s">
        <v>31</v>
      </c>
      <c r="K225" s="38"/>
      <c r="L225" s="39"/>
      <c r="M225" s="39"/>
      <c r="N225" s="35" t="s">
        <v>17</v>
      </c>
      <c r="O225" s="40"/>
      <c r="P225" s="61"/>
      <c r="Q225" s="61"/>
      <c r="R225" s="61"/>
      <c r="S225" s="61"/>
      <c r="T225" s="61"/>
      <c r="U225" s="80"/>
      <c r="V225" s="80"/>
      <c r="W225" s="80"/>
    </row>
    <row r="226">
      <c r="A226" s="34">
        <v>45705.0</v>
      </c>
      <c r="B226" s="34">
        <v>45716.0</v>
      </c>
      <c r="C226" s="35">
        <v>231495.0</v>
      </c>
      <c r="D226" s="35" t="s">
        <v>48</v>
      </c>
      <c r="E226" s="34">
        <v>44713.0</v>
      </c>
      <c r="F226" s="36">
        <f t="shared" si="4"/>
        <v>32</v>
      </c>
      <c r="G226" s="37">
        <v>45582.0</v>
      </c>
      <c r="H226" s="36">
        <f t="shared" si="5"/>
        <v>4</v>
      </c>
      <c r="I226" s="35" t="s">
        <v>39</v>
      </c>
      <c r="J226" s="35" t="s">
        <v>31</v>
      </c>
      <c r="K226" s="38"/>
      <c r="L226" s="39"/>
      <c r="M226" s="39"/>
      <c r="N226" s="35" t="s">
        <v>17</v>
      </c>
      <c r="O226" s="40"/>
      <c r="P226" s="61"/>
      <c r="Q226" s="61"/>
      <c r="R226" s="61"/>
      <c r="S226" s="61"/>
      <c r="T226" s="61"/>
      <c r="U226" s="80"/>
      <c r="V226" s="80"/>
      <c r="W226" s="80"/>
    </row>
    <row r="227">
      <c r="A227" s="34">
        <v>45705.0</v>
      </c>
      <c r="B227" s="34">
        <v>45716.0</v>
      </c>
      <c r="C227" s="35">
        <v>230777.0</v>
      </c>
      <c r="D227" s="35" t="s">
        <v>48</v>
      </c>
      <c r="E227" s="34">
        <v>45566.0</v>
      </c>
      <c r="F227" s="36">
        <f t="shared" si="4"/>
        <v>4</v>
      </c>
      <c r="G227" s="34">
        <v>45601.0</v>
      </c>
      <c r="H227" s="36">
        <f t="shared" si="5"/>
        <v>3</v>
      </c>
      <c r="I227" s="35" t="s">
        <v>39</v>
      </c>
      <c r="J227" s="35" t="s">
        <v>31</v>
      </c>
      <c r="K227" s="38"/>
      <c r="L227" s="39"/>
      <c r="M227" s="39"/>
      <c r="N227" s="35" t="s">
        <v>17</v>
      </c>
      <c r="O227" s="40"/>
      <c r="P227" s="61"/>
      <c r="Q227" s="61"/>
      <c r="R227" s="61"/>
      <c r="S227" s="61"/>
      <c r="T227" s="61"/>
      <c r="U227" s="80"/>
      <c r="V227" s="80"/>
      <c r="W227" s="80"/>
    </row>
    <row r="228">
      <c r="A228" s="34">
        <v>45705.0</v>
      </c>
      <c r="B228" s="34">
        <v>45716.0</v>
      </c>
      <c r="C228" s="35">
        <v>234859.0</v>
      </c>
      <c r="D228" s="35" t="s">
        <v>48</v>
      </c>
      <c r="E228" s="34">
        <v>45536.0</v>
      </c>
      <c r="F228" s="36">
        <f t="shared" si="4"/>
        <v>5</v>
      </c>
      <c r="G228" s="37">
        <v>45622.0</v>
      </c>
      <c r="H228" s="36">
        <f t="shared" si="5"/>
        <v>3</v>
      </c>
      <c r="I228" s="35" t="s">
        <v>39</v>
      </c>
      <c r="J228" s="35" t="s">
        <v>31</v>
      </c>
      <c r="K228" s="38"/>
      <c r="L228" s="39"/>
      <c r="M228" s="39"/>
      <c r="N228" s="35" t="s">
        <v>17</v>
      </c>
      <c r="O228" s="40"/>
      <c r="P228" s="61"/>
      <c r="Q228" s="61"/>
      <c r="R228" s="61"/>
      <c r="S228" s="61"/>
      <c r="T228" s="61"/>
      <c r="U228" s="80"/>
      <c r="V228" s="80"/>
      <c r="W228" s="80"/>
    </row>
    <row r="229">
      <c r="A229" s="34">
        <v>45705.0</v>
      </c>
      <c r="B229" s="34">
        <v>45716.0</v>
      </c>
      <c r="C229" s="35">
        <v>232665.0</v>
      </c>
      <c r="D229" s="35" t="s">
        <v>48</v>
      </c>
      <c r="E229" s="34">
        <v>45597.0</v>
      </c>
      <c r="F229" s="36">
        <f t="shared" si="4"/>
        <v>3</v>
      </c>
      <c r="G229" s="34">
        <v>45635.0</v>
      </c>
      <c r="H229" s="36">
        <f t="shared" si="5"/>
        <v>2</v>
      </c>
      <c r="I229" s="35" t="s">
        <v>39</v>
      </c>
      <c r="J229" s="35" t="s">
        <v>31</v>
      </c>
      <c r="K229" s="38"/>
      <c r="L229" s="39"/>
      <c r="M229" s="39"/>
      <c r="N229" s="35" t="s">
        <v>17</v>
      </c>
      <c r="O229" s="40"/>
      <c r="P229" s="61"/>
      <c r="Q229" s="61"/>
      <c r="R229" s="61"/>
      <c r="S229" s="61"/>
      <c r="T229" s="61"/>
      <c r="U229" s="80"/>
      <c r="V229" s="80"/>
      <c r="W229" s="80"/>
    </row>
    <row r="230">
      <c r="A230" s="34">
        <v>45705.0</v>
      </c>
      <c r="B230" s="34">
        <v>45716.0</v>
      </c>
      <c r="C230" s="35">
        <v>225725.0</v>
      </c>
      <c r="D230" s="35" t="s">
        <v>48</v>
      </c>
      <c r="E230" s="34">
        <v>45597.0</v>
      </c>
      <c r="F230" s="36">
        <f t="shared" si="4"/>
        <v>3</v>
      </c>
      <c r="G230" s="34">
        <v>45659.0</v>
      </c>
      <c r="H230" s="36">
        <f t="shared" si="5"/>
        <v>1</v>
      </c>
      <c r="I230" s="35" t="s">
        <v>62</v>
      </c>
      <c r="J230" s="35" t="s">
        <v>31</v>
      </c>
      <c r="K230" s="38"/>
      <c r="L230" s="39"/>
      <c r="M230" s="39"/>
      <c r="N230" s="35" t="s">
        <v>17</v>
      </c>
      <c r="O230" s="40"/>
      <c r="P230" s="61"/>
      <c r="Q230" s="61"/>
      <c r="R230" s="61"/>
      <c r="S230" s="61"/>
      <c r="T230" s="61"/>
      <c r="U230" s="80"/>
      <c r="V230" s="80"/>
      <c r="W230" s="80"/>
    </row>
    <row r="231">
      <c r="A231" s="34">
        <v>45705.0</v>
      </c>
      <c r="B231" s="34">
        <v>45716.0</v>
      </c>
      <c r="C231" s="35">
        <v>238126.0</v>
      </c>
      <c r="D231" s="35" t="s">
        <v>48</v>
      </c>
      <c r="E231" s="34">
        <v>45627.0</v>
      </c>
      <c r="F231" s="36">
        <f t="shared" si="4"/>
        <v>2</v>
      </c>
      <c r="G231" s="34">
        <v>45670.0</v>
      </c>
      <c r="H231" s="36">
        <f t="shared" si="5"/>
        <v>1</v>
      </c>
      <c r="I231" s="35" t="s">
        <v>46</v>
      </c>
      <c r="J231" s="35" t="s">
        <v>31</v>
      </c>
      <c r="K231" s="38"/>
      <c r="L231" s="39"/>
      <c r="M231" s="39"/>
      <c r="N231" s="35" t="s">
        <v>17</v>
      </c>
      <c r="O231" s="40"/>
      <c r="P231" s="61"/>
      <c r="Q231" s="61"/>
      <c r="R231" s="61"/>
      <c r="S231" s="61"/>
      <c r="T231" s="61"/>
      <c r="U231" s="80"/>
      <c r="V231" s="80"/>
      <c r="W231" s="80"/>
    </row>
    <row r="232">
      <c r="A232" s="34">
        <v>45705.0</v>
      </c>
      <c r="B232" s="34">
        <v>45716.0</v>
      </c>
      <c r="C232" s="35">
        <v>175398.0</v>
      </c>
      <c r="D232" s="35" t="s">
        <v>48</v>
      </c>
      <c r="E232" s="34">
        <v>45047.0</v>
      </c>
      <c r="F232" s="36">
        <f t="shared" si="4"/>
        <v>21</v>
      </c>
      <c r="G232" s="34">
        <v>45174.0</v>
      </c>
      <c r="H232" s="36">
        <f t="shared" si="5"/>
        <v>17</v>
      </c>
      <c r="I232" s="35" t="s">
        <v>49</v>
      </c>
      <c r="J232" s="35" t="s">
        <v>148</v>
      </c>
      <c r="K232" s="38"/>
      <c r="L232" s="39"/>
      <c r="M232" s="39"/>
      <c r="N232" s="35" t="s">
        <v>17</v>
      </c>
      <c r="O232" s="40"/>
      <c r="P232" s="61"/>
      <c r="Q232" s="61"/>
      <c r="R232" s="61"/>
      <c r="S232" s="61"/>
      <c r="T232" s="61"/>
      <c r="U232" s="80"/>
      <c r="V232" s="80"/>
      <c r="W232" s="80"/>
    </row>
    <row r="233">
      <c r="A233" s="34">
        <v>45702.0</v>
      </c>
      <c r="B233" s="34">
        <v>45707.0</v>
      </c>
      <c r="C233" s="35">
        <v>241087.0</v>
      </c>
      <c r="D233" s="35" t="s">
        <v>48</v>
      </c>
      <c r="E233" s="34">
        <v>45566.0</v>
      </c>
      <c r="F233" s="36">
        <f t="shared" si="4"/>
        <v>4</v>
      </c>
      <c r="G233" s="34">
        <v>45686.0</v>
      </c>
      <c r="H233" s="36">
        <f t="shared" si="5"/>
        <v>0</v>
      </c>
      <c r="I233" s="35" t="s">
        <v>62</v>
      </c>
      <c r="J233" s="35">
        <v>120.0</v>
      </c>
      <c r="K233" s="48">
        <v>10000.0</v>
      </c>
      <c r="L233" s="35" t="s">
        <v>54</v>
      </c>
      <c r="M233" s="34">
        <v>45707.0</v>
      </c>
      <c r="N233" s="35" t="s">
        <v>15</v>
      </c>
      <c r="O233" s="40"/>
      <c r="P233" s="61"/>
      <c r="Q233" s="61"/>
      <c r="R233" s="61"/>
      <c r="S233" s="61"/>
      <c r="T233" s="61"/>
      <c r="U233" s="80"/>
      <c r="V233" s="80"/>
      <c r="W233" s="80"/>
    </row>
    <row r="234">
      <c r="A234" s="34">
        <v>45702.0</v>
      </c>
      <c r="B234" s="34">
        <v>45706.0</v>
      </c>
      <c r="C234" s="35">
        <v>242302.0</v>
      </c>
      <c r="D234" s="35" t="s">
        <v>48</v>
      </c>
      <c r="E234" s="34">
        <v>45323.0</v>
      </c>
      <c r="F234" s="36">
        <f t="shared" si="4"/>
        <v>12</v>
      </c>
      <c r="G234" s="34">
        <v>45695.0</v>
      </c>
      <c r="H234" s="36">
        <f t="shared" si="5"/>
        <v>0</v>
      </c>
      <c r="I234" s="35" t="s">
        <v>43</v>
      </c>
      <c r="J234" s="35" t="s">
        <v>31</v>
      </c>
      <c r="K234" s="48" t="s">
        <v>74</v>
      </c>
      <c r="L234" s="35" t="s">
        <v>54</v>
      </c>
      <c r="M234" s="34">
        <v>45706.0</v>
      </c>
      <c r="N234" s="35" t="s">
        <v>21</v>
      </c>
      <c r="O234" s="55" t="s">
        <v>149</v>
      </c>
      <c r="P234" s="61"/>
      <c r="Q234" s="61"/>
      <c r="R234" s="61"/>
      <c r="S234" s="61"/>
      <c r="T234" s="61"/>
      <c r="U234" s="80"/>
      <c r="V234" s="80"/>
      <c r="W234" s="80"/>
    </row>
    <row r="235">
      <c r="A235" s="34">
        <v>45705.0</v>
      </c>
      <c r="B235" s="34">
        <v>45716.0</v>
      </c>
      <c r="C235" s="35">
        <v>76550.0</v>
      </c>
      <c r="D235" s="35" t="s">
        <v>48</v>
      </c>
      <c r="E235" s="34">
        <v>44166.0</v>
      </c>
      <c r="F235" s="36">
        <f t="shared" si="4"/>
        <v>50</v>
      </c>
      <c r="G235" s="34">
        <v>44272.0</v>
      </c>
      <c r="H235" s="36">
        <f t="shared" si="5"/>
        <v>47</v>
      </c>
      <c r="I235" s="35" t="s">
        <v>43</v>
      </c>
      <c r="J235" s="35" t="s">
        <v>63</v>
      </c>
      <c r="K235" s="38"/>
      <c r="L235" s="39"/>
      <c r="M235" s="39"/>
      <c r="N235" s="35" t="s">
        <v>17</v>
      </c>
      <c r="O235" s="40"/>
      <c r="P235" s="61"/>
      <c r="Q235" s="61"/>
      <c r="R235" s="61"/>
      <c r="S235" s="61"/>
      <c r="T235" s="61"/>
      <c r="U235" s="80"/>
      <c r="V235" s="80"/>
      <c r="W235" s="80"/>
    </row>
    <row r="236">
      <c r="A236" s="34">
        <v>45702.0</v>
      </c>
      <c r="B236" s="34">
        <v>45707.0</v>
      </c>
      <c r="C236" s="35">
        <v>231794.0</v>
      </c>
      <c r="D236" s="35" t="s">
        <v>48</v>
      </c>
      <c r="E236" s="34">
        <v>45566.0</v>
      </c>
      <c r="F236" s="36">
        <f t="shared" si="4"/>
        <v>4</v>
      </c>
      <c r="G236" s="37">
        <v>45589.0</v>
      </c>
      <c r="H236" s="36">
        <f t="shared" si="5"/>
        <v>4</v>
      </c>
      <c r="I236" s="35" t="s">
        <v>62</v>
      </c>
      <c r="J236" s="35">
        <v>105.0</v>
      </c>
      <c r="K236" s="48">
        <v>10000.0</v>
      </c>
      <c r="L236" s="35" t="s">
        <v>54</v>
      </c>
      <c r="M236" s="34">
        <v>45707.0</v>
      </c>
      <c r="N236" s="35" t="s">
        <v>15</v>
      </c>
      <c r="O236" s="40"/>
      <c r="P236" s="61"/>
      <c r="Q236" s="61"/>
      <c r="R236" s="61"/>
      <c r="S236" s="61"/>
      <c r="T236" s="61"/>
      <c r="U236" s="80"/>
      <c r="V236" s="80"/>
      <c r="W236" s="80"/>
    </row>
    <row r="237">
      <c r="A237" s="34">
        <v>45705.0</v>
      </c>
      <c r="B237" s="34">
        <v>45716.0</v>
      </c>
      <c r="C237" s="35">
        <v>195384.0</v>
      </c>
      <c r="D237" s="35" t="s">
        <v>48</v>
      </c>
      <c r="E237" s="34">
        <v>45231.0</v>
      </c>
      <c r="F237" s="36">
        <f t="shared" si="4"/>
        <v>15</v>
      </c>
      <c r="G237" s="37">
        <v>45271.0</v>
      </c>
      <c r="H237" s="36">
        <f t="shared" si="5"/>
        <v>14</v>
      </c>
      <c r="I237" s="35" t="s">
        <v>49</v>
      </c>
      <c r="J237" s="35" t="s">
        <v>150</v>
      </c>
      <c r="K237" s="38"/>
      <c r="L237" s="39"/>
      <c r="M237" s="39"/>
      <c r="N237" s="35" t="s">
        <v>17</v>
      </c>
      <c r="O237" s="40"/>
      <c r="P237" s="61"/>
      <c r="Q237" s="61"/>
      <c r="R237" s="61"/>
      <c r="S237" s="61"/>
      <c r="T237" s="61"/>
      <c r="U237" s="80"/>
      <c r="V237" s="80"/>
      <c r="W237" s="80"/>
    </row>
    <row r="238">
      <c r="A238" s="34">
        <v>45705.0</v>
      </c>
      <c r="B238" s="34">
        <v>45714.0</v>
      </c>
      <c r="C238" s="35">
        <v>205433.0</v>
      </c>
      <c r="D238" s="35" t="s">
        <v>48</v>
      </c>
      <c r="E238" s="34">
        <v>45323.0</v>
      </c>
      <c r="F238" s="36">
        <f t="shared" si="4"/>
        <v>12</v>
      </c>
      <c r="G238" s="34">
        <v>45362.0</v>
      </c>
      <c r="H238" s="36">
        <f t="shared" si="5"/>
        <v>11</v>
      </c>
      <c r="I238" s="35" t="s">
        <v>43</v>
      </c>
      <c r="J238" s="35">
        <v>328.0</v>
      </c>
      <c r="K238" s="38"/>
      <c r="L238" s="35" t="s">
        <v>54</v>
      </c>
      <c r="M238" s="34">
        <v>45714.0</v>
      </c>
      <c r="N238" s="35" t="s">
        <v>20</v>
      </c>
      <c r="O238" s="40"/>
      <c r="P238" s="61"/>
      <c r="Q238" s="61"/>
      <c r="R238" s="61"/>
      <c r="S238" s="61"/>
      <c r="T238" s="61"/>
      <c r="U238" s="80"/>
      <c r="V238" s="80"/>
      <c r="W238" s="80"/>
    </row>
    <row r="239">
      <c r="A239" s="34">
        <v>45705.0</v>
      </c>
      <c r="B239" s="34">
        <v>45707.0</v>
      </c>
      <c r="C239" s="35">
        <v>206234.0</v>
      </c>
      <c r="D239" s="35" t="s">
        <v>48</v>
      </c>
      <c r="E239" s="34">
        <v>45383.0</v>
      </c>
      <c r="F239" s="36">
        <f t="shared" si="4"/>
        <v>10</v>
      </c>
      <c r="G239" s="34">
        <v>45430.0</v>
      </c>
      <c r="H239" s="36">
        <f t="shared" si="5"/>
        <v>9</v>
      </c>
      <c r="I239" s="35" t="s">
        <v>43</v>
      </c>
      <c r="J239" s="35" t="s">
        <v>101</v>
      </c>
      <c r="K239" s="38"/>
      <c r="L239" s="39"/>
      <c r="M239" s="39"/>
      <c r="N239" s="35" t="s">
        <v>21</v>
      </c>
      <c r="O239" s="40"/>
      <c r="P239" s="61"/>
      <c r="Q239" s="61"/>
      <c r="R239" s="61"/>
      <c r="S239" s="61"/>
      <c r="T239" s="61"/>
      <c r="U239" s="80"/>
      <c r="V239" s="80"/>
      <c r="W239" s="80"/>
    </row>
    <row r="240">
      <c r="A240" s="34">
        <v>45706.0</v>
      </c>
      <c r="B240" s="34">
        <v>45707.0</v>
      </c>
      <c r="C240" s="35">
        <v>221810.0</v>
      </c>
      <c r="D240" s="35" t="s">
        <v>48</v>
      </c>
      <c r="E240" s="34">
        <v>45474.0</v>
      </c>
      <c r="F240" s="36">
        <f t="shared" si="4"/>
        <v>7</v>
      </c>
      <c r="G240" s="34">
        <v>45504.0</v>
      </c>
      <c r="H240" s="36">
        <f t="shared" si="5"/>
        <v>6</v>
      </c>
      <c r="I240" s="35" t="s">
        <v>62</v>
      </c>
      <c r="J240" s="35" t="s">
        <v>31</v>
      </c>
      <c r="K240" s="48">
        <v>8000.0</v>
      </c>
      <c r="L240" s="35" t="s">
        <v>54</v>
      </c>
      <c r="M240" s="34">
        <v>45707.0</v>
      </c>
      <c r="N240" s="35" t="s">
        <v>15</v>
      </c>
      <c r="O240" s="40"/>
      <c r="P240" s="61"/>
      <c r="Q240" s="61"/>
      <c r="R240" s="61"/>
      <c r="S240" s="61"/>
      <c r="T240" s="61"/>
      <c r="U240" s="80"/>
      <c r="V240" s="80"/>
      <c r="W240" s="80"/>
    </row>
    <row r="241">
      <c r="A241" s="34">
        <v>45705.0</v>
      </c>
      <c r="B241" s="34">
        <v>45709.0</v>
      </c>
      <c r="C241" s="35">
        <v>225497.0</v>
      </c>
      <c r="D241" s="35" t="s">
        <v>48</v>
      </c>
      <c r="E241" s="34">
        <v>45505.0</v>
      </c>
      <c r="F241" s="36">
        <f t="shared" si="4"/>
        <v>6</v>
      </c>
      <c r="G241" s="34">
        <v>45530.0</v>
      </c>
      <c r="H241" s="36">
        <f t="shared" si="5"/>
        <v>6</v>
      </c>
      <c r="I241" s="35" t="s">
        <v>49</v>
      </c>
      <c r="J241" s="35">
        <v>201.0</v>
      </c>
      <c r="K241" s="48">
        <v>30000.0</v>
      </c>
      <c r="L241" s="35" t="s">
        <v>54</v>
      </c>
      <c r="M241" s="34">
        <v>45709.0</v>
      </c>
      <c r="N241" s="35" t="s">
        <v>15</v>
      </c>
      <c r="O241" s="55" t="s">
        <v>55</v>
      </c>
      <c r="P241" s="61"/>
      <c r="Q241" s="61"/>
      <c r="R241" s="61"/>
      <c r="S241" s="61"/>
      <c r="T241" s="61"/>
      <c r="U241" s="80"/>
      <c r="V241" s="80"/>
      <c r="W241" s="80"/>
    </row>
    <row r="242">
      <c r="A242" s="34">
        <v>45705.0</v>
      </c>
      <c r="B242" s="34">
        <v>45716.0</v>
      </c>
      <c r="C242" s="35">
        <v>229332.0</v>
      </c>
      <c r="D242" s="35" t="s">
        <v>48</v>
      </c>
      <c r="E242" s="34">
        <v>45536.0</v>
      </c>
      <c r="F242" s="36">
        <f t="shared" si="4"/>
        <v>5</v>
      </c>
      <c r="G242" s="34">
        <v>45572.0</v>
      </c>
      <c r="H242" s="36">
        <f t="shared" si="5"/>
        <v>4</v>
      </c>
      <c r="I242" s="35" t="s">
        <v>43</v>
      </c>
      <c r="J242" s="35" t="s">
        <v>31</v>
      </c>
      <c r="K242" s="38"/>
      <c r="L242" s="39"/>
      <c r="M242" s="39"/>
      <c r="N242" s="35" t="s">
        <v>17</v>
      </c>
      <c r="O242" s="40"/>
      <c r="P242" s="61"/>
      <c r="Q242" s="61"/>
      <c r="R242" s="61"/>
      <c r="S242" s="61"/>
      <c r="T242" s="61"/>
      <c r="U242" s="80"/>
      <c r="V242" s="80"/>
      <c r="W242" s="80"/>
    </row>
    <row r="243">
      <c r="A243" s="34">
        <v>45705.0</v>
      </c>
      <c r="B243" s="34">
        <v>45716.0</v>
      </c>
      <c r="C243" s="35">
        <v>230647.0</v>
      </c>
      <c r="D243" s="35" t="s">
        <v>48</v>
      </c>
      <c r="E243" s="34">
        <v>45566.0</v>
      </c>
      <c r="F243" s="36">
        <f t="shared" si="4"/>
        <v>4</v>
      </c>
      <c r="G243" s="37">
        <v>45595.0</v>
      </c>
      <c r="H243" s="36">
        <f t="shared" si="5"/>
        <v>3</v>
      </c>
      <c r="I243" s="35" t="s">
        <v>62</v>
      </c>
      <c r="J243" s="35" t="s">
        <v>31</v>
      </c>
      <c r="K243" s="38"/>
      <c r="L243" s="39"/>
      <c r="M243" s="39"/>
      <c r="N243" s="35" t="s">
        <v>17</v>
      </c>
      <c r="O243" s="40"/>
      <c r="P243" s="61"/>
      <c r="Q243" s="61"/>
      <c r="R243" s="61"/>
      <c r="S243" s="61"/>
      <c r="T243" s="61"/>
      <c r="U243" s="80"/>
      <c r="V243" s="80"/>
      <c r="W243" s="80"/>
    </row>
    <row r="244">
      <c r="A244" s="34">
        <v>45705.0</v>
      </c>
      <c r="B244" s="34">
        <v>45716.0</v>
      </c>
      <c r="C244" s="35">
        <v>236670.0</v>
      </c>
      <c r="D244" s="35" t="s">
        <v>59</v>
      </c>
      <c r="E244" s="34">
        <v>45505.0</v>
      </c>
      <c r="F244" s="36">
        <f t="shared" si="4"/>
        <v>6</v>
      </c>
      <c r="G244" s="34">
        <v>45664.0</v>
      </c>
      <c r="H244" s="36">
        <f t="shared" si="5"/>
        <v>1</v>
      </c>
      <c r="I244" s="35" t="s">
        <v>62</v>
      </c>
      <c r="J244" s="35" t="s">
        <v>31</v>
      </c>
      <c r="K244" s="38"/>
      <c r="L244" s="39"/>
      <c r="M244" s="39"/>
      <c r="N244" s="35" t="s">
        <v>17</v>
      </c>
      <c r="O244" s="40"/>
      <c r="P244" s="61"/>
      <c r="Q244" s="61"/>
      <c r="R244" s="61"/>
      <c r="S244" s="61"/>
      <c r="T244" s="61"/>
      <c r="U244" s="80"/>
      <c r="V244" s="80"/>
      <c r="W244" s="80"/>
    </row>
    <row r="245">
      <c r="A245" s="34">
        <v>45705.0</v>
      </c>
      <c r="B245" s="34">
        <v>45716.0</v>
      </c>
      <c r="C245" s="35">
        <v>201706.0</v>
      </c>
      <c r="D245" s="35" t="s">
        <v>59</v>
      </c>
      <c r="E245" s="34">
        <v>45323.0</v>
      </c>
      <c r="F245" s="36">
        <f t="shared" si="4"/>
        <v>12</v>
      </c>
      <c r="G245" s="34">
        <v>45447.0</v>
      </c>
      <c r="H245" s="36">
        <f t="shared" si="5"/>
        <v>8</v>
      </c>
      <c r="I245" s="35" t="s">
        <v>62</v>
      </c>
      <c r="J245" s="35">
        <v>102.0</v>
      </c>
      <c r="K245" s="38"/>
      <c r="L245" s="39"/>
      <c r="M245" s="37">
        <v>45636.0</v>
      </c>
      <c r="N245" s="35" t="s">
        <v>17</v>
      </c>
      <c r="O245" s="40"/>
      <c r="P245" s="61"/>
      <c r="Q245" s="61"/>
      <c r="R245" s="61"/>
      <c r="S245" s="61"/>
      <c r="T245" s="61"/>
      <c r="U245" s="80"/>
      <c r="V245" s="80"/>
      <c r="W245" s="80"/>
    </row>
    <row r="246">
      <c r="A246" s="34">
        <v>45705.0</v>
      </c>
      <c r="B246" s="34">
        <v>45706.0</v>
      </c>
      <c r="C246" s="35">
        <v>222188.0</v>
      </c>
      <c r="D246" s="35" t="s">
        <v>59</v>
      </c>
      <c r="E246" s="34">
        <v>45474.0</v>
      </c>
      <c r="F246" s="36">
        <f t="shared" si="4"/>
        <v>7</v>
      </c>
      <c r="G246" s="34">
        <v>45493.0</v>
      </c>
      <c r="H246" s="36">
        <f t="shared" si="5"/>
        <v>7</v>
      </c>
      <c r="I246" s="35" t="s">
        <v>43</v>
      </c>
      <c r="J246" s="35" t="s">
        <v>69</v>
      </c>
      <c r="K246" s="48">
        <v>2000.0</v>
      </c>
      <c r="L246" s="35" t="s">
        <v>54</v>
      </c>
      <c r="M246" s="34">
        <v>45706.0</v>
      </c>
      <c r="N246" s="35" t="s">
        <v>15</v>
      </c>
      <c r="O246" s="55" t="s">
        <v>151</v>
      </c>
      <c r="P246" s="61"/>
      <c r="Q246" s="61"/>
      <c r="R246" s="61"/>
      <c r="S246" s="61"/>
      <c r="T246" s="61"/>
      <c r="U246" s="80"/>
      <c r="V246" s="80"/>
      <c r="W246" s="80"/>
    </row>
    <row r="247">
      <c r="A247" s="34">
        <v>45705.0</v>
      </c>
      <c r="B247" s="34">
        <v>45713.0</v>
      </c>
      <c r="C247" s="35">
        <v>235273.0</v>
      </c>
      <c r="D247" s="35" t="s">
        <v>59</v>
      </c>
      <c r="E247" s="34">
        <v>45505.0</v>
      </c>
      <c r="F247" s="36">
        <f t="shared" si="4"/>
        <v>6</v>
      </c>
      <c r="G247" s="37">
        <v>45623.0</v>
      </c>
      <c r="H247" s="36">
        <f t="shared" si="5"/>
        <v>3</v>
      </c>
      <c r="I247" s="35" t="s">
        <v>43</v>
      </c>
      <c r="J247" s="35">
        <v>366.0</v>
      </c>
      <c r="K247" s="48">
        <v>15000.0</v>
      </c>
      <c r="L247" s="39"/>
      <c r="M247" s="34">
        <v>45713.0</v>
      </c>
      <c r="N247" s="35" t="s">
        <v>15</v>
      </c>
      <c r="O247" s="55" t="s">
        <v>55</v>
      </c>
      <c r="P247" s="61"/>
      <c r="Q247" s="61"/>
      <c r="R247" s="61"/>
      <c r="S247" s="61"/>
      <c r="T247" s="61"/>
      <c r="U247" s="80"/>
      <c r="V247" s="80"/>
      <c r="W247" s="80"/>
    </row>
    <row r="248">
      <c r="A248" s="34">
        <v>45705.0</v>
      </c>
      <c r="B248" s="34">
        <v>45707.0</v>
      </c>
      <c r="C248" s="35">
        <v>241806.0</v>
      </c>
      <c r="D248" s="35" t="s">
        <v>59</v>
      </c>
      <c r="E248" s="34">
        <v>45658.0</v>
      </c>
      <c r="F248" s="36">
        <f t="shared" si="4"/>
        <v>1</v>
      </c>
      <c r="G248" s="34">
        <v>45692.0</v>
      </c>
      <c r="H248" s="36">
        <f t="shared" si="5"/>
        <v>0</v>
      </c>
      <c r="I248" s="35" t="s">
        <v>43</v>
      </c>
      <c r="J248" s="35" t="s">
        <v>31</v>
      </c>
      <c r="K248" s="38"/>
      <c r="L248" s="39"/>
      <c r="M248" s="39"/>
      <c r="N248" s="35" t="s">
        <v>23</v>
      </c>
      <c r="O248" s="40"/>
      <c r="P248" s="61"/>
      <c r="Q248" s="61"/>
      <c r="R248" s="61"/>
      <c r="S248" s="61"/>
      <c r="T248" s="61"/>
      <c r="U248" s="80"/>
      <c r="V248" s="80"/>
      <c r="W248" s="80"/>
    </row>
    <row r="249">
      <c r="A249" s="34">
        <v>45705.0</v>
      </c>
      <c r="B249" s="34">
        <v>45716.0</v>
      </c>
      <c r="C249" s="35">
        <v>198021.0</v>
      </c>
      <c r="D249" s="35" t="s">
        <v>59</v>
      </c>
      <c r="E249" s="34">
        <v>43862.0</v>
      </c>
      <c r="F249" s="36">
        <f t="shared" si="4"/>
        <v>60</v>
      </c>
      <c r="G249" s="34">
        <v>45301.0</v>
      </c>
      <c r="H249" s="36">
        <f t="shared" si="5"/>
        <v>13</v>
      </c>
      <c r="I249" s="35" t="s">
        <v>39</v>
      </c>
      <c r="J249" s="35">
        <v>505.0</v>
      </c>
      <c r="K249" s="38"/>
      <c r="L249" s="35" t="s">
        <v>54</v>
      </c>
      <c r="M249" s="34">
        <v>45716.0</v>
      </c>
      <c r="N249" s="35" t="s">
        <v>15</v>
      </c>
      <c r="O249" s="40"/>
      <c r="P249" s="61"/>
      <c r="Q249" s="61"/>
      <c r="R249" s="61"/>
      <c r="S249" s="61"/>
      <c r="T249" s="61"/>
      <c r="U249" s="80"/>
      <c r="V249" s="80"/>
      <c r="W249" s="80"/>
    </row>
    <row r="250">
      <c r="A250" s="34">
        <v>45705.0</v>
      </c>
      <c r="B250" s="34">
        <v>45716.0</v>
      </c>
      <c r="C250" s="35">
        <v>209766.0</v>
      </c>
      <c r="D250" s="35" t="s">
        <v>59</v>
      </c>
      <c r="E250" s="34">
        <v>45323.0</v>
      </c>
      <c r="F250" s="36">
        <f t="shared" si="4"/>
        <v>12</v>
      </c>
      <c r="G250" s="34">
        <v>45399.0</v>
      </c>
      <c r="H250" s="36">
        <f t="shared" si="5"/>
        <v>10</v>
      </c>
      <c r="I250" s="35" t="s">
        <v>39</v>
      </c>
      <c r="J250" s="35">
        <v>504.0</v>
      </c>
      <c r="K250" s="38"/>
      <c r="L250" s="39"/>
      <c r="M250" s="39"/>
      <c r="N250" s="35" t="s">
        <v>17</v>
      </c>
      <c r="O250" s="40"/>
      <c r="P250" s="61"/>
      <c r="Q250" s="61"/>
      <c r="R250" s="61"/>
      <c r="S250" s="61"/>
      <c r="T250" s="61"/>
      <c r="U250" s="80"/>
      <c r="V250" s="80"/>
      <c r="W250" s="80"/>
    </row>
    <row r="251">
      <c r="A251" s="34">
        <v>45705.0</v>
      </c>
      <c r="B251" s="34">
        <v>45716.0</v>
      </c>
      <c r="C251" s="35">
        <v>222204.0</v>
      </c>
      <c r="D251" s="35" t="s">
        <v>59</v>
      </c>
      <c r="E251" s="34">
        <v>45444.0</v>
      </c>
      <c r="F251" s="36">
        <f t="shared" si="4"/>
        <v>8</v>
      </c>
      <c r="G251" s="34">
        <v>45495.0</v>
      </c>
      <c r="H251" s="36">
        <f t="shared" si="5"/>
        <v>7</v>
      </c>
      <c r="I251" s="35" t="s">
        <v>39</v>
      </c>
      <c r="J251" s="35" t="s">
        <v>152</v>
      </c>
      <c r="K251" s="38"/>
      <c r="L251" s="39"/>
      <c r="M251" s="39"/>
      <c r="N251" s="35" t="s">
        <v>17</v>
      </c>
      <c r="O251" s="40"/>
      <c r="P251" s="61"/>
      <c r="Q251" s="61"/>
      <c r="R251" s="61"/>
      <c r="S251" s="61"/>
      <c r="T251" s="61"/>
      <c r="U251" s="80"/>
      <c r="V251" s="80"/>
      <c r="W251" s="80"/>
    </row>
    <row r="252">
      <c r="A252" s="34">
        <v>45705.0</v>
      </c>
      <c r="B252" s="34">
        <v>45716.0</v>
      </c>
      <c r="C252" s="35">
        <v>230087.0</v>
      </c>
      <c r="D252" s="35" t="s">
        <v>59</v>
      </c>
      <c r="E252" s="34">
        <v>45536.0</v>
      </c>
      <c r="F252" s="36">
        <f t="shared" si="4"/>
        <v>5</v>
      </c>
      <c r="G252" s="34">
        <v>45570.0</v>
      </c>
      <c r="H252" s="36">
        <f t="shared" si="5"/>
        <v>4</v>
      </c>
      <c r="I252" s="35" t="s">
        <v>39</v>
      </c>
      <c r="J252" s="35" t="s">
        <v>31</v>
      </c>
      <c r="K252" s="38"/>
      <c r="L252" s="39"/>
      <c r="M252" s="39"/>
      <c r="N252" s="35" t="s">
        <v>17</v>
      </c>
      <c r="O252" s="40"/>
      <c r="P252" s="61"/>
      <c r="Q252" s="61"/>
      <c r="R252" s="61"/>
      <c r="S252" s="61"/>
      <c r="T252" s="61"/>
      <c r="U252" s="80"/>
      <c r="V252" s="80"/>
      <c r="W252" s="80"/>
    </row>
    <row r="253">
      <c r="A253" s="34">
        <v>45705.0</v>
      </c>
      <c r="B253" s="34">
        <v>45716.0</v>
      </c>
      <c r="C253" s="35">
        <v>228062.0</v>
      </c>
      <c r="D253" s="35" t="s">
        <v>59</v>
      </c>
      <c r="E253" s="34">
        <v>45505.0</v>
      </c>
      <c r="F253" s="36">
        <f t="shared" si="4"/>
        <v>6</v>
      </c>
      <c r="G253" s="34">
        <v>45551.0</v>
      </c>
      <c r="H253" s="36">
        <f t="shared" si="5"/>
        <v>5</v>
      </c>
      <c r="I253" s="35" t="s">
        <v>39</v>
      </c>
      <c r="J253" s="35" t="s">
        <v>31</v>
      </c>
      <c r="K253" s="38"/>
      <c r="L253" s="39"/>
      <c r="M253" s="39"/>
      <c r="N253" s="35" t="s">
        <v>17</v>
      </c>
      <c r="O253" s="40"/>
      <c r="P253" s="61"/>
      <c r="Q253" s="61"/>
      <c r="R253" s="61"/>
      <c r="S253" s="61"/>
      <c r="T253" s="61"/>
      <c r="U253" s="80"/>
      <c r="V253" s="80"/>
      <c r="W253" s="80"/>
    </row>
    <row r="254">
      <c r="A254" s="34">
        <v>45705.0</v>
      </c>
      <c r="B254" s="34">
        <v>45716.0</v>
      </c>
      <c r="C254" s="35">
        <v>238563.0</v>
      </c>
      <c r="D254" s="35" t="s">
        <v>65</v>
      </c>
      <c r="E254" s="34">
        <v>45597.0</v>
      </c>
      <c r="F254" s="36">
        <f t="shared" si="4"/>
        <v>3</v>
      </c>
      <c r="G254" s="34">
        <v>45666.0</v>
      </c>
      <c r="H254" s="36">
        <f t="shared" si="5"/>
        <v>1</v>
      </c>
      <c r="I254" s="35" t="s">
        <v>62</v>
      </c>
      <c r="J254" s="35" t="s">
        <v>31</v>
      </c>
      <c r="K254" s="38"/>
      <c r="L254" s="39"/>
      <c r="M254" s="39"/>
      <c r="N254" s="35" t="s">
        <v>17</v>
      </c>
      <c r="O254" s="40"/>
      <c r="P254" s="61"/>
      <c r="Q254" s="61"/>
      <c r="R254" s="61"/>
      <c r="S254" s="61"/>
      <c r="T254" s="61"/>
      <c r="U254" s="80"/>
      <c r="V254" s="80"/>
      <c r="W254" s="80"/>
    </row>
    <row r="255">
      <c r="A255" s="34">
        <v>45705.0</v>
      </c>
      <c r="B255" s="34">
        <v>45716.0</v>
      </c>
      <c r="C255" s="35">
        <v>117403.0</v>
      </c>
      <c r="D255" s="35" t="s">
        <v>65</v>
      </c>
      <c r="E255" s="34">
        <v>44470.0</v>
      </c>
      <c r="F255" s="36">
        <f t="shared" si="4"/>
        <v>40</v>
      </c>
      <c r="G255" s="34">
        <v>44617.0</v>
      </c>
      <c r="H255" s="36">
        <f t="shared" si="5"/>
        <v>36</v>
      </c>
      <c r="I255" s="35" t="s">
        <v>39</v>
      </c>
      <c r="J255" s="35">
        <v>516.0</v>
      </c>
      <c r="K255" s="38"/>
      <c r="L255" s="39"/>
      <c r="M255" s="39"/>
      <c r="N255" s="35" t="s">
        <v>17</v>
      </c>
      <c r="O255" s="40"/>
      <c r="P255" s="61"/>
      <c r="Q255" s="61"/>
      <c r="R255" s="61"/>
      <c r="S255" s="61"/>
      <c r="T255" s="61"/>
      <c r="U255" s="80"/>
      <c r="V255" s="80"/>
      <c r="W255" s="80"/>
    </row>
    <row r="256">
      <c r="A256" s="34">
        <v>45705.0</v>
      </c>
      <c r="B256" s="34">
        <v>45716.0</v>
      </c>
      <c r="C256" s="35">
        <v>148046.0</v>
      </c>
      <c r="D256" s="35" t="s">
        <v>65</v>
      </c>
      <c r="E256" s="34">
        <v>44682.0</v>
      </c>
      <c r="F256" s="36">
        <f t="shared" si="4"/>
        <v>33</v>
      </c>
      <c r="G256" s="37">
        <v>44854.0</v>
      </c>
      <c r="H256" s="36">
        <f t="shared" si="5"/>
        <v>28</v>
      </c>
      <c r="I256" s="35" t="s">
        <v>62</v>
      </c>
      <c r="J256" s="35" t="s">
        <v>92</v>
      </c>
      <c r="K256" s="38"/>
      <c r="L256" s="39"/>
      <c r="M256" s="34">
        <v>45630.0</v>
      </c>
      <c r="N256" s="35" t="s">
        <v>17</v>
      </c>
      <c r="O256" s="40"/>
      <c r="P256" s="61"/>
      <c r="Q256" s="61"/>
      <c r="R256" s="61"/>
      <c r="S256" s="61"/>
      <c r="T256" s="61"/>
      <c r="U256" s="80"/>
      <c r="V256" s="80"/>
      <c r="W256" s="80"/>
    </row>
    <row r="257">
      <c r="A257" s="34">
        <v>45705.0</v>
      </c>
      <c r="B257" s="34">
        <v>45716.0</v>
      </c>
      <c r="C257" s="35">
        <v>235951.0</v>
      </c>
      <c r="D257" s="35" t="s">
        <v>65</v>
      </c>
      <c r="E257" s="34">
        <v>45566.0</v>
      </c>
      <c r="F257" s="36">
        <f t="shared" si="4"/>
        <v>4</v>
      </c>
      <c r="G257" s="34">
        <v>45628.0</v>
      </c>
      <c r="H257" s="36">
        <f t="shared" si="5"/>
        <v>2</v>
      </c>
      <c r="I257" s="35" t="s">
        <v>39</v>
      </c>
      <c r="J257" s="35" t="s">
        <v>31</v>
      </c>
      <c r="K257" s="38"/>
      <c r="L257" s="39"/>
      <c r="M257" s="39"/>
      <c r="N257" s="35" t="s">
        <v>17</v>
      </c>
      <c r="O257" s="40"/>
      <c r="P257" s="61"/>
      <c r="Q257" s="61"/>
      <c r="R257" s="61"/>
      <c r="S257" s="61"/>
      <c r="T257" s="61"/>
      <c r="U257" s="80"/>
      <c r="V257" s="80"/>
      <c r="W257" s="80"/>
    </row>
    <row r="258">
      <c r="A258" s="34">
        <v>45705.0</v>
      </c>
      <c r="B258" s="34">
        <v>45716.0</v>
      </c>
      <c r="C258" s="35">
        <v>188560.0</v>
      </c>
      <c r="D258" s="35" t="s">
        <v>65</v>
      </c>
      <c r="E258" s="34">
        <v>45108.0</v>
      </c>
      <c r="F258" s="36">
        <f t="shared" si="4"/>
        <v>19</v>
      </c>
      <c r="G258" s="34">
        <v>45205.0</v>
      </c>
      <c r="H258" s="36">
        <f t="shared" si="5"/>
        <v>16</v>
      </c>
      <c r="I258" s="35" t="s">
        <v>62</v>
      </c>
      <c r="J258" s="35">
        <v>101.0</v>
      </c>
      <c r="K258" s="38"/>
      <c r="L258" s="39"/>
      <c r="M258" s="34">
        <v>45716.0</v>
      </c>
      <c r="N258" s="35" t="s">
        <v>20</v>
      </c>
      <c r="O258" s="40"/>
      <c r="P258" s="61"/>
      <c r="Q258" s="61"/>
      <c r="R258" s="61"/>
      <c r="S258" s="61"/>
      <c r="T258" s="61"/>
      <c r="U258" s="80"/>
      <c r="V258" s="80"/>
      <c r="W258" s="80"/>
    </row>
    <row r="259">
      <c r="A259" s="34">
        <v>45705.0</v>
      </c>
      <c r="B259" s="34">
        <v>45716.0</v>
      </c>
      <c r="C259" s="35">
        <v>232045.0</v>
      </c>
      <c r="D259" s="35" t="s">
        <v>65</v>
      </c>
      <c r="E259" s="34">
        <v>45323.0</v>
      </c>
      <c r="F259" s="36">
        <f t="shared" si="4"/>
        <v>12</v>
      </c>
      <c r="G259" s="37">
        <v>45610.0</v>
      </c>
      <c r="H259" s="36">
        <f t="shared" si="5"/>
        <v>3</v>
      </c>
      <c r="I259" s="35" t="s">
        <v>39</v>
      </c>
      <c r="J259" s="35" t="s">
        <v>31</v>
      </c>
      <c r="K259" s="38"/>
      <c r="L259" s="39"/>
      <c r="M259" s="39"/>
      <c r="N259" s="35" t="s">
        <v>17</v>
      </c>
      <c r="O259" s="40"/>
      <c r="P259" s="61"/>
      <c r="Q259" s="61"/>
      <c r="R259" s="61"/>
      <c r="S259" s="61"/>
      <c r="T259" s="61"/>
      <c r="U259" s="80"/>
      <c r="V259" s="80"/>
      <c r="W259" s="80"/>
    </row>
    <row r="260">
      <c r="A260" s="34">
        <v>45705.0</v>
      </c>
      <c r="B260" s="34">
        <v>45707.0</v>
      </c>
      <c r="C260" s="35">
        <v>213534.0</v>
      </c>
      <c r="D260" s="35" t="s">
        <v>65</v>
      </c>
      <c r="E260" s="34">
        <v>45383.0</v>
      </c>
      <c r="F260" s="36">
        <f t="shared" si="4"/>
        <v>10</v>
      </c>
      <c r="G260" s="34">
        <v>45420.0</v>
      </c>
      <c r="H260" s="36">
        <f t="shared" si="5"/>
        <v>9</v>
      </c>
      <c r="I260" s="35" t="s">
        <v>62</v>
      </c>
      <c r="J260" s="39"/>
      <c r="K260" s="38"/>
      <c r="L260" s="39"/>
      <c r="M260" s="39"/>
      <c r="N260" s="35" t="s">
        <v>21</v>
      </c>
      <c r="O260" s="40"/>
      <c r="P260" s="61"/>
      <c r="Q260" s="61"/>
      <c r="R260" s="61"/>
      <c r="S260" s="61"/>
      <c r="T260" s="61"/>
      <c r="U260" s="80"/>
      <c r="V260" s="80"/>
      <c r="W260" s="80"/>
    </row>
    <row r="261">
      <c r="A261" s="34">
        <v>45705.0</v>
      </c>
      <c r="B261" s="34">
        <v>45716.0</v>
      </c>
      <c r="C261" s="35">
        <v>182717.0</v>
      </c>
      <c r="D261" s="35" t="s">
        <v>65</v>
      </c>
      <c r="E261" s="34">
        <v>44986.0</v>
      </c>
      <c r="F261" s="36">
        <f t="shared" si="4"/>
        <v>23</v>
      </c>
      <c r="G261" s="34">
        <v>45155.0</v>
      </c>
      <c r="H261" s="36">
        <f t="shared" si="5"/>
        <v>18</v>
      </c>
      <c r="I261" s="35" t="s">
        <v>39</v>
      </c>
      <c r="J261" s="35">
        <v>532.0</v>
      </c>
      <c r="K261" s="38"/>
      <c r="L261" s="39"/>
      <c r="M261" s="39"/>
      <c r="N261" s="35" t="s">
        <v>17</v>
      </c>
      <c r="O261" s="40"/>
      <c r="P261" s="61"/>
      <c r="Q261" s="61"/>
      <c r="R261" s="61"/>
      <c r="S261" s="61"/>
      <c r="T261" s="61"/>
      <c r="U261" s="80"/>
      <c r="V261" s="80"/>
      <c r="W261" s="80"/>
    </row>
    <row r="262">
      <c r="A262" s="34">
        <v>45705.0</v>
      </c>
      <c r="B262" s="34">
        <v>45716.0</v>
      </c>
      <c r="C262" s="35">
        <v>189799.0</v>
      </c>
      <c r="D262" s="35" t="s">
        <v>65</v>
      </c>
      <c r="E262" s="34">
        <v>45200.0</v>
      </c>
      <c r="F262" s="36">
        <f t="shared" si="4"/>
        <v>16</v>
      </c>
      <c r="G262" s="37">
        <v>45217.0</v>
      </c>
      <c r="H262" s="36">
        <f t="shared" si="5"/>
        <v>16</v>
      </c>
      <c r="I262" s="35" t="s">
        <v>67</v>
      </c>
      <c r="J262" s="35">
        <v>4012.0</v>
      </c>
      <c r="K262" s="38"/>
      <c r="L262" s="39"/>
      <c r="M262" s="39"/>
      <c r="N262" s="35" t="s">
        <v>17</v>
      </c>
      <c r="O262" s="40"/>
      <c r="P262" s="61"/>
      <c r="Q262" s="61"/>
      <c r="R262" s="61"/>
      <c r="S262" s="61"/>
      <c r="T262" s="61"/>
      <c r="U262" s="80"/>
      <c r="V262" s="80"/>
      <c r="W262" s="80"/>
    </row>
    <row r="263">
      <c r="A263" s="34">
        <v>45705.0</v>
      </c>
      <c r="B263" s="34">
        <v>45716.0</v>
      </c>
      <c r="C263" s="35">
        <v>199021.0</v>
      </c>
      <c r="D263" s="35" t="s">
        <v>65</v>
      </c>
      <c r="E263" s="34">
        <v>45261.0</v>
      </c>
      <c r="F263" s="36">
        <f t="shared" si="4"/>
        <v>14</v>
      </c>
      <c r="G263" s="34">
        <v>45308.0</v>
      </c>
      <c r="H263" s="36">
        <f t="shared" si="5"/>
        <v>13</v>
      </c>
      <c r="I263" s="35" t="s">
        <v>67</v>
      </c>
      <c r="J263" s="39"/>
      <c r="K263" s="38"/>
      <c r="L263" s="39"/>
      <c r="M263" s="39"/>
      <c r="N263" s="35" t="s">
        <v>17</v>
      </c>
      <c r="O263" s="40"/>
      <c r="P263" s="61"/>
      <c r="Q263" s="61"/>
      <c r="R263" s="61"/>
      <c r="S263" s="61"/>
      <c r="T263" s="61"/>
      <c r="U263" s="80"/>
      <c r="V263" s="80"/>
      <c r="W263" s="80"/>
    </row>
    <row r="264">
      <c r="A264" s="34">
        <v>45705.0</v>
      </c>
      <c r="B264" s="34">
        <v>45716.0</v>
      </c>
      <c r="C264" s="35">
        <v>209820.0</v>
      </c>
      <c r="D264" s="35" t="s">
        <v>65</v>
      </c>
      <c r="E264" s="34">
        <v>45323.0</v>
      </c>
      <c r="F264" s="36">
        <f t="shared" si="4"/>
        <v>12</v>
      </c>
      <c r="G264" s="34">
        <v>45391.0</v>
      </c>
      <c r="H264" s="36">
        <f t="shared" si="5"/>
        <v>10</v>
      </c>
      <c r="I264" s="35" t="s">
        <v>39</v>
      </c>
      <c r="J264" s="35">
        <v>514.0</v>
      </c>
      <c r="K264" s="38"/>
      <c r="L264" s="39"/>
      <c r="M264" s="39"/>
      <c r="N264" s="35" t="s">
        <v>17</v>
      </c>
      <c r="O264" s="40"/>
      <c r="P264" s="61"/>
      <c r="Q264" s="61"/>
      <c r="R264" s="61"/>
      <c r="S264" s="61"/>
      <c r="T264" s="61"/>
      <c r="U264" s="80"/>
      <c r="V264" s="80"/>
      <c r="W264" s="80"/>
    </row>
    <row r="265">
      <c r="A265" s="34">
        <v>45705.0</v>
      </c>
      <c r="B265" s="34">
        <v>45716.0</v>
      </c>
      <c r="C265" s="35">
        <v>216254.0</v>
      </c>
      <c r="D265" s="35" t="s">
        <v>65</v>
      </c>
      <c r="E265" s="34">
        <v>45383.0</v>
      </c>
      <c r="F265" s="36">
        <f t="shared" si="4"/>
        <v>10</v>
      </c>
      <c r="G265" s="34">
        <v>45440.0</v>
      </c>
      <c r="H265" s="36">
        <f t="shared" si="5"/>
        <v>9</v>
      </c>
      <c r="I265" s="35" t="s">
        <v>39</v>
      </c>
      <c r="J265" s="35" t="s">
        <v>31</v>
      </c>
      <c r="K265" s="38"/>
      <c r="L265" s="39"/>
      <c r="M265" s="39"/>
      <c r="N265" s="35" t="s">
        <v>17</v>
      </c>
      <c r="O265" s="40"/>
      <c r="P265" s="61"/>
      <c r="Q265" s="61"/>
      <c r="R265" s="61"/>
      <c r="S265" s="61"/>
      <c r="T265" s="61"/>
      <c r="U265" s="80"/>
      <c r="V265" s="80"/>
      <c r="W265" s="80"/>
    </row>
    <row r="266">
      <c r="A266" s="34">
        <v>45705.0</v>
      </c>
      <c r="B266" s="34">
        <v>45716.0</v>
      </c>
      <c r="C266" s="35">
        <v>220320.0</v>
      </c>
      <c r="D266" s="35" t="s">
        <v>65</v>
      </c>
      <c r="E266" s="34">
        <v>45444.0</v>
      </c>
      <c r="F266" s="36">
        <f t="shared" si="4"/>
        <v>8</v>
      </c>
      <c r="G266" s="34">
        <v>45477.0</v>
      </c>
      <c r="H266" s="36">
        <f t="shared" si="5"/>
        <v>7</v>
      </c>
      <c r="I266" s="35" t="s">
        <v>62</v>
      </c>
      <c r="J266" s="35">
        <v>101.0</v>
      </c>
      <c r="K266" s="48">
        <v>9000.0</v>
      </c>
      <c r="L266" s="35" t="s">
        <v>70</v>
      </c>
      <c r="M266" s="34">
        <v>45716.0</v>
      </c>
      <c r="N266" s="35" t="s">
        <v>20</v>
      </c>
      <c r="O266" s="40"/>
      <c r="P266" s="61"/>
      <c r="Q266" s="61"/>
      <c r="R266" s="61"/>
      <c r="S266" s="61"/>
      <c r="T266" s="61"/>
      <c r="U266" s="80"/>
      <c r="V266" s="80"/>
      <c r="W266" s="80"/>
    </row>
    <row r="267">
      <c r="A267" s="34">
        <v>45705.0</v>
      </c>
      <c r="B267" s="34">
        <v>45716.0</v>
      </c>
      <c r="C267" s="35">
        <v>226819.0</v>
      </c>
      <c r="D267" s="35" t="s">
        <v>65</v>
      </c>
      <c r="E267" s="34">
        <v>45505.0</v>
      </c>
      <c r="F267" s="36">
        <f t="shared" si="4"/>
        <v>6</v>
      </c>
      <c r="G267" s="34">
        <v>45538.0</v>
      </c>
      <c r="H267" s="36">
        <f t="shared" si="5"/>
        <v>5</v>
      </c>
      <c r="I267" s="35" t="s">
        <v>39</v>
      </c>
      <c r="J267" s="35" t="s">
        <v>31</v>
      </c>
      <c r="K267" s="38"/>
      <c r="L267" s="39"/>
      <c r="M267" s="39"/>
      <c r="N267" s="35" t="s">
        <v>17</v>
      </c>
      <c r="O267" s="40"/>
      <c r="P267" s="61"/>
      <c r="Q267" s="61"/>
      <c r="R267" s="61"/>
      <c r="S267" s="61"/>
      <c r="T267" s="61"/>
      <c r="U267" s="80"/>
      <c r="V267" s="80"/>
      <c r="W267" s="80"/>
    </row>
    <row r="268">
      <c r="A268" s="34">
        <v>45705.0</v>
      </c>
      <c r="B268" s="34">
        <v>45716.0</v>
      </c>
      <c r="C268" s="35">
        <v>230975.0</v>
      </c>
      <c r="D268" s="35" t="s">
        <v>65</v>
      </c>
      <c r="E268" s="34">
        <v>45536.0</v>
      </c>
      <c r="F268" s="36">
        <f t="shared" si="4"/>
        <v>5</v>
      </c>
      <c r="G268" s="37">
        <v>45579.0</v>
      </c>
      <c r="H268" s="36">
        <f t="shared" si="5"/>
        <v>4</v>
      </c>
      <c r="I268" s="35" t="s">
        <v>62</v>
      </c>
      <c r="J268" s="35" t="s">
        <v>31</v>
      </c>
      <c r="K268" s="38"/>
      <c r="L268" s="39"/>
      <c r="M268" s="39"/>
      <c r="N268" s="35" t="s">
        <v>17</v>
      </c>
      <c r="O268" s="40"/>
      <c r="P268" s="61"/>
      <c r="Q268" s="61"/>
      <c r="R268" s="61"/>
      <c r="S268" s="61"/>
      <c r="T268" s="61"/>
      <c r="U268" s="80"/>
      <c r="V268" s="80"/>
      <c r="W268" s="80"/>
    </row>
    <row r="269">
      <c r="A269" s="34">
        <v>45705.0</v>
      </c>
      <c r="B269" s="34">
        <v>45716.0</v>
      </c>
      <c r="C269" s="35">
        <v>235814.0</v>
      </c>
      <c r="D269" s="35" t="s">
        <v>65</v>
      </c>
      <c r="E269" s="34">
        <v>45566.0</v>
      </c>
      <c r="F269" s="36">
        <f t="shared" si="4"/>
        <v>4</v>
      </c>
      <c r="G269" s="37">
        <v>45625.0</v>
      </c>
      <c r="H269" s="36">
        <f t="shared" si="5"/>
        <v>2</v>
      </c>
      <c r="I269" s="35" t="s">
        <v>62</v>
      </c>
      <c r="J269" s="35" t="s">
        <v>31</v>
      </c>
      <c r="K269" s="38"/>
      <c r="L269" s="39"/>
      <c r="M269" s="39"/>
      <c r="N269" s="35" t="s">
        <v>17</v>
      </c>
      <c r="O269" s="40"/>
      <c r="P269" s="61"/>
      <c r="Q269" s="61"/>
      <c r="R269" s="61"/>
      <c r="S269" s="61"/>
      <c r="T269" s="61"/>
      <c r="U269" s="80"/>
      <c r="V269" s="80"/>
      <c r="W269" s="80"/>
    </row>
    <row r="270">
      <c r="A270" s="34">
        <v>45705.0</v>
      </c>
      <c r="B270" s="34">
        <v>45716.0</v>
      </c>
      <c r="C270" s="35">
        <v>201531.0</v>
      </c>
      <c r="D270" s="35" t="s">
        <v>65</v>
      </c>
      <c r="E270" s="34">
        <v>45323.0</v>
      </c>
      <c r="F270" s="36">
        <f t="shared" si="4"/>
        <v>12</v>
      </c>
      <c r="G270" s="34">
        <v>45419.0</v>
      </c>
      <c r="H270" s="36">
        <f t="shared" si="5"/>
        <v>9</v>
      </c>
      <c r="I270" s="35" t="s">
        <v>43</v>
      </c>
      <c r="J270" s="35" t="s">
        <v>31</v>
      </c>
      <c r="K270" s="38"/>
      <c r="L270" s="39"/>
      <c r="M270" s="39"/>
      <c r="N270" s="35" t="s">
        <v>17</v>
      </c>
      <c r="O270" s="40"/>
      <c r="P270" s="61"/>
      <c r="Q270" s="61"/>
      <c r="R270" s="61"/>
      <c r="S270" s="61"/>
      <c r="T270" s="61"/>
      <c r="U270" s="80"/>
      <c r="V270" s="80"/>
      <c r="W270" s="80"/>
    </row>
    <row r="271">
      <c r="A271" s="34">
        <v>45705.0</v>
      </c>
      <c r="B271" s="34">
        <v>45716.0</v>
      </c>
      <c r="C271" s="35">
        <v>238613.0</v>
      </c>
      <c r="D271" s="35" t="s">
        <v>65</v>
      </c>
      <c r="E271" s="34">
        <v>45444.0</v>
      </c>
      <c r="F271" s="36">
        <f t="shared" si="4"/>
        <v>8</v>
      </c>
      <c r="G271" s="34">
        <v>45665.0</v>
      </c>
      <c r="H271" s="36">
        <f t="shared" si="5"/>
        <v>1</v>
      </c>
      <c r="I271" s="35" t="s">
        <v>39</v>
      </c>
      <c r="J271" s="39"/>
      <c r="K271" s="38"/>
      <c r="L271" s="39"/>
      <c r="M271" s="39"/>
      <c r="N271" s="35" t="s">
        <v>17</v>
      </c>
      <c r="O271" s="40"/>
      <c r="P271" s="61"/>
      <c r="Q271" s="61"/>
      <c r="R271" s="61"/>
      <c r="S271" s="61"/>
      <c r="T271" s="61"/>
      <c r="U271" s="80"/>
      <c r="V271" s="80"/>
      <c r="W271" s="80"/>
    </row>
    <row r="272">
      <c r="A272" s="34">
        <v>45705.0</v>
      </c>
      <c r="B272" s="34">
        <v>45716.0</v>
      </c>
      <c r="C272" s="35">
        <v>239533.0</v>
      </c>
      <c r="D272" s="35" t="s">
        <v>65</v>
      </c>
      <c r="E272" s="34">
        <v>45658.0</v>
      </c>
      <c r="F272" s="36">
        <f t="shared" si="4"/>
        <v>1</v>
      </c>
      <c r="G272" s="34">
        <v>45672.0</v>
      </c>
      <c r="H272" s="36">
        <f t="shared" si="5"/>
        <v>1</v>
      </c>
      <c r="I272" s="35" t="s">
        <v>46</v>
      </c>
      <c r="J272" s="35" t="s">
        <v>31</v>
      </c>
      <c r="K272" s="38"/>
      <c r="L272" s="39"/>
      <c r="M272" s="39"/>
      <c r="N272" s="35" t="s">
        <v>17</v>
      </c>
      <c r="O272" s="40"/>
      <c r="P272" s="61"/>
      <c r="Q272" s="61"/>
      <c r="R272" s="61"/>
      <c r="S272" s="61"/>
      <c r="T272" s="61"/>
      <c r="U272" s="80"/>
      <c r="V272" s="80"/>
      <c r="W272" s="80"/>
    </row>
    <row r="273">
      <c r="A273" s="34">
        <v>45705.0</v>
      </c>
      <c r="B273" s="34">
        <v>45716.0</v>
      </c>
      <c r="C273" s="35">
        <v>240317.0</v>
      </c>
      <c r="D273" s="35" t="s">
        <v>65</v>
      </c>
      <c r="E273" s="34">
        <v>45627.0</v>
      </c>
      <c r="F273" s="36">
        <f t="shared" si="4"/>
        <v>2</v>
      </c>
      <c r="G273" s="34">
        <v>45679.0</v>
      </c>
      <c r="H273" s="36">
        <f t="shared" si="5"/>
        <v>1</v>
      </c>
      <c r="I273" s="35" t="s">
        <v>43</v>
      </c>
      <c r="J273" s="35" t="s">
        <v>31</v>
      </c>
      <c r="K273" s="38"/>
      <c r="L273" s="39"/>
      <c r="M273" s="39"/>
      <c r="N273" s="35" t="s">
        <v>17</v>
      </c>
      <c r="O273" s="40"/>
      <c r="P273" s="61"/>
      <c r="Q273" s="61"/>
      <c r="R273" s="61"/>
      <c r="S273" s="61"/>
      <c r="T273" s="61"/>
      <c r="U273" s="80"/>
      <c r="V273" s="80"/>
      <c r="W273" s="80"/>
    </row>
    <row r="274">
      <c r="A274" s="34">
        <v>45705.0</v>
      </c>
      <c r="B274" s="34">
        <v>45716.0</v>
      </c>
      <c r="C274" s="35">
        <v>218702.0</v>
      </c>
      <c r="D274" s="35" t="s">
        <v>65</v>
      </c>
      <c r="E274" s="34">
        <v>45444.0</v>
      </c>
      <c r="F274" s="36">
        <f t="shared" si="4"/>
        <v>8</v>
      </c>
      <c r="G274" s="34">
        <v>45465.0</v>
      </c>
      <c r="H274" s="36">
        <f t="shared" si="5"/>
        <v>8</v>
      </c>
      <c r="I274" s="35" t="s">
        <v>62</v>
      </c>
      <c r="J274" s="35">
        <v>120.0</v>
      </c>
      <c r="K274" s="38"/>
      <c r="L274" s="35" t="s">
        <v>54</v>
      </c>
      <c r="M274" s="34">
        <v>45716.0</v>
      </c>
      <c r="N274" s="35" t="s">
        <v>15</v>
      </c>
      <c r="O274" s="84" t="s">
        <v>153</v>
      </c>
      <c r="P274" s="61"/>
      <c r="Q274" s="61"/>
      <c r="R274" s="61"/>
      <c r="S274" s="61"/>
      <c r="T274" s="61"/>
      <c r="U274" s="80"/>
      <c r="V274" s="80"/>
      <c r="W274" s="80"/>
    </row>
    <row r="275">
      <c r="A275" s="34">
        <v>45705.0</v>
      </c>
      <c r="B275" s="34">
        <v>45716.0</v>
      </c>
      <c r="C275" s="35">
        <v>242022.0</v>
      </c>
      <c r="D275" s="35" t="s">
        <v>65</v>
      </c>
      <c r="E275" s="34">
        <v>45658.0</v>
      </c>
      <c r="F275" s="36">
        <f t="shared" si="4"/>
        <v>1</v>
      </c>
      <c r="G275" s="34">
        <v>45693.0</v>
      </c>
      <c r="H275" s="36">
        <f t="shared" si="5"/>
        <v>0</v>
      </c>
      <c r="I275" s="35" t="s">
        <v>39</v>
      </c>
      <c r="J275" s="39"/>
      <c r="K275" s="38"/>
      <c r="L275" s="39"/>
      <c r="M275" s="39"/>
      <c r="N275" s="35" t="s">
        <v>17</v>
      </c>
      <c r="O275" s="40"/>
      <c r="P275" s="61"/>
      <c r="Q275" s="61"/>
      <c r="R275" s="61"/>
      <c r="S275" s="61"/>
      <c r="T275" s="61"/>
      <c r="U275" s="80"/>
      <c r="V275" s="80"/>
      <c r="W275" s="80"/>
    </row>
    <row r="276">
      <c r="A276" s="34">
        <v>45705.0</v>
      </c>
      <c r="B276" s="34">
        <v>45716.0</v>
      </c>
      <c r="C276" s="35">
        <v>242296.0</v>
      </c>
      <c r="D276" s="35" t="s">
        <v>65</v>
      </c>
      <c r="E276" s="34">
        <v>45597.0</v>
      </c>
      <c r="F276" s="36">
        <f t="shared" si="4"/>
        <v>3</v>
      </c>
      <c r="G276" s="34">
        <v>45698.0</v>
      </c>
      <c r="H276" s="36">
        <f t="shared" si="5"/>
        <v>0</v>
      </c>
      <c r="I276" s="35" t="s">
        <v>39</v>
      </c>
      <c r="J276" s="39"/>
      <c r="K276" s="38"/>
      <c r="L276" s="39"/>
      <c r="M276" s="39"/>
      <c r="N276" s="35" t="s">
        <v>17</v>
      </c>
      <c r="O276" s="40"/>
      <c r="P276" s="61"/>
      <c r="Q276" s="61"/>
      <c r="R276" s="61"/>
      <c r="S276" s="61"/>
      <c r="T276" s="61"/>
      <c r="U276" s="80"/>
      <c r="V276" s="80"/>
      <c r="W276" s="80"/>
    </row>
    <row r="277">
      <c r="A277" s="34">
        <v>45705.0</v>
      </c>
      <c r="B277" s="34">
        <v>45716.0</v>
      </c>
      <c r="C277" s="35">
        <v>125072.0</v>
      </c>
      <c r="D277" s="35" t="s">
        <v>72</v>
      </c>
      <c r="E277" s="34">
        <v>44621.0</v>
      </c>
      <c r="F277" s="36">
        <f t="shared" si="4"/>
        <v>35</v>
      </c>
      <c r="G277" s="34">
        <v>44671.0</v>
      </c>
      <c r="H277" s="36">
        <f t="shared" si="5"/>
        <v>34</v>
      </c>
      <c r="I277" s="35" t="s">
        <v>43</v>
      </c>
      <c r="J277" s="39"/>
      <c r="K277" s="38"/>
      <c r="L277" s="39"/>
      <c r="M277" s="39"/>
      <c r="N277" s="35" t="s">
        <v>17</v>
      </c>
      <c r="O277" s="40"/>
      <c r="P277" s="61"/>
      <c r="Q277" s="61"/>
      <c r="R277" s="61"/>
      <c r="S277" s="61"/>
      <c r="T277" s="61"/>
      <c r="U277" s="80"/>
      <c r="V277" s="80"/>
      <c r="W277" s="80"/>
    </row>
    <row r="278">
      <c r="A278" s="34">
        <v>45713.0</v>
      </c>
      <c r="B278" s="34">
        <v>45713.0</v>
      </c>
      <c r="C278" s="35">
        <v>182748.0</v>
      </c>
      <c r="D278" s="35" t="s">
        <v>72</v>
      </c>
      <c r="E278" s="34">
        <v>45047.0</v>
      </c>
      <c r="F278" s="36">
        <f t="shared" si="4"/>
        <v>21</v>
      </c>
      <c r="G278" s="34">
        <v>45155.0</v>
      </c>
      <c r="H278" s="36">
        <f t="shared" si="5"/>
        <v>18</v>
      </c>
      <c r="I278" s="35" t="s">
        <v>49</v>
      </c>
      <c r="J278" s="35">
        <v>214.0</v>
      </c>
      <c r="K278" s="38"/>
      <c r="L278" s="39"/>
      <c r="M278" s="34">
        <v>45713.0</v>
      </c>
      <c r="N278" s="35" t="s">
        <v>15</v>
      </c>
      <c r="O278" s="55" t="s">
        <v>55</v>
      </c>
      <c r="P278" s="61"/>
      <c r="Q278" s="61"/>
      <c r="R278" s="61"/>
      <c r="S278" s="61"/>
      <c r="T278" s="61"/>
      <c r="U278" s="80"/>
      <c r="V278" s="80"/>
      <c r="W278" s="80"/>
    </row>
    <row r="279">
      <c r="A279" s="34">
        <v>45705.0</v>
      </c>
      <c r="B279" s="34">
        <v>45716.0</v>
      </c>
      <c r="C279" s="35">
        <v>224142.0</v>
      </c>
      <c r="D279" s="35" t="s">
        <v>72</v>
      </c>
      <c r="E279" s="34">
        <v>44927.0</v>
      </c>
      <c r="F279" s="36">
        <f t="shared" si="4"/>
        <v>25</v>
      </c>
      <c r="G279" s="34">
        <v>45512.0</v>
      </c>
      <c r="H279" s="36">
        <f t="shared" si="5"/>
        <v>6</v>
      </c>
      <c r="I279" s="35" t="s">
        <v>49</v>
      </c>
      <c r="J279" s="39"/>
      <c r="K279" s="38"/>
      <c r="L279" s="39"/>
      <c r="M279" s="39"/>
      <c r="N279" s="35" t="s">
        <v>17</v>
      </c>
      <c r="O279" s="40"/>
      <c r="P279" s="61"/>
      <c r="Q279" s="61"/>
      <c r="R279" s="61"/>
      <c r="S279" s="61"/>
      <c r="T279" s="61"/>
      <c r="U279" s="80"/>
      <c r="V279" s="80"/>
      <c r="W279" s="80"/>
    </row>
    <row r="280">
      <c r="A280" s="34">
        <v>45705.0</v>
      </c>
      <c r="B280" s="34">
        <v>45716.0</v>
      </c>
      <c r="C280" s="35">
        <v>233189.0</v>
      </c>
      <c r="D280" s="35" t="s">
        <v>72</v>
      </c>
      <c r="E280" s="34">
        <v>45536.0</v>
      </c>
      <c r="F280" s="36">
        <f t="shared" si="4"/>
        <v>5</v>
      </c>
      <c r="G280" s="34">
        <v>45603.0</v>
      </c>
      <c r="H280" s="36">
        <f t="shared" si="5"/>
        <v>3</v>
      </c>
      <c r="I280" s="35" t="s">
        <v>43</v>
      </c>
      <c r="J280" s="35" t="s">
        <v>31</v>
      </c>
      <c r="K280" s="38"/>
      <c r="L280" s="39"/>
      <c r="M280" s="39"/>
      <c r="N280" s="35" t="s">
        <v>17</v>
      </c>
      <c r="O280" s="40"/>
      <c r="P280" s="61"/>
      <c r="Q280" s="61"/>
      <c r="R280" s="61"/>
      <c r="S280" s="61"/>
      <c r="T280" s="61"/>
      <c r="U280" s="80"/>
      <c r="V280" s="80"/>
      <c r="W280" s="80"/>
    </row>
    <row r="281">
      <c r="A281" s="34">
        <v>45705.0</v>
      </c>
      <c r="B281" s="34">
        <v>45716.0</v>
      </c>
      <c r="C281" s="35">
        <v>192808.0</v>
      </c>
      <c r="D281" s="35" t="s">
        <v>72</v>
      </c>
      <c r="E281" s="34">
        <v>45352.0</v>
      </c>
      <c r="F281" s="36">
        <f t="shared" si="4"/>
        <v>11</v>
      </c>
      <c r="G281" s="34">
        <v>45386.0</v>
      </c>
      <c r="H281" s="36">
        <f t="shared" si="5"/>
        <v>10</v>
      </c>
      <c r="I281" s="35" t="s">
        <v>62</v>
      </c>
      <c r="J281" s="35" t="s">
        <v>31</v>
      </c>
      <c r="K281" s="38"/>
      <c r="L281" s="39"/>
      <c r="M281" s="39"/>
      <c r="N281" s="35" t="s">
        <v>17</v>
      </c>
      <c r="O281" s="40"/>
      <c r="P281" s="61"/>
      <c r="Q281" s="61"/>
      <c r="R281" s="61"/>
      <c r="S281" s="61"/>
      <c r="T281" s="61"/>
      <c r="U281" s="80"/>
      <c r="V281" s="80"/>
      <c r="W281" s="80"/>
    </row>
    <row r="282">
      <c r="A282" s="34">
        <v>45705.0</v>
      </c>
      <c r="B282" s="34">
        <v>45716.0</v>
      </c>
      <c r="C282" s="35">
        <v>162078.0</v>
      </c>
      <c r="D282" s="35" t="s">
        <v>72</v>
      </c>
      <c r="E282" s="34">
        <v>44896.0</v>
      </c>
      <c r="F282" s="36">
        <f t="shared" si="4"/>
        <v>26</v>
      </c>
      <c r="G282" s="34">
        <v>44985.0</v>
      </c>
      <c r="H282" s="36">
        <f t="shared" si="5"/>
        <v>24</v>
      </c>
      <c r="I282" s="35" t="s">
        <v>62</v>
      </c>
      <c r="J282" s="35">
        <v>108.0</v>
      </c>
      <c r="K282" s="38"/>
      <c r="L282" s="39"/>
      <c r="M282" s="34">
        <v>45664.0</v>
      </c>
      <c r="N282" s="35" t="s">
        <v>17</v>
      </c>
      <c r="O282" s="40"/>
      <c r="P282" s="61"/>
      <c r="Q282" s="61"/>
      <c r="R282" s="61"/>
      <c r="S282" s="61"/>
      <c r="T282" s="61"/>
      <c r="U282" s="80"/>
      <c r="V282" s="80"/>
      <c r="W282" s="80"/>
    </row>
    <row r="283">
      <c r="A283" s="34">
        <v>45705.0</v>
      </c>
      <c r="B283" s="34">
        <v>45707.0</v>
      </c>
      <c r="C283" s="35">
        <v>212417.0</v>
      </c>
      <c r="D283" s="35" t="s">
        <v>72</v>
      </c>
      <c r="E283" s="34">
        <v>45352.0</v>
      </c>
      <c r="F283" s="36">
        <f t="shared" si="4"/>
        <v>11</v>
      </c>
      <c r="G283" s="34">
        <v>45416.0</v>
      </c>
      <c r="H283" s="36">
        <f t="shared" si="5"/>
        <v>9</v>
      </c>
      <c r="I283" s="35" t="s">
        <v>62</v>
      </c>
      <c r="J283" s="39"/>
      <c r="K283" s="38"/>
      <c r="L283" s="39"/>
      <c r="M283" s="39"/>
      <c r="N283" s="35" t="s">
        <v>21</v>
      </c>
      <c r="O283" s="40"/>
      <c r="P283" s="61"/>
      <c r="Q283" s="61"/>
      <c r="R283" s="61"/>
      <c r="S283" s="61"/>
      <c r="T283" s="61"/>
      <c r="U283" s="80"/>
      <c r="V283" s="80"/>
      <c r="W283" s="80"/>
    </row>
    <row r="284">
      <c r="A284" s="34">
        <v>45705.0</v>
      </c>
      <c r="B284" s="34">
        <v>45716.0</v>
      </c>
      <c r="C284" s="35">
        <v>204213.0</v>
      </c>
      <c r="D284" s="35" t="s">
        <v>72</v>
      </c>
      <c r="E284" s="34">
        <v>45292.0</v>
      </c>
      <c r="F284" s="36">
        <f t="shared" si="4"/>
        <v>13</v>
      </c>
      <c r="G284" s="34">
        <v>45350.0</v>
      </c>
      <c r="H284" s="36">
        <f t="shared" si="5"/>
        <v>12</v>
      </c>
      <c r="I284" s="35" t="s">
        <v>49</v>
      </c>
      <c r="J284" s="39"/>
      <c r="K284" s="38"/>
      <c r="L284" s="39"/>
      <c r="M284" s="39"/>
      <c r="N284" s="35" t="s">
        <v>17</v>
      </c>
      <c r="O284" s="40"/>
      <c r="P284" s="61"/>
      <c r="Q284" s="61"/>
      <c r="R284" s="61"/>
      <c r="S284" s="61"/>
      <c r="T284" s="61"/>
      <c r="U284" s="80"/>
      <c r="V284" s="80"/>
      <c r="W284" s="80"/>
    </row>
    <row r="285">
      <c r="A285" s="34">
        <v>45705.0</v>
      </c>
      <c r="B285" s="34">
        <v>45712.0</v>
      </c>
      <c r="C285" s="35">
        <v>228793.0</v>
      </c>
      <c r="D285" s="35" t="s">
        <v>72</v>
      </c>
      <c r="E285" s="34">
        <v>45505.0</v>
      </c>
      <c r="F285" s="36">
        <f t="shared" si="4"/>
        <v>6</v>
      </c>
      <c r="G285" s="34">
        <v>45558.0</v>
      </c>
      <c r="H285" s="36">
        <f t="shared" si="5"/>
        <v>5</v>
      </c>
      <c r="I285" s="35" t="s">
        <v>62</v>
      </c>
      <c r="J285" s="39"/>
      <c r="K285" s="38"/>
      <c r="L285" s="39"/>
      <c r="M285" s="39"/>
      <c r="N285" s="35" t="s">
        <v>23</v>
      </c>
      <c r="O285" s="40"/>
      <c r="P285" s="61"/>
      <c r="Q285" s="61"/>
      <c r="R285" s="61"/>
      <c r="S285" s="61"/>
      <c r="T285" s="61"/>
      <c r="U285" s="80"/>
      <c r="V285" s="80"/>
      <c r="W285" s="80"/>
    </row>
    <row r="286">
      <c r="A286" s="34">
        <v>45705.0</v>
      </c>
      <c r="B286" s="34">
        <v>45716.0</v>
      </c>
      <c r="C286" s="35">
        <v>238686.0</v>
      </c>
      <c r="D286" s="35" t="s">
        <v>72</v>
      </c>
      <c r="E286" s="34">
        <v>45627.0</v>
      </c>
      <c r="F286" s="36">
        <f t="shared" si="4"/>
        <v>2</v>
      </c>
      <c r="G286" s="34">
        <v>45670.0</v>
      </c>
      <c r="H286" s="36">
        <f t="shared" si="5"/>
        <v>1</v>
      </c>
      <c r="I286" s="35" t="s">
        <v>43</v>
      </c>
      <c r="J286" s="35" t="s">
        <v>31</v>
      </c>
      <c r="K286" s="38"/>
      <c r="L286" s="39"/>
      <c r="M286" s="39"/>
      <c r="N286" s="35" t="s">
        <v>17</v>
      </c>
      <c r="O286" s="40"/>
      <c r="P286" s="61"/>
      <c r="Q286" s="61"/>
      <c r="R286" s="61"/>
      <c r="S286" s="61"/>
      <c r="T286" s="61"/>
      <c r="U286" s="80"/>
      <c r="V286" s="80"/>
      <c r="W286" s="80"/>
    </row>
    <row r="287">
      <c r="A287" s="34">
        <v>45705.0</v>
      </c>
      <c r="B287" s="34">
        <v>45716.0</v>
      </c>
      <c r="C287" s="35">
        <v>236917.0</v>
      </c>
      <c r="D287" s="35" t="s">
        <v>79</v>
      </c>
      <c r="E287" s="35">
        <v>3.0</v>
      </c>
      <c r="F287" s="36">
        <f t="shared" si="4"/>
        <v>1501</v>
      </c>
      <c r="G287" s="35">
        <v>0.0</v>
      </c>
      <c r="H287" s="36">
        <f t="shared" si="5"/>
        <v>1501</v>
      </c>
      <c r="I287" s="35" t="s">
        <v>39</v>
      </c>
      <c r="J287" s="39"/>
      <c r="K287" s="38"/>
      <c r="L287" s="39"/>
      <c r="M287" s="39"/>
      <c r="N287" s="35" t="s">
        <v>17</v>
      </c>
      <c r="O287" s="40"/>
      <c r="P287" s="61"/>
      <c r="Q287" s="61"/>
      <c r="R287" s="61"/>
      <c r="S287" s="61"/>
      <c r="T287" s="61"/>
      <c r="U287" s="80"/>
      <c r="V287" s="80"/>
      <c r="W287" s="80"/>
    </row>
    <row r="288">
      <c r="A288" s="34">
        <v>45705.0</v>
      </c>
      <c r="B288" s="34">
        <v>45716.0</v>
      </c>
      <c r="C288" s="35">
        <v>234271.0</v>
      </c>
      <c r="D288" s="35" t="s">
        <v>79</v>
      </c>
      <c r="E288" s="35">
        <v>5.0</v>
      </c>
      <c r="F288" s="36">
        <f t="shared" si="4"/>
        <v>1501</v>
      </c>
      <c r="G288" s="35">
        <v>2.0</v>
      </c>
      <c r="H288" s="36">
        <f t="shared" si="5"/>
        <v>1501</v>
      </c>
      <c r="I288" s="35" t="s">
        <v>62</v>
      </c>
      <c r="J288" s="35" t="s">
        <v>31</v>
      </c>
      <c r="K288" s="38"/>
      <c r="L288" s="39"/>
      <c r="M288" s="39"/>
      <c r="N288" s="35" t="s">
        <v>17</v>
      </c>
      <c r="O288" s="40"/>
      <c r="P288" s="61"/>
      <c r="Q288" s="61"/>
      <c r="R288" s="61"/>
      <c r="S288" s="61"/>
      <c r="T288" s="61"/>
      <c r="U288" s="80"/>
      <c r="V288" s="80"/>
      <c r="W288" s="80"/>
    </row>
    <row r="289">
      <c r="A289" s="34">
        <v>45705.0</v>
      </c>
      <c r="B289" s="34">
        <v>45716.0</v>
      </c>
      <c r="C289" s="35">
        <v>113500.0</v>
      </c>
      <c r="D289" s="35" t="s">
        <v>79</v>
      </c>
      <c r="E289" s="35">
        <v>39.0</v>
      </c>
      <c r="F289" s="36">
        <f t="shared" si="4"/>
        <v>1500</v>
      </c>
      <c r="G289" s="35">
        <v>36.0</v>
      </c>
      <c r="H289" s="36">
        <f t="shared" si="5"/>
        <v>1500</v>
      </c>
      <c r="I289" s="35" t="s">
        <v>67</v>
      </c>
      <c r="J289" s="39"/>
      <c r="K289" s="38"/>
      <c r="L289" s="39"/>
      <c r="M289" s="39"/>
      <c r="N289" s="35" t="s">
        <v>17</v>
      </c>
      <c r="O289" s="40"/>
      <c r="P289" s="61"/>
      <c r="Q289" s="61"/>
      <c r="R289" s="61"/>
      <c r="S289" s="61"/>
      <c r="T289" s="61"/>
      <c r="U289" s="80"/>
      <c r="V289" s="80"/>
      <c r="W289" s="80"/>
    </row>
    <row r="290">
      <c r="A290" s="34">
        <v>45705.0</v>
      </c>
      <c r="B290" s="34">
        <v>45716.0</v>
      </c>
      <c r="C290" s="35">
        <v>237667.0</v>
      </c>
      <c r="D290" s="35" t="s">
        <v>79</v>
      </c>
      <c r="E290" s="35">
        <v>3.0</v>
      </c>
      <c r="F290" s="36">
        <f t="shared" si="4"/>
        <v>1501</v>
      </c>
      <c r="G290" s="35">
        <v>1.0</v>
      </c>
      <c r="H290" s="36">
        <f t="shared" si="5"/>
        <v>1501</v>
      </c>
      <c r="I290" s="35" t="s">
        <v>39</v>
      </c>
      <c r="J290" s="39"/>
      <c r="K290" s="38"/>
      <c r="L290" s="39"/>
      <c r="M290" s="39"/>
      <c r="N290" s="35" t="s">
        <v>17</v>
      </c>
      <c r="O290" s="40"/>
      <c r="P290" s="61"/>
      <c r="Q290" s="61"/>
      <c r="R290" s="61"/>
      <c r="S290" s="61"/>
      <c r="T290" s="61"/>
      <c r="U290" s="80"/>
      <c r="V290" s="80"/>
      <c r="W290" s="80"/>
    </row>
    <row r="291">
      <c r="A291" s="34">
        <v>45705.0</v>
      </c>
      <c r="B291" s="34">
        <v>45716.0</v>
      </c>
      <c r="C291" s="35">
        <v>184570.0</v>
      </c>
      <c r="D291" s="35" t="s">
        <v>79</v>
      </c>
      <c r="E291" s="35">
        <v>22.0</v>
      </c>
      <c r="F291" s="36">
        <f t="shared" si="4"/>
        <v>1501</v>
      </c>
      <c r="G291" s="35">
        <v>17.0</v>
      </c>
      <c r="H291" s="36">
        <f t="shared" si="5"/>
        <v>1501</v>
      </c>
      <c r="I291" s="35" t="s">
        <v>39</v>
      </c>
      <c r="J291" s="39"/>
      <c r="K291" s="38"/>
      <c r="L291" s="39"/>
      <c r="M291" s="39"/>
      <c r="N291" s="35" t="s">
        <v>17</v>
      </c>
      <c r="O291" s="40"/>
      <c r="P291" s="61"/>
      <c r="Q291" s="61"/>
      <c r="R291" s="61"/>
      <c r="S291" s="61"/>
      <c r="T291" s="61"/>
      <c r="U291" s="80"/>
      <c r="V291" s="80"/>
      <c r="W291" s="80"/>
    </row>
    <row r="292">
      <c r="A292" s="34">
        <v>45705.0</v>
      </c>
      <c r="B292" s="34">
        <v>45716.0</v>
      </c>
      <c r="C292" s="35">
        <v>205035.0</v>
      </c>
      <c r="D292" s="35" t="s">
        <v>79</v>
      </c>
      <c r="E292" s="35">
        <v>17.0</v>
      </c>
      <c r="F292" s="36">
        <f t="shared" si="4"/>
        <v>1501</v>
      </c>
      <c r="G292" s="35">
        <v>11.0</v>
      </c>
      <c r="H292" s="36">
        <f t="shared" si="5"/>
        <v>1501</v>
      </c>
      <c r="I292" s="35" t="s">
        <v>39</v>
      </c>
      <c r="J292" s="39"/>
      <c r="K292" s="38"/>
      <c r="L292" s="39"/>
      <c r="M292" s="39"/>
      <c r="N292" s="35" t="s">
        <v>17</v>
      </c>
      <c r="O292" s="40"/>
      <c r="P292" s="61"/>
      <c r="Q292" s="61"/>
      <c r="R292" s="61"/>
      <c r="S292" s="61"/>
      <c r="T292" s="61"/>
      <c r="U292" s="80"/>
      <c r="V292" s="80"/>
      <c r="W292" s="80"/>
    </row>
    <row r="293">
      <c r="A293" s="34">
        <v>45705.0</v>
      </c>
      <c r="B293" s="34">
        <v>45716.0</v>
      </c>
      <c r="C293" s="35">
        <v>211663.0</v>
      </c>
      <c r="D293" s="35" t="s">
        <v>79</v>
      </c>
      <c r="E293" s="35">
        <v>13.0</v>
      </c>
      <c r="F293" s="36">
        <f t="shared" si="4"/>
        <v>1501</v>
      </c>
      <c r="G293" s="35">
        <v>9.0</v>
      </c>
      <c r="H293" s="36">
        <f t="shared" si="5"/>
        <v>1501</v>
      </c>
      <c r="I293" s="35" t="s">
        <v>39</v>
      </c>
      <c r="J293" s="39"/>
      <c r="K293" s="38"/>
      <c r="L293" s="39"/>
      <c r="M293" s="39"/>
      <c r="N293" s="35" t="s">
        <v>17</v>
      </c>
      <c r="O293" s="40"/>
      <c r="P293" s="61"/>
      <c r="Q293" s="61"/>
      <c r="R293" s="61"/>
      <c r="S293" s="61"/>
      <c r="T293" s="61"/>
      <c r="U293" s="80"/>
      <c r="V293" s="80"/>
      <c r="W293" s="80"/>
    </row>
    <row r="294">
      <c r="A294" s="34">
        <v>45705.0</v>
      </c>
      <c r="B294" s="34">
        <v>45716.0</v>
      </c>
      <c r="C294" s="35">
        <v>218229.0</v>
      </c>
      <c r="D294" s="35" t="s">
        <v>79</v>
      </c>
      <c r="E294" s="35">
        <v>8.0</v>
      </c>
      <c r="F294" s="36">
        <f t="shared" si="4"/>
        <v>1501</v>
      </c>
      <c r="G294" s="35">
        <v>7.0</v>
      </c>
      <c r="H294" s="36">
        <f t="shared" si="5"/>
        <v>1501</v>
      </c>
      <c r="I294" s="35" t="s">
        <v>39</v>
      </c>
      <c r="J294" s="39"/>
      <c r="K294" s="38"/>
      <c r="L294" s="39"/>
      <c r="M294" s="39"/>
      <c r="N294" s="35" t="s">
        <v>17</v>
      </c>
      <c r="O294" s="40"/>
      <c r="P294" s="61"/>
      <c r="Q294" s="61"/>
      <c r="R294" s="61"/>
      <c r="S294" s="61"/>
      <c r="T294" s="61"/>
      <c r="U294" s="80"/>
      <c r="V294" s="80"/>
      <c r="W294" s="80"/>
    </row>
    <row r="295">
      <c r="A295" s="34">
        <v>45705.0</v>
      </c>
      <c r="B295" s="34">
        <v>45716.0</v>
      </c>
      <c r="C295" s="35">
        <v>225201.0</v>
      </c>
      <c r="D295" s="35" t="s">
        <v>79</v>
      </c>
      <c r="E295" s="35">
        <v>20.0</v>
      </c>
      <c r="F295" s="36">
        <f t="shared" si="4"/>
        <v>1501</v>
      </c>
      <c r="G295" s="35">
        <v>5.0</v>
      </c>
      <c r="H295" s="36">
        <f t="shared" si="5"/>
        <v>1501</v>
      </c>
      <c r="I295" s="35" t="s">
        <v>39</v>
      </c>
      <c r="J295" s="39"/>
      <c r="K295" s="38"/>
      <c r="L295" s="39"/>
      <c r="M295" s="39"/>
      <c r="N295" s="35" t="s">
        <v>17</v>
      </c>
      <c r="O295" s="40"/>
      <c r="P295" s="61"/>
      <c r="Q295" s="61"/>
      <c r="R295" s="61"/>
      <c r="S295" s="61"/>
      <c r="T295" s="61"/>
      <c r="U295" s="80"/>
      <c r="V295" s="80"/>
      <c r="W295" s="80"/>
    </row>
    <row r="296">
      <c r="A296" s="34">
        <v>45705.0</v>
      </c>
      <c r="B296" s="34">
        <v>45716.0</v>
      </c>
      <c r="C296" s="35">
        <v>229699.0</v>
      </c>
      <c r="D296" s="35" t="s">
        <v>79</v>
      </c>
      <c r="E296" s="35">
        <v>5.0</v>
      </c>
      <c r="F296" s="36">
        <f t="shared" si="4"/>
        <v>1501</v>
      </c>
      <c r="G296" s="35">
        <v>4.0</v>
      </c>
      <c r="H296" s="36">
        <f t="shared" si="5"/>
        <v>1501</v>
      </c>
      <c r="I296" s="35" t="s">
        <v>39</v>
      </c>
      <c r="J296" s="39"/>
      <c r="K296" s="38"/>
      <c r="L296" s="39"/>
      <c r="M296" s="39"/>
      <c r="N296" s="35" t="s">
        <v>17</v>
      </c>
      <c r="O296" s="40"/>
      <c r="P296" s="61"/>
      <c r="Q296" s="61"/>
      <c r="R296" s="61"/>
      <c r="S296" s="61"/>
      <c r="T296" s="61"/>
      <c r="U296" s="80"/>
      <c r="V296" s="80"/>
      <c r="W296" s="80"/>
    </row>
    <row r="297">
      <c r="A297" s="34">
        <v>45705.0</v>
      </c>
      <c r="B297" s="34">
        <v>45716.0</v>
      </c>
      <c r="C297" s="35">
        <v>232173.0</v>
      </c>
      <c r="D297" s="35" t="s">
        <v>79</v>
      </c>
      <c r="E297" s="35">
        <v>5.0</v>
      </c>
      <c r="F297" s="36">
        <f t="shared" si="4"/>
        <v>1501</v>
      </c>
      <c r="G297" s="35">
        <v>3.0</v>
      </c>
      <c r="H297" s="36">
        <f t="shared" si="5"/>
        <v>1501</v>
      </c>
      <c r="I297" s="35" t="s">
        <v>39</v>
      </c>
      <c r="J297" s="39"/>
      <c r="K297" s="38"/>
      <c r="L297" s="39"/>
      <c r="M297" s="39"/>
      <c r="N297" s="35" t="s">
        <v>17</v>
      </c>
      <c r="O297" s="40"/>
      <c r="P297" s="61"/>
      <c r="Q297" s="61"/>
      <c r="R297" s="61"/>
      <c r="S297" s="61"/>
      <c r="T297" s="61"/>
      <c r="U297" s="80"/>
      <c r="V297" s="80"/>
      <c r="W297" s="80"/>
    </row>
    <row r="298">
      <c r="A298" s="34">
        <v>45705.0</v>
      </c>
      <c r="B298" s="34">
        <v>45716.0</v>
      </c>
      <c r="C298" s="35">
        <v>234044.0</v>
      </c>
      <c r="D298" s="35" t="s">
        <v>79</v>
      </c>
      <c r="E298" s="35">
        <v>5.0</v>
      </c>
      <c r="F298" s="36">
        <f t="shared" si="4"/>
        <v>1501</v>
      </c>
      <c r="G298" s="35">
        <v>2.0</v>
      </c>
      <c r="H298" s="36">
        <f t="shared" si="5"/>
        <v>1501</v>
      </c>
      <c r="I298" s="35" t="s">
        <v>39</v>
      </c>
      <c r="J298" s="39"/>
      <c r="K298" s="38"/>
      <c r="L298" s="39"/>
      <c r="M298" s="39"/>
      <c r="N298" s="35" t="s">
        <v>17</v>
      </c>
      <c r="O298" s="40"/>
      <c r="P298" s="61"/>
      <c r="Q298" s="61"/>
      <c r="R298" s="61"/>
      <c r="S298" s="61"/>
      <c r="T298" s="61"/>
      <c r="U298" s="80"/>
      <c r="V298" s="80"/>
      <c r="W298" s="80"/>
    </row>
    <row r="299">
      <c r="A299" s="34">
        <v>45705.0</v>
      </c>
      <c r="B299" s="34">
        <v>45716.0</v>
      </c>
      <c r="C299" s="35">
        <v>235754.0</v>
      </c>
      <c r="D299" s="35" t="s">
        <v>79</v>
      </c>
      <c r="E299" s="35">
        <v>15.0</v>
      </c>
      <c r="F299" s="36">
        <f t="shared" si="4"/>
        <v>1501</v>
      </c>
      <c r="G299" s="35">
        <v>2.0</v>
      </c>
      <c r="H299" s="36">
        <f t="shared" si="5"/>
        <v>1501</v>
      </c>
      <c r="I299" s="35" t="s">
        <v>39</v>
      </c>
      <c r="J299" s="39"/>
      <c r="K299" s="38"/>
      <c r="L299" s="39"/>
      <c r="M299" s="39"/>
      <c r="N299" s="35" t="s">
        <v>17</v>
      </c>
      <c r="O299" s="40"/>
      <c r="P299" s="61"/>
      <c r="Q299" s="61"/>
      <c r="R299" s="61"/>
      <c r="S299" s="61"/>
      <c r="T299" s="61"/>
      <c r="U299" s="80"/>
      <c r="V299" s="80"/>
      <c r="W299" s="80"/>
    </row>
    <row r="300">
      <c r="A300" s="34">
        <v>45705.0</v>
      </c>
      <c r="B300" s="34">
        <v>45716.0</v>
      </c>
      <c r="C300" s="35">
        <v>238623.0</v>
      </c>
      <c r="D300" s="35" t="s">
        <v>79</v>
      </c>
      <c r="E300" s="35">
        <v>2.0</v>
      </c>
      <c r="F300" s="36">
        <f t="shared" si="4"/>
        <v>1501</v>
      </c>
      <c r="G300" s="35">
        <v>1.0</v>
      </c>
      <c r="H300" s="36">
        <f t="shared" si="5"/>
        <v>1501</v>
      </c>
      <c r="I300" s="35" t="s">
        <v>66</v>
      </c>
      <c r="J300" s="39"/>
      <c r="K300" s="38"/>
      <c r="L300" s="39"/>
      <c r="M300" s="39"/>
      <c r="N300" s="35" t="s">
        <v>17</v>
      </c>
      <c r="O300" s="40"/>
      <c r="P300" s="61"/>
      <c r="Q300" s="61"/>
      <c r="R300" s="61"/>
      <c r="S300" s="61"/>
      <c r="T300" s="61"/>
      <c r="U300" s="80"/>
      <c r="V300" s="80"/>
      <c r="W300" s="80"/>
    </row>
    <row r="301">
      <c r="A301" s="34">
        <v>45705.0</v>
      </c>
      <c r="B301" s="34">
        <v>45716.0</v>
      </c>
      <c r="C301" s="35">
        <v>239444.0</v>
      </c>
      <c r="D301" s="35" t="s">
        <v>79</v>
      </c>
      <c r="E301" s="35">
        <v>2.0</v>
      </c>
      <c r="F301" s="36">
        <f t="shared" si="4"/>
        <v>1501</v>
      </c>
      <c r="G301" s="35">
        <v>0.0</v>
      </c>
      <c r="H301" s="36">
        <f t="shared" si="5"/>
        <v>1501</v>
      </c>
      <c r="I301" s="35" t="s">
        <v>39</v>
      </c>
      <c r="J301" s="39"/>
      <c r="K301" s="38"/>
      <c r="L301" s="39"/>
      <c r="M301" s="39"/>
      <c r="N301" s="35" t="s">
        <v>17</v>
      </c>
      <c r="O301" s="40"/>
      <c r="P301" s="61"/>
      <c r="Q301" s="61"/>
      <c r="R301" s="61"/>
      <c r="S301" s="61"/>
      <c r="T301" s="61"/>
      <c r="U301" s="80"/>
      <c r="V301" s="80"/>
      <c r="W301" s="80"/>
    </row>
    <row r="302">
      <c r="A302" s="34">
        <v>45705.0</v>
      </c>
      <c r="B302" s="34">
        <v>45716.0</v>
      </c>
      <c r="C302" s="35">
        <v>240571.0</v>
      </c>
      <c r="D302" s="35" t="s">
        <v>79</v>
      </c>
      <c r="E302" s="35">
        <v>1.0</v>
      </c>
      <c r="F302" s="36">
        <f t="shared" si="4"/>
        <v>1501</v>
      </c>
      <c r="G302" s="35">
        <v>0.0</v>
      </c>
      <c r="H302" s="36">
        <f t="shared" si="5"/>
        <v>1501</v>
      </c>
      <c r="I302" s="35" t="s">
        <v>39</v>
      </c>
      <c r="J302" s="39"/>
      <c r="K302" s="38"/>
      <c r="L302" s="39"/>
      <c r="M302" s="39"/>
      <c r="N302" s="35" t="s">
        <v>17</v>
      </c>
      <c r="O302" s="40"/>
      <c r="P302" s="61"/>
      <c r="Q302" s="61"/>
      <c r="R302" s="61"/>
      <c r="S302" s="61"/>
      <c r="T302" s="61"/>
      <c r="U302" s="80"/>
      <c r="V302" s="80"/>
      <c r="W302" s="80"/>
    </row>
    <row r="303">
      <c r="A303" s="34">
        <v>45705.0</v>
      </c>
      <c r="B303" s="34">
        <v>45716.0</v>
      </c>
      <c r="C303" s="35">
        <v>238886.0</v>
      </c>
      <c r="D303" s="35" t="s">
        <v>79</v>
      </c>
      <c r="E303" s="35">
        <v>2.0</v>
      </c>
      <c r="F303" s="36">
        <f t="shared" si="4"/>
        <v>1501</v>
      </c>
      <c r="G303" s="35">
        <v>0.0</v>
      </c>
      <c r="H303" s="36">
        <f t="shared" si="5"/>
        <v>1501</v>
      </c>
      <c r="I303" s="35" t="s">
        <v>62</v>
      </c>
      <c r="J303" s="35" t="s">
        <v>31</v>
      </c>
      <c r="K303" s="38"/>
      <c r="L303" s="39"/>
      <c r="M303" s="39"/>
      <c r="N303" s="35" t="s">
        <v>17</v>
      </c>
      <c r="O303" s="40"/>
      <c r="P303" s="61"/>
      <c r="Q303" s="61"/>
      <c r="R303" s="61"/>
      <c r="S303" s="61"/>
      <c r="T303" s="61"/>
      <c r="U303" s="80"/>
      <c r="V303" s="80"/>
      <c r="W303" s="80"/>
    </row>
    <row r="304">
      <c r="A304" s="34">
        <v>45705.0</v>
      </c>
      <c r="B304" s="34">
        <v>45716.0</v>
      </c>
      <c r="C304" s="35">
        <v>220365.0</v>
      </c>
      <c r="D304" s="35" t="s">
        <v>79</v>
      </c>
      <c r="E304" s="34">
        <v>45231.0</v>
      </c>
      <c r="F304" s="36">
        <f t="shared" si="4"/>
        <v>15</v>
      </c>
      <c r="G304" s="34">
        <v>45483.0</v>
      </c>
      <c r="H304" s="36">
        <f t="shared" si="5"/>
        <v>7</v>
      </c>
      <c r="I304" s="35" t="s">
        <v>62</v>
      </c>
      <c r="J304" s="35" t="s">
        <v>154</v>
      </c>
      <c r="K304" s="38"/>
      <c r="L304" s="39"/>
      <c r="M304" s="34">
        <v>45937.0</v>
      </c>
      <c r="N304" s="35" t="s">
        <v>17</v>
      </c>
      <c r="O304" s="40"/>
      <c r="P304" s="61"/>
      <c r="Q304" s="61"/>
      <c r="R304" s="61"/>
      <c r="S304" s="61"/>
      <c r="T304" s="61"/>
      <c r="U304" s="80"/>
      <c r="V304" s="80"/>
      <c r="W304" s="80"/>
    </row>
    <row r="305">
      <c r="A305" s="34">
        <v>45705.0</v>
      </c>
      <c r="B305" s="34">
        <v>45716.0</v>
      </c>
      <c r="C305" s="35">
        <v>154594.0</v>
      </c>
      <c r="D305" s="35" t="s">
        <v>79</v>
      </c>
      <c r="E305" s="34">
        <v>44866.0</v>
      </c>
      <c r="F305" s="36">
        <f t="shared" si="4"/>
        <v>27</v>
      </c>
      <c r="G305" s="37">
        <v>44916.0</v>
      </c>
      <c r="H305" s="36">
        <f t="shared" si="5"/>
        <v>26</v>
      </c>
      <c r="I305" s="35" t="s">
        <v>49</v>
      </c>
      <c r="J305" s="39"/>
      <c r="K305" s="38"/>
      <c r="L305" s="39"/>
      <c r="M305" s="39"/>
      <c r="N305" s="35" t="s">
        <v>17</v>
      </c>
      <c r="O305" s="40"/>
      <c r="P305" s="61"/>
      <c r="Q305" s="61"/>
      <c r="R305" s="61"/>
      <c r="S305" s="61"/>
      <c r="T305" s="61"/>
      <c r="U305" s="80"/>
      <c r="V305" s="80"/>
      <c r="W305" s="80"/>
    </row>
    <row r="306">
      <c r="A306" s="34">
        <v>45705.0</v>
      </c>
      <c r="B306" s="34">
        <v>45716.0</v>
      </c>
      <c r="C306" s="35">
        <v>221804.0</v>
      </c>
      <c r="D306" s="35" t="s">
        <v>79</v>
      </c>
      <c r="E306" s="34">
        <v>45474.0</v>
      </c>
      <c r="F306" s="36">
        <f t="shared" si="4"/>
        <v>7</v>
      </c>
      <c r="G306" s="34">
        <v>45490.0</v>
      </c>
      <c r="H306" s="36">
        <f t="shared" si="5"/>
        <v>7</v>
      </c>
      <c r="I306" s="35" t="s">
        <v>62</v>
      </c>
      <c r="J306" s="35">
        <v>101.0</v>
      </c>
      <c r="K306" s="38"/>
      <c r="L306" s="35" t="s">
        <v>54</v>
      </c>
      <c r="M306" s="34">
        <v>45716.0</v>
      </c>
      <c r="N306" s="35" t="s">
        <v>20</v>
      </c>
      <c r="O306" s="84">
        <v>12000.0</v>
      </c>
      <c r="P306" s="61"/>
      <c r="Q306" s="61"/>
      <c r="R306" s="61"/>
      <c r="S306" s="61"/>
      <c r="T306" s="61"/>
      <c r="U306" s="80"/>
      <c r="V306" s="80"/>
      <c r="W306" s="80"/>
    </row>
    <row r="307">
      <c r="A307" s="34">
        <v>45705.0</v>
      </c>
      <c r="B307" s="34">
        <v>45716.0</v>
      </c>
      <c r="C307" s="35">
        <v>182858.0</v>
      </c>
      <c r="D307" s="35" t="s">
        <v>79</v>
      </c>
      <c r="E307" s="34">
        <v>45139.0</v>
      </c>
      <c r="F307" s="36">
        <f t="shared" si="4"/>
        <v>18</v>
      </c>
      <c r="G307" s="34">
        <v>45156.0</v>
      </c>
      <c r="H307" s="36">
        <f t="shared" si="5"/>
        <v>18</v>
      </c>
      <c r="I307" s="35" t="s">
        <v>62</v>
      </c>
      <c r="J307" s="35" t="s">
        <v>155</v>
      </c>
      <c r="K307" s="38"/>
      <c r="L307" s="39"/>
      <c r="M307" s="37">
        <v>45988.0</v>
      </c>
      <c r="N307" s="35" t="s">
        <v>17</v>
      </c>
      <c r="O307" s="84">
        <v>2500.0</v>
      </c>
      <c r="P307" s="61"/>
      <c r="Q307" s="61"/>
      <c r="R307" s="61"/>
      <c r="S307" s="61"/>
      <c r="T307" s="61"/>
      <c r="U307" s="80"/>
      <c r="V307" s="80"/>
      <c r="W307" s="80"/>
    </row>
    <row r="308">
      <c r="A308" s="34">
        <v>45702.0</v>
      </c>
      <c r="B308" s="34">
        <v>45713.0</v>
      </c>
      <c r="C308" s="35">
        <v>216633.0</v>
      </c>
      <c r="D308" s="35" t="s">
        <v>79</v>
      </c>
      <c r="E308" s="34">
        <v>45352.0</v>
      </c>
      <c r="F308" s="36">
        <f t="shared" si="4"/>
        <v>11</v>
      </c>
      <c r="G308" s="34">
        <v>45446.0</v>
      </c>
      <c r="H308" s="36">
        <f t="shared" si="5"/>
        <v>8</v>
      </c>
      <c r="I308" s="35" t="s">
        <v>62</v>
      </c>
      <c r="J308" s="35">
        <v>102.0</v>
      </c>
      <c r="K308" s="48" t="s">
        <v>74</v>
      </c>
      <c r="L308" s="35" t="s">
        <v>68</v>
      </c>
      <c r="M308" s="34">
        <v>45713.0</v>
      </c>
      <c r="N308" s="35" t="s">
        <v>20</v>
      </c>
      <c r="O308" s="55" t="s">
        <v>45</v>
      </c>
      <c r="P308" s="61"/>
      <c r="Q308" s="61"/>
      <c r="R308" s="61"/>
      <c r="S308" s="61"/>
      <c r="T308" s="61"/>
      <c r="U308" s="80"/>
      <c r="V308" s="80"/>
      <c r="W308" s="80"/>
    </row>
    <row r="309">
      <c r="A309" s="34">
        <v>45705.0</v>
      </c>
      <c r="B309" s="34">
        <v>45716.0</v>
      </c>
      <c r="C309" s="35">
        <v>209739.0</v>
      </c>
      <c r="D309" s="35" t="s">
        <v>79</v>
      </c>
      <c r="E309" s="34">
        <v>45383.0</v>
      </c>
      <c r="F309" s="36">
        <f t="shared" si="4"/>
        <v>10</v>
      </c>
      <c r="G309" s="34">
        <v>45391.0</v>
      </c>
      <c r="H309" s="36">
        <f t="shared" si="5"/>
        <v>10</v>
      </c>
      <c r="I309" s="35" t="s">
        <v>62</v>
      </c>
      <c r="J309" s="35" t="s">
        <v>92</v>
      </c>
      <c r="K309" s="48" t="s">
        <v>85</v>
      </c>
      <c r="L309" s="39"/>
      <c r="M309" s="34">
        <v>45695.0</v>
      </c>
      <c r="N309" s="35" t="s">
        <v>17</v>
      </c>
      <c r="O309" s="40"/>
      <c r="P309" s="61"/>
      <c r="Q309" s="61"/>
      <c r="R309" s="61"/>
      <c r="S309" s="61"/>
      <c r="T309" s="61"/>
      <c r="U309" s="80"/>
      <c r="V309" s="80"/>
      <c r="W309" s="80"/>
    </row>
    <row r="310">
      <c r="A310" s="34">
        <v>45705.0</v>
      </c>
      <c r="B310" s="34">
        <v>45716.0</v>
      </c>
      <c r="C310" s="35">
        <v>226065.0</v>
      </c>
      <c r="D310" s="35" t="s">
        <v>79</v>
      </c>
      <c r="E310" s="34">
        <v>45474.0</v>
      </c>
      <c r="F310" s="36">
        <f t="shared" si="4"/>
        <v>7</v>
      </c>
      <c r="G310" s="34">
        <v>45530.0</v>
      </c>
      <c r="H310" s="36">
        <f t="shared" si="5"/>
        <v>6</v>
      </c>
      <c r="I310" s="35" t="s">
        <v>43</v>
      </c>
      <c r="J310" s="35" t="s">
        <v>31</v>
      </c>
      <c r="K310" s="38"/>
      <c r="L310" s="39"/>
      <c r="M310" s="39"/>
      <c r="N310" s="35" t="s">
        <v>17</v>
      </c>
      <c r="O310" s="40"/>
      <c r="P310" s="61"/>
      <c r="Q310" s="61"/>
      <c r="R310" s="61"/>
      <c r="S310" s="61"/>
      <c r="T310" s="61"/>
      <c r="U310" s="80"/>
      <c r="V310" s="80"/>
      <c r="W310" s="80"/>
    </row>
    <row r="311">
      <c r="A311" s="34">
        <v>45705.0</v>
      </c>
      <c r="B311" s="34">
        <v>45716.0</v>
      </c>
      <c r="C311" s="35">
        <v>225748.0</v>
      </c>
      <c r="D311" s="35" t="s">
        <v>79</v>
      </c>
      <c r="E311" s="34">
        <v>45474.0</v>
      </c>
      <c r="F311" s="36">
        <f t="shared" si="4"/>
        <v>7</v>
      </c>
      <c r="G311" s="34">
        <v>45527.0</v>
      </c>
      <c r="H311" s="36">
        <f t="shared" si="5"/>
        <v>6</v>
      </c>
      <c r="I311" s="35" t="s">
        <v>62</v>
      </c>
      <c r="J311" s="35" t="s">
        <v>31</v>
      </c>
      <c r="K311" s="38"/>
      <c r="L311" s="39"/>
      <c r="M311" s="39"/>
      <c r="N311" s="35" t="s">
        <v>17</v>
      </c>
      <c r="O311" s="40"/>
      <c r="P311" s="61"/>
      <c r="Q311" s="61"/>
      <c r="R311" s="61"/>
      <c r="S311" s="61"/>
      <c r="T311" s="61"/>
      <c r="U311" s="80"/>
      <c r="V311" s="80"/>
      <c r="W311" s="80"/>
    </row>
    <row r="312">
      <c r="A312" s="34">
        <v>45705.0</v>
      </c>
      <c r="B312" s="34">
        <v>45712.0</v>
      </c>
      <c r="C312" s="35">
        <v>234665.0</v>
      </c>
      <c r="D312" s="35" t="s">
        <v>79</v>
      </c>
      <c r="E312" s="34">
        <v>45505.0</v>
      </c>
      <c r="F312" s="36">
        <f t="shared" si="4"/>
        <v>6</v>
      </c>
      <c r="G312" s="37">
        <v>45615.0</v>
      </c>
      <c r="H312" s="36">
        <f t="shared" si="5"/>
        <v>3</v>
      </c>
      <c r="I312" s="35" t="s">
        <v>46</v>
      </c>
      <c r="J312" s="35">
        <v>402.0</v>
      </c>
      <c r="K312" s="38"/>
      <c r="L312" s="39"/>
      <c r="M312" s="34">
        <v>45712.0</v>
      </c>
      <c r="N312" s="35" t="s">
        <v>15</v>
      </c>
      <c r="O312" s="55" t="s">
        <v>55</v>
      </c>
      <c r="P312" s="61"/>
      <c r="Q312" s="61"/>
      <c r="R312" s="61"/>
      <c r="S312" s="61"/>
      <c r="T312" s="61"/>
      <c r="U312" s="80"/>
      <c r="V312" s="80"/>
      <c r="W312" s="80"/>
    </row>
    <row r="313">
      <c r="A313" s="34">
        <v>45705.0</v>
      </c>
      <c r="B313" s="34">
        <v>45716.0</v>
      </c>
      <c r="C313" s="35">
        <v>224691.0</v>
      </c>
      <c r="D313" s="35" t="s">
        <v>79</v>
      </c>
      <c r="E313" s="34">
        <v>45505.0</v>
      </c>
      <c r="F313" s="36">
        <f t="shared" si="4"/>
        <v>6</v>
      </c>
      <c r="G313" s="34">
        <v>45517.0</v>
      </c>
      <c r="H313" s="36">
        <f t="shared" si="5"/>
        <v>6</v>
      </c>
      <c r="I313" s="35" t="s">
        <v>49</v>
      </c>
      <c r="J313" s="39"/>
      <c r="K313" s="38"/>
      <c r="L313" s="39"/>
      <c r="M313" s="39"/>
      <c r="N313" s="35" t="s">
        <v>17</v>
      </c>
      <c r="O313" s="40"/>
      <c r="P313" s="61"/>
      <c r="Q313" s="61"/>
      <c r="R313" s="61"/>
      <c r="S313" s="61"/>
      <c r="T313" s="61"/>
      <c r="U313" s="80"/>
      <c r="V313" s="80"/>
      <c r="W313" s="80"/>
    </row>
    <row r="314">
      <c r="A314" s="34">
        <v>45705.0</v>
      </c>
      <c r="B314" s="34">
        <v>45716.0</v>
      </c>
      <c r="C314" s="35">
        <v>236123.0</v>
      </c>
      <c r="D314" s="35" t="s">
        <v>79</v>
      </c>
      <c r="E314" s="34">
        <v>45536.0</v>
      </c>
      <c r="F314" s="36">
        <f t="shared" si="4"/>
        <v>5</v>
      </c>
      <c r="G314" s="34">
        <v>45629.0</v>
      </c>
      <c r="H314" s="36">
        <f t="shared" si="5"/>
        <v>2</v>
      </c>
      <c r="I314" s="35" t="s">
        <v>62</v>
      </c>
      <c r="J314" s="35">
        <v>102.0</v>
      </c>
      <c r="K314" s="38"/>
      <c r="L314" s="39"/>
      <c r="M314" s="34">
        <v>45687.0</v>
      </c>
      <c r="N314" s="35" t="s">
        <v>17</v>
      </c>
      <c r="O314" s="55">
        <v>102.0</v>
      </c>
      <c r="P314" s="61"/>
      <c r="Q314" s="61"/>
      <c r="R314" s="61"/>
      <c r="S314" s="61"/>
      <c r="T314" s="61"/>
      <c r="U314" s="80"/>
      <c r="V314" s="80"/>
      <c r="W314" s="80"/>
    </row>
    <row r="315">
      <c r="A315" s="34">
        <v>45705.0</v>
      </c>
      <c r="B315" s="34">
        <v>45712.0</v>
      </c>
      <c r="C315" s="35">
        <v>236284.0</v>
      </c>
      <c r="D315" s="35" t="s">
        <v>79</v>
      </c>
      <c r="E315" s="34">
        <v>45536.0</v>
      </c>
      <c r="F315" s="36">
        <f t="shared" si="4"/>
        <v>5</v>
      </c>
      <c r="G315" s="34">
        <v>45635.0</v>
      </c>
      <c r="H315" s="36">
        <f t="shared" si="5"/>
        <v>2</v>
      </c>
      <c r="I315" s="35" t="s">
        <v>62</v>
      </c>
      <c r="J315" s="39"/>
      <c r="K315" s="38"/>
      <c r="L315" s="39"/>
      <c r="M315" s="39"/>
      <c r="N315" s="35" t="s">
        <v>23</v>
      </c>
      <c r="O315" s="40"/>
      <c r="P315" s="61"/>
      <c r="Q315" s="61"/>
      <c r="R315" s="61"/>
      <c r="S315" s="61"/>
      <c r="T315" s="61"/>
      <c r="U315" s="80"/>
      <c r="V315" s="80"/>
      <c r="W315" s="80"/>
    </row>
    <row r="316">
      <c r="A316" s="34">
        <v>45705.0</v>
      </c>
      <c r="B316" s="34">
        <v>45716.0</v>
      </c>
      <c r="C316" s="35">
        <v>233860.0</v>
      </c>
      <c r="D316" s="35" t="s">
        <v>79</v>
      </c>
      <c r="E316" s="34">
        <v>45566.0</v>
      </c>
      <c r="F316" s="36">
        <f t="shared" si="4"/>
        <v>4</v>
      </c>
      <c r="G316" s="37">
        <v>45607.0</v>
      </c>
      <c r="H316" s="36">
        <f t="shared" si="5"/>
        <v>3</v>
      </c>
      <c r="I316" s="35" t="s">
        <v>49</v>
      </c>
      <c r="J316" s="39"/>
      <c r="K316" s="38"/>
      <c r="L316" s="39"/>
      <c r="M316" s="39"/>
      <c r="N316" s="35" t="s">
        <v>17</v>
      </c>
      <c r="O316" s="40"/>
      <c r="P316" s="61"/>
      <c r="Q316" s="61"/>
      <c r="R316" s="61"/>
      <c r="S316" s="61"/>
      <c r="T316" s="61"/>
      <c r="U316" s="80"/>
      <c r="V316" s="80"/>
      <c r="W316" s="80"/>
    </row>
    <row r="317">
      <c r="A317" s="34">
        <v>45705.0</v>
      </c>
      <c r="B317" s="34">
        <v>45716.0</v>
      </c>
      <c r="C317" s="35">
        <v>218010.0</v>
      </c>
      <c r="D317" s="35" t="s">
        <v>73</v>
      </c>
      <c r="E317" s="34">
        <v>45383.0</v>
      </c>
      <c r="F317" s="36">
        <f t="shared" si="4"/>
        <v>10</v>
      </c>
      <c r="G317" s="34">
        <v>45462.0</v>
      </c>
      <c r="H317" s="36">
        <f t="shared" si="5"/>
        <v>8</v>
      </c>
      <c r="I317" s="35" t="s">
        <v>39</v>
      </c>
      <c r="J317" s="39"/>
      <c r="K317" s="38"/>
      <c r="L317" s="39"/>
      <c r="M317" s="39"/>
      <c r="N317" s="35" t="s">
        <v>17</v>
      </c>
      <c r="O317" s="40"/>
      <c r="P317" s="61"/>
      <c r="Q317" s="61"/>
      <c r="R317" s="61"/>
      <c r="S317" s="61"/>
      <c r="T317" s="61"/>
      <c r="U317" s="80"/>
      <c r="V317" s="80"/>
      <c r="W317" s="80"/>
    </row>
    <row r="318">
      <c r="A318" s="34">
        <v>45705.0</v>
      </c>
      <c r="B318" s="34">
        <v>45716.0</v>
      </c>
      <c r="C318" s="35">
        <v>141202.0</v>
      </c>
      <c r="D318" s="35" t="s">
        <v>73</v>
      </c>
      <c r="E318" s="34">
        <v>44682.0</v>
      </c>
      <c r="F318" s="36">
        <f t="shared" si="4"/>
        <v>33</v>
      </c>
      <c r="G318" s="34">
        <v>44791.0</v>
      </c>
      <c r="H318" s="36">
        <f t="shared" si="5"/>
        <v>30</v>
      </c>
      <c r="I318" s="35" t="s">
        <v>121</v>
      </c>
      <c r="J318" s="39"/>
      <c r="K318" s="38"/>
      <c r="L318" s="39"/>
      <c r="M318" s="39"/>
      <c r="N318" s="35" t="s">
        <v>17</v>
      </c>
      <c r="O318" s="40"/>
      <c r="P318" s="61"/>
      <c r="Q318" s="61"/>
      <c r="R318" s="61"/>
      <c r="S318" s="61"/>
      <c r="T318" s="61"/>
      <c r="U318" s="80"/>
      <c r="V318" s="80"/>
      <c r="W318" s="80"/>
    </row>
    <row r="319">
      <c r="A319" s="34">
        <v>45705.0</v>
      </c>
      <c r="B319" s="34">
        <v>45716.0</v>
      </c>
      <c r="C319" s="35">
        <v>230994.0</v>
      </c>
      <c r="D319" s="35" t="s">
        <v>73</v>
      </c>
      <c r="E319" s="34">
        <v>45474.0</v>
      </c>
      <c r="F319" s="36">
        <f t="shared" si="4"/>
        <v>7</v>
      </c>
      <c r="G319" s="37">
        <v>45579.0</v>
      </c>
      <c r="H319" s="36">
        <f t="shared" si="5"/>
        <v>4</v>
      </c>
      <c r="I319" s="35" t="s">
        <v>39</v>
      </c>
      <c r="J319" s="39"/>
      <c r="K319" s="38"/>
      <c r="L319" s="39"/>
      <c r="M319" s="39"/>
      <c r="N319" s="35" t="s">
        <v>17</v>
      </c>
      <c r="O319" s="40"/>
      <c r="P319" s="61"/>
      <c r="Q319" s="61"/>
      <c r="R319" s="61"/>
      <c r="S319" s="61"/>
      <c r="T319" s="61"/>
      <c r="U319" s="80"/>
      <c r="V319" s="80"/>
      <c r="W319" s="80"/>
    </row>
    <row r="320">
      <c r="A320" s="34">
        <v>45705.0</v>
      </c>
      <c r="B320" s="34">
        <v>45716.0</v>
      </c>
      <c r="C320" s="35">
        <v>241504.0</v>
      </c>
      <c r="D320" s="35" t="s">
        <v>73</v>
      </c>
      <c r="E320" s="34">
        <v>45658.0</v>
      </c>
      <c r="F320" s="36">
        <f t="shared" si="4"/>
        <v>1</v>
      </c>
      <c r="G320" s="34">
        <v>45688.0</v>
      </c>
      <c r="H320" s="36">
        <f t="shared" si="5"/>
        <v>0</v>
      </c>
      <c r="I320" s="35" t="s">
        <v>39</v>
      </c>
      <c r="J320" s="39"/>
      <c r="K320" s="38"/>
      <c r="L320" s="39"/>
      <c r="M320" s="39"/>
      <c r="N320" s="35" t="s">
        <v>17</v>
      </c>
      <c r="O320" s="40"/>
      <c r="P320" s="61"/>
      <c r="Q320" s="61"/>
      <c r="R320" s="61"/>
      <c r="S320" s="61"/>
      <c r="T320" s="61"/>
      <c r="U320" s="80"/>
      <c r="V320" s="80"/>
      <c r="W320" s="80"/>
    </row>
    <row r="321">
      <c r="A321" s="34">
        <v>45705.0</v>
      </c>
      <c r="B321" s="34">
        <v>45716.0</v>
      </c>
      <c r="C321" s="35">
        <v>177745.0</v>
      </c>
      <c r="D321" s="35" t="s">
        <v>73</v>
      </c>
      <c r="E321" s="34">
        <v>45017.0</v>
      </c>
      <c r="F321" s="36">
        <f t="shared" si="4"/>
        <v>22</v>
      </c>
      <c r="G321" s="34">
        <v>45108.0</v>
      </c>
      <c r="H321" s="36">
        <f t="shared" si="5"/>
        <v>19</v>
      </c>
      <c r="I321" s="35" t="s">
        <v>39</v>
      </c>
      <c r="J321" s="39"/>
      <c r="K321" s="38"/>
      <c r="L321" s="39"/>
      <c r="M321" s="39"/>
      <c r="N321" s="35" t="s">
        <v>17</v>
      </c>
      <c r="O321" s="40"/>
      <c r="P321" s="61"/>
      <c r="Q321" s="61"/>
      <c r="R321" s="61"/>
      <c r="S321" s="61"/>
      <c r="T321" s="61"/>
      <c r="U321" s="80"/>
      <c r="V321" s="80"/>
      <c r="W321" s="80"/>
    </row>
    <row r="322">
      <c r="A322" s="34">
        <v>45705.0</v>
      </c>
      <c r="B322" s="34">
        <v>45716.0</v>
      </c>
      <c r="C322" s="35">
        <v>202332.0</v>
      </c>
      <c r="D322" s="35" t="s">
        <v>73</v>
      </c>
      <c r="E322" s="34">
        <v>44805.0</v>
      </c>
      <c r="F322" s="36">
        <f t="shared" si="4"/>
        <v>29</v>
      </c>
      <c r="G322" s="34">
        <v>45338.0</v>
      </c>
      <c r="H322" s="36">
        <f t="shared" si="5"/>
        <v>12</v>
      </c>
      <c r="I322" s="35" t="s">
        <v>39</v>
      </c>
      <c r="J322" s="39"/>
      <c r="K322" s="38"/>
      <c r="L322" s="39"/>
      <c r="M322" s="39"/>
      <c r="N322" s="35" t="s">
        <v>17</v>
      </c>
      <c r="O322" s="40"/>
      <c r="P322" s="61"/>
      <c r="Q322" s="61"/>
      <c r="R322" s="61"/>
      <c r="S322" s="61"/>
      <c r="T322" s="61"/>
      <c r="U322" s="80"/>
      <c r="V322" s="80"/>
      <c r="W322" s="80"/>
    </row>
    <row r="323">
      <c r="A323" s="34">
        <v>45705.0</v>
      </c>
      <c r="B323" s="34">
        <v>45716.0</v>
      </c>
      <c r="C323" s="35">
        <v>213748.0</v>
      </c>
      <c r="D323" s="35" t="s">
        <v>73</v>
      </c>
      <c r="E323" s="34">
        <v>45383.0</v>
      </c>
      <c r="F323" s="36">
        <f t="shared" si="4"/>
        <v>10</v>
      </c>
      <c r="G323" s="34">
        <v>45425.0</v>
      </c>
      <c r="H323" s="36">
        <f t="shared" si="5"/>
        <v>9</v>
      </c>
      <c r="I323" s="35" t="s">
        <v>39</v>
      </c>
      <c r="J323" s="39"/>
      <c r="K323" s="38"/>
      <c r="L323" s="39"/>
      <c r="M323" s="39"/>
      <c r="N323" s="35" t="s">
        <v>17</v>
      </c>
      <c r="O323" s="40"/>
      <c r="P323" s="61"/>
      <c r="Q323" s="61"/>
      <c r="R323" s="61"/>
      <c r="S323" s="61"/>
      <c r="T323" s="61"/>
      <c r="U323" s="80"/>
      <c r="V323" s="80"/>
      <c r="W323" s="80"/>
    </row>
    <row r="324">
      <c r="A324" s="34">
        <v>45705.0</v>
      </c>
      <c r="B324" s="34">
        <v>45706.0</v>
      </c>
      <c r="C324" s="35">
        <v>222090.0</v>
      </c>
      <c r="D324" s="35" t="s">
        <v>73</v>
      </c>
      <c r="E324" s="34">
        <v>45474.0</v>
      </c>
      <c r="F324" s="36">
        <f t="shared" si="4"/>
        <v>7</v>
      </c>
      <c r="G324" s="34">
        <v>45492.0</v>
      </c>
      <c r="H324" s="36">
        <f t="shared" si="5"/>
        <v>7</v>
      </c>
      <c r="I324" s="35" t="s">
        <v>39</v>
      </c>
      <c r="J324" s="35" t="s">
        <v>31</v>
      </c>
      <c r="K324" s="48" t="s">
        <v>156</v>
      </c>
      <c r="L324" s="35" t="s">
        <v>70</v>
      </c>
      <c r="M324" s="34">
        <v>45706.0</v>
      </c>
      <c r="N324" s="35" t="s">
        <v>87</v>
      </c>
      <c r="O324" s="55" t="s">
        <v>157</v>
      </c>
      <c r="P324" s="61"/>
      <c r="Q324" s="61"/>
      <c r="R324" s="61"/>
      <c r="S324" s="61"/>
      <c r="T324" s="61"/>
      <c r="U324" s="80"/>
      <c r="V324" s="80"/>
      <c r="W324" s="80"/>
    </row>
    <row r="325">
      <c r="A325" s="34">
        <v>45705.0</v>
      </c>
      <c r="B325" s="34">
        <v>45716.0</v>
      </c>
      <c r="C325" s="35">
        <v>224791.0</v>
      </c>
      <c r="D325" s="35" t="s">
        <v>73</v>
      </c>
      <c r="E325" s="34">
        <v>45474.0</v>
      </c>
      <c r="F325" s="36">
        <f t="shared" si="4"/>
        <v>7</v>
      </c>
      <c r="G325" s="34">
        <v>45526.0</v>
      </c>
      <c r="H325" s="36">
        <f t="shared" si="5"/>
        <v>6</v>
      </c>
      <c r="I325" s="35" t="s">
        <v>39</v>
      </c>
      <c r="J325" s="39"/>
      <c r="K325" s="38"/>
      <c r="L325" s="39"/>
      <c r="M325" s="39"/>
      <c r="N325" s="35" t="s">
        <v>17</v>
      </c>
      <c r="O325" s="40"/>
      <c r="P325" s="61"/>
      <c r="Q325" s="61"/>
      <c r="R325" s="61"/>
      <c r="S325" s="61"/>
      <c r="T325" s="61"/>
      <c r="U325" s="80"/>
      <c r="V325" s="80"/>
      <c r="W325" s="80"/>
    </row>
    <row r="326">
      <c r="A326" s="34">
        <v>45705.0</v>
      </c>
      <c r="B326" s="34">
        <v>45716.0</v>
      </c>
      <c r="C326" s="35">
        <v>229376.0</v>
      </c>
      <c r="D326" s="35" t="s">
        <v>73</v>
      </c>
      <c r="E326" s="34">
        <v>45444.0</v>
      </c>
      <c r="F326" s="36">
        <f t="shared" si="4"/>
        <v>8</v>
      </c>
      <c r="G326" s="34">
        <v>45563.0</v>
      </c>
      <c r="H326" s="36">
        <f t="shared" si="5"/>
        <v>5</v>
      </c>
      <c r="I326" s="35" t="s">
        <v>39</v>
      </c>
      <c r="J326" s="39"/>
      <c r="K326" s="38"/>
      <c r="L326" s="39"/>
      <c r="M326" s="39"/>
      <c r="N326" s="35" t="s">
        <v>17</v>
      </c>
      <c r="O326" s="40"/>
      <c r="P326" s="61"/>
      <c r="Q326" s="61"/>
      <c r="R326" s="61"/>
      <c r="S326" s="61"/>
      <c r="T326" s="61"/>
      <c r="U326" s="80"/>
      <c r="V326" s="80"/>
      <c r="W326" s="80"/>
    </row>
    <row r="327">
      <c r="A327" s="34">
        <v>45705.0</v>
      </c>
      <c r="B327" s="34">
        <v>45716.0</v>
      </c>
      <c r="C327" s="35">
        <v>228523.0</v>
      </c>
      <c r="D327" s="35" t="s">
        <v>73</v>
      </c>
      <c r="E327" s="34">
        <v>45474.0</v>
      </c>
      <c r="F327" s="36">
        <f t="shared" si="4"/>
        <v>7</v>
      </c>
      <c r="G327" s="37">
        <v>45582.0</v>
      </c>
      <c r="H327" s="36">
        <f t="shared" si="5"/>
        <v>4</v>
      </c>
      <c r="I327" s="35" t="s">
        <v>39</v>
      </c>
      <c r="J327" s="39"/>
      <c r="K327" s="38"/>
      <c r="L327" s="39"/>
      <c r="M327" s="39"/>
      <c r="N327" s="35" t="s">
        <v>17</v>
      </c>
      <c r="O327" s="40"/>
      <c r="P327" s="61"/>
      <c r="Q327" s="61"/>
      <c r="R327" s="61"/>
      <c r="S327" s="61"/>
      <c r="T327" s="61"/>
      <c r="U327" s="80"/>
      <c r="V327" s="80"/>
      <c r="W327" s="80"/>
    </row>
    <row r="328">
      <c r="A328" s="34">
        <v>45705.0</v>
      </c>
      <c r="B328" s="34">
        <v>45716.0</v>
      </c>
      <c r="C328" s="35">
        <v>234193.0</v>
      </c>
      <c r="D328" s="35" t="s">
        <v>73</v>
      </c>
      <c r="E328" s="34">
        <v>45597.0</v>
      </c>
      <c r="F328" s="36">
        <f t="shared" si="4"/>
        <v>3</v>
      </c>
      <c r="G328" s="37">
        <v>45609.0</v>
      </c>
      <c r="H328" s="36">
        <f t="shared" si="5"/>
        <v>3</v>
      </c>
      <c r="I328" s="35" t="s">
        <v>49</v>
      </c>
      <c r="J328" s="39"/>
      <c r="K328" s="38"/>
      <c r="L328" s="39"/>
      <c r="M328" s="39"/>
      <c r="N328" s="35" t="s">
        <v>17</v>
      </c>
      <c r="O328" s="40"/>
      <c r="P328" s="61"/>
      <c r="Q328" s="61"/>
      <c r="R328" s="61"/>
      <c r="S328" s="61"/>
      <c r="T328" s="61"/>
      <c r="U328" s="80"/>
      <c r="V328" s="80"/>
      <c r="W328" s="80"/>
    </row>
    <row r="329">
      <c r="A329" s="34">
        <v>45705.0</v>
      </c>
      <c r="B329" s="34">
        <v>45716.0</v>
      </c>
      <c r="C329" s="35">
        <v>236622.0</v>
      </c>
      <c r="D329" s="35" t="s">
        <v>73</v>
      </c>
      <c r="E329" s="34">
        <v>45597.0</v>
      </c>
      <c r="F329" s="36">
        <f t="shared" si="4"/>
        <v>3</v>
      </c>
      <c r="G329" s="34">
        <v>45635.0</v>
      </c>
      <c r="H329" s="36">
        <f t="shared" si="5"/>
        <v>2</v>
      </c>
      <c r="I329" s="35" t="s">
        <v>62</v>
      </c>
      <c r="J329" s="35" t="s">
        <v>31</v>
      </c>
      <c r="K329" s="38"/>
      <c r="L329" s="39"/>
      <c r="M329" s="39"/>
      <c r="N329" s="35" t="s">
        <v>17</v>
      </c>
      <c r="O329" s="40"/>
      <c r="P329" s="61"/>
      <c r="Q329" s="61"/>
      <c r="R329" s="61"/>
      <c r="S329" s="61"/>
      <c r="T329" s="61"/>
      <c r="U329" s="80"/>
      <c r="V329" s="80"/>
      <c r="W329" s="80"/>
    </row>
    <row r="330">
      <c r="A330" s="34">
        <v>45705.0</v>
      </c>
      <c r="B330" s="34">
        <v>45716.0</v>
      </c>
      <c r="C330" s="35">
        <v>221994.0</v>
      </c>
      <c r="D330" s="35" t="s">
        <v>73</v>
      </c>
      <c r="E330" s="34">
        <v>45505.0</v>
      </c>
      <c r="F330" s="36">
        <f t="shared" si="4"/>
        <v>6</v>
      </c>
      <c r="G330" s="34">
        <v>45493.0</v>
      </c>
      <c r="H330" s="36">
        <f t="shared" si="5"/>
        <v>7</v>
      </c>
      <c r="I330" s="35" t="s">
        <v>39</v>
      </c>
      <c r="J330" s="39"/>
      <c r="K330" s="38"/>
      <c r="L330" s="39"/>
      <c r="M330" s="39"/>
      <c r="N330" s="35" t="s">
        <v>17</v>
      </c>
      <c r="O330" s="40"/>
      <c r="P330" s="61"/>
      <c r="Q330" s="61"/>
      <c r="R330" s="61"/>
      <c r="S330" s="61"/>
      <c r="T330" s="61"/>
      <c r="U330" s="80"/>
      <c r="V330" s="80"/>
      <c r="W330" s="80"/>
    </row>
    <row r="331">
      <c r="A331" s="34">
        <v>45705.0</v>
      </c>
      <c r="B331" s="34">
        <v>45716.0</v>
      </c>
      <c r="C331" s="35">
        <v>238654.0</v>
      </c>
      <c r="D331" s="35" t="s">
        <v>73</v>
      </c>
      <c r="E331" s="34">
        <v>45627.0</v>
      </c>
      <c r="F331" s="36">
        <f t="shared" si="4"/>
        <v>2</v>
      </c>
      <c r="G331" s="34">
        <v>45667.0</v>
      </c>
      <c r="H331" s="36">
        <f t="shared" si="5"/>
        <v>1</v>
      </c>
      <c r="I331" s="35" t="s">
        <v>39</v>
      </c>
      <c r="J331" s="39"/>
      <c r="K331" s="38"/>
      <c r="L331" s="39"/>
      <c r="M331" s="39"/>
      <c r="N331" s="35" t="s">
        <v>17</v>
      </c>
      <c r="O331" s="40"/>
      <c r="P331" s="61"/>
      <c r="Q331" s="61"/>
      <c r="R331" s="61"/>
      <c r="S331" s="61"/>
      <c r="T331" s="61"/>
      <c r="U331" s="80"/>
      <c r="V331" s="80"/>
      <c r="W331" s="80"/>
    </row>
    <row r="332">
      <c r="A332" s="34">
        <v>45705.0</v>
      </c>
      <c r="B332" s="34">
        <v>45716.0</v>
      </c>
      <c r="C332" s="35">
        <v>240249.0</v>
      </c>
      <c r="D332" s="35" t="s">
        <v>73</v>
      </c>
      <c r="E332" s="34">
        <v>45627.0</v>
      </c>
      <c r="F332" s="36">
        <f t="shared" si="4"/>
        <v>2</v>
      </c>
      <c r="G332" s="34">
        <v>45679.0</v>
      </c>
      <c r="H332" s="36">
        <f t="shared" si="5"/>
        <v>1</v>
      </c>
      <c r="I332" s="35" t="s">
        <v>46</v>
      </c>
      <c r="J332" s="35" t="s">
        <v>31</v>
      </c>
      <c r="K332" s="38"/>
      <c r="L332" s="39"/>
      <c r="M332" s="39"/>
      <c r="N332" s="35" t="s">
        <v>17</v>
      </c>
      <c r="O332" s="40"/>
      <c r="P332" s="61"/>
      <c r="Q332" s="61"/>
      <c r="R332" s="61"/>
      <c r="S332" s="61"/>
      <c r="T332" s="61"/>
      <c r="U332" s="80"/>
      <c r="V332" s="80"/>
      <c r="W332" s="80"/>
    </row>
    <row r="333">
      <c r="A333" s="34">
        <v>45705.0</v>
      </c>
      <c r="B333" s="34">
        <v>45716.0</v>
      </c>
      <c r="C333" s="35">
        <v>241042.0</v>
      </c>
      <c r="D333" s="35" t="s">
        <v>73</v>
      </c>
      <c r="E333" s="34">
        <v>45658.0</v>
      </c>
      <c r="F333" s="36">
        <f t="shared" si="4"/>
        <v>1</v>
      </c>
      <c r="G333" s="34">
        <v>45687.0</v>
      </c>
      <c r="H333" s="36">
        <f t="shared" si="5"/>
        <v>0</v>
      </c>
      <c r="I333" s="35" t="s">
        <v>62</v>
      </c>
      <c r="J333" s="35" t="s">
        <v>31</v>
      </c>
      <c r="K333" s="38"/>
      <c r="L333" s="39"/>
      <c r="M333" s="39"/>
      <c r="N333" s="35" t="s">
        <v>17</v>
      </c>
      <c r="O333" s="40"/>
      <c r="P333" s="61"/>
      <c r="Q333" s="61"/>
      <c r="R333" s="61"/>
      <c r="S333" s="61"/>
      <c r="T333" s="61"/>
      <c r="U333" s="80"/>
      <c r="V333" s="80"/>
      <c r="W333" s="80"/>
    </row>
    <row r="334">
      <c r="A334" s="34">
        <v>45705.0</v>
      </c>
      <c r="B334" s="34">
        <v>45716.0</v>
      </c>
      <c r="C334" s="35">
        <v>217384.0</v>
      </c>
      <c r="D334" s="35" t="s">
        <v>73</v>
      </c>
      <c r="E334" s="34">
        <v>45383.0</v>
      </c>
      <c r="F334" s="36">
        <f t="shared" si="4"/>
        <v>10</v>
      </c>
      <c r="G334" s="34">
        <v>45450.0</v>
      </c>
      <c r="H334" s="36">
        <f t="shared" si="5"/>
        <v>8</v>
      </c>
      <c r="I334" s="35" t="s">
        <v>66</v>
      </c>
      <c r="J334" s="39"/>
      <c r="K334" s="38"/>
      <c r="L334" s="39"/>
      <c r="M334" s="39"/>
      <c r="N334" s="35" t="s">
        <v>17</v>
      </c>
      <c r="O334" s="40"/>
      <c r="P334" s="61"/>
      <c r="Q334" s="61"/>
      <c r="R334" s="61"/>
      <c r="S334" s="61"/>
      <c r="T334" s="61"/>
      <c r="U334" s="80"/>
      <c r="V334" s="80"/>
      <c r="W334" s="80"/>
    </row>
    <row r="335">
      <c r="A335" s="34">
        <v>45705.0</v>
      </c>
      <c r="B335" s="34">
        <v>45716.0</v>
      </c>
      <c r="C335" s="35">
        <v>233566.0</v>
      </c>
      <c r="D335" s="35" t="s">
        <v>73</v>
      </c>
      <c r="E335" s="34">
        <v>45566.0</v>
      </c>
      <c r="F335" s="36">
        <f t="shared" si="4"/>
        <v>4</v>
      </c>
      <c r="G335" s="34">
        <v>45603.0</v>
      </c>
      <c r="H335" s="36">
        <f t="shared" si="5"/>
        <v>3</v>
      </c>
      <c r="I335" s="35" t="s">
        <v>62</v>
      </c>
      <c r="J335" s="35" t="s">
        <v>31</v>
      </c>
      <c r="K335" s="38"/>
      <c r="L335" s="39"/>
      <c r="M335" s="39"/>
      <c r="N335" s="35" t="s">
        <v>17</v>
      </c>
      <c r="O335" s="40"/>
      <c r="P335" s="61"/>
      <c r="Q335" s="61"/>
      <c r="R335" s="61"/>
      <c r="S335" s="61"/>
      <c r="T335" s="61"/>
      <c r="U335" s="80"/>
      <c r="V335" s="80"/>
      <c r="W335" s="80"/>
    </row>
    <row r="336">
      <c r="A336" s="34">
        <v>45705.0</v>
      </c>
      <c r="B336" s="34">
        <v>45716.0</v>
      </c>
      <c r="C336" s="35">
        <v>208941.0</v>
      </c>
      <c r="D336" s="35" t="s">
        <v>73</v>
      </c>
      <c r="E336" s="34">
        <v>45323.0</v>
      </c>
      <c r="F336" s="36">
        <f t="shared" si="4"/>
        <v>12</v>
      </c>
      <c r="G336" s="34">
        <v>45385.0</v>
      </c>
      <c r="H336" s="36">
        <f t="shared" si="5"/>
        <v>10</v>
      </c>
      <c r="I336" s="35" t="s">
        <v>62</v>
      </c>
      <c r="J336" s="35">
        <v>139.0</v>
      </c>
      <c r="K336" s="38"/>
      <c r="L336" s="39"/>
      <c r="M336" s="34">
        <v>45680.0</v>
      </c>
      <c r="N336" s="35" t="s">
        <v>17</v>
      </c>
      <c r="O336" s="84">
        <v>12000.0</v>
      </c>
      <c r="P336" s="61"/>
      <c r="Q336" s="61"/>
      <c r="R336" s="61"/>
      <c r="S336" s="61"/>
      <c r="T336" s="61"/>
      <c r="U336" s="80"/>
      <c r="V336" s="80"/>
      <c r="W336" s="80"/>
    </row>
    <row r="337">
      <c r="A337" s="34">
        <v>45705.0</v>
      </c>
      <c r="B337" s="34">
        <v>45716.0</v>
      </c>
      <c r="C337" s="35">
        <v>183217.0</v>
      </c>
      <c r="D337" s="35" t="s">
        <v>73</v>
      </c>
      <c r="E337" s="34">
        <v>45017.0</v>
      </c>
      <c r="F337" s="36">
        <f t="shared" si="4"/>
        <v>22</v>
      </c>
      <c r="G337" s="34">
        <v>45160.0</v>
      </c>
      <c r="H337" s="36">
        <f t="shared" si="5"/>
        <v>18</v>
      </c>
      <c r="I337" s="35" t="s">
        <v>66</v>
      </c>
      <c r="J337" s="39"/>
      <c r="K337" s="38"/>
      <c r="L337" s="39"/>
      <c r="M337" s="39"/>
      <c r="N337" s="35" t="s">
        <v>17</v>
      </c>
      <c r="O337" s="40"/>
      <c r="P337" s="61"/>
      <c r="Q337" s="61"/>
      <c r="R337" s="61"/>
      <c r="S337" s="61"/>
      <c r="T337" s="61"/>
      <c r="U337" s="80"/>
      <c r="V337" s="80"/>
      <c r="W337" s="80"/>
    </row>
    <row r="338">
      <c r="A338" s="34">
        <v>45712.0</v>
      </c>
      <c r="B338" s="34">
        <v>45712.0</v>
      </c>
      <c r="C338" s="35">
        <v>200169.0</v>
      </c>
      <c r="D338" s="35" t="s">
        <v>73</v>
      </c>
      <c r="E338" s="34">
        <v>45261.0</v>
      </c>
      <c r="F338" s="36">
        <f t="shared" si="4"/>
        <v>14</v>
      </c>
      <c r="G338" s="34">
        <v>45316.0</v>
      </c>
      <c r="H338" s="36">
        <f t="shared" si="5"/>
        <v>13</v>
      </c>
      <c r="I338" s="35" t="s">
        <v>62</v>
      </c>
      <c r="J338" s="35">
        <v>139.0</v>
      </c>
      <c r="K338" s="48" t="s">
        <v>74</v>
      </c>
      <c r="L338" s="39"/>
      <c r="M338" s="34">
        <v>45681.0</v>
      </c>
      <c r="N338" s="35" t="s">
        <v>15</v>
      </c>
      <c r="O338" s="55" t="s">
        <v>55</v>
      </c>
      <c r="P338" s="61"/>
      <c r="Q338" s="61"/>
      <c r="R338" s="61"/>
      <c r="S338" s="61"/>
      <c r="T338" s="61"/>
      <c r="U338" s="80"/>
      <c r="V338" s="80"/>
      <c r="W338" s="80"/>
    </row>
    <row r="339">
      <c r="A339" s="34">
        <v>45705.0</v>
      </c>
      <c r="B339" s="34">
        <v>45716.0</v>
      </c>
      <c r="C339" s="35">
        <v>205992.0</v>
      </c>
      <c r="D339" s="35" t="s">
        <v>73</v>
      </c>
      <c r="E339" s="34">
        <v>45323.0</v>
      </c>
      <c r="F339" s="36">
        <f t="shared" si="4"/>
        <v>12</v>
      </c>
      <c r="G339" s="34">
        <v>45371.0</v>
      </c>
      <c r="H339" s="36">
        <f t="shared" si="5"/>
        <v>11</v>
      </c>
      <c r="I339" s="35" t="s">
        <v>62</v>
      </c>
      <c r="J339" s="35">
        <v>102.0</v>
      </c>
      <c r="K339" s="38"/>
      <c r="L339" s="39"/>
      <c r="M339" s="34">
        <v>45679.0</v>
      </c>
      <c r="N339" s="35" t="s">
        <v>17</v>
      </c>
      <c r="O339" s="40"/>
      <c r="P339" s="61"/>
      <c r="Q339" s="61"/>
      <c r="R339" s="61"/>
      <c r="S339" s="61"/>
      <c r="T339" s="61"/>
      <c r="U339" s="80"/>
      <c r="V339" s="80"/>
      <c r="W339" s="80"/>
    </row>
    <row r="340">
      <c r="A340" s="34">
        <v>45705.0</v>
      </c>
      <c r="B340" s="34">
        <v>45716.0</v>
      </c>
      <c r="C340" s="35">
        <v>214447.0</v>
      </c>
      <c r="D340" s="35" t="s">
        <v>73</v>
      </c>
      <c r="E340" s="34">
        <v>45413.0</v>
      </c>
      <c r="F340" s="36">
        <f t="shared" si="4"/>
        <v>9</v>
      </c>
      <c r="G340" s="34">
        <v>45427.0</v>
      </c>
      <c r="H340" s="36">
        <f t="shared" si="5"/>
        <v>9</v>
      </c>
      <c r="I340" s="35" t="s">
        <v>62</v>
      </c>
      <c r="J340" s="35">
        <v>102.0</v>
      </c>
      <c r="K340" s="38"/>
      <c r="L340" s="39"/>
      <c r="M340" s="34">
        <v>45994.0</v>
      </c>
      <c r="N340" s="35" t="s">
        <v>17</v>
      </c>
      <c r="O340" s="40"/>
      <c r="P340" s="61"/>
      <c r="Q340" s="61"/>
      <c r="R340" s="61"/>
      <c r="S340" s="61"/>
      <c r="T340" s="61"/>
      <c r="U340" s="80"/>
      <c r="V340" s="80"/>
      <c r="W340" s="80"/>
    </row>
    <row r="341">
      <c r="A341" s="34">
        <v>45705.0</v>
      </c>
      <c r="B341" s="34">
        <v>45716.0</v>
      </c>
      <c r="C341" s="35">
        <v>217548.0</v>
      </c>
      <c r="D341" s="35" t="s">
        <v>73</v>
      </c>
      <c r="E341" s="34">
        <v>45444.0</v>
      </c>
      <c r="F341" s="36">
        <f t="shared" si="4"/>
        <v>8</v>
      </c>
      <c r="G341" s="34">
        <v>45460.0</v>
      </c>
      <c r="H341" s="36">
        <f t="shared" si="5"/>
        <v>8</v>
      </c>
      <c r="I341" s="35" t="s">
        <v>62</v>
      </c>
      <c r="J341" s="35">
        <v>102.0</v>
      </c>
      <c r="K341" s="38"/>
      <c r="L341" s="39"/>
      <c r="M341" s="37">
        <v>45625.0</v>
      </c>
      <c r="N341" s="35" t="s">
        <v>17</v>
      </c>
      <c r="O341" s="40"/>
      <c r="P341" s="61"/>
      <c r="Q341" s="61"/>
      <c r="R341" s="61"/>
      <c r="S341" s="61"/>
      <c r="T341" s="61"/>
      <c r="U341" s="80"/>
      <c r="V341" s="80"/>
      <c r="W341" s="80"/>
    </row>
    <row r="342">
      <c r="A342" s="34">
        <v>45705.0</v>
      </c>
      <c r="B342" s="34">
        <v>45715.0</v>
      </c>
      <c r="C342" s="35">
        <v>229494.0</v>
      </c>
      <c r="D342" s="35" t="s">
        <v>73</v>
      </c>
      <c r="E342" s="34">
        <v>45536.0</v>
      </c>
      <c r="F342" s="36">
        <f t="shared" si="4"/>
        <v>5</v>
      </c>
      <c r="G342" s="34">
        <v>45565.0</v>
      </c>
      <c r="H342" s="36">
        <f t="shared" si="5"/>
        <v>4</v>
      </c>
      <c r="I342" s="35" t="s">
        <v>46</v>
      </c>
      <c r="J342" s="35">
        <v>404.0</v>
      </c>
      <c r="K342" s="38"/>
      <c r="L342" s="35" t="s">
        <v>70</v>
      </c>
      <c r="M342" s="34">
        <v>45715.0</v>
      </c>
      <c r="N342" s="35" t="s">
        <v>20</v>
      </c>
      <c r="O342" s="40"/>
      <c r="P342" s="61"/>
      <c r="Q342" s="61"/>
      <c r="R342" s="61"/>
      <c r="S342" s="61"/>
      <c r="T342" s="61"/>
      <c r="U342" s="80"/>
      <c r="V342" s="80"/>
      <c r="W342" s="80"/>
    </row>
    <row r="343">
      <c r="A343" s="34">
        <v>45705.0</v>
      </c>
      <c r="B343" s="34">
        <v>45707.0</v>
      </c>
      <c r="C343" s="35">
        <v>181160.0</v>
      </c>
      <c r="D343" s="35" t="s">
        <v>73</v>
      </c>
      <c r="E343" s="34">
        <v>45139.0</v>
      </c>
      <c r="F343" s="36">
        <f t="shared" si="4"/>
        <v>18</v>
      </c>
      <c r="G343" s="34">
        <v>45145.0</v>
      </c>
      <c r="H343" s="36">
        <f t="shared" si="5"/>
        <v>18</v>
      </c>
      <c r="I343" s="35" t="s">
        <v>43</v>
      </c>
      <c r="J343" s="39"/>
      <c r="K343" s="38"/>
      <c r="L343" s="39"/>
      <c r="M343" s="39"/>
      <c r="N343" s="35" t="s">
        <v>23</v>
      </c>
      <c r="O343" s="40"/>
      <c r="P343" s="61"/>
      <c r="Q343" s="61"/>
      <c r="R343" s="61"/>
      <c r="S343" s="61"/>
      <c r="T343" s="61"/>
      <c r="U343" s="80"/>
      <c r="V343" s="80"/>
      <c r="W343" s="80"/>
    </row>
    <row r="344">
      <c r="A344" s="34">
        <v>45705.0</v>
      </c>
      <c r="B344" s="34">
        <v>45716.0</v>
      </c>
      <c r="C344" s="35">
        <v>239027.0</v>
      </c>
      <c r="D344" s="35" t="s">
        <v>73</v>
      </c>
      <c r="E344" s="34">
        <v>45597.0</v>
      </c>
      <c r="F344" s="36">
        <f t="shared" si="4"/>
        <v>3</v>
      </c>
      <c r="G344" s="34">
        <v>45667.0</v>
      </c>
      <c r="H344" s="36">
        <f t="shared" si="5"/>
        <v>1</v>
      </c>
      <c r="I344" s="35" t="s">
        <v>66</v>
      </c>
      <c r="J344" s="39"/>
      <c r="K344" s="38"/>
      <c r="L344" s="39"/>
      <c r="M344" s="39"/>
      <c r="N344" s="35" t="s">
        <v>17</v>
      </c>
      <c r="O344" s="40"/>
      <c r="P344" s="61"/>
      <c r="Q344" s="61"/>
      <c r="R344" s="61"/>
      <c r="S344" s="61"/>
      <c r="T344" s="61"/>
      <c r="U344" s="80"/>
      <c r="V344" s="80"/>
      <c r="W344" s="80"/>
    </row>
    <row r="345">
      <c r="A345" s="34">
        <v>45705.0</v>
      </c>
      <c r="B345" s="34">
        <v>45714.0</v>
      </c>
      <c r="C345" s="35">
        <v>217883.0</v>
      </c>
      <c r="D345" s="35" t="s">
        <v>81</v>
      </c>
      <c r="E345" s="34">
        <v>45413.0</v>
      </c>
      <c r="F345" s="36">
        <f t="shared" si="4"/>
        <v>9</v>
      </c>
      <c r="G345" s="34">
        <v>45457.0</v>
      </c>
      <c r="H345" s="36">
        <f t="shared" si="5"/>
        <v>8</v>
      </c>
      <c r="I345" s="35" t="s">
        <v>43</v>
      </c>
      <c r="J345" s="35">
        <v>316.0</v>
      </c>
      <c r="K345" s="38"/>
      <c r="L345" s="39"/>
      <c r="M345" s="34">
        <v>45714.0</v>
      </c>
      <c r="N345" s="35" t="s">
        <v>20</v>
      </c>
      <c r="O345" s="40"/>
      <c r="P345" s="61"/>
      <c r="Q345" s="61"/>
      <c r="R345" s="61"/>
      <c r="S345" s="61"/>
      <c r="T345" s="61"/>
      <c r="U345" s="80"/>
      <c r="V345" s="80"/>
      <c r="W345" s="80"/>
    </row>
    <row r="346">
      <c r="A346" s="34">
        <v>45705.0</v>
      </c>
      <c r="B346" s="34">
        <v>45716.0</v>
      </c>
      <c r="C346" s="35">
        <v>183161.0</v>
      </c>
      <c r="D346" s="35" t="s">
        <v>59</v>
      </c>
      <c r="E346" s="34">
        <v>45108.0</v>
      </c>
      <c r="F346" s="36">
        <f t="shared" si="4"/>
        <v>19</v>
      </c>
      <c r="G346" s="34">
        <v>45182.0</v>
      </c>
      <c r="H346" s="36">
        <f t="shared" si="5"/>
        <v>17</v>
      </c>
      <c r="I346" s="35" t="s">
        <v>49</v>
      </c>
      <c r="J346" s="39"/>
      <c r="K346" s="38"/>
      <c r="L346" s="39"/>
      <c r="M346" s="39"/>
      <c r="N346" s="35" t="s">
        <v>17</v>
      </c>
      <c r="O346" s="40"/>
      <c r="P346" s="61"/>
      <c r="Q346" s="61"/>
      <c r="R346" s="61"/>
      <c r="S346" s="61"/>
      <c r="T346" s="61"/>
      <c r="U346" s="80"/>
      <c r="V346" s="80"/>
      <c r="W346" s="80"/>
    </row>
    <row r="347">
      <c r="A347" s="34">
        <v>45705.0</v>
      </c>
      <c r="B347" s="34">
        <v>45716.0</v>
      </c>
      <c r="C347" s="35">
        <v>191253.0</v>
      </c>
      <c r="D347" s="35" t="s">
        <v>81</v>
      </c>
      <c r="E347" s="34">
        <v>45231.0</v>
      </c>
      <c r="F347" s="36">
        <f t="shared" si="4"/>
        <v>15</v>
      </c>
      <c r="G347" s="37">
        <v>45257.0</v>
      </c>
      <c r="H347" s="36">
        <f t="shared" si="5"/>
        <v>15</v>
      </c>
      <c r="I347" s="35" t="s">
        <v>62</v>
      </c>
      <c r="J347" s="35">
        <v>102.0</v>
      </c>
      <c r="K347" s="38"/>
      <c r="L347" s="39"/>
      <c r="M347" s="34">
        <v>45700.0</v>
      </c>
      <c r="N347" s="35" t="s">
        <v>17</v>
      </c>
      <c r="O347" s="40"/>
      <c r="P347" s="61"/>
      <c r="Q347" s="61"/>
      <c r="R347" s="61"/>
      <c r="S347" s="61"/>
      <c r="T347" s="61"/>
      <c r="U347" s="80"/>
      <c r="V347" s="80"/>
      <c r="W347" s="80"/>
    </row>
    <row r="348">
      <c r="A348" s="34">
        <v>45705.0</v>
      </c>
      <c r="B348" s="34">
        <v>45705.0</v>
      </c>
      <c r="C348" s="35">
        <v>210187.0</v>
      </c>
      <c r="D348" s="35" t="s">
        <v>81</v>
      </c>
      <c r="E348" s="34">
        <v>45352.0</v>
      </c>
      <c r="F348" s="36">
        <f t="shared" si="4"/>
        <v>11</v>
      </c>
      <c r="G348" s="34">
        <v>45406.0</v>
      </c>
      <c r="H348" s="36">
        <f t="shared" si="5"/>
        <v>10</v>
      </c>
      <c r="I348" s="35" t="s">
        <v>43</v>
      </c>
      <c r="J348" s="35">
        <v>307.0</v>
      </c>
      <c r="K348" s="38"/>
      <c r="L348" s="39"/>
      <c r="M348" s="39"/>
      <c r="N348" s="35" t="s">
        <v>16</v>
      </c>
      <c r="O348" s="55" t="s">
        <v>61</v>
      </c>
      <c r="P348" s="61"/>
      <c r="Q348" s="61"/>
      <c r="R348" s="61"/>
      <c r="S348" s="61"/>
      <c r="T348" s="61"/>
      <c r="U348" s="80"/>
      <c r="V348" s="80"/>
      <c r="W348" s="80"/>
    </row>
    <row r="349">
      <c r="A349" s="34">
        <v>45705.0</v>
      </c>
      <c r="B349" s="34">
        <v>45716.0</v>
      </c>
      <c r="C349" s="35">
        <v>228289.0</v>
      </c>
      <c r="D349" s="35" t="s">
        <v>81</v>
      </c>
      <c r="E349" s="34">
        <v>45352.0</v>
      </c>
      <c r="F349" s="36">
        <f t="shared" si="4"/>
        <v>11</v>
      </c>
      <c r="G349" s="34">
        <v>45555.0</v>
      </c>
      <c r="H349" s="36">
        <f t="shared" si="5"/>
        <v>5</v>
      </c>
      <c r="I349" s="35" t="s">
        <v>62</v>
      </c>
      <c r="J349" s="35">
        <v>102.0</v>
      </c>
      <c r="K349" s="38"/>
      <c r="L349" s="35" t="s">
        <v>54</v>
      </c>
      <c r="M349" s="34">
        <v>45716.0</v>
      </c>
      <c r="N349" s="35" t="s">
        <v>15</v>
      </c>
      <c r="O349" s="84" t="s">
        <v>55</v>
      </c>
      <c r="P349" s="61"/>
      <c r="Q349" s="61"/>
      <c r="R349" s="61"/>
      <c r="S349" s="61"/>
      <c r="T349" s="61"/>
      <c r="U349" s="80"/>
      <c r="V349" s="80"/>
      <c r="W349" s="80"/>
    </row>
    <row r="350">
      <c r="A350" s="34">
        <v>45705.0</v>
      </c>
      <c r="B350" s="34">
        <v>45716.0</v>
      </c>
      <c r="C350" s="35">
        <v>232561.0</v>
      </c>
      <c r="D350" s="35" t="s">
        <v>81</v>
      </c>
      <c r="E350" s="34">
        <v>45505.0</v>
      </c>
      <c r="F350" s="36">
        <f t="shared" si="4"/>
        <v>6</v>
      </c>
      <c r="G350" s="37">
        <v>45615.0</v>
      </c>
      <c r="H350" s="36">
        <f t="shared" si="5"/>
        <v>3</v>
      </c>
      <c r="I350" s="35" t="s">
        <v>43</v>
      </c>
      <c r="J350" s="35" t="s">
        <v>31</v>
      </c>
      <c r="K350" s="38"/>
      <c r="L350" s="39"/>
      <c r="M350" s="39"/>
      <c r="N350" s="35" t="s">
        <v>17</v>
      </c>
      <c r="O350" s="40"/>
      <c r="P350" s="61"/>
      <c r="Q350" s="61"/>
      <c r="R350" s="61"/>
      <c r="S350" s="61"/>
      <c r="T350" s="61"/>
      <c r="U350" s="80"/>
      <c r="V350" s="80"/>
      <c r="W350" s="80"/>
    </row>
    <row r="351">
      <c r="A351" s="34">
        <v>45705.0</v>
      </c>
      <c r="B351" s="34">
        <v>45716.0</v>
      </c>
      <c r="C351" s="35">
        <v>238495.0</v>
      </c>
      <c r="D351" s="35" t="s">
        <v>81</v>
      </c>
      <c r="E351" s="34">
        <v>45292.0</v>
      </c>
      <c r="F351" s="36">
        <f t="shared" si="4"/>
        <v>13</v>
      </c>
      <c r="G351" s="34">
        <v>45664.0</v>
      </c>
      <c r="H351" s="36">
        <f t="shared" si="5"/>
        <v>1</v>
      </c>
      <c r="I351" s="35" t="s">
        <v>43</v>
      </c>
      <c r="J351" s="35" t="s">
        <v>31</v>
      </c>
      <c r="K351" s="38"/>
      <c r="L351" s="39"/>
      <c r="M351" s="39"/>
      <c r="N351" s="35" t="s">
        <v>17</v>
      </c>
      <c r="O351" s="40"/>
      <c r="P351" s="61"/>
      <c r="Q351" s="61"/>
      <c r="R351" s="61"/>
      <c r="S351" s="61"/>
      <c r="T351" s="61"/>
      <c r="U351" s="80"/>
      <c r="V351" s="80"/>
      <c r="W351" s="80"/>
    </row>
    <row r="352">
      <c r="A352" s="34">
        <v>45702.0</v>
      </c>
      <c r="B352" s="34">
        <v>45706.0</v>
      </c>
      <c r="C352" s="35">
        <v>233517.0</v>
      </c>
      <c r="D352" s="35" t="s">
        <v>81</v>
      </c>
      <c r="E352" s="34">
        <v>45597.0</v>
      </c>
      <c r="F352" s="36">
        <f t="shared" si="4"/>
        <v>3</v>
      </c>
      <c r="G352" s="37">
        <v>45610.0</v>
      </c>
      <c r="H352" s="36">
        <f t="shared" si="5"/>
        <v>3</v>
      </c>
      <c r="I352" s="35" t="s">
        <v>43</v>
      </c>
      <c r="J352" s="35" t="s">
        <v>31</v>
      </c>
      <c r="K352" s="48">
        <v>4000.0</v>
      </c>
      <c r="L352" s="35" t="s">
        <v>70</v>
      </c>
      <c r="M352" s="34">
        <v>45706.0</v>
      </c>
      <c r="N352" s="35" t="s">
        <v>15</v>
      </c>
      <c r="O352" s="55" t="s">
        <v>55</v>
      </c>
      <c r="P352" s="61"/>
      <c r="Q352" s="61"/>
      <c r="R352" s="61"/>
      <c r="S352" s="61"/>
      <c r="T352" s="61"/>
      <c r="U352" s="80"/>
      <c r="V352" s="80"/>
      <c r="W352" s="80"/>
    </row>
    <row r="353">
      <c r="A353" s="34">
        <v>45705.0</v>
      </c>
      <c r="B353" s="34">
        <v>45716.0</v>
      </c>
      <c r="C353" s="35">
        <v>236052.0</v>
      </c>
      <c r="D353" s="35" t="s">
        <v>81</v>
      </c>
      <c r="E353" s="34">
        <v>45597.0</v>
      </c>
      <c r="F353" s="36">
        <f t="shared" si="4"/>
        <v>3</v>
      </c>
      <c r="G353" s="34">
        <v>45629.0</v>
      </c>
      <c r="H353" s="36">
        <f t="shared" si="5"/>
        <v>2</v>
      </c>
      <c r="I353" s="35" t="s">
        <v>39</v>
      </c>
      <c r="J353" s="39"/>
      <c r="K353" s="38"/>
      <c r="L353" s="39"/>
      <c r="M353" s="39"/>
      <c r="N353" s="35" t="s">
        <v>17</v>
      </c>
      <c r="O353" s="40"/>
      <c r="P353" s="61"/>
      <c r="Q353" s="61"/>
      <c r="R353" s="61"/>
      <c r="S353" s="61"/>
      <c r="T353" s="61"/>
      <c r="U353" s="80"/>
      <c r="V353" s="80"/>
      <c r="W353" s="80"/>
    </row>
    <row r="354">
      <c r="A354" s="34">
        <v>45705.0</v>
      </c>
      <c r="B354" s="34">
        <v>45716.0</v>
      </c>
      <c r="C354" s="35">
        <v>153200.0</v>
      </c>
      <c r="D354" s="35" t="s">
        <v>81</v>
      </c>
      <c r="E354" s="34">
        <v>44805.0</v>
      </c>
      <c r="F354" s="36">
        <f t="shared" si="4"/>
        <v>29</v>
      </c>
      <c r="G354" s="34">
        <v>44901.0</v>
      </c>
      <c r="H354" s="36">
        <f t="shared" si="5"/>
        <v>26</v>
      </c>
      <c r="I354" s="35" t="s">
        <v>67</v>
      </c>
      <c r="J354" s="39"/>
      <c r="K354" s="38"/>
      <c r="L354" s="39"/>
      <c r="M354" s="39"/>
      <c r="N354" s="35" t="s">
        <v>17</v>
      </c>
      <c r="O354" s="40"/>
      <c r="P354" s="61"/>
      <c r="Q354" s="61"/>
      <c r="R354" s="61"/>
      <c r="S354" s="61"/>
      <c r="T354" s="61"/>
      <c r="U354" s="80"/>
      <c r="V354" s="80"/>
      <c r="W354" s="80"/>
    </row>
    <row r="355">
      <c r="A355" s="34">
        <v>45705.0</v>
      </c>
      <c r="B355" s="34">
        <v>45716.0</v>
      </c>
      <c r="C355" s="35">
        <v>178931.0</v>
      </c>
      <c r="D355" s="35" t="s">
        <v>81</v>
      </c>
      <c r="E355" s="34">
        <v>45108.0</v>
      </c>
      <c r="F355" s="36">
        <f t="shared" si="4"/>
        <v>19</v>
      </c>
      <c r="G355" s="34">
        <v>45126.0</v>
      </c>
      <c r="H355" s="36">
        <f t="shared" si="5"/>
        <v>19</v>
      </c>
      <c r="I355" s="35" t="s">
        <v>67</v>
      </c>
      <c r="J355" s="39"/>
      <c r="K355" s="38"/>
      <c r="L355" s="39"/>
      <c r="M355" s="39"/>
      <c r="N355" s="35" t="s">
        <v>17</v>
      </c>
      <c r="O355" s="40"/>
      <c r="P355" s="61"/>
      <c r="Q355" s="61"/>
      <c r="R355" s="61"/>
      <c r="S355" s="61"/>
      <c r="T355" s="61"/>
      <c r="U355" s="80"/>
      <c r="V355" s="80"/>
      <c r="W355" s="80"/>
    </row>
    <row r="356">
      <c r="A356" s="34">
        <v>45705.0</v>
      </c>
      <c r="B356" s="34">
        <v>45716.0</v>
      </c>
      <c r="C356" s="35">
        <v>208980.0</v>
      </c>
      <c r="D356" s="35" t="s">
        <v>81</v>
      </c>
      <c r="E356" s="34">
        <v>45352.0</v>
      </c>
      <c r="F356" s="36">
        <f t="shared" si="4"/>
        <v>11</v>
      </c>
      <c r="G356" s="34">
        <v>45397.0</v>
      </c>
      <c r="H356" s="36">
        <f t="shared" si="5"/>
        <v>10</v>
      </c>
      <c r="I356" s="35" t="s">
        <v>39</v>
      </c>
      <c r="J356" s="39"/>
      <c r="K356" s="38"/>
      <c r="L356" s="39"/>
      <c r="M356" s="39"/>
      <c r="N356" s="35" t="s">
        <v>17</v>
      </c>
      <c r="O356" s="40"/>
      <c r="P356" s="61"/>
      <c r="Q356" s="61"/>
      <c r="R356" s="61"/>
      <c r="S356" s="61"/>
      <c r="T356" s="61"/>
      <c r="U356" s="80"/>
      <c r="V356" s="80"/>
      <c r="W356" s="80"/>
    </row>
    <row r="357">
      <c r="A357" s="34">
        <v>45705.0</v>
      </c>
      <c r="B357" s="34">
        <v>45708.0</v>
      </c>
      <c r="C357" s="35">
        <v>216535.0</v>
      </c>
      <c r="D357" s="35" t="s">
        <v>81</v>
      </c>
      <c r="E357" s="34">
        <v>45383.0</v>
      </c>
      <c r="F357" s="36">
        <f t="shared" si="4"/>
        <v>10</v>
      </c>
      <c r="G357" s="34">
        <v>45447.0</v>
      </c>
      <c r="H357" s="36">
        <f t="shared" si="5"/>
        <v>8</v>
      </c>
      <c r="I357" s="35" t="s">
        <v>39</v>
      </c>
      <c r="J357" s="35">
        <v>502.0</v>
      </c>
      <c r="K357" s="38"/>
      <c r="L357" s="39"/>
      <c r="M357" s="34">
        <v>45708.0</v>
      </c>
      <c r="N357" s="35" t="s">
        <v>20</v>
      </c>
      <c r="O357" s="40"/>
      <c r="P357" s="61"/>
      <c r="Q357" s="61"/>
      <c r="R357" s="61"/>
      <c r="S357" s="61"/>
      <c r="T357" s="61"/>
      <c r="U357" s="80"/>
      <c r="V357" s="80"/>
      <c r="W357" s="80"/>
    </row>
    <row r="358">
      <c r="A358" s="34">
        <v>45705.0</v>
      </c>
      <c r="B358" s="34">
        <v>45705.0</v>
      </c>
      <c r="C358" s="35">
        <v>229551.0</v>
      </c>
      <c r="D358" s="35" t="s">
        <v>81</v>
      </c>
      <c r="E358" s="34">
        <v>45444.0</v>
      </c>
      <c r="F358" s="36">
        <f t="shared" si="4"/>
        <v>8</v>
      </c>
      <c r="G358" s="34">
        <v>45566.0</v>
      </c>
      <c r="H358" s="36">
        <f t="shared" si="5"/>
        <v>4</v>
      </c>
      <c r="I358" s="35" t="s">
        <v>39</v>
      </c>
      <c r="J358" s="35">
        <v>501.0</v>
      </c>
      <c r="K358" s="48">
        <v>4000.0</v>
      </c>
      <c r="L358" s="39"/>
      <c r="M358" s="34">
        <v>45705.0</v>
      </c>
      <c r="N358" s="35" t="s">
        <v>20</v>
      </c>
      <c r="O358" s="40"/>
      <c r="P358" s="61"/>
      <c r="Q358" s="61"/>
      <c r="R358" s="61"/>
      <c r="S358" s="61"/>
      <c r="T358" s="61"/>
      <c r="U358" s="80"/>
      <c r="V358" s="80"/>
      <c r="W358" s="80"/>
    </row>
    <row r="359">
      <c r="A359" s="34">
        <v>45705.0</v>
      </c>
      <c r="B359" s="34">
        <v>45716.0</v>
      </c>
      <c r="C359" s="35">
        <v>235503.0</v>
      </c>
      <c r="D359" s="35" t="s">
        <v>81</v>
      </c>
      <c r="E359" s="34">
        <v>45597.0</v>
      </c>
      <c r="F359" s="36">
        <f t="shared" si="4"/>
        <v>3</v>
      </c>
      <c r="G359" s="37">
        <v>45623.0</v>
      </c>
      <c r="H359" s="36">
        <f t="shared" si="5"/>
        <v>3</v>
      </c>
      <c r="I359" s="35" t="s">
        <v>43</v>
      </c>
      <c r="J359" s="35" t="s">
        <v>31</v>
      </c>
      <c r="K359" s="38"/>
      <c r="L359" s="39"/>
      <c r="M359" s="39"/>
      <c r="N359" s="35" t="s">
        <v>17</v>
      </c>
      <c r="O359" s="40"/>
      <c r="P359" s="61"/>
      <c r="Q359" s="61"/>
      <c r="R359" s="61"/>
      <c r="S359" s="61"/>
      <c r="T359" s="61"/>
      <c r="U359" s="80"/>
      <c r="V359" s="80"/>
      <c r="W359" s="80"/>
    </row>
    <row r="360">
      <c r="A360" s="34">
        <v>45705.0</v>
      </c>
      <c r="B360" s="34">
        <v>45716.0</v>
      </c>
      <c r="C360" s="35">
        <v>223807.0</v>
      </c>
      <c r="D360" s="35" t="s">
        <v>81</v>
      </c>
      <c r="E360" s="34">
        <v>45566.0</v>
      </c>
      <c r="F360" s="36">
        <f t="shared" si="4"/>
        <v>4</v>
      </c>
      <c r="G360" s="34">
        <v>45673.0</v>
      </c>
      <c r="H360" s="36">
        <f t="shared" si="5"/>
        <v>1</v>
      </c>
      <c r="I360" s="35" t="s">
        <v>39</v>
      </c>
      <c r="J360" s="39"/>
      <c r="K360" s="38"/>
      <c r="L360" s="39"/>
      <c r="M360" s="39"/>
      <c r="N360" s="35" t="s">
        <v>17</v>
      </c>
      <c r="O360" s="40"/>
      <c r="P360" s="61"/>
      <c r="Q360" s="61"/>
      <c r="R360" s="61"/>
      <c r="S360" s="61"/>
      <c r="T360" s="61"/>
      <c r="U360" s="80"/>
      <c r="V360" s="80"/>
      <c r="W360" s="80"/>
    </row>
    <row r="361">
      <c r="A361" s="34">
        <v>45705.0</v>
      </c>
      <c r="B361" s="34">
        <v>45716.0</v>
      </c>
      <c r="C361" s="35">
        <v>240964.0</v>
      </c>
      <c r="D361" s="35" t="s">
        <v>81</v>
      </c>
      <c r="E361" s="34">
        <v>45658.0</v>
      </c>
      <c r="F361" s="36">
        <f t="shared" si="4"/>
        <v>1</v>
      </c>
      <c r="G361" s="34">
        <v>45685.0</v>
      </c>
      <c r="H361" s="36">
        <f t="shared" si="5"/>
        <v>1</v>
      </c>
      <c r="I361" s="35" t="s">
        <v>49</v>
      </c>
      <c r="J361" s="39"/>
      <c r="K361" s="38"/>
      <c r="L361" s="39"/>
      <c r="M361" s="39"/>
      <c r="N361" s="35" t="s">
        <v>17</v>
      </c>
      <c r="O361" s="40"/>
      <c r="P361" s="61"/>
      <c r="Q361" s="61"/>
      <c r="R361" s="61"/>
      <c r="S361" s="61"/>
      <c r="T361" s="61"/>
      <c r="U361" s="80"/>
      <c r="V361" s="80"/>
      <c r="W361" s="80"/>
    </row>
    <row r="362">
      <c r="A362" s="34">
        <v>45705.0</v>
      </c>
      <c r="B362" s="34">
        <v>45716.0</v>
      </c>
      <c r="C362" s="35">
        <v>242348.0</v>
      </c>
      <c r="D362" s="35" t="s">
        <v>81</v>
      </c>
      <c r="E362" s="34">
        <v>45658.0</v>
      </c>
      <c r="F362" s="36">
        <f t="shared" si="4"/>
        <v>1</v>
      </c>
      <c r="G362" s="34">
        <v>45695.0</v>
      </c>
      <c r="H362" s="36">
        <f t="shared" si="5"/>
        <v>0</v>
      </c>
      <c r="I362" s="35" t="s">
        <v>43</v>
      </c>
      <c r="J362" s="35" t="s">
        <v>31</v>
      </c>
      <c r="K362" s="38"/>
      <c r="L362" s="39"/>
      <c r="M362" s="39"/>
      <c r="N362" s="35" t="s">
        <v>17</v>
      </c>
      <c r="O362" s="40"/>
      <c r="P362" s="61"/>
      <c r="Q362" s="61"/>
      <c r="R362" s="61"/>
      <c r="S362" s="61"/>
      <c r="T362" s="61"/>
      <c r="U362" s="80"/>
      <c r="V362" s="80"/>
      <c r="W362" s="80"/>
    </row>
    <row r="363">
      <c r="A363" s="34">
        <v>45705.0</v>
      </c>
      <c r="B363" s="34">
        <v>45716.0</v>
      </c>
      <c r="C363" s="35">
        <v>81598.0</v>
      </c>
      <c r="D363" s="35" t="s">
        <v>84</v>
      </c>
      <c r="E363" s="34">
        <v>43831.0</v>
      </c>
      <c r="F363" s="36">
        <f t="shared" si="4"/>
        <v>61</v>
      </c>
      <c r="G363" s="34">
        <v>44285.0</v>
      </c>
      <c r="H363" s="36">
        <f t="shared" si="5"/>
        <v>46</v>
      </c>
      <c r="I363" s="35" t="s">
        <v>39</v>
      </c>
      <c r="J363" s="39"/>
      <c r="K363" s="38"/>
      <c r="L363" s="39"/>
      <c r="M363" s="39"/>
      <c r="N363" s="35" t="s">
        <v>17</v>
      </c>
      <c r="O363" s="40"/>
      <c r="P363" s="61"/>
      <c r="Q363" s="61"/>
      <c r="R363" s="61"/>
      <c r="S363" s="61"/>
      <c r="T363" s="61"/>
      <c r="U363" s="80"/>
      <c r="V363" s="80"/>
      <c r="W363" s="80"/>
    </row>
    <row r="364">
      <c r="A364" s="34">
        <v>45705.0</v>
      </c>
      <c r="B364" s="34">
        <v>45716.0</v>
      </c>
      <c r="C364" s="35">
        <v>83905.0</v>
      </c>
      <c r="D364" s="35" t="s">
        <v>84</v>
      </c>
      <c r="E364" s="34">
        <v>44256.0</v>
      </c>
      <c r="F364" s="36">
        <f t="shared" si="4"/>
        <v>47</v>
      </c>
      <c r="G364" s="34">
        <v>44303.0</v>
      </c>
      <c r="H364" s="36">
        <f t="shared" si="5"/>
        <v>46</v>
      </c>
      <c r="I364" s="35" t="s">
        <v>67</v>
      </c>
      <c r="J364" s="39"/>
      <c r="K364" s="38"/>
      <c r="L364" s="39"/>
      <c r="M364" s="39"/>
      <c r="N364" s="35" t="s">
        <v>17</v>
      </c>
      <c r="O364" s="40"/>
      <c r="P364" s="61"/>
      <c r="Q364" s="61"/>
      <c r="R364" s="61"/>
      <c r="S364" s="61"/>
      <c r="T364" s="61"/>
      <c r="U364" s="80"/>
      <c r="V364" s="80"/>
      <c r="W364" s="80"/>
    </row>
    <row r="365">
      <c r="A365" s="34">
        <v>45705.0</v>
      </c>
      <c r="B365" s="34">
        <v>45716.0</v>
      </c>
      <c r="C365" s="35">
        <v>121176.0</v>
      </c>
      <c r="D365" s="35" t="s">
        <v>84</v>
      </c>
      <c r="E365" s="34">
        <v>44562.0</v>
      </c>
      <c r="F365" s="36">
        <f t="shared" si="4"/>
        <v>37</v>
      </c>
      <c r="G365" s="34">
        <v>44648.0</v>
      </c>
      <c r="H365" s="36">
        <f t="shared" si="5"/>
        <v>35</v>
      </c>
      <c r="I365" s="35" t="s">
        <v>39</v>
      </c>
      <c r="J365" s="39"/>
      <c r="K365" s="38"/>
      <c r="L365" s="39"/>
      <c r="M365" s="39"/>
      <c r="N365" s="35" t="s">
        <v>17</v>
      </c>
      <c r="O365" s="40"/>
      <c r="P365" s="61"/>
      <c r="Q365" s="61"/>
      <c r="R365" s="61"/>
      <c r="S365" s="61"/>
      <c r="T365" s="61"/>
      <c r="U365" s="80"/>
      <c r="V365" s="80"/>
      <c r="W365" s="80"/>
    </row>
    <row r="366">
      <c r="A366" s="34">
        <v>45705.0</v>
      </c>
      <c r="B366" s="34">
        <v>45716.0</v>
      </c>
      <c r="C366" s="35">
        <v>152408.0</v>
      </c>
      <c r="D366" s="35" t="s">
        <v>84</v>
      </c>
      <c r="E366" s="34">
        <v>44805.0</v>
      </c>
      <c r="F366" s="36">
        <f t="shared" si="4"/>
        <v>29</v>
      </c>
      <c r="G366" s="34">
        <v>44896.0</v>
      </c>
      <c r="H366" s="36">
        <f t="shared" si="5"/>
        <v>26</v>
      </c>
      <c r="I366" s="35" t="s">
        <v>39</v>
      </c>
      <c r="J366" s="39"/>
      <c r="K366" s="38"/>
      <c r="L366" s="39"/>
      <c r="M366" s="39"/>
      <c r="N366" s="35" t="s">
        <v>17</v>
      </c>
      <c r="O366" s="40"/>
      <c r="P366" s="61"/>
      <c r="Q366" s="61"/>
      <c r="R366" s="61"/>
      <c r="S366" s="61"/>
      <c r="T366" s="61"/>
      <c r="U366" s="80"/>
      <c r="V366" s="80"/>
      <c r="W366" s="80"/>
    </row>
    <row r="367">
      <c r="A367" s="34">
        <v>45705.0</v>
      </c>
      <c r="B367" s="34">
        <v>45716.0</v>
      </c>
      <c r="C367" s="35">
        <v>200443.0</v>
      </c>
      <c r="D367" s="35" t="s">
        <v>84</v>
      </c>
      <c r="E367" s="34">
        <v>45261.0</v>
      </c>
      <c r="F367" s="36">
        <f t="shared" si="4"/>
        <v>14</v>
      </c>
      <c r="G367" s="34">
        <v>45324.0</v>
      </c>
      <c r="H367" s="36">
        <f t="shared" si="5"/>
        <v>12</v>
      </c>
      <c r="I367" s="35" t="s">
        <v>39</v>
      </c>
      <c r="J367" s="39"/>
      <c r="K367" s="38"/>
      <c r="L367" s="39"/>
      <c r="M367" s="39"/>
      <c r="N367" s="35" t="s">
        <v>17</v>
      </c>
      <c r="O367" s="40"/>
      <c r="P367" s="61"/>
      <c r="Q367" s="61"/>
      <c r="R367" s="61"/>
      <c r="S367" s="61"/>
      <c r="T367" s="61"/>
      <c r="U367" s="80"/>
      <c r="V367" s="80"/>
      <c r="W367" s="80"/>
    </row>
    <row r="368">
      <c r="A368" s="34">
        <v>45705.0</v>
      </c>
      <c r="B368" s="34">
        <v>45716.0</v>
      </c>
      <c r="C368" s="35">
        <v>178497.0</v>
      </c>
      <c r="D368" s="35" t="s">
        <v>84</v>
      </c>
      <c r="E368" s="34">
        <v>45108.0</v>
      </c>
      <c r="F368" s="36">
        <f t="shared" si="4"/>
        <v>19</v>
      </c>
      <c r="G368" s="34">
        <v>45121.0</v>
      </c>
      <c r="H368" s="36">
        <f t="shared" si="5"/>
        <v>19</v>
      </c>
      <c r="I368" s="35" t="s">
        <v>39</v>
      </c>
      <c r="J368" s="39"/>
      <c r="K368" s="38"/>
      <c r="L368" s="39"/>
      <c r="M368" s="39"/>
      <c r="N368" s="35" t="s">
        <v>17</v>
      </c>
      <c r="O368" s="40"/>
      <c r="P368" s="61"/>
      <c r="Q368" s="61"/>
      <c r="R368" s="61"/>
      <c r="S368" s="61"/>
      <c r="T368" s="61"/>
      <c r="U368" s="80"/>
      <c r="V368" s="80"/>
      <c r="W368" s="80"/>
    </row>
    <row r="369">
      <c r="A369" s="34">
        <v>45705.0</v>
      </c>
      <c r="B369" s="34">
        <v>45716.0</v>
      </c>
      <c r="C369" s="35">
        <v>181818.0</v>
      </c>
      <c r="D369" s="35" t="s">
        <v>84</v>
      </c>
      <c r="E369" s="34">
        <v>45047.0</v>
      </c>
      <c r="F369" s="36">
        <f t="shared" si="4"/>
        <v>21</v>
      </c>
      <c r="G369" s="34">
        <v>45150.0</v>
      </c>
      <c r="H369" s="36">
        <f t="shared" si="5"/>
        <v>18</v>
      </c>
      <c r="I369" s="35" t="s">
        <v>39</v>
      </c>
      <c r="J369" s="39"/>
      <c r="K369" s="38"/>
      <c r="L369" s="39"/>
      <c r="M369" s="39"/>
      <c r="N369" s="35" t="s">
        <v>17</v>
      </c>
      <c r="O369" s="40"/>
      <c r="P369" s="61"/>
      <c r="Q369" s="61"/>
      <c r="R369" s="61"/>
      <c r="S369" s="61"/>
      <c r="T369" s="61"/>
      <c r="U369" s="80"/>
      <c r="V369" s="80"/>
      <c r="W369" s="80"/>
    </row>
    <row r="370">
      <c r="A370" s="34">
        <v>45705.0</v>
      </c>
      <c r="B370" s="34">
        <v>45716.0</v>
      </c>
      <c r="C370" s="35">
        <v>154935.0</v>
      </c>
      <c r="D370" s="35" t="s">
        <v>84</v>
      </c>
      <c r="E370" s="34">
        <v>45139.0</v>
      </c>
      <c r="F370" s="36">
        <f t="shared" si="4"/>
        <v>18</v>
      </c>
      <c r="G370" s="34">
        <v>45174.0</v>
      </c>
      <c r="H370" s="36">
        <f t="shared" si="5"/>
        <v>17</v>
      </c>
      <c r="I370" s="35" t="s">
        <v>67</v>
      </c>
      <c r="J370" s="39"/>
      <c r="K370" s="38"/>
      <c r="L370" s="39"/>
      <c r="M370" s="39"/>
      <c r="N370" s="35" t="s">
        <v>17</v>
      </c>
      <c r="O370" s="40"/>
      <c r="P370" s="61"/>
      <c r="Q370" s="61"/>
      <c r="R370" s="61"/>
      <c r="S370" s="61"/>
      <c r="T370" s="61"/>
      <c r="U370" s="80"/>
      <c r="V370" s="80"/>
      <c r="W370" s="80"/>
    </row>
    <row r="371">
      <c r="A371" s="34">
        <v>45705.0</v>
      </c>
      <c r="B371" s="34">
        <v>45716.0</v>
      </c>
      <c r="C371" s="35">
        <v>190125.0</v>
      </c>
      <c r="D371" s="35" t="s">
        <v>84</v>
      </c>
      <c r="E371" s="34">
        <v>45200.0</v>
      </c>
      <c r="F371" s="36">
        <f t="shared" si="4"/>
        <v>16</v>
      </c>
      <c r="G371" s="37">
        <v>45223.0</v>
      </c>
      <c r="H371" s="36">
        <f t="shared" si="5"/>
        <v>16</v>
      </c>
      <c r="I371" s="35" t="s">
        <v>39</v>
      </c>
      <c r="J371" s="39"/>
      <c r="K371" s="38"/>
      <c r="L371" s="39"/>
      <c r="M371" s="39"/>
      <c r="N371" s="35" t="s">
        <v>17</v>
      </c>
      <c r="O371" s="40"/>
      <c r="P371" s="61"/>
      <c r="Q371" s="61"/>
      <c r="R371" s="61"/>
      <c r="S371" s="61"/>
      <c r="T371" s="61"/>
      <c r="U371" s="80"/>
      <c r="V371" s="80"/>
      <c r="W371" s="80"/>
    </row>
    <row r="372">
      <c r="A372" s="34">
        <v>45705.0</v>
      </c>
      <c r="B372" s="34">
        <v>45716.0</v>
      </c>
      <c r="C372" s="35">
        <v>193416.0</v>
      </c>
      <c r="D372" s="35" t="s">
        <v>84</v>
      </c>
      <c r="E372" s="34">
        <v>45231.0</v>
      </c>
      <c r="F372" s="36">
        <f t="shared" si="4"/>
        <v>15</v>
      </c>
      <c r="G372" s="37">
        <v>45254.0</v>
      </c>
      <c r="H372" s="36">
        <f t="shared" si="5"/>
        <v>15</v>
      </c>
      <c r="I372" s="35" t="s">
        <v>39</v>
      </c>
      <c r="J372" s="39"/>
      <c r="K372" s="38"/>
      <c r="L372" s="39"/>
      <c r="M372" s="39"/>
      <c r="N372" s="35" t="s">
        <v>17</v>
      </c>
      <c r="O372" s="40"/>
      <c r="P372" s="61"/>
      <c r="Q372" s="61"/>
      <c r="R372" s="61"/>
      <c r="S372" s="61"/>
      <c r="T372" s="61"/>
      <c r="U372" s="80"/>
      <c r="V372" s="80"/>
      <c r="W372" s="80"/>
    </row>
    <row r="373">
      <c r="A373" s="34">
        <v>45705.0</v>
      </c>
      <c r="B373" s="34">
        <v>45716.0</v>
      </c>
      <c r="C373" s="35">
        <v>198202.0</v>
      </c>
      <c r="D373" s="35" t="s">
        <v>84</v>
      </c>
      <c r="E373" s="34">
        <v>44531.0</v>
      </c>
      <c r="F373" s="36">
        <f t="shared" si="4"/>
        <v>38</v>
      </c>
      <c r="G373" s="34">
        <v>45302.0</v>
      </c>
      <c r="H373" s="36">
        <f t="shared" si="5"/>
        <v>13</v>
      </c>
      <c r="I373" s="35" t="s">
        <v>39</v>
      </c>
      <c r="J373" s="39"/>
      <c r="K373" s="38"/>
      <c r="L373" s="39"/>
      <c r="M373" s="39"/>
      <c r="N373" s="35" t="s">
        <v>17</v>
      </c>
      <c r="O373" s="40"/>
      <c r="P373" s="61"/>
      <c r="Q373" s="61"/>
      <c r="R373" s="61"/>
      <c r="S373" s="61"/>
      <c r="T373" s="61"/>
      <c r="U373" s="80"/>
      <c r="V373" s="80"/>
      <c r="W373" s="80"/>
    </row>
    <row r="374">
      <c r="A374" s="34">
        <v>45714.0</v>
      </c>
      <c r="B374" s="34">
        <v>45714.0</v>
      </c>
      <c r="C374" s="35">
        <v>200958.0</v>
      </c>
      <c r="D374" s="35" t="s">
        <v>84</v>
      </c>
      <c r="E374" s="34">
        <v>45200.0</v>
      </c>
      <c r="F374" s="36">
        <f t="shared" si="4"/>
        <v>16</v>
      </c>
      <c r="G374" s="34">
        <v>45324.0</v>
      </c>
      <c r="H374" s="36">
        <f t="shared" si="5"/>
        <v>12</v>
      </c>
      <c r="I374" s="35" t="s">
        <v>39</v>
      </c>
      <c r="J374" s="35">
        <v>535.0</v>
      </c>
      <c r="K374" s="48">
        <v>9500.0</v>
      </c>
      <c r="L374" s="35" t="s">
        <v>54</v>
      </c>
      <c r="M374" s="34">
        <v>45714.0</v>
      </c>
      <c r="N374" s="35" t="s">
        <v>15</v>
      </c>
      <c r="O374" s="55" t="s">
        <v>55</v>
      </c>
      <c r="P374" s="61"/>
      <c r="Q374" s="61"/>
      <c r="R374" s="61"/>
      <c r="S374" s="61"/>
      <c r="T374" s="61"/>
      <c r="U374" s="80"/>
      <c r="V374" s="80"/>
      <c r="W374" s="80"/>
    </row>
    <row r="375">
      <c r="A375" s="34">
        <v>45705.0</v>
      </c>
      <c r="B375" s="34">
        <v>45716.0</v>
      </c>
      <c r="C375" s="35">
        <v>205781.0</v>
      </c>
      <c r="D375" s="35" t="s">
        <v>84</v>
      </c>
      <c r="E375" s="34">
        <v>45352.0</v>
      </c>
      <c r="F375" s="36">
        <f t="shared" si="4"/>
        <v>11</v>
      </c>
      <c r="G375" s="34">
        <v>45366.0</v>
      </c>
      <c r="H375" s="36">
        <f t="shared" si="5"/>
        <v>11</v>
      </c>
      <c r="I375" s="35" t="s">
        <v>39</v>
      </c>
      <c r="J375" s="39"/>
      <c r="K375" s="38"/>
      <c r="L375" s="39"/>
      <c r="M375" s="39"/>
      <c r="N375" s="35" t="s">
        <v>17</v>
      </c>
      <c r="O375" s="40"/>
      <c r="P375" s="61"/>
      <c r="Q375" s="61"/>
      <c r="R375" s="61"/>
      <c r="S375" s="61"/>
      <c r="T375" s="61"/>
      <c r="U375" s="80"/>
      <c r="V375" s="80"/>
      <c r="W375" s="80"/>
    </row>
    <row r="376">
      <c r="A376" s="34">
        <v>45705.0</v>
      </c>
      <c r="B376" s="34">
        <v>45716.0</v>
      </c>
      <c r="C376" s="35">
        <v>212140.0</v>
      </c>
      <c r="D376" s="35" t="s">
        <v>84</v>
      </c>
      <c r="E376" s="34">
        <v>45352.0</v>
      </c>
      <c r="F376" s="36">
        <f t="shared" si="4"/>
        <v>11</v>
      </c>
      <c r="G376" s="34">
        <v>45408.0</v>
      </c>
      <c r="H376" s="36">
        <f t="shared" si="5"/>
        <v>10</v>
      </c>
      <c r="I376" s="35" t="s">
        <v>39</v>
      </c>
      <c r="J376" s="39"/>
      <c r="K376" s="38"/>
      <c r="L376" s="39"/>
      <c r="M376" s="39"/>
      <c r="N376" s="35" t="s">
        <v>17</v>
      </c>
      <c r="O376" s="40"/>
      <c r="P376" s="61"/>
      <c r="Q376" s="61"/>
      <c r="R376" s="61"/>
      <c r="S376" s="61"/>
      <c r="T376" s="61"/>
      <c r="U376" s="80"/>
      <c r="V376" s="80"/>
      <c r="W376" s="80"/>
    </row>
    <row r="377">
      <c r="A377" s="34">
        <v>45705.0</v>
      </c>
      <c r="B377" s="34">
        <v>45716.0</v>
      </c>
      <c r="C377" s="35">
        <v>217563.0</v>
      </c>
      <c r="D377" s="35" t="s">
        <v>84</v>
      </c>
      <c r="E377" s="34">
        <v>45413.0</v>
      </c>
      <c r="F377" s="36">
        <f t="shared" si="4"/>
        <v>9</v>
      </c>
      <c r="G377" s="34">
        <v>45457.0</v>
      </c>
      <c r="H377" s="36">
        <f t="shared" si="5"/>
        <v>8</v>
      </c>
      <c r="I377" s="35" t="s">
        <v>39</v>
      </c>
      <c r="J377" s="39"/>
      <c r="K377" s="38"/>
      <c r="L377" s="39"/>
      <c r="M377" s="39"/>
      <c r="N377" s="35" t="s">
        <v>17</v>
      </c>
      <c r="O377" s="40"/>
      <c r="P377" s="61"/>
      <c r="Q377" s="61"/>
      <c r="R377" s="61"/>
      <c r="S377" s="61"/>
      <c r="T377" s="61"/>
      <c r="U377" s="80"/>
      <c r="V377" s="80"/>
      <c r="W377" s="80"/>
    </row>
    <row r="378">
      <c r="A378" s="34">
        <v>45705.0</v>
      </c>
      <c r="B378" s="34">
        <v>45716.0</v>
      </c>
      <c r="C378" s="35">
        <v>199864.0</v>
      </c>
      <c r="D378" s="35" t="s">
        <v>84</v>
      </c>
      <c r="E378" s="34">
        <v>45200.0</v>
      </c>
      <c r="F378" s="36">
        <f t="shared" si="4"/>
        <v>16</v>
      </c>
      <c r="G378" s="34">
        <v>45315.0</v>
      </c>
      <c r="H378" s="36">
        <f t="shared" si="5"/>
        <v>13</v>
      </c>
      <c r="I378" s="35" t="s">
        <v>39</v>
      </c>
      <c r="J378" s="39"/>
      <c r="K378" s="38"/>
      <c r="L378" s="39"/>
      <c r="M378" s="39"/>
      <c r="N378" s="35" t="s">
        <v>17</v>
      </c>
      <c r="O378" s="40"/>
      <c r="P378" s="61"/>
      <c r="Q378" s="61"/>
      <c r="R378" s="61"/>
      <c r="S378" s="61"/>
      <c r="T378" s="61"/>
      <c r="U378" s="80"/>
      <c r="V378" s="80"/>
      <c r="W378" s="80"/>
    </row>
    <row r="379">
      <c r="A379" s="34">
        <v>45705.0</v>
      </c>
      <c r="B379" s="34">
        <v>45716.0</v>
      </c>
      <c r="C379" s="35">
        <v>238415.0</v>
      </c>
      <c r="D379" s="35" t="s">
        <v>84</v>
      </c>
      <c r="E379" s="34">
        <v>45566.0</v>
      </c>
      <c r="F379" s="36">
        <f t="shared" si="4"/>
        <v>4</v>
      </c>
      <c r="G379" s="34">
        <v>45664.0</v>
      </c>
      <c r="H379" s="36">
        <f t="shared" si="5"/>
        <v>1</v>
      </c>
      <c r="I379" s="35" t="s">
        <v>62</v>
      </c>
      <c r="J379" s="35" t="s">
        <v>31</v>
      </c>
      <c r="K379" s="38"/>
      <c r="L379" s="39"/>
      <c r="M379" s="39"/>
      <c r="N379" s="35" t="s">
        <v>17</v>
      </c>
      <c r="O379" s="40"/>
      <c r="P379" s="61"/>
      <c r="Q379" s="61"/>
      <c r="R379" s="61"/>
      <c r="S379" s="61"/>
      <c r="T379" s="61"/>
      <c r="U379" s="80"/>
      <c r="V379" s="80"/>
      <c r="W379" s="80"/>
    </row>
    <row r="380">
      <c r="A380" s="34">
        <v>45705.0</v>
      </c>
      <c r="B380" s="34">
        <v>45716.0</v>
      </c>
      <c r="C380" s="35">
        <v>235490.0</v>
      </c>
      <c r="D380" s="35" t="s">
        <v>84</v>
      </c>
      <c r="E380" s="34">
        <v>45597.0</v>
      </c>
      <c r="F380" s="36">
        <f t="shared" si="4"/>
        <v>3</v>
      </c>
      <c r="G380" s="37">
        <v>45625.0</v>
      </c>
      <c r="H380" s="36">
        <f t="shared" si="5"/>
        <v>2</v>
      </c>
      <c r="I380" s="35" t="s">
        <v>39</v>
      </c>
      <c r="J380" s="39"/>
      <c r="K380" s="38"/>
      <c r="L380" s="39"/>
      <c r="M380" s="39"/>
      <c r="N380" s="35" t="s">
        <v>17</v>
      </c>
      <c r="O380" s="40"/>
      <c r="P380" s="61"/>
      <c r="Q380" s="61"/>
      <c r="R380" s="61"/>
      <c r="S380" s="61"/>
      <c r="T380" s="61"/>
      <c r="U380" s="80"/>
      <c r="V380" s="80"/>
      <c r="W380" s="80"/>
    </row>
    <row r="381">
      <c r="A381" s="34">
        <v>45705.0</v>
      </c>
      <c r="B381" s="34">
        <v>45716.0</v>
      </c>
      <c r="C381" s="35">
        <v>221515.0</v>
      </c>
      <c r="D381" s="35" t="s">
        <v>84</v>
      </c>
      <c r="E381" s="34">
        <v>45474.0</v>
      </c>
      <c r="F381" s="36">
        <f t="shared" si="4"/>
        <v>7</v>
      </c>
      <c r="G381" s="34">
        <v>45489.0</v>
      </c>
      <c r="H381" s="36">
        <f t="shared" si="5"/>
        <v>7</v>
      </c>
      <c r="I381" s="35" t="s">
        <v>39</v>
      </c>
      <c r="J381" s="39"/>
      <c r="K381" s="38"/>
      <c r="L381" s="39"/>
      <c r="M381" s="39"/>
      <c r="N381" s="35" t="s">
        <v>17</v>
      </c>
      <c r="O381" s="40"/>
      <c r="P381" s="61"/>
      <c r="Q381" s="61"/>
      <c r="R381" s="61"/>
      <c r="S381" s="61"/>
      <c r="T381" s="61"/>
      <c r="U381" s="80"/>
      <c r="V381" s="80"/>
      <c r="W381" s="80"/>
    </row>
    <row r="382">
      <c r="A382" s="34">
        <v>45705.0</v>
      </c>
      <c r="B382" s="34">
        <v>45716.0</v>
      </c>
      <c r="C382" s="35">
        <v>225864.0</v>
      </c>
      <c r="D382" s="35" t="s">
        <v>84</v>
      </c>
      <c r="E382" s="34">
        <v>44835.0</v>
      </c>
      <c r="F382" s="36">
        <f t="shared" si="4"/>
        <v>28</v>
      </c>
      <c r="G382" s="34">
        <v>45527.0</v>
      </c>
      <c r="H382" s="36">
        <f t="shared" si="5"/>
        <v>6</v>
      </c>
      <c r="I382" s="35" t="s">
        <v>39</v>
      </c>
      <c r="J382" s="39"/>
      <c r="K382" s="38"/>
      <c r="L382" s="39"/>
      <c r="M382" s="39"/>
      <c r="N382" s="35" t="s">
        <v>17</v>
      </c>
      <c r="O382" s="40"/>
      <c r="P382" s="61"/>
      <c r="Q382" s="61"/>
      <c r="R382" s="61"/>
      <c r="S382" s="61"/>
      <c r="T382" s="61"/>
      <c r="U382" s="80"/>
      <c r="V382" s="80"/>
      <c r="W382" s="80"/>
    </row>
    <row r="383">
      <c r="A383" s="34">
        <v>45705.0</v>
      </c>
      <c r="B383" s="34">
        <v>45716.0</v>
      </c>
      <c r="C383" s="35">
        <v>228422.0</v>
      </c>
      <c r="D383" s="35" t="s">
        <v>84</v>
      </c>
      <c r="E383" s="34">
        <v>45505.0</v>
      </c>
      <c r="F383" s="36">
        <f t="shared" si="4"/>
        <v>6</v>
      </c>
      <c r="G383" s="34">
        <v>45554.0</v>
      </c>
      <c r="H383" s="36">
        <f t="shared" si="5"/>
        <v>5</v>
      </c>
      <c r="I383" s="35" t="s">
        <v>39</v>
      </c>
      <c r="J383" s="39"/>
      <c r="K383" s="38"/>
      <c r="L383" s="39"/>
      <c r="M383" s="39"/>
      <c r="N383" s="35" t="s">
        <v>17</v>
      </c>
      <c r="O383" s="40"/>
      <c r="P383" s="61"/>
      <c r="Q383" s="61"/>
      <c r="R383" s="61"/>
      <c r="S383" s="61"/>
      <c r="T383" s="61"/>
      <c r="U383" s="80"/>
      <c r="V383" s="80"/>
      <c r="W383" s="80"/>
    </row>
    <row r="384">
      <c r="A384" s="34">
        <v>45705.0</v>
      </c>
      <c r="B384" s="34">
        <v>45716.0</v>
      </c>
      <c r="C384" s="35">
        <v>231907.0</v>
      </c>
      <c r="D384" s="35" t="s">
        <v>84</v>
      </c>
      <c r="E384" s="34">
        <v>45536.0</v>
      </c>
      <c r="F384" s="36">
        <f t="shared" si="4"/>
        <v>5</v>
      </c>
      <c r="G384" s="37">
        <v>45587.0</v>
      </c>
      <c r="H384" s="36">
        <f t="shared" si="5"/>
        <v>4</v>
      </c>
      <c r="I384" s="35" t="s">
        <v>39</v>
      </c>
      <c r="J384" s="39"/>
      <c r="K384" s="38"/>
      <c r="L384" s="39"/>
      <c r="M384" s="39"/>
      <c r="N384" s="35" t="s">
        <v>17</v>
      </c>
      <c r="O384" s="40"/>
      <c r="P384" s="61"/>
      <c r="Q384" s="61"/>
      <c r="R384" s="61"/>
      <c r="S384" s="61"/>
      <c r="T384" s="61"/>
      <c r="U384" s="80"/>
      <c r="V384" s="80"/>
      <c r="W384" s="80"/>
    </row>
    <row r="385">
      <c r="A385" s="34">
        <v>45705.0</v>
      </c>
      <c r="B385" s="34">
        <v>45716.0</v>
      </c>
      <c r="C385" s="35">
        <v>233469.0</v>
      </c>
      <c r="D385" s="35" t="s">
        <v>84</v>
      </c>
      <c r="E385" s="34">
        <v>45383.0</v>
      </c>
      <c r="F385" s="36">
        <f t="shared" si="4"/>
        <v>10</v>
      </c>
      <c r="G385" s="34">
        <v>45603.0</v>
      </c>
      <c r="H385" s="36">
        <f t="shared" si="5"/>
        <v>3</v>
      </c>
      <c r="I385" s="35" t="s">
        <v>39</v>
      </c>
      <c r="J385" s="39"/>
      <c r="K385" s="38"/>
      <c r="L385" s="39"/>
      <c r="M385" s="39"/>
      <c r="N385" s="35" t="s">
        <v>17</v>
      </c>
      <c r="O385" s="40"/>
      <c r="P385" s="61"/>
      <c r="Q385" s="61"/>
      <c r="R385" s="61"/>
      <c r="S385" s="61"/>
      <c r="T385" s="61"/>
      <c r="U385" s="80"/>
      <c r="V385" s="80"/>
      <c r="W385" s="80"/>
    </row>
    <row r="386">
      <c r="A386" s="34">
        <v>45705.0</v>
      </c>
      <c r="B386" s="34">
        <v>45716.0</v>
      </c>
      <c r="C386" s="35">
        <v>234874.0</v>
      </c>
      <c r="D386" s="35" t="s">
        <v>84</v>
      </c>
      <c r="E386" s="34">
        <v>45536.0</v>
      </c>
      <c r="F386" s="36">
        <f t="shared" si="4"/>
        <v>5</v>
      </c>
      <c r="G386" s="37">
        <v>45618.0</v>
      </c>
      <c r="H386" s="36">
        <f t="shared" si="5"/>
        <v>3</v>
      </c>
      <c r="I386" s="35" t="s">
        <v>39</v>
      </c>
      <c r="J386" s="39"/>
      <c r="K386" s="38"/>
      <c r="L386" s="39"/>
      <c r="M386" s="39"/>
      <c r="N386" s="35" t="s">
        <v>17</v>
      </c>
      <c r="O386" s="40"/>
      <c r="P386" s="61"/>
      <c r="Q386" s="61"/>
      <c r="R386" s="61"/>
      <c r="S386" s="61"/>
      <c r="T386" s="61"/>
      <c r="U386" s="80"/>
      <c r="V386" s="80"/>
      <c r="W386" s="80"/>
    </row>
    <row r="387">
      <c r="A387" s="34">
        <v>45705.0</v>
      </c>
      <c r="B387" s="34">
        <v>45716.0</v>
      </c>
      <c r="C387" s="35">
        <v>236008.0</v>
      </c>
      <c r="D387" s="35" t="s">
        <v>84</v>
      </c>
      <c r="E387" s="34">
        <v>45597.0</v>
      </c>
      <c r="F387" s="90">
        <v>3.0</v>
      </c>
      <c r="G387" s="34">
        <v>45629.0</v>
      </c>
      <c r="H387" s="36">
        <f t="shared" si="5"/>
        <v>2</v>
      </c>
      <c r="I387" s="35" t="s">
        <v>39</v>
      </c>
      <c r="J387" s="39"/>
      <c r="K387" s="38"/>
      <c r="L387" s="39"/>
      <c r="M387" s="39"/>
      <c r="N387" s="35" t="s">
        <v>17</v>
      </c>
      <c r="O387" s="40"/>
      <c r="P387" s="61"/>
      <c r="Q387" s="61"/>
      <c r="R387" s="61"/>
      <c r="S387" s="61"/>
      <c r="T387" s="61"/>
      <c r="U387" s="80"/>
      <c r="V387" s="80"/>
      <c r="W387" s="80"/>
    </row>
    <row r="388">
      <c r="A388" s="34">
        <v>45705.0</v>
      </c>
      <c r="B388" s="34">
        <v>45716.0</v>
      </c>
      <c r="C388" s="35">
        <v>236841.0</v>
      </c>
      <c r="D388" s="35" t="s">
        <v>84</v>
      </c>
      <c r="E388" s="34">
        <v>45536.0</v>
      </c>
      <c r="F388" s="36">
        <f t="shared" ref="F388:F398" si="6">DATEDIF(E388,TODAY(),"M")</f>
        <v>5</v>
      </c>
      <c r="G388" s="37">
        <v>45639.0</v>
      </c>
      <c r="H388" s="36">
        <f t="shared" si="5"/>
        <v>2</v>
      </c>
      <c r="I388" s="35" t="s">
        <v>39</v>
      </c>
      <c r="J388" s="39"/>
      <c r="K388" s="38"/>
      <c r="L388" s="39"/>
      <c r="M388" s="39"/>
      <c r="N388" s="35" t="s">
        <v>17</v>
      </c>
      <c r="O388" s="40"/>
      <c r="P388" s="61"/>
      <c r="Q388" s="61"/>
      <c r="R388" s="61"/>
      <c r="S388" s="61"/>
      <c r="T388" s="61"/>
      <c r="U388" s="80"/>
      <c r="V388" s="80"/>
      <c r="W388" s="80"/>
    </row>
    <row r="389">
      <c r="A389" s="34">
        <v>45705.0</v>
      </c>
      <c r="B389" s="34">
        <v>45716.0</v>
      </c>
      <c r="C389" s="35">
        <v>238012.0</v>
      </c>
      <c r="D389" s="35" t="s">
        <v>84</v>
      </c>
      <c r="E389" s="34">
        <v>45627.0</v>
      </c>
      <c r="F389" s="36">
        <f t="shared" si="6"/>
        <v>2</v>
      </c>
      <c r="G389" s="34">
        <v>45663.0</v>
      </c>
      <c r="H389" s="36">
        <f t="shared" si="5"/>
        <v>1</v>
      </c>
      <c r="I389" s="35" t="s">
        <v>39</v>
      </c>
      <c r="J389" s="39"/>
      <c r="K389" s="38"/>
      <c r="L389" s="39"/>
      <c r="M389" s="39"/>
      <c r="N389" s="35" t="s">
        <v>17</v>
      </c>
      <c r="O389" s="40"/>
      <c r="P389" s="61"/>
      <c r="Q389" s="61"/>
      <c r="R389" s="61"/>
      <c r="S389" s="61"/>
      <c r="T389" s="61"/>
      <c r="U389" s="80"/>
      <c r="V389" s="80"/>
      <c r="W389" s="80"/>
    </row>
    <row r="390">
      <c r="A390" s="34">
        <v>45705.0</v>
      </c>
      <c r="B390" s="34">
        <v>45716.0</v>
      </c>
      <c r="C390" s="35">
        <v>238591.0</v>
      </c>
      <c r="D390" s="35" t="s">
        <v>84</v>
      </c>
      <c r="E390" s="34">
        <v>45658.0</v>
      </c>
      <c r="F390" s="36">
        <f t="shared" si="6"/>
        <v>1</v>
      </c>
      <c r="G390" s="34">
        <v>45670.0</v>
      </c>
      <c r="H390" s="36">
        <f t="shared" si="5"/>
        <v>1</v>
      </c>
      <c r="I390" s="35" t="s">
        <v>62</v>
      </c>
      <c r="J390" s="35" t="s">
        <v>31</v>
      </c>
      <c r="K390" s="38"/>
      <c r="L390" s="39"/>
      <c r="M390" s="39"/>
      <c r="N390" s="35" t="s">
        <v>17</v>
      </c>
      <c r="O390" s="40"/>
      <c r="P390" s="61"/>
      <c r="Q390" s="61"/>
      <c r="R390" s="61"/>
      <c r="S390" s="61"/>
      <c r="T390" s="61"/>
      <c r="U390" s="80"/>
      <c r="V390" s="80"/>
      <c r="W390" s="80"/>
    </row>
    <row r="391">
      <c r="A391" s="34">
        <v>45705.0</v>
      </c>
      <c r="B391" s="34">
        <v>45716.0</v>
      </c>
      <c r="C391" s="35">
        <v>237108.0</v>
      </c>
      <c r="D391" s="35" t="s">
        <v>84</v>
      </c>
      <c r="E391" s="34">
        <v>45597.0</v>
      </c>
      <c r="F391" s="36">
        <f t="shared" si="6"/>
        <v>3</v>
      </c>
      <c r="G391" s="34">
        <v>45681.0</v>
      </c>
      <c r="H391" s="36">
        <f t="shared" si="5"/>
        <v>1</v>
      </c>
      <c r="I391" s="35" t="s">
        <v>39</v>
      </c>
      <c r="J391" s="39"/>
      <c r="K391" s="38"/>
      <c r="L391" s="39"/>
      <c r="M391" s="39"/>
      <c r="N391" s="35" t="s">
        <v>17</v>
      </c>
      <c r="O391" s="40"/>
      <c r="P391" s="61"/>
      <c r="Q391" s="61"/>
      <c r="R391" s="61"/>
      <c r="S391" s="61"/>
      <c r="T391" s="61"/>
      <c r="U391" s="80"/>
      <c r="V391" s="80"/>
      <c r="W391" s="80"/>
    </row>
    <row r="392">
      <c r="A392" s="34">
        <v>45705.0</v>
      </c>
      <c r="B392" s="34">
        <v>45716.0</v>
      </c>
      <c r="C392" s="35">
        <v>241532.0</v>
      </c>
      <c r="D392" s="35" t="s">
        <v>84</v>
      </c>
      <c r="E392" s="34">
        <v>45566.0</v>
      </c>
      <c r="F392" s="36">
        <f t="shared" si="6"/>
        <v>4</v>
      </c>
      <c r="G392" s="34">
        <v>45691.0</v>
      </c>
      <c r="H392" s="36">
        <f t="shared" si="5"/>
        <v>0</v>
      </c>
      <c r="I392" s="35" t="s">
        <v>43</v>
      </c>
      <c r="J392" s="35" t="s">
        <v>31</v>
      </c>
      <c r="K392" s="38"/>
      <c r="L392" s="39"/>
      <c r="M392" s="39"/>
      <c r="N392" s="35" t="s">
        <v>17</v>
      </c>
      <c r="O392" s="40"/>
      <c r="P392" s="61"/>
      <c r="Q392" s="61"/>
      <c r="R392" s="61"/>
      <c r="S392" s="61"/>
      <c r="T392" s="61"/>
      <c r="U392" s="80"/>
      <c r="V392" s="80"/>
      <c r="W392" s="80"/>
    </row>
    <row r="393">
      <c r="A393" s="34">
        <v>45705.0</v>
      </c>
      <c r="B393" s="34">
        <v>45716.0</v>
      </c>
      <c r="C393" s="35">
        <v>241737.0</v>
      </c>
      <c r="D393" s="35" t="s">
        <v>84</v>
      </c>
      <c r="E393" s="34">
        <v>45627.0</v>
      </c>
      <c r="F393" s="36">
        <f t="shared" si="6"/>
        <v>2</v>
      </c>
      <c r="G393" s="34">
        <v>45694.0</v>
      </c>
      <c r="H393" s="36">
        <f t="shared" si="5"/>
        <v>0</v>
      </c>
      <c r="I393" s="35" t="s">
        <v>39</v>
      </c>
      <c r="J393" s="39"/>
      <c r="K393" s="38"/>
      <c r="L393" s="39"/>
      <c r="M393" s="39"/>
      <c r="N393" s="35" t="s">
        <v>17</v>
      </c>
      <c r="O393" s="40"/>
      <c r="P393" s="61"/>
      <c r="Q393" s="61"/>
      <c r="R393" s="61"/>
      <c r="S393" s="61"/>
      <c r="T393" s="61"/>
      <c r="U393" s="80"/>
      <c r="V393" s="80"/>
      <c r="W393" s="80"/>
    </row>
    <row r="394">
      <c r="A394" s="34">
        <v>45705.0</v>
      </c>
      <c r="B394" s="34">
        <v>45714.0</v>
      </c>
      <c r="C394" s="35">
        <v>195149.0</v>
      </c>
      <c r="D394" s="35" t="s">
        <v>84</v>
      </c>
      <c r="E394" s="34">
        <v>45139.0</v>
      </c>
      <c r="F394" s="36">
        <f t="shared" si="6"/>
        <v>18</v>
      </c>
      <c r="G394" s="34">
        <v>45198.0</v>
      </c>
      <c r="H394" s="36">
        <f t="shared" si="5"/>
        <v>16</v>
      </c>
      <c r="I394" s="35" t="s">
        <v>43</v>
      </c>
      <c r="J394" s="35" t="s">
        <v>101</v>
      </c>
      <c r="K394" s="38"/>
      <c r="L394" s="35" t="s">
        <v>54</v>
      </c>
      <c r="M394" s="34">
        <v>45714.0</v>
      </c>
      <c r="N394" s="35" t="s">
        <v>20</v>
      </c>
      <c r="O394" s="40"/>
      <c r="P394" s="61"/>
      <c r="Q394" s="61"/>
      <c r="R394" s="61"/>
      <c r="S394" s="61"/>
      <c r="T394" s="61"/>
      <c r="U394" s="80"/>
      <c r="V394" s="80"/>
      <c r="W394" s="80"/>
    </row>
    <row r="395">
      <c r="A395" s="34">
        <v>45705.0</v>
      </c>
      <c r="B395" s="34">
        <v>45716.0</v>
      </c>
      <c r="C395" s="35">
        <v>84062.0</v>
      </c>
      <c r="D395" s="35" t="s">
        <v>158</v>
      </c>
      <c r="E395" s="34">
        <v>44256.0</v>
      </c>
      <c r="F395" s="36">
        <f t="shared" si="6"/>
        <v>47</v>
      </c>
      <c r="G395" s="34">
        <v>44305.0</v>
      </c>
      <c r="H395" s="36">
        <f t="shared" si="5"/>
        <v>46</v>
      </c>
      <c r="I395" s="35" t="s">
        <v>43</v>
      </c>
      <c r="J395" s="39"/>
      <c r="K395" s="38"/>
      <c r="L395" s="39"/>
      <c r="M395" s="39"/>
      <c r="N395" s="35" t="s">
        <v>17</v>
      </c>
      <c r="O395" s="40"/>
      <c r="P395" s="61"/>
      <c r="Q395" s="61"/>
      <c r="R395" s="61"/>
      <c r="S395" s="61"/>
      <c r="T395" s="61"/>
      <c r="U395" s="80"/>
      <c r="V395" s="80"/>
      <c r="W395" s="80"/>
    </row>
    <row r="396">
      <c r="A396" s="34">
        <v>45705.0</v>
      </c>
      <c r="B396" s="34">
        <v>45712.0</v>
      </c>
      <c r="C396" s="35">
        <v>221344.0</v>
      </c>
      <c r="D396" s="35" t="s">
        <v>158</v>
      </c>
      <c r="E396" s="34">
        <v>45474.0</v>
      </c>
      <c r="F396" s="36">
        <f t="shared" si="6"/>
        <v>7</v>
      </c>
      <c r="G396" s="34">
        <v>45485.0</v>
      </c>
      <c r="H396" s="36">
        <f t="shared" si="5"/>
        <v>7</v>
      </c>
      <c r="I396" s="35" t="s">
        <v>46</v>
      </c>
      <c r="J396" s="35">
        <v>406.0</v>
      </c>
      <c r="K396" s="38"/>
      <c r="L396" s="39"/>
      <c r="M396" s="34">
        <v>45712.0</v>
      </c>
      <c r="N396" s="35" t="s">
        <v>15</v>
      </c>
      <c r="O396" s="55" t="s">
        <v>55</v>
      </c>
      <c r="P396" s="61"/>
      <c r="Q396" s="61"/>
      <c r="R396" s="61"/>
      <c r="S396" s="61"/>
      <c r="T396" s="61"/>
      <c r="U396" s="80"/>
      <c r="V396" s="80"/>
      <c r="W396" s="80"/>
    </row>
    <row r="397">
      <c r="A397" s="34">
        <v>45705.0</v>
      </c>
      <c r="B397" s="34">
        <v>45716.0</v>
      </c>
      <c r="C397" s="35">
        <v>193256.0</v>
      </c>
      <c r="D397" s="35" t="s">
        <v>158</v>
      </c>
      <c r="E397" s="34">
        <v>45200.0</v>
      </c>
      <c r="F397" s="36">
        <f t="shared" si="6"/>
        <v>16</v>
      </c>
      <c r="G397" s="37">
        <v>45250.0</v>
      </c>
      <c r="H397" s="36">
        <f t="shared" si="5"/>
        <v>15</v>
      </c>
      <c r="I397" s="35" t="s">
        <v>62</v>
      </c>
      <c r="J397" s="35">
        <v>102.0</v>
      </c>
      <c r="K397" s="38"/>
      <c r="L397" s="39"/>
      <c r="M397" s="34">
        <v>45663.0</v>
      </c>
      <c r="N397" s="35" t="s">
        <v>17</v>
      </c>
      <c r="O397" s="84">
        <v>13500.0</v>
      </c>
      <c r="P397" s="61"/>
      <c r="Q397" s="61"/>
      <c r="R397" s="61"/>
      <c r="S397" s="61"/>
      <c r="T397" s="61"/>
      <c r="U397" s="80"/>
      <c r="V397" s="80"/>
      <c r="W397" s="80"/>
    </row>
    <row r="398">
      <c r="A398" s="34">
        <v>45705.0</v>
      </c>
      <c r="B398" s="34">
        <v>45716.0</v>
      </c>
      <c r="C398" s="35">
        <v>171578.0</v>
      </c>
      <c r="D398" s="35" t="s">
        <v>158</v>
      </c>
      <c r="E398" s="34">
        <v>44743.0</v>
      </c>
      <c r="F398" s="36">
        <f t="shared" si="6"/>
        <v>31</v>
      </c>
      <c r="G398" s="34">
        <v>45065.0</v>
      </c>
      <c r="H398" s="36">
        <f t="shared" si="5"/>
        <v>21</v>
      </c>
      <c r="I398" s="35" t="s">
        <v>49</v>
      </c>
      <c r="J398" s="39"/>
      <c r="K398" s="38"/>
      <c r="L398" s="39"/>
      <c r="M398" s="39"/>
      <c r="N398" s="35" t="s">
        <v>17</v>
      </c>
      <c r="O398" s="40"/>
      <c r="P398" s="61"/>
      <c r="Q398" s="61"/>
      <c r="R398" s="61"/>
      <c r="S398" s="61"/>
      <c r="T398" s="61"/>
      <c r="U398" s="80"/>
      <c r="V398" s="80"/>
      <c r="W398" s="80"/>
    </row>
    <row r="399">
      <c r="A399" s="34">
        <v>45709.0</v>
      </c>
      <c r="B399" s="34">
        <v>45709.0</v>
      </c>
      <c r="C399" s="35">
        <v>187838.0</v>
      </c>
      <c r="D399" s="35" t="s">
        <v>48</v>
      </c>
      <c r="E399" s="34"/>
      <c r="F399" s="36"/>
      <c r="G399" s="34"/>
      <c r="H399" s="36"/>
      <c r="I399" s="35" t="s">
        <v>39</v>
      </c>
      <c r="J399" s="35">
        <v>512.0</v>
      </c>
      <c r="K399" s="38"/>
      <c r="L399" s="39"/>
      <c r="M399" s="91" t="s">
        <v>159</v>
      </c>
      <c r="N399" s="35" t="s">
        <v>16</v>
      </c>
      <c r="O399" s="55" t="s">
        <v>160</v>
      </c>
      <c r="P399" s="61"/>
      <c r="Q399" s="61"/>
      <c r="R399" s="61"/>
      <c r="S399" s="61"/>
      <c r="T399" s="61"/>
      <c r="U399" s="80"/>
      <c r="V399" s="80"/>
      <c r="W399" s="80"/>
    </row>
    <row r="400">
      <c r="A400" s="34">
        <v>45705.0</v>
      </c>
      <c r="B400" s="34">
        <v>45716.0</v>
      </c>
      <c r="C400" s="35">
        <v>190486.0</v>
      </c>
      <c r="D400" s="35" t="s">
        <v>158</v>
      </c>
      <c r="E400" s="34">
        <v>45170.0</v>
      </c>
      <c r="F400" s="36">
        <f t="shared" ref="F400:F704" si="7">DATEDIF(E400,TODAY(),"M")</f>
        <v>17</v>
      </c>
      <c r="G400" s="37">
        <v>45223.0</v>
      </c>
      <c r="H400" s="36">
        <f t="shared" ref="H400:H704" si="8">DATEDIF(G400,TODAY(),"M")</f>
        <v>16</v>
      </c>
      <c r="I400" s="35" t="s">
        <v>62</v>
      </c>
      <c r="J400" s="35" t="s">
        <v>92</v>
      </c>
      <c r="K400" s="38"/>
      <c r="L400" s="39"/>
      <c r="M400" s="34">
        <v>45930.0</v>
      </c>
      <c r="N400" s="35" t="s">
        <v>17</v>
      </c>
      <c r="O400" s="40"/>
      <c r="P400" s="61"/>
      <c r="Q400" s="61"/>
      <c r="R400" s="61"/>
      <c r="S400" s="61"/>
      <c r="T400" s="61"/>
      <c r="U400" s="80"/>
      <c r="V400" s="80"/>
      <c r="W400" s="80"/>
    </row>
    <row r="401">
      <c r="A401" s="34">
        <v>45705.0</v>
      </c>
      <c r="B401" s="34">
        <v>45716.0</v>
      </c>
      <c r="C401" s="35">
        <v>199861.0</v>
      </c>
      <c r="D401" s="35" t="s">
        <v>158</v>
      </c>
      <c r="E401" s="34">
        <v>45261.0</v>
      </c>
      <c r="F401" s="36">
        <f t="shared" si="7"/>
        <v>14</v>
      </c>
      <c r="G401" s="34">
        <v>45338.0</v>
      </c>
      <c r="H401" s="36">
        <f t="shared" si="8"/>
        <v>12</v>
      </c>
      <c r="I401" s="35" t="s">
        <v>62</v>
      </c>
      <c r="J401" s="35">
        <v>101.0</v>
      </c>
      <c r="K401" s="38"/>
      <c r="L401" s="39"/>
      <c r="M401" s="34">
        <v>45677.0</v>
      </c>
      <c r="N401" s="35" t="s">
        <v>17</v>
      </c>
      <c r="O401" s="40"/>
      <c r="P401" s="61"/>
      <c r="Q401" s="61"/>
      <c r="R401" s="61"/>
      <c r="S401" s="61"/>
      <c r="T401" s="61"/>
      <c r="U401" s="80"/>
      <c r="V401" s="80"/>
      <c r="W401" s="80"/>
    </row>
    <row r="402">
      <c r="A402" s="34">
        <v>45705.0</v>
      </c>
      <c r="B402" s="34">
        <v>45716.0</v>
      </c>
      <c r="C402" s="35">
        <v>204389.0</v>
      </c>
      <c r="D402" s="35" t="s">
        <v>158</v>
      </c>
      <c r="E402" s="34">
        <v>45292.0</v>
      </c>
      <c r="F402" s="36">
        <f t="shared" si="7"/>
        <v>13</v>
      </c>
      <c r="G402" s="34">
        <v>45355.0</v>
      </c>
      <c r="H402" s="36">
        <f t="shared" si="8"/>
        <v>11</v>
      </c>
      <c r="I402" s="35" t="s">
        <v>62</v>
      </c>
      <c r="J402" s="35">
        <v>102.0</v>
      </c>
      <c r="K402" s="38"/>
      <c r="L402" s="39"/>
      <c r="M402" s="37">
        <v>46009.0</v>
      </c>
      <c r="N402" s="35" t="s">
        <v>17</v>
      </c>
      <c r="O402" s="40"/>
      <c r="P402" s="61"/>
      <c r="Q402" s="61"/>
      <c r="R402" s="61"/>
      <c r="S402" s="61"/>
      <c r="T402" s="61"/>
      <c r="U402" s="80"/>
      <c r="V402" s="80"/>
      <c r="W402" s="80"/>
    </row>
    <row r="403">
      <c r="A403" s="34">
        <v>45705.0</v>
      </c>
      <c r="B403" s="34">
        <v>45716.0</v>
      </c>
      <c r="C403" s="35">
        <v>210911.0</v>
      </c>
      <c r="D403" s="35" t="s">
        <v>158</v>
      </c>
      <c r="E403" s="34">
        <v>45352.0</v>
      </c>
      <c r="F403" s="36">
        <f t="shared" si="7"/>
        <v>11</v>
      </c>
      <c r="G403" s="34">
        <v>45400.0</v>
      </c>
      <c r="H403" s="36">
        <f t="shared" si="8"/>
        <v>10</v>
      </c>
      <c r="I403" s="35" t="s">
        <v>62</v>
      </c>
      <c r="J403" s="35" t="s">
        <v>63</v>
      </c>
      <c r="K403" s="38"/>
      <c r="L403" s="39"/>
      <c r="M403" s="37">
        <v>45987.0</v>
      </c>
      <c r="N403" s="35" t="s">
        <v>17</v>
      </c>
      <c r="O403" s="40"/>
      <c r="P403" s="61"/>
      <c r="Q403" s="61"/>
      <c r="R403" s="61"/>
      <c r="S403" s="61"/>
      <c r="T403" s="61"/>
      <c r="U403" s="80"/>
      <c r="V403" s="80"/>
      <c r="W403" s="80"/>
    </row>
    <row r="404">
      <c r="A404" s="34">
        <v>45705.0</v>
      </c>
      <c r="B404" s="34">
        <v>45712.0</v>
      </c>
      <c r="C404" s="35">
        <v>222901.0</v>
      </c>
      <c r="D404" s="35" t="s">
        <v>158</v>
      </c>
      <c r="E404" s="34">
        <v>45383.0</v>
      </c>
      <c r="F404" s="36">
        <f t="shared" si="7"/>
        <v>10</v>
      </c>
      <c r="G404" s="34">
        <v>45499.0</v>
      </c>
      <c r="H404" s="36">
        <f t="shared" si="8"/>
        <v>7</v>
      </c>
      <c r="I404" s="35" t="s">
        <v>46</v>
      </c>
      <c r="J404" s="35">
        <v>406.0</v>
      </c>
      <c r="K404" s="38"/>
      <c r="L404" s="39"/>
      <c r="M404" s="34">
        <v>45712.0</v>
      </c>
      <c r="N404" s="35" t="s">
        <v>20</v>
      </c>
      <c r="O404" s="40"/>
      <c r="P404" s="61"/>
      <c r="Q404" s="61"/>
      <c r="R404" s="61"/>
      <c r="S404" s="61"/>
      <c r="T404" s="61"/>
      <c r="U404" s="80"/>
      <c r="V404" s="80"/>
      <c r="W404" s="80"/>
    </row>
    <row r="405">
      <c r="A405" s="34">
        <v>45705.0</v>
      </c>
      <c r="B405" s="34">
        <v>45716.0</v>
      </c>
      <c r="C405" s="35">
        <v>217805.0</v>
      </c>
      <c r="D405" s="35" t="s">
        <v>158</v>
      </c>
      <c r="E405" s="34">
        <v>45444.0</v>
      </c>
      <c r="F405" s="36">
        <f t="shared" si="7"/>
        <v>8</v>
      </c>
      <c r="G405" s="34">
        <v>45457.0</v>
      </c>
      <c r="H405" s="36">
        <f t="shared" si="8"/>
        <v>8</v>
      </c>
      <c r="I405" s="35" t="s">
        <v>62</v>
      </c>
      <c r="J405" s="35">
        <v>106.0</v>
      </c>
      <c r="K405" s="38"/>
      <c r="L405" s="39"/>
      <c r="M405" s="34">
        <v>45716.0</v>
      </c>
      <c r="N405" s="35" t="s">
        <v>20</v>
      </c>
      <c r="O405" s="40"/>
      <c r="P405" s="61"/>
      <c r="Q405" s="61"/>
      <c r="R405" s="61"/>
      <c r="S405" s="61"/>
      <c r="T405" s="61"/>
      <c r="U405" s="80"/>
      <c r="V405" s="80"/>
      <c r="W405" s="80"/>
    </row>
    <row r="406">
      <c r="A406" s="34">
        <v>45705.0</v>
      </c>
      <c r="B406" s="34">
        <v>45716.0</v>
      </c>
      <c r="C406" s="35">
        <v>227490.0</v>
      </c>
      <c r="D406" s="35" t="s">
        <v>158</v>
      </c>
      <c r="E406" s="34">
        <v>45474.0</v>
      </c>
      <c r="F406" s="36">
        <f t="shared" si="7"/>
        <v>7</v>
      </c>
      <c r="G406" s="34">
        <v>45555.0</v>
      </c>
      <c r="H406" s="36">
        <f t="shared" si="8"/>
        <v>5</v>
      </c>
      <c r="I406" s="35" t="s">
        <v>62</v>
      </c>
      <c r="J406" s="35" t="s">
        <v>31</v>
      </c>
      <c r="K406" s="38"/>
      <c r="L406" s="39"/>
      <c r="M406" s="39"/>
      <c r="N406" s="35" t="s">
        <v>17</v>
      </c>
      <c r="O406" s="40"/>
      <c r="P406" s="61"/>
      <c r="Q406" s="61"/>
      <c r="R406" s="61"/>
      <c r="S406" s="61"/>
      <c r="T406" s="61"/>
      <c r="U406" s="80"/>
      <c r="V406" s="80"/>
      <c r="W406" s="80"/>
    </row>
    <row r="407">
      <c r="A407" s="34">
        <v>45705.0</v>
      </c>
      <c r="B407" s="34">
        <v>45716.0</v>
      </c>
      <c r="C407" s="35">
        <v>229953.0</v>
      </c>
      <c r="D407" s="35" t="s">
        <v>158</v>
      </c>
      <c r="E407" s="34">
        <v>45474.0</v>
      </c>
      <c r="F407" s="36">
        <f t="shared" si="7"/>
        <v>7</v>
      </c>
      <c r="G407" s="37">
        <v>45589.0</v>
      </c>
      <c r="H407" s="36">
        <f t="shared" si="8"/>
        <v>4</v>
      </c>
      <c r="I407" s="35" t="s">
        <v>62</v>
      </c>
      <c r="J407" s="35" t="s">
        <v>31</v>
      </c>
      <c r="K407" s="38"/>
      <c r="L407" s="39"/>
      <c r="M407" s="39"/>
      <c r="N407" s="35" t="s">
        <v>17</v>
      </c>
      <c r="O407" s="40"/>
      <c r="P407" s="61"/>
      <c r="Q407" s="61"/>
      <c r="R407" s="61"/>
      <c r="S407" s="61"/>
      <c r="T407" s="61"/>
      <c r="U407" s="80"/>
      <c r="V407" s="80"/>
      <c r="W407" s="80"/>
    </row>
    <row r="408">
      <c r="A408" s="34">
        <v>45705.0</v>
      </c>
      <c r="B408" s="34">
        <v>45716.0</v>
      </c>
      <c r="C408" s="35">
        <v>234612.0</v>
      </c>
      <c r="D408" s="35" t="s">
        <v>158</v>
      </c>
      <c r="E408" s="34">
        <v>45536.0</v>
      </c>
      <c r="F408" s="36">
        <f t="shared" si="7"/>
        <v>5</v>
      </c>
      <c r="G408" s="37">
        <v>45621.0</v>
      </c>
      <c r="H408" s="36">
        <f t="shared" si="8"/>
        <v>3</v>
      </c>
      <c r="I408" s="35" t="s">
        <v>46</v>
      </c>
      <c r="J408" s="35">
        <v>401.0</v>
      </c>
      <c r="K408" s="38"/>
      <c r="L408" s="39"/>
      <c r="M408" s="34">
        <v>45716.0</v>
      </c>
      <c r="N408" s="35" t="s">
        <v>15</v>
      </c>
      <c r="O408" s="55" t="s">
        <v>55</v>
      </c>
      <c r="P408" s="61"/>
      <c r="Q408" s="61"/>
      <c r="R408" s="61"/>
      <c r="S408" s="61"/>
      <c r="T408" s="61"/>
      <c r="U408" s="80"/>
      <c r="V408" s="80"/>
      <c r="W408" s="80"/>
    </row>
    <row r="409">
      <c r="A409" s="34">
        <v>45705.0</v>
      </c>
      <c r="B409" s="34">
        <v>45716.0</v>
      </c>
      <c r="C409" s="35">
        <v>231997.0</v>
      </c>
      <c r="D409" s="35" t="s">
        <v>158</v>
      </c>
      <c r="E409" s="34">
        <v>45566.0</v>
      </c>
      <c r="F409" s="36">
        <f t="shared" si="7"/>
        <v>4</v>
      </c>
      <c r="G409" s="37">
        <v>45596.0</v>
      </c>
      <c r="H409" s="36">
        <f t="shared" si="8"/>
        <v>3</v>
      </c>
      <c r="I409" s="35" t="s">
        <v>43</v>
      </c>
      <c r="J409" s="35" t="s">
        <v>31</v>
      </c>
      <c r="K409" s="38"/>
      <c r="L409" s="39"/>
      <c r="M409" s="39"/>
      <c r="N409" s="35" t="s">
        <v>17</v>
      </c>
      <c r="O409" s="40"/>
      <c r="P409" s="61"/>
      <c r="Q409" s="61"/>
      <c r="R409" s="61"/>
      <c r="S409" s="61"/>
      <c r="T409" s="61"/>
      <c r="U409" s="80"/>
      <c r="V409" s="80"/>
      <c r="W409" s="80"/>
    </row>
    <row r="410">
      <c r="A410" s="34">
        <v>45705.0</v>
      </c>
      <c r="B410" s="34">
        <v>45716.0</v>
      </c>
      <c r="C410" s="35">
        <v>233944.0</v>
      </c>
      <c r="D410" s="35" t="s">
        <v>158</v>
      </c>
      <c r="E410" s="34">
        <v>45536.0</v>
      </c>
      <c r="F410" s="36">
        <f t="shared" si="7"/>
        <v>5</v>
      </c>
      <c r="G410" s="34">
        <v>45665.0</v>
      </c>
      <c r="H410" s="36">
        <f t="shared" si="8"/>
        <v>1</v>
      </c>
      <c r="I410" s="35" t="s">
        <v>46</v>
      </c>
      <c r="J410" s="35" t="s">
        <v>31</v>
      </c>
      <c r="K410" s="38"/>
      <c r="L410" s="39"/>
      <c r="M410" s="39"/>
      <c r="N410" s="35" t="s">
        <v>17</v>
      </c>
      <c r="O410" s="40"/>
      <c r="P410" s="61"/>
      <c r="Q410" s="61"/>
      <c r="R410" s="61"/>
      <c r="S410" s="61"/>
      <c r="T410" s="61"/>
      <c r="U410" s="80"/>
      <c r="V410" s="80"/>
      <c r="W410" s="80"/>
    </row>
    <row r="411">
      <c r="A411" s="34">
        <v>45705.0</v>
      </c>
      <c r="B411" s="34">
        <v>45716.0</v>
      </c>
      <c r="C411" s="35">
        <v>241067.0</v>
      </c>
      <c r="D411" s="35" t="s">
        <v>158</v>
      </c>
      <c r="E411" s="34">
        <v>45536.0</v>
      </c>
      <c r="F411" s="36">
        <f t="shared" si="7"/>
        <v>5</v>
      </c>
      <c r="G411" s="34">
        <v>45687.0</v>
      </c>
      <c r="H411" s="36">
        <f t="shared" si="8"/>
        <v>0</v>
      </c>
      <c r="I411" s="35" t="s">
        <v>62</v>
      </c>
      <c r="J411" s="35" t="s">
        <v>31</v>
      </c>
      <c r="K411" s="38"/>
      <c r="L411" s="39"/>
      <c r="M411" s="39"/>
      <c r="N411" s="35" t="s">
        <v>17</v>
      </c>
      <c r="O411" s="40"/>
      <c r="P411" s="61"/>
      <c r="Q411" s="61"/>
      <c r="R411" s="61"/>
      <c r="S411" s="61"/>
      <c r="T411" s="61"/>
      <c r="U411" s="80"/>
      <c r="V411" s="80"/>
      <c r="W411" s="80"/>
    </row>
    <row r="412">
      <c r="A412" s="34">
        <v>45705.0</v>
      </c>
      <c r="B412" s="34">
        <v>45716.0</v>
      </c>
      <c r="C412" s="35">
        <v>85111.0</v>
      </c>
      <c r="D412" s="35" t="s">
        <v>89</v>
      </c>
      <c r="E412" s="34">
        <v>44287.0</v>
      </c>
      <c r="F412" s="36">
        <f t="shared" si="7"/>
        <v>46</v>
      </c>
      <c r="G412" s="34">
        <v>44506.0</v>
      </c>
      <c r="H412" s="36">
        <f t="shared" si="8"/>
        <v>39</v>
      </c>
      <c r="I412" s="35" t="s">
        <v>43</v>
      </c>
      <c r="J412" s="39"/>
      <c r="K412" s="38"/>
      <c r="L412" s="39"/>
      <c r="M412" s="39"/>
      <c r="N412" s="35" t="s">
        <v>17</v>
      </c>
      <c r="O412" s="40"/>
      <c r="P412" s="61"/>
      <c r="Q412" s="61"/>
      <c r="R412" s="61"/>
      <c r="S412" s="61"/>
      <c r="T412" s="61"/>
      <c r="U412" s="80"/>
      <c r="V412" s="80"/>
      <c r="W412" s="80"/>
    </row>
    <row r="413">
      <c r="A413" s="34">
        <v>45705.0</v>
      </c>
      <c r="B413" s="34">
        <v>45716.0</v>
      </c>
      <c r="C413" s="35">
        <v>128721.0</v>
      </c>
      <c r="D413" s="35" t="s">
        <v>89</v>
      </c>
      <c r="E413" s="34">
        <v>44621.0</v>
      </c>
      <c r="F413" s="36">
        <f t="shared" si="7"/>
        <v>35</v>
      </c>
      <c r="G413" s="34">
        <v>44697.0</v>
      </c>
      <c r="H413" s="36">
        <f t="shared" si="8"/>
        <v>33</v>
      </c>
      <c r="I413" s="35" t="s">
        <v>118</v>
      </c>
      <c r="J413" s="39"/>
      <c r="K413" s="38"/>
      <c r="L413" s="39"/>
      <c r="M413" s="39"/>
      <c r="N413" s="35" t="s">
        <v>17</v>
      </c>
      <c r="O413" s="40"/>
      <c r="P413" s="61"/>
      <c r="Q413" s="61"/>
      <c r="R413" s="61"/>
      <c r="S413" s="61"/>
      <c r="T413" s="61"/>
      <c r="U413" s="80"/>
      <c r="V413" s="80"/>
      <c r="W413" s="80"/>
    </row>
    <row r="414">
      <c r="A414" s="34">
        <v>45705.0</v>
      </c>
      <c r="B414" s="34">
        <v>45716.0</v>
      </c>
      <c r="C414" s="35">
        <v>205061.0</v>
      </c>
      <c r="D414" s="35" t="s">
        <v>89</v>
      </c>
      <c r="E414" s="34">
        <v>45200.0</v>
      </c>
      <c r="F414" s="36">
        <f t="shared" si="7"/>
        <v>16</v>
      </c>
      <c r="G414" s="34">
        <v>45357.0</v>
      </c>
      <c r="H414" s="36">
        <f t="shared" si="8"/>
        <v>11</v>
      </c>
      <c r="I414" s="35" t="s">
        <v>39</v>
      </c>
      <c r="J414" s="39"/>
      <c r="K414" s="38"/>
      <c r="L414" s="39"/>
      <c r="M414" s="39"/>
      <c r="N414" s="35" t="s">
        <v>17</v>
      </c>
      <c r="O414" s="40"/>
      <c r="P414" s="61"/>
      <c r="Q414" s="61"/>
      <c r="R414" s="61"/>
      <c r="S414" s="61"/>
      <c r="T414" s="61"/>
      <c r="U414" s="80"/>
      <c r="V414" s="80"/>
      <c r="W414" s="80"/>
    </row>
    <row r="415">
      <c r="A415" s="34">
        <v>45705.0</v>
      </c>
      <c r="B415" s="34">
        <v>45716.0</v>
      </c>
      <c r="C415" s="35">
        <v>169887.0</v>
      </c>
      <c r="D415" s="35" t="s">
        <v>89</v>
      </c>
      <c r="E415" s="34">
        <v>45017.0</v>
      </c>
      <c r="F415" s="36">
        <f t="shared" si="7"/>
        <v>22</v>
      </c>
      <c r="G415" s="34">
        <v>45051.0</v>
      </c>
      <c r="H415" s="36">
        <f t="shared" si="8"/>
        <v>21</v>
      </c>
      <c r="I415" s="35" t="s">
        <v>62</v>
      </c>
      <c r="J415" s="35">
        <v>102.0</v>
      </c>
      <c r="K415" s="38"/>
      <c r="L415" s="39"/>
      <c r="M415" s="92">
        <v>45175.0</v>
      </c>
      <c r="N415" s="35" t="s">
        <v>17</v>
      </c>
      <c r="O415" s="55" t="s">
        <v>161</v>
      </c>
      <c r="P415" s="61"/>
      <c r="Q415" s="61"/>
      <c r="R415" s="61"/>
      <c r="S415" s="61"/>
      <c r="T415" s="61"/>
      <c r="U415" s="80"/>
      <c r="V415" s="80"/>
      <c r="W415" s="80"/>
    </row>
    <row r="416">
      <c r="A416" s="34">
        <v>45705.0</v>
      </c>
      <c r="B416" s="34">
        <v>45716.0</v>
      </c>
      <c r="C416" s="35">
        <v>180289.0</v>
      </c>
      <c r="D416" s="35" t="s">
        <v>89</v>
      </c>
      <c r="E416" s="34">
        <v>45108.0</v>
      </c>
      <c r="F416" s="36">
        <f t="shared" si="7"/>
        <v>19</v>
      </c>
      <c r="G416" s="34">
        <v>45135.0</v>
      </c>
      <c r="H416" s="36">
        <f t="shared" si="8"/>
        <v>19</v>
      </c>
      <c r="I416" s="35" t="s">
        <v>39</v>
      </c>
      <c r="J416" s="39"/>
      <c r="K416" s="38"/>
      <c r="L416" s="39"/>
      <c r="M416" s="39"/>
      <c r="N416" s="35" t="s">
        <v>17</v>
      </c>
      <c r="O416" s="40"/>
      <c r="P416" s="61"/>
      <c r="Q416" s="61"/>
      <c r="R416" s="61"/>
      <c r="S416" s="61"/>
      <c r="T416" s="61"/>
      <c r="U416" s="80"/>
      <c r="V416" s="80"/>
      <c r="W416" s="80"/>
    </row>
    <row r="417">
      <c r="A417" s="34">
        <v>45705.0</v>
      </c>
      <c r="B417" s="34">
        <v>45716.0</v>
      </c>
      <c r="C417" s="35">
        <v>186310.0</v>
      </c>
      <c r="D417" s="35" t="s">
        <v>89</v>
      </c>
      <c r="E417" s="34">
        <v>45139.0</v>
      </c>
      <c r="F417" s="36">
        <f t="shared" si="7"/>
        <v>18</v>
      </c>
      <c r="G417" s="34">
        <v>45189.0</v>
      </c>
      <c r="H417" s="36">
        <f t="shared" si="8"/>
        <v>17</v>
      </c>
      <c r="I417" s="35" t="s">
        <v>62</v>
      </c>
      <c r="J417" s="35" t="s">
        <v>162</v>
      </c>
      <c r="K417" s="38"/>
      <c r="L417" s="39"/>
      <c r="M417" s="37">
        <v>45643.0</v>
      </c>
      <c r="N417" s="35" t="s">
        <v>17</v>
      </c>
      <c r="O417" s="84">
        <v>2000.0</v>
      </c>
      <c r="P417" s="61"/>
      <c r="Q417" s="61"/>
      <c r="R417" s="61"/>
      <c r="S417" s="61"/>
      <c r="T417" s="61"/>
      <c r="U417" s="80"/>
      <c r="V417" s="80"/>
      <c r="W417" s="80"/>
    </row>
    <row r="418">
      <c r="A418" s="34">
        <v>45705.0</v>
      </c>
      <c r="B418" s="34">
        <v>45716.0</v>
      </c>
      <c r="C418" s="35">
        <v>193340.0</v>
      </c>
      <c r="D418" s="35" t="s">
        <v>89</v>
      </c>
      <c r="E418" s="34">
        <v>45200.0</v>
      </c>
      <c r="F418" s="36">
        <f t="shared" si="7"/>
        <v>16</v>
      </c>
      <c r="G418" s="37">
        <v>45250.0</v>
      </c>
      <c r="H418" s="36">
        <f t="shared" si="8"/>
        <v>15</v>
      </c>
      <c r="I418" s="35" t="s">
        <v>39</v>
      </c>
      <c r="J418" s="39"/>
      <c r="K418" s="38"/>
      <c r="L418" s="39"/>
      <c r="M418" s="39"/>
      <c r="N418" s="35" t="s">
        <v>17</v>
      </c>
      <c r="O418" s="40"/>
      <c r="P418" s="61"/>
      <c r="Q418" s="61"/>
      <c r="R418" s="61"/>
      <c r="S418" s="61"/>
      <c r="T418" s="61"/>
      <c r="U418" s="80"/>
      <c r="V418" s="80"/>
      <c r="W418" s="80"/>
    </row>
    <row r="419">
      <c r="A419" s="34">
        <v>45705.0</v>
      </c>
      <c r="B419" s="34">
        <v>45716.0</v>
      </c>
      <c r="C419" s="35">
        <v>197748.0</v>
      </c>
      <c r="D419" s="35" t="s">
        <v>89</v>
      </c>
      <c r="E419" s="34">
        <v>45170.0</v>
      </c>
      <c r="F419" s="36">
        <f t="shared" si="7"/>
        <v>17</v>
      </c>
      <c r="G419" s="34">
        <v>45306.0</v>
      </c>
      <c r="H419" s="36">
        <f t="shared" si="8"/>
        <v>13</v>
      </c>
      <c r="I419" s="35" t="s">
        <v>62</v>
      </c>
      <c r="J419" s="35" t="s">
        <v>31</v>
      </c>
      <c r="K419" s="38"/>
      <c r="L419" s="39"/>
      <c r="M419" s="34">
        <v>45425.0</v>
      </c>
      <c r="N419" s="35" t="s">
        <v>17</v>
      </c>
      <c r="O419" s="40"/>
      <c r="P419" s="61"/>
      <c r="Q419" s="61"/>
      <c r="R419" s="61"/>
      <c r="S419" s="61"/>
      <c r="T419" s="61"/>
      <c r="U419" s="80"/>
      <c r="V419" s="80"/>
      <c r="W419" s="80"/>
    </row>
    <row r="420">
      <c r="A420" s="34">
        <v>45705.0</v>
      </c>
      <c r="B420" s="34">
        <v>45716.0</v>
      </c>
      <c r="C420" s="35">
        <v>225671.0</v>
      </c>
      <c r="D420" s="35" t="s">
        <v>89</v>
      </c>
      <c r="E420" s="34">
        <v>45352.0</v>
      </c>
      <c r="F420" s="36">
        <f t="shared" si="7"/>
        <v>11</v>
      </c>
      <c r="G420" s="34">
        <v>45526.0</v>
      </c>
      <c r="H420" s="36">
        <f t="shared" si="8"/>
        <v>6</v>
      </c>
      <c r="I420" s="35" t="s">
        <v>62</v>
      </c>
      <c r="J420" s="35" t="s">
        <v>31</v>
      </c>
      <c r="K420" s="38"/>
      <c r="L420" s="39"/>
      <c r="M420" s="39"/>
      <c r="N420" s="35" t="s">
        <v>17</v>
      </c>
      <c r="O420" s="40"/>
      <c r="P420" s="61"/>
      <c r="Q420" s="61"/>
      <c r="R420" s="61"/>
      <c r="S420" s="61"/>
      <c r="T420" s="61"/>
      <c r="U420" s="80"/>
      <c r="V420" s="80"/>
      <c r="W420" s="80"/>
    </row>
    <row r="421">
      <c r="A421" s="34">
        <v>45705.0</v>
      </c>
      <c r="B421" s="34">
        <v>45716.0</v>
      </c>
      <c r="C421" s="35">
        <v>205250.0</v>
      </c>
      <c r="D421" s="35" t="s">
        <v>89</v>
      </c>
      <c r="E421" s="34">
        <v>45200.0</v>
      </c>
      <c r="F421" s="36">
        <f t="shared" si="7"/>
        <v>16</v>
      </c>
      <c r="G421" s="34">
        <v>45362.0</v>
      </c>
      <c r="H421" s="36">
        <f t="shared" si="8"/>
        <v>11</v>
      </c>
      <c r="I421" s="35" t="s">
        <v>39</v>
      </c>
      <c r="J421" s="39"/>
      <c r="K421" s="38"/>
      <c r="L421" s="39"/>
      <c r="M421" s="39"/>
      <c r="N421" s="35" t="s">
        <v>17</v>
      </c>
      <c r="O421" s="40"/>
      <c r="P421" s="61"/>
      <c r="Q421" s="61"/>
      <c r="R421" s="61"/>
      <c r="S421" s="61"/>
      <c r="T421" s="61"/>
      <c r="U421" s="80"/>
      <c r="V421" s="80"/>
      <c r="W421" s="80"/>
    </row>
    <row r="422">
      <c r="A422" s="34">
        <v>45705.0</v>
      </c>
      <c r="B422" s="34">
        <v>45712.0</v>
      </c>
      <c r="C422" s="35">
        <v>207976.0</v>
      </c>
      <c r="D422" s="35" t="s">
        <v>89</v>
      </c>
      <c r="E422" s="34">
        <v>45323.0</v>
      </c>
      <c r="F422" s="36">
        <f t="shared" si="7"/>
        <v>12</v>
      </c>
      <c r="G422" s="34">
        <v>45393.0</v>
      </c>
      <c r="H422" s="36">
        <f t="shared" si="8"/>
        <v>10</v>
      </c>
      <c r="I422" s="35" t="s">
        <v>62</v>
      </c>
      <c r="J422" s="35">
        <v>104.0</v>
      </c>
      <c r="K422" s="38"/>
      <c r="L422" s="39"/>
      <c r="M422" s="34">
        <v>45712.0</v>
      </c>
      <c r="N422" s="35" t="s">
        <v>15</v>
      </c>
      <c r="O422" s="84" t="s">
        <v>55</v>
      </c>
      <c r="P422" s="61"/>
      <c r="Q422" s="61"/>
      <c r="R422" s="61"/>
      <c r="S422" s="61"/>
      <c r="T422" s="61"/>
      <c r="U422" s="80"/>
      <c r="V422" s="80"/>
      <c r="W422" s="80"/>
    </row>
    <row r="423">
      <c r="A423" s="34">
        <v>45705.0</v>
      </c>
      <c r="B423" s="34">
        <v>45716.0</v>
      </c>
      <c r="C423" s="35">
        <v>216189.0</v>
      </c>
      <c r="D423" s="35" t="s">
        <v>89</v>
      </c>
      <c r="E423" s="34">
        <v>45413.0</v>
      </c>
      <c r="F423" s="36">
        <f t="shared" si="7"/>
        <v>9</v>
      </c>
      <c r="G423" s="34">
        <v>45440.0</v>
      </c>
      <c r="H423" s="36">
        <f t="shared" si="8"/>
        <v>9</v>
      </c>
      <c r="I423" s="35" t="s">
        <v>43</v>
      </c>
      <c r="J423" s="35">
        <v>360.0</v>
      </c>
      <c r="K423" s="38"/>
      <c r="L423" s="39"/>
      <c r="M423" s="34">
        <v>45631.0</v>
      </c>
      <c r="N423" s="35" t="s">
        <v>17</v>
      </c>
      <c r="O423" s="40"/>
      <c r="P423" s="61"/>
      <c r="Q423" s="61"/>
      <c r="R423" s="61"/>
      <c r="S423" s="61"/>
      <c r="T423" s="61"/>
      <c r="U423" s="80"/>
      <c r="V423" s="80"/>
      <c r="W423" s="80"/>
    </row>
    <row r="424">
      <c r="A424" s="34">
        <v>45705.0</v>
      </c>
      <c r="B424" s="34">
        <v>45706.0</v>
      </c>
      <c r="C424" s="35">
        <v>209339.0</v>
      </c>
      <c r="D424" s="35" t="s">
        <v>89</v>
      </c>
      <c r="E424" s="34">
        <v>45383.0</v>
      </c>
      <c r="F424" s="36">
        <f t="shared" si="7"/>
        <v>10</v>
      </c>
      <c r="G424" s="34">
        <v>45414.0</v>
      </c>
      <c r="H424" s="36">
        <f t="shared" si="8"/>
        <v>9</v>
      </c>
      <c r="I424" s="35" t="s">
        <v>43</v>
      </c>
      <c r="J424" s="35">
        <v>360.0</v>
      </c>
      <c r="K424" s="48">
        <v>10000.0</v>
      </c>
      <c r="L424" s="35" t="s">
        <v>54</v>
      </c>
      <c r="M424" s="34">
        <v>45706.0</v>
      </c>
      <c r="N424" s="35" t="s">
        <v>15</v>
      </c>
      <c r="O424" s="55" t="s">
        <v>55</v>
      </c>
      <c r="P424" s="61"/>
      <c r="Q424" s="61"/>
      <c r="R424" s="61"/>
      <c r="S424" s="61"/>
      <c r="T424" s="61"/>
      <c r="U424" s="80"/>
      <c r="V424" s="80"/>
      <c r="W424" s="80"/>
    </row>
    <row r="425">
      <c r="A425" s="34">
        <v>45705.0</v>
      </c>
      <c r="B425" s="34">
        <v>45716.0</v>
      </c>
      <c r="C425" s="35">
        <v>218762.0</v>
      </c>
      <c r="D425" s="35" t="s">
        <v>163</v>
      </c>
      <c r="E425" s="34">
        <v>44621.0</v>
      </c>
      <c r="F425" s="36">
        <f t="shared" si="7"/>
        <v>35</v>
      </c>
      <c r="G425" s="34">
        <v>45463.0</v>
      </c>
      <c r="H425" s="36">
        <f t="shared" si="8"/>
        <v>8</v>
      </c>
      <c r="I425" s="35" t="s">
        <v>39</v>
      </c>
      <c r="J425" s="39"/>
      <c r="K425" s="38"/>
      <c r="L425" s="39"/>
      <c r="M425" s="39"/>
      <c r="N425" s="35" t="s">
        <v>17</v>
      </c>
      <c r="O425" s="40"/>
      <c r="P425" s="61"/>
      <c r="Q425" s="61"/>
      <c r="R425" s="61"/>
      <c r="S425" s="61"/>
      <c r="T425" s="61"/>
      <c r="U425" s="80"/>
      <c r="V425" s="80"/>
      <c r="W425" s="80"/>
    </row>
    <row r="426">
      <c r="A426" s="34">
        <v>45705.0</v>
      </c>
      <c r="B426" s="34">
        <v>45716.0</v>
      </c>
      <c r="C426" s="35">
        <v>218266.0</v>
      </c>
      <c r="D426" s="35" t="s">
        <v>163</v>
      </c>
      <c r="E426" s="34">
        <v>45444.0</v>
      </c>
      <c r="F426" s="36">
        <f t="shared" si="7"/>
        <v>8</v>
      </c>
      <c r="G426" s="34">
        <v>45490.0</v>
      </c>
      <c r="H426" s="36">
        <f t="shared" si="8"/>
        <v>7</v>
      </c>
      <c r="I426" s="35" t="s">
        <v>49</v>
      </c>
      <c r="J426" s="39"/>
      <c r="K426" s="38"/>
      <c r="L426" s="39"/>
      <c r="M426" s="39"/>
      <c r="N426" s="35" t="s">
        <v>17</v>
      </c>
      <c r="O426" s="40"/>
      <c r="P426" s="61"/>
      <c r="Q426" s="61"/>
      <c r="R426" s="61"/>
      <c r="S426" s="61"/>
      <c r="T426" s="61"/>
      <c r="U426" s="80"/>
      <c r="V426" s="80"/>
      <c r="W426" s="80"/>
    </row>
    <row r="427">
      <c r="A427" s="34">
        <v>45705.0</v>
      </c>
      <c r="B427" s="34">
        <v>45712.0</v>
      </c>
      <c r="C427" s="35">
        <v>219091.0</v>
      </c>
      <c r="D427" s="35" t="s">
        <v>163</v>
      </c>
      <c r="E427" s="34">
        <v>45383.0</v>
      </c>
      <c r="F427" s="36">
        <f t="shared" si="7"/>
        <v>10</v>
      </c>
      <c r="G427" s="34">
        <v>45468.0</v>
      </c>
      <c r="H427" s="36">
        <f t="shared" si="8"/>
        <v>8</v>
      </c>
      <c r="I427" s="35" t="s">
        <v>39</v>
      </c>
      <c r="J427" s="39"/>
      <c r="K427" s="48" t="s">
        <v>74</v>
      </c>
      <c r="L427" s="39"/>
      <c r="M427" s="34">
        <v>45712.0</v>
      </c>
      <c r="N427" s="35" t="s">
        <v>15</v>
      </c>
      <c r="O427" s="55" t="s">
        <v>53</v>
      </c>
      <c r="P427" s="61"/>
      <c r="Q427" s="61"/>
      <c r="R427" s="61"/>
      <c r="S427" s="61"/>
      <c r="T427" s="61"/>
      <c r="U427" s="80"/>
      <c r="V427" s="80"/>
      <c r="W427" s="80"/>
    </row>
    <row r="428">
      <c r="A428" s="34">
        <v>45705.0</v>
      </c>
      <c r="B428" s="34">
        <v>45716.0</v>
      </c>
      <c r="C428" s="35">
        <v>220870.0</v>
      </c>
      <c r="D428" s="35" t="s">
        <v>163</v>
      </c>
      <c r="E428" s="34">
        <v>45383.0</v>
      </c>
      <c r="F428" s="36">
        <f t="shared" si="7"/>
        <v>10</v>
      </c>
      <c r="G428" s="34">
        <v>45482.0</v>
      </c>
      <c r="H428" s="36">
        <f t="shared" si="8"/>
        <v>7</v>
      </c>
      <c r="I428" s="35" t="s">
        <v>62</v>
      </c>
      <c r="J428" s="35">
        <v>105.0</v>
      </c>
      <c r="K428" s="48" t="s">
        <v>164</v>
      </c>
      <c r="L428" s="35" t="s">
        <v>70</v>
      </c>
      <c r="M428" s="34">
        <v>45716.0</v>
      </c>
      <c r="N428" s="35" t="s">
        <v>20</v>
      </c>
      <c r="O428" s="40"/>
      <c r="P428" s="61"/>
      <c r="Q428" s="61"/>
      <c r="R428" s="61"/>
      <c r="S428" s="61"/>
      <c r="T428" s="61"/>
      <c r="U428" s="80"/>
      <c r="V428" s="80"/>
      <c r="W428" s="80"/>
    </row>
    <row r="429">
      <c r="A429" s="34">
        <v>45705.0</v>
      </c>
      <c r="B429" s="34">
        <v>45716.0</v>
      </c>
      <c r="C429" s="35">
        <v>225325.0</v>
      </c>
      <c r="D429" s="35" t="s">
        <v>163</v>
      </c>
      <c r="E429" s="34">
        <v>45474.0</v>
      </c>
      <c r="F429" s="36">
        <f t="shared" si="7"/>
        <v>7</v>
      </c>
      <c r="G429" s="34">
        <v>45524.0</v>
      </c>
      <c r="H429" s="36">
        <f t="shared" si="8"/>
        <v>6</v>
      </c>
      <c r="I429" s="35" t="s">
        <v>62</v>
      </c>
      <c r="J429" s="35">
        <v>101.0</v>
      </c>
      <c r="K429" s="38"/>
      <c r="L429" s="39"/>
      <c r="M429" s="37">
        <v>45647.0</v>
      </c>
      <c r="N429" s="35" t="s">
        <v>17</v>
      </c>
      <c r="O429" s="84">
        <v>15000.0</v>
      </c>
      <c r="P429" s="61"/>
      <c r="Q429" s="61"/>
      <c r="R429" s="61"/>
      <c r="S429" s="61"/>
      <c r="T429" s="61"/>
      <c r="U429" s="80"/>
      <c r="V429" s="80"/>
      <c r="W429" s="80"/>
    </row>
    <row r="430">
      <c r="A430" s="34">
        <v>45702.0</v>
      </c>
      <c r="B430" s="34">
        <v>45709.0</v>
      </c>
      <c r="C430" s="35">
        <v>227791.0</v>
      </c>
      <c r="D430" s="35" t="s">
        <v>163</v>
      </c>
      <c r="E430" s="34">
        <v>45292.0</v>
      </c>
      <c r="F430" s="36">
        <f t="shared" si="7"/>
        <v>13</v>
      </c>
      <c r="G430" s="34">
        <v>45547.0</v>
      </c>
      <c r="H430" s="36">
        <f t="shared" si="8"/>
        <v>5</v>
      </c>
      <c r="I430" s="35" t="s">
        <v>39</v>
      </c>
      <c r="J430" s="35">
        <v>535.0</v>
      </c>
      <c r="K430" s="48" t="s">
        <v>165</v>
      </c>
      <c r="L430" s="39"/>
      <c r="M430" s="34">
        <v>45709.0</v>
      </c>
      <c r="N430" s="35" t="s">
        <v>15</v>
      </c>
      <c r="O430" s="55" t="s">
        <v>55</v>
      </c>
      <c r="P430" s="61"/>
      <c r="Q430" s="61"/>
      <c r="R430" s="61"/>
      <c r="S430" s="61"/>
      <c r="T430" s="61"/>
      <c r="U430" s="80"/>
      <c r="V430" s="80"/>
      <c r="W430" s="80"/>
    </row>
    <row r="431">
      <c r="A431" s="34">
        <v>45705.0</v>
      </c>
      <c r="B431" s="34">
        <v>45707.0</v>
      </c>
      <c r="C431" s="35">
        <v>228723.0</v>
      </c>
      <c r="D431" s="35" t="s">
        <v>163</v>
      </c>
      <c r="E431" s="34">
        <v>45536.0</v>
      </c>
      <c r="F431" s="36">
        <f t="shared" si="7"/>
        <v>5</v>
      </c>
      <c r="G431" s="34">
        <v>45559.0</v>
      </c>
      <c r="H431" s="36">
        <f t="shared" si="8"/>
        <v>5</v>
      </c>
      <c r="I431" s="35" t="s">
        <v>62</v>
      </c>
      <c r="J431" s="35">
        <v>101.0</v>
      </c>
      <c r="K431" s="48" t="s">
        <v>74</v>
      </c>
      <c r="L431" s="35" t="s">
        <v>54</v>
      </c>
      <c r="M431" s="34">
        <v>45707.0</v>
      </c>
      <c r="N431" s="35" t="s">
        <v>20</v>
      </c>
      <c r="O431" s="40"/>
      <c r="P431" s="61"/>
      <c r="Q431" s="61"/>
      <c r="R431" s="61"/>
      <c r="S431" s="61"/>
      <c r="T431" s="61"/>
      <c r="U431" s="80"/>
      <c r="V431" s="80"/>
      <c r="W431" s="80"/>
    </row>
    <row r="432">
      <c r="A432" s="34">
        <v>45705.0</v>
      </c>
      <c r="B432" s="34">
        <v>45716.0</v>
      </c>
      <c r="C432" s="35">
        <v>230377.0</v>
      </c>
      <c r="D432" s="35" t="s">
        <v>163</v>
      </c>
      <c r="E432" s="34">
        <v>45505.0</v>
      </c>
      <c r="F432" s="36">
        <f t="shared" si="7"/>
        <v>6</v>
      </c>
      <c r="G432" s="34">
        <v>45573.0</v>
      </c>
      <c r="H432" s="36">
        <f t="shared" si="8"/>
        <v>4</v>
      </c>
      <c r="I432" s="35" t="s">
        <v>62</v>
      </c>
      <c r="J432" s="35" t="s">
        <v>31</v>
      </c>
      <c r="K432" s="38"/>
      <c r="L432" s="39"/>
      <c r="M432" s="39"/>
      <c r="N432" s="35" t="s">
        <v>17</v>
      </c>
      <c r="O432" s="40"/>
      <c r="P432" s="61"/>
      <c r="Q432" s="61"/>
      <c r="R432" s="61"/>
      <c r="S432" s="61"/>
      <c r="T432" s="61"/>
      <c r="U432" s="80"/>
      <c r="V432" s="80"/>
      <c r="W432" s="80"/>
    </row>
    <row r="433">
      <c r="A433" s="34">
        <v>45705.0</v>
      </c>
      <c r="B433" s="34">
        <v>45716.0</v>
      </c>
      <c r="C433" s="35">
        <v>222879.0</v>
      </c>
      <c r="D433" s="35" t="s">
        <v>163</v>
      </c>
      <c r="E433" s="34">
        <v>45505.0</v>
      </c>
      <c r="F433" s="36">
        <f t="shared" si="7"/>
        <v>6</v>
      </c>
      <c r="G433" s="37">
        <v>45589.0</v>
      </c>
      <c r="H433" s="36">
        <f t="shared" si="8"/>
        <v>4</v>
      </c>
      <c r="I433" s="35" t="s">
        <v>43</v>
      </c>
      <c r="J433" s="39"/>
      <c r="K433" s="38"/>
      <c r="L433" s="39"/>
      <c r="M433" s="39"/>
      <c r="N433" s="35" t="s">
        <v>17</v>
      </c>
      <c r="O433" s="40"/>
      <c r="P433" s="61"/>
      <c r="Q433" s="61"/>
      <c r="R433" s="61"/>
      <c r="S433" s="61"/>
      <c r="T433" s="61"/>
      <c r="U433" s="80"/>
      <c r="V433" s="80"/>
      <c r="W433" s="80"/>
    </row>
    <row r="434">
      <c r="A434" s="34">
        <v>45705.0</v>
      </c>
      <c r="B434" s="34">
        <v>45716.0</v>
      </c>
      <c r="C434" s="35">
        <v>233810.0</v>
      </c>
      <c r="D434" s="35" t="s">
        <v>163</v>
      </c>
      <c r="E434" s="34">
        <v>45444.0</v>
      </c>
      <c r="F434" s="36">
        <f t="shared" si="7"/>
        <v>8</v>
      </c>
      <c r="G434" s="34">
        <v>45543.0</v>
      </c>
      <c r="H434" s="36">
        <f t="shared" si="8"/>
        <v>5</v>
      </c>
      <c r="I434" s="35" t="s">
        <v>39</v>
      </c>
      <c r="J434" s="39"/>
      <c r="K434" s="38"/>
      <c r="L434" s="39"/>
      <c r="M434" s="39"/>
      <c r="N434" s="35" t="s">
        <v>17</v>
      </c>
      <c r="O434" s="40"/>
      <c r="P434" s="61"/>
      <c r="Q434" s="61"/>
      <c r="R434" s="61"/>
      <c r="S434" s="61"/>
      <c r="T434" s="61"/>
      <c r="U434" s="80"/>
      <c r="V434" s="80"/>
      <c r="W434" s="80"/>
    </row>
    <row r="435">
      <c r="A435" s="34">
        <v>45705.0</v>
      </c>
      <c r="B435" s="34">
        <v>45716.0</v>
      </c>
      <c r="C435" s="35">
        <v>234616.0</v>
      </c>
      <c r="D435" s="35" t="s">
        <v>163</v>
      </c>
      <c r="E435" s="34">
        <v>45566.0</v>
      </c>
      <c r="F435" s="36">
        <f t="shared" si="7"/>
        <v>4</v>
      </c>
      <c r="G435" s="37">
        <v>45615.0</v>
      </c>
      <c r="H435" s="36">
        <f t="shared" si="8"/>
        <v>3</v>
      </c>
      <c r="I435" s="35" t="s">
        <v>39</v>
      </c>
      <c r="J435" s="39"/>
      <c r="K435" s="38"/>
      <c r="L435" s="39"/>
      <c r="M435" s="39"/>
      <c r="N435" s="35" t="s">
        <v>17</v>
      </c>
      <c r="O435" s="40"/>
      <c r="P435" s="61"/>
      <c r="Q435" s="61"/>
      <c r="R435" s="61"/>
      <c r="S435" s="61"/>
      <c r="T435" s="61"/>
      <c r="U435" s="80"/>
      <c r="V435" s="80"/>
      <c r="W435" s="80"/>
    </row>
    <row r="436">
      <c r="A436" s="34">
        <v>45706.0</v>
      </c>
      <c r="B436" s="34">
        <v>45706.0</v>
      </c>
      <c r="C436" s="35">
        <v>235763.0</v>
      </c>
      <c r="D436" s="35" t="s">
        <v>163</v>
      </c>
      <c r="E436" s="34">
        <v>45597.0</v>
      </c>
      <c r="F436" s="36">
        <f t="shared" si="7"/>
        <v>3</v>
      </c>
      <c r="G436" s="37">
        <v>45625.0</v>
      </c>
      <c r="H436" s="36">
        <f t="shared" si="8"/>
        <v>2</v>
      </c>
      <c r="I436" s="35" t="s">
        <v>43</v>
      </c>
      <c r="J436" s="35" t="s">
        <v>31</v>
      </c>
      <c r="K436" s="48">
        <v>10500.0</v>
      </c>
      <c r="L436" s="39"/>
      <c r="M436" s="34">
        <v>45706.0</v>
      </c>
      <c r="N436" s="35" t="s">
        <v>15</v>
      </c>
      <c r="O436" s="55" t="s">
        <v>55</v>
      </c>
      <c r="P436" s="61"/>
      <c r="Q436" s="61"/>
      <c r="R436" s="61"/>
      <c r="S436" s="61"/>
      <c r="T436" s="61"/>
      <c r="U436" s="80"/>
      <c r="V436" s="80"/>
      <c r="W436" s="80"/>
    </row>
    <row r="437">
      <c r="A437" s="34">
        <v>45705.0</v>
      </c>
      <c r="B437" s="34">
        <v>45716.0</v>
      </c>
      <c r="C437" s="35">
        <v>236613.0</v>
      </c>
      <c r="D437" s="35" t="s">
        <v>163</v>
      </c>
      <c r="E437" s="34">
        <v>45536.0</v>
      </c>
      <c r="F437" s="36">
        <f t="shared" si="7"/>
        <v>5</v>
      </c>
      <c r="G437" s="34">
        <v>45635.0</v>
      </c>
      <c r="H437" s="36">
        <f t="shared" si="8"/>
        <v>2</v>
      </c>
      <c r="I437" s="35" t="s">
        <v>39</v>
      </c>
      <c r="J437" s="39"/>
      <c r="K437" s="38"/>
      <c r="L437" s="39"/>
      <c r="M437" s="39"/>
      <c r="N437" s="35" t="s">
        <v>17</v>
      </c>
      <c r="O437" s="40"/>
      <c r="P437" s="61"/>
      <c r="Q437" s="61"/>
      <c r="R437" s="61"/>
      <c r="S437" s="61"/>
      <c r="T437" s="61"/>
      <c r="U437" s="80"/>
      <c r="V437" s="80"/>
      <c r="W437" s="80"/>
    </row>
    <row r="438">
      <c r="A438" s="34">
        <v>45705.0</v>
      </c>
      <c r="B438" s="34">
        <v>45712.0</v>
      </c>
      <c r="C438" s="35">
        <v>237377.0</v>
      </c>
      <c r="D438" s="35" t="s">
        <v>163</v>
      </c>
      <c r="E438" s="34">
        <v>45536.0</v>
      </c>
      <c r="F438" s="36">
        <f t="shared" si="7"/>
        <v>5</v>
      </c>
      <c r="G438" s="37">
        <v>45644.0</v>
      </c>
      <c r="H438" s="36">
        <f t="shared" si="8"/>
        <v>2</v>
      </c>
      <c r="I438" s="35" t="s">
        <v>62</v>
      </c>
      <c r="J438" s="39"/>
      <c r="K438" s="38"/>
      <c r="L438" s="39"/>
      <c r="M438" s="39"/>
      <c r="N438" s="35" t="s">
        <v>23</v>
      </c>
      <c r="O438" s="40"/>
      <c r="P438" s="61"/>
      <c r="Q438" s="61"/>
      <c r="R438" s="61"/>
      <c r="S438" s="61"/>
      <c r="T438" s="61"/>
      <c r="U438" s="80"/>
      <c r="V438" s="80"/>
      <c r="W438" s="80"/>
    </row>
    <row r="439">
      <c r="A439" s="34">
        <v>45705.0</v>
      </c>
      <c r="B439" s="34">
        <v>45716.0</v>
      </c>
      <c r="C439" s="35">
        <v>238537.0</v>
      </c>
      <c r="D439" s="35" t="s">
        <v>163</v>
      </c>
      <c r="E439" s="34">
        <v>45627.0</v>
      </c>
      <c r="F439" s="36">
        <f t="shared" si="7"/>
        <v>2</v>
      </c>
      <c r="G439" s="34">
        <v>45664.0</v>
      </c>
      <c r="H439" s="36">
        <f t="shared" si="8"/>
        <v>1</v>
      </c>
      <c r="I439" s="35" t="s">
        <v>39</v>
      </c>
      <c r="J439" s="39"/>
      <c r="K439" s="38"/>
      <c r="L439" s="39"/>
      <c r="M439" s="39"/>
      <c r="N439" s="35" t="s">
        <v>17</v>
      </c>
      <c r="O439" s="40"/>
      <c r="P439" s="61"/>
      <c r="Q439" s="61"/>
      <c r="R439" s="61"/>
      <c r="S439" s="61"/>
      <c r="T439" s="61"/>
      <c r="U439" s="80"/>
      <c r="V439" s="80"/>
      <c r="W439" s="80"/>
    </row>
    <row r="440">
      <c r="A440" s="34">
        <v>45705.0</v>
      </c>
      <c r="B440" s="34">
        <v>45716.0</v>
      </c>
      <c r="C440" s="35">
        <v>238901.0</v>
      </c>
      <c r="D440" s="35" t="s">
        <v>163</v>
      </c>
      <c r="E440" s="34">
        <v>45658.0</v>
      </c>
      <c r="F440" s="36">
        <f t="shared" si="7"/>
        <v>1</v>
      </c>
      <c r="G440" s="34">
        <v>45667.0</v>
      </c>
      <c r="H440" s="36">
        <f t="shared" si="8"/>
        <v>1</v>
      </c>
      <c r="I440" s="35" t="s">
        <v>39</v>
      </c>
      <c r="J440" s="39"/>
      <c r="K440" s="38"/>
      <c r="L440" s="39"/>
      <c r="M440" s="39"/>
      <c r="N440" s="35" t="s">
        <v>17</v>
      </c>
      <c r="O440" s="40"/>
      <c r="P440" s="61"/>
      <c r="Q440" s="61"/>
      <c r="R440" s="61"/>
      <c r="S440" s="61"/>
      <c r="T440" s="61"/>
      <c r="U440" s="80"/>
      <c r="V440" s="80"/>
      <c r="W440" s="80"/>
    </row>
    <row r="441">
      <c r="A441" s="34">
        <v>45705.0</v>
      </c>
      <c r="B441" s="34">
        <v>45716.0</v>
      </c>
      <c r="C441" s="35">
        <v>240151.0</v>
      </c>
      <c r="D441" s="35" t="s">
        <v>163</v>
      </c>
      <c r="E441" s="34">
        <v>45566.0</v>
      </c>
      <c r="F441" s="36">
        <f t="shared" si="7"/>
        <v>4</v>
      </c>
      <c r="G441" s="34">
        <v>45678.0</v>
      </c>
      <c r="H441" s="36">
        <f t="shared" si="8"/>
        <v>1</v>
      </c>
      <c r="I441" s="35" t="s">
        <v>43</v>
      </c>
      <c r="J441" s="35" t="s">
        <v>31</v>
      </c>
      <c r="K441" s="38"/>
      <c r="L441" s="39"/>
      <c r="M441" s="39"/>
      <c r="N441" s="35" t="s">
        <v>17</v>
      </c>
      <c r="O441" s="40"/>
      <c r="P441" s="61"/>
      <c r="Q441" s="61"/>
      <c r="R441" s="61"/>
      <c r="S441" s="61"/>
      <c r="T441" s="61"/>
      <c r="U441" s="80"/>
      <c r="V441" s="80"/>
      <c r="W441" s="80"/>
    </row>
    <row r="442">
      <c r="A442" s="34">
        <v>45705.0</v>
      </c>
      <c r="B442" s="34">
        <v>45716.0</v>
      </c>
      <c r="C442" s="35">
        <v>241665.0</v>
      </c>
      <c r="D442" s="35" t="s">
        <v>163</v>
      </c>
      <c r="E442" s="34">
        <v>45658.0</v>
      </c>
      <c r="F442" s="36">
        <f t="shared" si="7"/>
        <v>1</v>
      </c>
      <c r="G442" s="34">
        <v>45693.0</v>
      </c>
      <c r="H442" s="36">
        <f t="shared" si="8"/>
        <v>0</v>
      </c>
      <c r="I442" s="35" t="s">
        <v>43</v>
      </c>
      <c r="J442" s="35" t="s">
        <v>31</v>
      </c>
      <c r="K442" s="38"/>
      <c r="L442" s="39"/>
      <c r="M442" s="39"/>
      <c r="N442" s="35" t="s">
        <v>17</v>
      </c>
      <c r="O442" s="40"/>
      <c r="P442" s="61"/>
      <c r="Q442" s="61"/>
      <c r="R442" s="61"/>
      <c r="S442" s="61"/>
      <c r="T442" s="61"/>
      <c r="U442" s="80"/>
      <c r="V442" s="80"/>
      <c r="W442" s="80"/>
    </row>
    <row r="443">
      <c r="A443" s="34">
        <v>45705.0</v>
      </c>
      <c r="B443" s="34">
        <v>45716.0</v>
      </c>
      <c r="C443" s="35">
        <v>238657.0</v>
      </c>
      <c r="D443" s="35" t="s">
        <v>163</v>
      </c>
      <c r="E443" s="34">
        <v>45566.0</v>
      </c>
      <c r="F443" s="36">
        <f t="shared" si="7"/>
        <v>4</v>
      </c>
      <c r="G443" s="34">
        <v>45698.0</v>
      </c>
      <c r="H443" s="36">
        <f t="shared" si="8"/>
        <v>0</v>
      </c>
      <c r="I443" s="35" t="s">
        <v>62</v>
      </c>
      <c r="J443" s="35" t="s">
        <v>31</v>
      </c>
      <c r="K443" s="38"/>
      <c r="L443" s="39"/>
      <c r="M443" s="39"/>
      <c r="N443" s="35" t="s">
        <v>17</v>
      </c>
      <c r="O443" s="40"/>
      <c r="P443" s="61"/>
      <c r="Q443" s="61"/>
      <c r="R443" s="61"/>
      <c r="S443" s="61"/>
      <c r="T443" s="61"/>
      <c r="U443" s="80"/>
      <c r="V443" s="80"/>
      <c r="W443" s="80"/>
    </row>
    <row r="444">
      <c r="A444" s="34">
        <v>45705.0</v>
      </c>
      <c r="B444" s="34">
        <v>45716.0</v>
      </c>
      <c r="C444" s="35">
        <v>91962.0</v>
      </c>
      <c r="D444" s="35" t="s">
        <v>166</v>
      </c>
      <c r="E444" s="34">
        <v>44228.0</v>
      </c>
      <c r="F444" s="36">
        <f t="shared" si="7"/>
        <v>48</v>
      </c>
      <c r="G444" s="34">
        <v>44369.0</v>
      </c>
      <c r="H444" s="36">
        <f t="shared" si="8"/>
        <v>44</v>
      </c>
      <c r="I444" s="35" t="s">
        <v>39</v>
      </c>
      <c r="J444" s="39"/>
      <c r="K444" s="38"/>
      <c r="L444" s="39"/>
      <c r="M444" s="39"/>
      <c r="N444" s="35" t="s">
        <v>17</v>
      </c>
      <c r="O444" s="40"/>
      <c r="P444" s="61"/>
      <c r="Q444" s="61"/>
      <c r="R444" s="61"/>
      <c r="S444" s="61"/>
      <c r="T444" s="61"/>
      <c r="U444" s="80"/>
      <c r="V444" s="80"/>
      <c r="W444" s="80"/>
    </row>
    <row r="445">
      <c r="A445" s="34">
        <v>45705.0</v>
      </c>
      <c r="B445" s="34">
        <v>45716.0</v>
      </c>
      <c r="C445" s="35">
        <v>216428.0</v>
      </c>
      <c r="D445" s="35" t="s">
        <v>166</v>
      </c>
      <c r="E445" s="34">
        <v>45413.0</v>
      </c>
      <c r="F445" s="36">
        <f t="shared" si="7"/>
        <v>9</v>
      </c>
      <c r="G445" s="34">
        <v>45442.0</v>
      </c>
      <c r="H445" s="36">
        <f t="shared" si="8"/>
        <v>8</v>
      </c>
      <c r="I445" s="35" t="s">
        <v>39</v>
      </c>
      <c r="J445" s="39"/>
      <c r="K445" s="48">
        <v>11000.0</v>
      </c>
      <c r="L445" s="39"/>
      <c r="M445" s="39"/>
      <c r="N445" s="35" t="s">
        <v>18</v>
      </c>
      <c r="O445" s="40"/>
      <c r="P445" s="61"/>
      <c r="Q445" s="61"/>
      <c r="R445" s="61"/>
      <c r="S445" s="61"/>
      <c r="T445" s="61"/>
      <c r="U445" s="80"/>
      <c r="V445" s="80"/>
      <c r="W445" s="80"/>
    </row>
    <row r="446">
      <c r="A446" s="34">
        <v>45705.0</v>
      </c>
      <c r="B446" s="34">
        <v>45716.0</v>
      </c>
      <c r="C446" s="35">
        <v>178474.0</v>
      </c>
      <c r="D446" s="35" t="s">
        <v>166</v>
      </c>
      <c r="E446" s="34">
        <v>44713.0</v>
      </c>
      <c r="F446" s="36">
        <f t="shared" si="7"/>
        <v>32</v>
      </c>
      <c r="G446" s="34">
        <v>45121.0</v>
      </c>
      <c r="H446" s="36">
        <f t="shared" si="8"/>
        <v>19</v>
      </c>
      <c r="I446" s="35" t="s">
        <v>39</v>
      </c>
      <c r="J446" s="35">
        <v>516.0</v>
      </c>
      <c r="K446" s="38"/>
      <c r="L446" s="39"/>
      <c r="M446" s="39"/>
      <c r="N446" s="35" t="s">
        <v>17</v>
      </c>
      <c r="O446" s="40"/>
      <c r="P446" s="61"/>
      <c r="Q446" s="61"/>
      <c r="R446" s="61"/>
      <c r="S446" s="61"/>
      <c r="T446" s="61"/>
      <c r="U446" s="80"/>
      <c r="V446" s="80"/>
      <c r="W446" s="80"/>
    </row>
    <row r="447">
      <c r="A447" s="34">
        <v>45705.0</v>
      </c>
      <c r="B447" s="34">
        <v>45716.0</v>
      </c>
      <c r="C447" s="35">
        <v>208604.0</v>
      </c>
      <c r="D447" s="35" t="s">
        <v>166</v>
      </c>
      <c r="E447" s="34">
        <v>45536.0</v>
      </c>
      <c r="F447" s="36">
        <f t="shared" si="7"/>
        <v>5</v>
      </c>
      <c r="G447" s="37">
        <v>45647.0</v>
      </c>
      <c r="H447" s="36">
        <f t="shared" si="8"/>
        <v>2</v>
      </c>
      <c r="I447" s="35" t="s">
        <v>43</v>
      </c>
      <c r="J447" s="35" t="s">
        <v>31</v>
      </c>
      <c r="K447" s="38"/>
      <c r="L447" s="39"/>
      <c r="M447" s="39"/>
      <c r="N447" s="35" t="s">
        <v>17</v>
      </c>
      <c r="O447" s="40"/>
      <c r="P447" s="61"/>
      <c r="Q447" s="61"/>
      <c r="R447" s="61"/>
      <c r="S447" s="61"/>
      <c r="T447" s="61"/>
      <c r="U447" s="80"/>
      <c r="V447" s="80"/>
      <c r="W447" s="80"/>
    </row>
    <row r="448">
      <c r="A448" s="34">
        <v>45705.0</v>
      </c>
      <c r="B448" s="34">
        <v>45712.0</v>
      </c>
      <c r="C448" s="35">
        <v>177728.0</v>
      </c>
      <c r="D448" s="35" t="s">
        <v>166</v>
      </c>
      <c r="E448" s="34">
        <v>44986.0</v>
      </c>
      <c r="F448" s="36">
        <f t="shared" si="7"/>
        <v>23</v>
      </c>
      <c r="G448" s="34">
        <v>45117.0</v>
      </c>
      <c r="H448" s="36">
        <f t="shared" si="8"/>
        <v>19</v>
      </c>
      <c r="I448" s="35" t="s">
        <v>62</v>
      </c>
      <c r="J448" s="35">
        <v>104.0</v>
      </c>
      <c r="K448" s="38"/>
      <c r="L448" s="39"/>
      <c r="M448" s="34">
        <v>45712.0</v>
      </c>
      <c r="N448" s="35" t="s">
        <v>15</v>
      </c>
      <c r="O448" s="84" t="s">
        <v>55</v>
      </c>
      <c r="P448" s="61"/>
      <c r="Q448" s="61"/>
      <c r="R448" s="61"/>
      <c r="S448" s="61"/>
      <c r="T448" s="61"/>
      <c r="U448" s="80"/>
      <c r="V448" s="80"/>
      <c r="W448" s="80"/>
    </row>
    <row r="449">
      <c r="A449" s="34">
        <v>45705.0</v>
      </c>
      <c r="B449" s="34">
        <v>45716.0</v>
      </c>
      <c r="C449" s="35">
        <v>240803.0</v>
      </c>
      <c r="D449" s="35" t="s">
        <v>166</v>
      </c>
      <c r="E449" s="34">
        <v>45566.0</v>
      </c>
      <c r="F449" s="36">
        <f t="shared" si="7"/>
        <v>4</v>
      </c>
      <c r="G449" s="34">
        <v>45685.0</v>
      </c>
      <c r="H449" s="36">
        <f t="shared" si="8"/>
        <v>1</v>
      </c>
      <c r="I449" s="35" t="s">
        <v>43</v>
      </c>
      <c r="J449" s="35" t="s">
        <v>31</v>
      </c>
      <c r="K449" s="38"/>
      <c r="L449" s="39"/>
      <c r="M449" s="39"/>
      <c r="N449" s="35" t="s">
        <v>17</v>
      </c>
      <c r="O449" s="40"/>
      <c r="P449" s="61"/>
      <c r="Q449" s="61"/>
      <c r="R449" s="61"/>
      <c r="S449" s="61"/>
      <c r="T449" s="61"/>
      <c r="U449" s="80"/>
      <c r="V449" s="80"/>
      <c r="W449" s="80"/>
    </row>
    <row r="450">
      <c r="A450" s="34">
        <v>45705.0</v>
      </c>
      <c r="B450" s="34">
        <v>45716.0</v>
      </c>
      <c r="C450" s="35">
        <v>90209.0</v>
      </c>
      <c r="D450" s="35" t="s">
        <v>94</v>
      </c>
      <c r="E450" s="34">
        <v>44256.0</v>
      </c>
      <c r="F450" s="36">
        <f t="shared" si="7"/>
        <v>47</v>
      </c>
      <c r="G450" s="34">
        <v>44355.0</v>
      </c>
      <c r="H450" s="36">
        <f t="shared" si="8"/>
        <v>44</v>
      </c>
      <c r="I450" s="35" t="s">
        <v>66</v>
      </c>
      <c r="J450" s="35" t="s">
        <v>167</v>
      </c>
      <c r="K450" s="38"/>
      <c r="L450" s="39"/>
      <c r="M450" s="39"/>
      <c r="N450" s="35" t="s">
        <v>17</v>
      </c>
      <c r="O450" s="40"/>
      <c r="P450" s="61"/>
      <c r="Q450" s="61"/>
      <c r="R450" s="61"/>
      <c r="S450" s="61"/>
      <c r="T450" s="61"/>
      <c r="U450" s="80"/>
      <c r="V450" s="80"/>
      <c r="W450" s="80"/>
    </row>
    <row r="451">
      <c r="A451" s="34">
        <v>45705.0</v>
      </c>
      <c r="B451" s="34">
        <v>45716.0</v>
      </c>
      <c r="C451" s="35">
        <v>228099.0</v>
      </c>
      <c r="D451" s="35" t="s">
        <v>94</v>
      </c>
      <c r="E451" s="34">
        <v>45505.0</v>
      </c>
      <c r="F451" s="36">
        <f t="shared" si="7"/>
        <v>6</v>
      </c>
      <c r="G451" s="34">
        <v>45551.0</v>
      </c>
      <c r="H451" s="36">
        <f t="shared" si="8"/>
        <v>5</v>
      </c>
      <c r="I451" s="35" t="s">
        <v>62</v>
      </c>
      <c r="J451" s="35" t="s">
        <v>31</v>
      </c>
      <c r="K451" s="38"/>
      <c r="L451" s="39"/>
      <c r="M451" s="39"/>
      <c r="N451" s="35" t="s">
        <v>17</v>
      </c>
      <c r="O451" s="40"/>
      <c r="P451" s="61"/>
      <c r="Q451" s="61"/>
      <c r="R451" s="61"/>
      <c r="S451" s="61"/>
      <c r="T451" s="61"/>
      <c r="U451" s="80"/>
      <c r="V451" s="80"/>
      <c r="W451" s="80"/>
    </row>
    <row r="452">
      <c r="A452" s="34">
        <v>45705.0</v>
      </c>
      <c r="B452" s="34">
        <v>45716.0</v>
      </c>
      <c r="C452" s="35">
        <v>190992.0</v>
      </c>
      <c r="D452" s="35" t="s">
        <v>94</v>
      </c>
      <c r="E452" s="34">
        <v>45170.0</v>
      </c>
      <c r="F452" s="36">
        <f t="shared" si="7"/>
        <v>17</v>
      </c>
      <c r="G452" s="37">
        <v>45226.0</v>
      </c>
      <c r="H452" s="36">
        <f t="shared" si="8"/>
        <v>16</v>
      </c>
      <c r="I452" s="35" t="s">
        <v>62</v>
      </c>
      <c r="J452" s="35" t="s">
        <v>31</v>
      </c>
      <c r="K452" s="38"/>
      <c r="L452" s="39"/>
      <c r="M452" s="39"/>
      <c r="N452" s="35" t="s">
        <v>17</v>
      </c>
      <c r="O452" s="40"/>
      <c r="P452" s="61"/>
      <c r="Q452" s="61"/>
      <c r="R452" s="61"/>
      <c r="S452" s="61"/>
      <c r="T452" s="61"/>
      <c r="U452" s="80"/>
      <c r="V452" s="80"/>
      <c r="W452" s="80"/>
    </row>
    <row r="453">
      <c r="A453" s="34">
        <v>45705.0</v>
      </c>
      <c r="B453" s="34">
        <v>45716.0</v>
      </c>
      <c r="C453" s="35">
        <v>214636.0</v>
      </c>
      <c r="D453" s="35" t="s">
        <v>94</v>
      </c>
      <c r="E453" s="34">
        <v>45261.0</v>
      </c>
      <c r="F453" s="36">
        <f t="shared" si="7"/>
        <v>14</v>
      </c>
      <c r="G453" s="34">
        <v>45428.0</v>
      </c>
      <c r="H453" s="36">
        <f t="shared" si="8"/>
        <v>9</v>
      </c>
      <c r="I453" s="35" t="s">
        <v>49</v>
      </c>
      <c r="J453" s="35">
        <v>232.0</v>
      </c>
      <c r="K453" s="38"/>
      <c r="L453" s="39"/>
      <c r="M453" s="39"/>
      <c r="N453" s="35" t="s">
        <v>17</v>
      </c>
      <c r="O453" s="40"/>
      <c r="P453" s="61"/>
      <c r="Q453" s="61"/>
      <c r="R453" s="61"/>
      <c r="S453" s="61"/>
      <c r="T453" s="61"/>
      <c r="U453" s="80"/>
      <c r="V453" s="80"/>
      <c r="W453" s="80"/>
    </row>
    <row r="454">
      <c r="A454" s="34">
        <v>45705.0</v>
      </c>
      <c r="B454" s="34">
        <v>45716.0</v>
      </c>
      <c r="C454" s="35">
        <v>217111.0</v>
      </c>
      <c r="D454" s="35" t="s">
        <v>94</v>
      </c>
      <c r="E454" s="34">
        <v>45413.0</v>
      </c>
      <c r="F454" s="36">
        <f t="shared" si="7"/>
        <v>9</v>
      </c>
      <c r="G454" s="34">
        <v>45449.0</v>
      </c>
      <c r="H454" s="36">
        <f t="shared" si="8"/>
        <v>8</v>
      </c>
      <c r="I454" s="35" t="s">
        <v>62</v>
      </c>
      <c r="J454" s="35">
        <v>102.0</v>
      </c>
      <c r="K454" s="38"/>
      <c r="L454" s="39"/>
      <c r="M454" s="34">
        <v>45716.0</v>
      </c>
      <c r="N454" s="35" t="s">
        <v>15</v>
      </c>
      <c r="O454" s="55" t="s">
        <v>55</v>
      </c>
      <c r="P454" s="61"/>
      <c r="Q454" s="61"/>
      <c r="R454" s="61"/>
      <c r="S454" s="61"/>
      <c r="T454" s="61"/>
      <c r="U454" s="80"/>
      <c r="V454" s="80"/>
      <c r="W454" s="80"/>
    </row>
    <row r="455">
      <c r="A455" s="34">
        <v>45705.0</v>
      </c>
      <c r="B455" s="34">
        <v>45716.0</v>
      </c>
      <c r="C455" s="35">
        <v>239266.0</v>
      </c>
      <c r="D455" s="35" t="s">
        <v>94</v>
      </c>
      <c r="E455" s="34">
        <v>45505.0</v>
      </c>
      <c r="F455" s="36">
        <f t="shared" si="7"/>
        <v>6</v>
      </c>
      <c r="G455" s="34">
        <v>45670.0</v>
      </c>
      <c r="H455" s="36">
        <f t="shared" si="8"/>
        <v>1</v>
      </c>
      <c r="I455" s="35" t="s">
        <v>49</v>
      </c>
      <c r="J455" s="39"/>
      <c r="K455" s="38"/>
      <c r="L455" s="39"/>
      <c r="M455" s="39"/>
      <c r="N455" s="35" t="s">
        <v>17</v>
      </c>
      <c r="O455" s="40"/>
      <c r="P455" s="61"/>
      <c r="Q455" s="61"/>
      <c r="R455" s="61"/>
      <c r="S455" s="61"/>
      <c r="T455" s="61"/>
      <c r="U455" s="80"/>
      <c r="V455" s="80"/>
      <c r="W455" s="80"/>
    </row>
    <row r="456">
      <c r="A456" s="34">
        <v>45705.0</v>
      </c>
      <c r="B456" s="34">
        <v>45716.0</v>
      </c>
      <c r="C456" s="35">
        <v>237168.0</v>
      </c>
      <c r="D456" s="35" t="s">
        <v>94</v>
      </c>
      <c r="E456" s="34">
        <v>45536.0</v>
      </c>
      <c r="F456" s="36">
        <f t="shared" si="7"/>
        <v>5</v>
      </c>
      <c r="G456" s="37">
        <v>45639.0</v>
      </c>
      <c r="H456" s="36">
        <f t="shared" si="8"/>
        <v>2</v>
      </c>
      <c r="I456" s="35" t="s">
        <v>62</v>
      </c>
      <c r="J456" s="35" t="s">
        <v>31</v>
      </c>
      <c r="K456" s="38"/>
      <c r="L456" s="39"/>
      <c r="M456" s="39"/>
      <c r="N456" s="35" t="s">
        <v>17</v>
      </c>
      <c r="O456" s="40"/>
      <c r="P456" s="61"/>
      <c r="Q456" s="61"/>
      <c r="R456" s="61"/>
      <c r="S456" s="61"/>
      <c r="T456" s="61"/>
      <c r="U456" s="80"/>
      <c r="V456" s="80"/>
      <c r="W456" s="80"/>
    </row>
    <row r="457">
      <c r="A457" s="34">
        <v>45705.0</v>
      </c>
      <c r="B457" s="34">
        <v>45716.0</v>
      </c>
      <c r="C457" s="35">
        <v>236268.0</v>
      </c>
      <c r="D457" s="35" t="s">
        <v>94</v>
      </c>
      <c r="E457" s="34">
        <v>45566.0</v>
      </c>
      <c r="F457" s="36">
        <f t="shared" si="7"/>
        <v>4</v>
      </c>
      <c r="G457" s="34">
        <v>45630.0</v>
      </c>
      <c r="H457" s="36">
        <f t="shared" si="8"/>
        <v>2</v>
      </c>
      <c r="I457" s="35" t="s">
        <v>62</v>
      </c>
      <c r="J457" s="35" t="s">
        <v>31</v>
      </c>
      <c r="K457" s="38"/>
      <c r="L457" s="39"/>
      <c r="M457" s="39"/>
      <c r="N457" s="35" t="s">
        <v>17</v>
      </c>
      <c r="O457" s="40"/>
      <c r="P457" s="61"/>
      <c r="Q457" s="61"/>
      <c r="R457" s="61"/>
      <c r="S457" s="61"/>
      <c r="T457" s="61"/>
      <c r="U457" s="80"/>
      <c r="V457" s="80"/>
      <c r="W457" s="80"/>
    </row>
    <row r="458">
      <c r="A458" s="34">
        <v>45705.0</v>
      </c>
      <c r="B458" s="34">
        <v>45716.0</v>
      </c>
      <c r="C458" s="35">
        <v>124175.0</v>
      </c>
      <c r="D458" s="35" t="s">
        <v>94</v>
      </c>
      <c r="E458" s="34">
        <v>44562.0</v>
      </c>
      <c r="F458" s="36">
        <f t="shared" si="7"/>
        <v>37</v>
      </c>
      <c r="G458" s="34">
        <v>44669.0</v>
      </c>
      <c r="H458" s="36">
        <f t="shared" si="8"/>
        <v>34</v>
      </c>
      <c r="I458" s="35" t="s">
        <v>67</v>
      </c>
      <c r="J458" s="39"/>
      <c r="K458" s="38"/>
      <c r="L458" s="39"/>
      <c r="M458" s="39"/>
      <c r="N458" s="35" t="s">
        <v>17</v>
      </c>
      <c r="O458" s="93" t="s">
        <v>168</v>
      </c>
      <c r="P458" s="61"/>
      <c r="Q458" s="61"/>
      <c r="R458" s="61"/>
      <c r="S458" s="61"/>
      <c r="T458" s="61"/>
      <c r="U458" s="80"/>
      <c r="V458" s="80"/>
      <c r="W458" s="80"/>
    </row>
    <row r="459">
      <c r="A459" s="34">
        <v>45705.0</v>
      </c>
      <c r="B459" s="34">
        <v>45716.0</v>
      </c>
      <c r="C459" s="35">
        <v>219528.0</v>
      </c>
      <c r="D459" s="35" t="s">
        <v>94</v>
      </c>
      <c r="E459" s="34">
        <v>45413.0</v>
      </c>
      <c r="F459" s="36">
        <f t="shared" si="7"/>
        <v>9</v>
      </c>
      <c r="G459" s="34">
        <v>45470.0</v>
      </c>
      <c r="H459" s="36">
        <f t="shared" si="8"/>
        <v>8</v>
      </c>
      <c r="I459" s="35" t="s">
        <v>39</v>
      </c>
      <c r="J459" s="35" t="s">
        <v>169</v>
      </c>
      <c r="K459" s="38"/>
      <c r="L459" s="39"/>
      <c r="M459" s="39"/>
      <c r="N459" s="35" t="s">
        <v>17</v>
      </c>
      <c r="O459" s="40"/>
      <c r="P459" s="61"/>
      <c r="Q459" s="61"/>
      <c r="R459" s="61"/>
      <c r="S459" s="61"/>
      <c r="T459" s="61"/>
      <c r="U459" s="80"/>
      <c r="V459" s="80"/>
      <c r="W459" s="80"/>
    </row>
    <row r="460">
      <c r="A460" s="34">
        <v>45705.0</v>
      </c>
      <c r="B460" s="34">
        <v>45713.0</v>
      </c>
      <c r="C460" s="35">
        <v>192896.0</v>
      </c>
      <c r="D460" s="35" t="s">
        <v>94</v>
      </c>
      <c r="E460" s="34">
        <v>45200.0</v>
      </c>
      <c r="F460" s="36">
        <f t="shared" si="7"/>
        <v>16</v>
      </c>
      <c r="G460" s="37">
        <v>45244.0</v>
      </c>
      <c r="H460" s="36">
        <f t="shared" si="8"/>
        <v>15</v>
      </c>
      <c r="I460" s="35" t="s">
        <v>39</v>
      </c>
      <c r="J460" s="35">
        <v>535.0</v>
      </c>
      <c r="K460" s="38"/>
      <c r="L460" s="39"/>
      <c r="M460" s="34">
        <v>45713.0</v>
      </c>
      <c r="N460" s="35" t="s">
        <v>20</v>
      </c>
      <c r="O460" s="40"/>
      <c r="P460" s="61"/>
      <c r="Q460" s="61"/>
      <c r="R460" s="61"/>
      <c r="S460" s="61"/>
      <c r="T460" s="61"/>
      <c r="U460" s="80"/>
      <c r="V460" s="80"/>
      <c r="W460" s="80"/>
    </row>
    <row r="461">
      <c r="A461" s="34">
        <v>45705.0</v>
      </c>
      <c r="B461" s="34">
        <v>45716.0</v>
      </c>
      <c r="C461" s="35">
        <v>206304.0</v>
      </c>
      <c r="D461" s="35" t="s">
        <v>94</v>
      </c>
      <c r="E461" s="34">
        <v>45292.0</v>
      </c>
      <c r="F461" s="36">
        <f t="shared" si="7"/>
        <v>13</v>
      </c>
      <c r="G461" s="34">
        <v>45366.0</v>
      </c>
      <c r="H461" s="36">
        <f t="shared" si="8"/>
        <v>11</v>
      </c>
      <c r="I461" s="35" t="s">
        <v>39</v>
      </c>
      <c r="J461" s="35">
        <v>535.0</v>
      </c>
      <c r="K461" s="38"/>
      <c r="L461" s="39"/>
      <c r="M461" s="39"/>
      <c r="N461" s="35" t="s">
        <v>17</v>
      </c>
      <c r="O461" s="40"/>
      <c r="P461" s="61"/>
      <c r="Q461" s="61"/>
      <c r="R461" s="61"/>
      <c r="S461" s="61"/>
      <c r="T461" s="61"/>
      <c r="U461" s="80"/>
      <c r="V461" s="80"/>
      <c r="W461" s="80"/>
    </row>
    <row r="462">
      <c r="A462" s="34">
        <v>45712.0</v>
      </c>
      <c r="B462" s="34">
        <v>45713.0</v>
      </c>
      <c r="C462" s="35">
        <v>219302.0</v>
      </c>
      <c r="D462" s="35" t="s">
        <v>94</v>
      </c>
      <c r="E462" s="34">
        <v>45383.0</v>
      </c>
      <c r="F462" s="36">
        <f t="shared" si="7"/>
        <v>10</v>
      </c>
      <c r="G462" s="34">
        <v>45469.0</v>
      </c>
      <c r="H462" s="36">
        <f t="shared" si="8"/>
        <v>8</v>
      </c>
      <c r="I462" s="35" t="s">
        <v>39</v>
      </c>
      <c r="J462" s="35" t="s">
        <v>31</v>
      </c>
      <c r="K462" s="48">
        <v>9000.0</v>
      </c>
      <c r="L462" s="35" t="s">
        <v>54</v>
      </c>
      <c r="M462" s="34">
        <v>45713.0</v>
      </c>
      <c r="N462" s="35" t="s">
        <v>20</v>
      </c>
      <c r="O462" s="40"/>
      <c r="P462" s="61"/>
      <c r="Q462" s="61"/>
      <c r="R462" s="61"/>
      <c r="S462" s="61"/>
      <c r="T462" s="61"/>
      <c r="U462" s="80"/>
      <c r="V462" s="80"/>
      <c r="W462" s="80"/>
    </row>
    <row r="463">
      <c r="A463" s="34">
        <v>45705.0</v>
      </c>
      <c r="B463" s="34">
        <v>45716.0</v>
      </c>
      <c r="C463" s="35">
        <v>228333.0</v>
      </c>
      <c r="D463" s="35" t="s">
        <v>94</v>
      </c>
      <c r="E463" s="34">
        <v>45536.0</v>
      </c>
      <c r="F463" s="36">
        <f t="shared" si="7"/>
        <v>5</v>
      </c>
      <c r="G463" s="34">
        <v>45553.0</v>
      </c>
      <c r="H463" s="36">
        <f t="shared" si="8"/>
        <v>5</v>
      </c>
      <c r="I463" s="35" t="s">
        <v>39</v>
      </c>
      <c r="J463" s="39"/>
      <c r="K463" s="38"/>
      <c r="L463" s="39"/>
      <c r="M463" s="39"/>
      <c r="N463" s="35" t="s">
        <v>17</v>
      </c>
      <c r="O463" s="40"/>
      <c r="P463" s="61"/>
      <c r="Q463" s="61"/>
      <c r="R463" s="61"/>
      <c r="S463" s="61"/>
      <c r="T463" s="61"/>
      <c r="U463" s="80"/>
      <c r="V463" s="80"/>
      <c r="W463" s="80"/>
    </row>
    <row r="464">
      <c r="A464" s="34">
        <v>45705.0</v>
      </c>
      <c r="B464" s="34">
        <v>45716.0</v>
      </c>
      <c r="C464" s="35">
        <v>234833.0</v>
      </c>
      <c r="D464" s="35" t="s">
        <v>94</v>
      </c>
      <c r="E464" s="34">
        <v>45597.0</v>
      </c>
      <c r="F464" s="36">
        <f t="shared" si="7"/>
        <v>3</v>
      </c>
      <c r="G464" s="37">
        <v>45617.0</v>
      </c>
      <c r="H464" s="36">
        <f t="shared" si="8"/>
        <v>3</v>
      </c>
      <c r="I464" s="35" t="s">
        <v>39</v>
      </c>
      <c r="J464" s="39"/>
      <c r="K464" s="38"/>
      <c r="L464" s="39"/>
      <c r="M464" s="39"/>
      <c r="N464" s="35" t="s">
        <v>17</v>
      </c>
      <c r="O464" s="40"/>
      <c r="P464" s="61"/>
      <c r="Q464" s="61"/>
      <c r="R464" s="61"/>
      <c r="S464" s="61"/>
      <c r="T464" s="61"/>
      <c r="U464" s="80"/>
      <c r="V464" s="80"/>
      <c r="W464" s="80"/>
    </row>
    <row r="465">
      <c r="A465" s="34">
        <v>45705.0</v>
      </c>
      <c r="B465" s="34">
        <v>45716.0</v>
      </c>
      <c r="C465" s="35">
        <v>238112.0</v>
      </c>
      <c r="D465" s="35" t="s">
        <v>94</v>
      </c>
      <c r="E465" s="34">
        <v>45627.0</v>
      </c>
      <c r="F465" s="36">
        <f t="shared" si="7"/>
        <v>2</v>
      </c>
      <c r="G465" s="34">
        <v>45661.0</v>
      </c>
      <c r="H465" s="36">
        <f t="shared" si="8"/>
        <v>1</v>
      </c>
      <c r="I465" s="35" t="s">
        <v>43</v>
      </c>
      <c r="J465" s="35" t="s">
        <v>31</v>
      </c>
      <c r="K465" s="38"/>
      <c r="L465" s="39"/>
      <c r="M465" s="39"/>
      <c r="N465" s="35" t="s">
        <v>17</v>
      </c>
      <c r="O465" s="40"/>
      <c r="P465" s="61"/>
      <c r="Q465" s="61"/>
      <c r="R465" s="61"/>
      <c r="S465" s="61"/>
      <c r="T465" s="61"/>
      <c r="U465" s="80"/>
      <c r="V465" s="80"/>
      <c r="W465" s="80"/>
    </row>
    <row r="466">
      <c r="A466" s="34">
        <v>45705.0</v>
      </c>
      <c r="B466" s="34">
        <v>45716.0</v>
      </c>
      <c r="C466" s="35">
        <v>240108.0</v>
      </c>
      <c r="D466" s="35" t="s">
        <v>94</v>
      </c>
      <c r="E466" s="34">
        <v>45658.0</v>
      </c>
      <c r="F466" s="36">
        <f t="shared" si="7"/>
        <v>1</v>
      </c>
      <c r="G466" s="34">
        <v>45678.0</v>
      </c>
      <c r="H466" s="36">
        <f t="shared" si="8"/>
        <v>1</v>
      </c>
      <c r="I466" s="35" t="s">
        <v>46</v>
      </c>
      <c r="J466" s="35" t="s">
        <v>31</v>
      </c>
      <c r="K466" s="38"/>
      <c r="L466" s="39"/>
      <c r="M466" s="39"/>
      <c r="N466" s="35" t="s">
        <v>17</v>
      </c>
      <c r="O466" s="40"/>
      <c r="P466" s="61"/>
      <c r="Q466" s="61"/>
      <c r="R466" s="61"/>
      <c r="S466" s="61"/>
      <c r="T466" s="61"/>
      <c r="U466" s="80"/>
      <c r="V466" s="80"/>
      <c r="W466" s="80"/>
    </row>
    <row r="467">
      <c r="A467" s="34">
        <v>45705.0</v>
      </c>
      <c r="B467" s="34">
        <v>45716.0</v>
      </c>
      <c r="C467" s="35">
        <v>225534.0</v>
      </c>
      <c r="D467" s="35" t="s">
        <v>94</v>
      </c>
      <c r="E467" s="34">
        <v>45413.0</v>
      </c>
      <c r="F467" s="36">
        <f t="shared" si="7"/>
        <v>9</v>
      </c>
      <c r="G467" s="34">
        <v>45524.0</v>
      </c>
      <c r="H467" s="36">
        <f t="shared" si="8"/>
        <v>6</v>
      </c>
      <c r="I467" s="35" t="s">
        <v>39</v>
      </c>
      <c r="J467" s="39"/>
      <c r="K467" s="38"/>
      <c r="L467" s="39"/>
      <c r="M467" s="39"/>
      <c r="N467" s="35" t="s">
        <v>17</v>
      </c>
      <c r="O467" s="40"/>
      <c r="P467" s="61"/>
      <c r="Q467" s="61"/>
      <c r="R467" s="61"/>
      <c r="S467" s="61"/>
      <c r="T467" s="61"/>
      <c r="U467" s="80"/>
      <c r="V467" s="80"/>
      <c r="W467" s="80"/>
    </row>
    <row r="468">
      <c r="A468" s="34">
        <v>45705.0</v>
      </c>
      <c r="B468" s="34">
        <v>45716.0</v>
      </c>
      <c r="C468" s="35">
        <v>151043.0</v>
      </c>
      <c r="D468" s="35" t="s">
        <v>95</v>
      </c>
      <c r="E468" s="34">
        <v>44866.0</v>
      </c>
      <c r="F468" s="36">
        <f t="shared" si="7"/>
        <v>27</v>
      </c>
      <c r="G468" s="37">
        <v>44881.0</v>
      </c>
      <c r="H468" s="36">
        <f t="shared" si="8"/>
        <v>27</v>
      </c>
      <c r="I468" s="35" t="s">
        <v>62</v>
      </c>
      <c r="J468" s="35" t="s">
        <v>170</v>
      </c>
      <c r="K468" s="38"/>
      <c r="L468" s="39"/>
      <c r="M468" s="34">
        <v>45061.0</v>
      </c>
      <c r="N468" s="35" t="s">
        <v>17</v>
      </c>
      <c r="O468" s="40"/>
      <c r="P468" s="61"/>
      <c r="Q468" s="61"/>
      <c r="R468" s="61"/>
      <c r="S468" s="61"/>
      <c r="T468" s="61"/>
      <c r="U468" s="80"/>
      <c r="V468" s="80"/>
      <c r="W468" s="80"/>
    </row>
    <row r="469">
      <c r="A469" s="34">
        <v>45705.0</v>
      </c>
      <c r="B469" s="34">
        <v>45707.0</v>
      </c>
      <c r="C469" s="35">
        <v>217942.0</v>
      </c>
      <c r="D469" s="35" t="s">
        <v>95</v>
      </c>
      <c r="E469" s="34">
        <v>45413.0</v>
      </c>
      <c r="F469" s="36">
        <f t="shared" si="7"/>
        <v>9</v>
      </c>
      <c r="G469" s="34">
        <v>45456.0</v>
      </c>
      <c r="H469" s="36">
        <f t="shared" si="8"/>
        <v>8</v>
      </c>
      <c r="I469" s="35" t="s">
        <v>43</v>
      </c>
      <c r="J469" s="35" t="s">
        <v>31</v>
      </c>
      <c r="K469" s="48">
        <v>3800.0</v>
      </c>
      <c r="L469" s="35" t="s">
        <v>54</v>
      </c>
      <c r="M469" s="34">
        <v>45686.0</v>
      </c>
      <c r="N469" s="35" t="s">
        <v>20</v>
      </c>
      <c r="O469" s="55" t="s">
        <v>171</v>
      </c>
      <c r="P469" s="61"/>
      <c r="Q469" s="61"/>
      <c r="R469" s="61"/>
      <c r="S469" s="61"/>
      <c r="T469" s="61"/>
      <c r="U469" s="80"/>
      <c r="V469" s="80"/>
      <c r="W469" s="80"/>
    </row>
    <row r="470">
      <c r="A470" s="34">
        <v>45705.0</v>
      </c>
      <c r="B470" s="34">
        <v>45716.0</v>
      </c>
      <c r="C470" s="35">
        <v>238313.0</v>
      </c>
      <c r="D470" s="35" t="s">
        <v>95</v>
      </c>
      <c r="E470" s="34">
        <v>45566.0</v>
      </c>
      <c r="F470" s="36">
        <f t="shared" si="7"/>
        <v>4</v>
      </c>
      <c r="G470" s="34">
        <v>45667.0</v>
      </c>
      <c r="H470" s="36">
        <f t="shared" si="8"/>
        <v>1</v>
      </c>
      <c r="I470" s="35" t="s">
        <v>43</v>
      </c>
      <c r="J470" s="35" t="s">
        <v>31</v>
      </c>
      <c r="K470" s="38"/>
      <c r="L470" s="39"/>
      <c r="M470" s="39"/>
      <c r="N470" s="35" t="s">
        <v>17</v>
      </c>
      <c r="O470" s="40"/>
      <c r="P470" s="61"/>
      <c r="Q470" s="61"/>
      <c r="R470" s="61"/>
      <c r="S470" s="61"/>
      <c r="T470" s="61"/>
      <c r="U470" s="80"/>
      <c r="V470" s="80"/>
      <c r="W470" s="80"/>
    </row>
    <row r="471">
      <c r="A471" s="34">
        <v>45705.0</v>
      </c>
      <c r="B471" s="34">
        <v>45716.0</v>
      </c>
      <c r="C471" s="35">
        <v>216685.0</v>
      </c>
      <c r="D471" s="35" t="s">
        <v>95</v>
      </c>
      <c r="E471" s="34">
        <v>45413.0</v>
      </c>
      <c r="F471" s="36">
        <f t="shared" si="7"/>
        <v>9</v>
      </c>
      <c r="G471" s="34">
        <v>45453.0</v>
      </c>
      <c r="H471" s="36">
        <f t="shared" si="8"/>
        <v>8</v>
      </c>
      <c r="I471" s="35" t="s">
        <v>39</v>
      </c>
      <c r="J471" s="35" t="s">
        <v>31</v>
      </c>
      <c r="K471" s="38"/>
      <c r="L471" s="39"/>
      <c r="M471" s="39"/>
      <c r="N471" s="35" t="s">
        <v>17</v>
      </c>
      <c r="O471" s="40"/>
      <c r="P471" s="61"/>
      <c r="Q471" s="61"/>
      <c r="R471" s="61"/>
      <c r="S471" s="61"/>
      <c r="T471" s="61"/>
      <c r="U471" s="80"/>
      <c r="V471" s="80"/>
      <c r="W471" s="80"/>
    </row>
    <row r="472">
      <c r="A472" s="34">
        <v>45705.0</v>
      </c>
      <c r="B472" s="34">
        <v>45716.0</v>
      </c>
      <c r="C472" s="35">
        <v>142492.0</v>
      </c>
      <c r="D472" s="35" t="s">
        <v>95</v>
      </c>
      <c r="E472" s="34">
        <v>44774.0</v>
      </c>
      <c r="F472" s="36">
        <f t="shared" si="7"/>
        <v>30</v>
      </c>
      <c r="G472" s="34">
        <v>44803.0</v>
      </c>
      <c r="H472" s="36">
        <f t="shared" si="8"/>
        <v>29</v>
      </c>
      <c r="I472" s="35" t="s">
        <v>62</v>
      </c>
      <c r="J472" s="35" t="s">
        <v>31</v>
      </c>
      <c r="K472" s="38"/>
      <c r="L472" s="39"/>
      <c r="M472" s="39"/>
      <c r="N472" s="35" t="s">
        <v>17</v>
      </c>
      <c r="O472" s="40"/>
      <c r="P472" s="61"/>
      <c r="Q472" s="61"/>
      <c r="R472" s="61"/>
      <c r="S472" s="61"/>
      <c r="T472" s="61"/>
      <c r="U472" s="80"/>
      <c r="V472" s="80"/>
      <c r="W472" s="80"/>
    </row>
    <row r="473">
      <c r="A473" s="34">
        <v>45705.0</v>
      </c>
      <c r="B473" s="34">
        <v>45716.0</v>
      </c>
      <c r="C473" s="35">
        <v>115221.0</v>
      </c>
      <c r="D473" s="35" t="s">
        <v>95</v>
      </c>
      <c r="E473" s="34">
        <v>44593.0</v>
      </c>
      <c r="F473" s="36">
        <f t="shared" si="7"/>
        <v>36</v>
      </c>
      <c r="G473" s="34">
        <v>44601.0</v>
      </c>
      <c r="H473" s="36">
        <f t="shared" si="8"/>
        <v>36</v>
      </c>
      <c r="I473" s="35" t="s">
        <v>43</v>
      </c>
      <c r="J473" s="35" t="s">
        <v>144</v>
      </c>
      <c r="K473" s="38"/>
      <c r="L473" s="39"/>
      <c r="M473" s="39"/>
      <c r="N473" s="35" t="s">
        <v>17</v>
      </c>
      <c r="O473" s="40"/>
      <c r="P473" s="61"/>
      <c r="Q473" s="61"/>
      <c r="R473" s="61"/>
      <c r="S473" s="61"/>
      <c r="T473" s="61"/>
      <c r="U473" s="80"/>
      <c r="V473" s="80"/>
      <c r="W473" s="80"/>
    </row>
    <row r="474">
      <c r="A474" s="34">
        <v>45705.0</v>
      </c>
      <c r="B474" s="34">
        <v>45716.0</v>
      </c>
      <c r="C474" s="35">
        <v>239034.0</v>
      </c>
      <c r="D474" s="35" t="s">
        <v>95</v>
      </c>
      <c r="E474" s="34">
        <v>45658.0</v>
      </c>
      <c r="F474" s="36">
        <f t="shared" si="7"/>
        <v>1</v>
      </c>
      <c r="G474" s="34">
        <v>45688.0</v>
      </c>
      <c r="H474" s="36">
        <f t="shared" si="8"/>
        <v>0</v>
      </c>
      <c r="I474" s="35" t="s">
        <v>43</v>
      </c>
      <c r="J474" s="35" t="s">
        <v>31</v>
      </c>
      <c r="K474" s="38"/>
      <c r="L474" s="39"/>
      <c r="M474" s="39"/>
      <c r="N474" s="35" t="s">
        <v>17</v>
      </c>
      <c r="O474" s="40"/>
      <c r="P474" s="61"/>
      <c r="Q474" s="61"/>
      <c r="R474" s="61"/>
      <c r="S474" s="61"/>
      <c r="T474" s="61"/>
      <c r="U474" s="80"/>
      <c r="V474" s="80"/>
      <c r="W474" s="80"/>
    </row>
    <row r="475">
      <c r="A475" s="34">
        <v>45705.0</v>
      </c>
      <c r="B475" s="34">
        <v>45712.0</v>
      </c>
      <c r="C475" s="35">
        <v>208442.0</v>
      </c>
      <c r="D475" s="35" t="s">
        <v>95</v>
      </c>
      <c r="E475" s="34">
        <v>45352.0</v>
      </c>
      <c r="F475" s="36">
        <f t="shared" si="7"/>
        <v>11</v>
      </c>
      <c r="G475" s="34">
        <v>45383.0</v>
      </c>
      <c r="H475" s="36">
        <f t="shared" si="8"/>
        <v>10</v>
      </c>
      <c r="I475" s="35" t="s">
        <v>39</v>
      </c>
      <c r="J475" s="35">
        <v>535.0</v>
      </c>
      <c r="K475" s="38"/>
      <c r="L475" s="39"/>
      <c r="M475" s="34">
        <v>45712.0</v>
      </c>
      <c r="N475" s="35" t="s">
        <v>15</v>
      </c>
      <c r="O475" s="55" t="s">
        <v>55</v>
      </c>
      <c r="P475" s="61"/>
      <c r="Q475" s="61"/>
      <c r="R475" s="61"/>
      <c r="S475" s="61"/>
      <c r="T475" s="61"/>
      <c r="U475" s="80"/>
      <c r="V475" s="80"/>
      <c r="W475" s="80"/>
    </row>
    <row r="476">
      <c r="A476" s="34">
        <v>45705.0</v>
      </c>
      <c r="B476" s="34">
        <v>45716.0</v>
      </c>
      <c r="C476" s="35">
        <v>221731.0</v>
      </c>
      <c r="D476" s="35" t="s">
        <v>95</v>
      </c>
      <c r="E476" s="34">
        <v>43800.0</v>
      </c>
      <c r="F476" s="36">
        <f t="shared" si="7"/>
        <v>62</v>
      </c>
      <c r="G476" s="34">
        <v>45489.0</v>
      </c>
      <c r="H476" s="36">
        <f t="shared" si="8"/>
        <v>7</v>
      </c>
      <c r="I476" s="35" t="s">
        <v>62</v>
      </c>
      <c r="J476" s="35">
        <v>108.0</v>
      </c>
      <c r="K476" s="38"/>
      <c r="L476" s="39"/>
      <c r="M476" s="34">
        <v>46000.0</v>
      </c>
      <c r="N476" s="35" t="s">
        <v>17</v>
      </c>
      <c r="O476" s="40"/>
      <c r="P476" s="61"/>
      <c r="Q476" s="61"/>
      <c r="R476" s="61"/>
      <c r="S476" s="61"/>
      <c r="T476" s="61"/>
      <c r="U476" s="80"/>
      <c r="V476" s="80"/>
      <c r="W476" s="80"/>
    </row>
    <row r="477">
      <c r="A477" s="34">
        <v>45714.0</v>
      </c>
      <c r="B477" s="34">
        <v>45714.0</v>
      </c>
      <c r="C477" s="35">
        <v>230445.0</v>
      </c>
      <c r="D477" s="35" t="s">
        <v>95</v>
      </c>
      <c r="E477" s="34">
        <v>45474.0</v>
      </c>
      <c r="F477" s="36">
        <f t="shared" si="7"/>
        <v>7</v>
      </c>
      <c r="G477" s="34">
        <v>45574.0</v>
      </c>
      <c r="H477" s="36">
        <f t="shared" si="8"/>
        <v>4</v>
      </c>
      <c r="I477" s="35" t="s">
        <v>62</v>
      </c>
      <c r="J477" s="35">
        <v>108.0</v>
      </c>
      <c r="K477" s="48">
        <v>15000.0</v>
      </c>
      <c r="L477" s="35" t="s">
        <v>70</v>
      </c>
      <c r="M477" s="34">
        <v>45714.0</v>
      </c>
      <c r="N477" s="35" t="s">
        <v>15</v>
      </c>
      <c r="O477" s="55" t="s">
        <v>55</v>
      </c>
      <c r="P477" s="61"/>
      <c r="Q477" s="61"/>
      <c r="R477" s="61"/>
      <c r="S477" s="61"/>
      <c r="T477" s="61"/>
      <c r="U477" s="80"/>
      <c r="V477" s="80"/>
      <c r="W477" s="80"/>
    </row>
    <row r="478">
      <c r="A478" s="34">
        <v>45705.0</v>
      </c>
      <c r="B478" s="34">
        <v>45716.0</v>
      </c>
      <c r="C478" s="35">
        <v>235068.0</v>
      </c>
      <c r="D478" s="35" t="s">
        <v>95</v>
      </c>
      <c r="E478" s="34">
        <v>45413.0</v>
      </c>
      <c r="F478" s="36">
        <f t="shared" si="7"/>
        <v>9</v>
      </c>
      <c r="G478" s="37">
        <v>45618.0</v>
      </c>
      <c r="H478" s="36">
        <f t="shared" si="8"/>
        <v>3</v>
      </c>
      <c r="I478" s="35" t="s">
        <v>62</v>
      </c>
      <c r="J478" s="35" t="s">
        <v>31</v>
      </c>
      <c r="K478" s="38"/>
      <c r="L478" s="39"/>
      <c r="M478" s="39"/>
      <c r="N478" s="35" t="s">
        <v>17</v>
      </c>
      <c r="O478" s="40"/>
      <c r="P478" s="61"/>
      <c r="Q478" s="61"/>
      <c r="R478" s="61"/>
      <c r="S478" s="61"/>
      <c r="T478" s="61"/>
      <c r="U478" s="80"/>
      <c r="V478" s="80"/>
      <c r="W478" s="80"/>
    </row>
    <row r="479">
      <c r="A479" s="34">
        <v>45705.0</v>
      </c>
      <c r="B479" s="34">
        <v>45716.0</v>
      </c>
      <c r="C479" s="35">
        <v>238069.0</v>
      </c>
      <c r="D479" s="35" t="s">
        <v>95</v>
      </c>
      <c r="E479" s="34">
        <v>45597.0</v>
      </c>
      <c r="F479" s="36">
        <f t="shared" si="7"/>
        <v>3</v>
      </c>
      <c r="G479" s="34">
        <v>45663.0</v>
      </c>
      <c r="H479" s="36">
        <f t="shared" si="8"/>
        <v>1</v>
      </c>
      <c r="I479" s="35" t="s">
        <v>62</v>
      </c>
      <c r="J479" s="35" t="s">
        <v>31</v>
      </c>
      <c r="K479" s="38"/>
      <c r="L479" s="39"/>
      <c r="M479" s="39"/>
      <c r="N479" s="35" t="s">
        <v>17</v>
      </c>
      <c r="O479" s="40"/>
      <c r="P479" s="61"/>
      <c r="Q479" s="61"/>
      <c r="R479" s="61"/>
      <c r="S479" s="61"/>
      <c r="T479" s="61"/>
      <c r="U479" s="80"/>
      <c r="V479" s="80"/>
      <c r="W479" s="80"/>
    </row>
    <row r="480">
      <c r="A480" s="34">
        <v>45705.0</v>
      </c>
      <c r="B480" s="34">
        <v>45716.0</v>
      </c>
      <c r="C480" s="35">
        <v>240102.0</v>
      </c>
      <c r="D480" s="35" t="s">
        <v>95</v>
      </c>
      <c r="E480" s="34">
        <v>45658.0</v>
      </c>
      <c r="F480" s="36">
        <f t="shared" si="7"/>
        <v>1</v>
      </c>
      <c r="G480" s="34">
        <v>45685.0</v>
      </c>
      <c r="H480" s="36">
        <f t="shared" si="8"/>
        <v>1</v>
      </c>
      <c r="I480" s="35" t="s">
        <v>43</v>
      </c>
      <c r="J480" s="35" t="s">
        <v>31</v>
      </c>
      <c r="K480" s="38"/>
      <c r="L480" s="39"/>
      <c r="M480" s="39"/>
      <c r="N480" s="35" t="s">
        <v>17</v>
      </c>
      <c r="O480" s="40"/>
      <c r="P480" s="61"/>
      <c r="Q480" s="61"/>
      <c r="R480" s="61"/>
      <c r="S480" s="61"/>
      <c r="T480" s="61"/>
      <c r="U480" s="80"/>
      <c r="V480" s="80"/>
      <c r="W480" s="80"/>
    </row>
    <row r="481">
      <c r="A481" s="34">
        <v>45705.0</v>
      </c>
      <c r="B481" s="34">
        <v>45716.0</v>
      </c>
      <c r="C481" s="35">
        <v>242419.0</v>
      </c>
      <c r="D481" s="35" t="s">
        <v>95</v>
      </c>
      <c r="E481" s="34">
        <v>45566.0</v>
      </c>
      <c r="F481" s="36">
        <f t="shared" si="7"/>
        <v>4</v>
      </c>
      <c r="G481" s="34">
        <v>45698.0</v>
      </c>
      <c r="H481" s="36">
        <f t="shared" si="8"/>
        <v>0</v>
      </c>
      <c r="I481" s="35" t="s">
        <v>39</v>
      </c>
      <c r="J481" s="39"/>
      <c r="K481" s="38"/>
      <c r="L481" s="39"/>
      <c r="M481" s="39"/>
      <c r="N481" s="35" t="s">
        <v>17</v>
      </c>
      <c r="O481" s="40"/>
      <c r="P481" s="61"/>
      <c r="Q481" s="61"/>
      <c r="R481" s="61"/>
      <c r="S481" s="61"/>
      <c r="T481" s="61"/>
      <c r="U481" s="80"/>
      <c r="V481" s="80"/>
      <c r="W481" s="80"/>
    </row>
    <row r="482">
      <c r="A482" s="34">
        <v>45705.0</v>
      </c>
      <c r="B482" s="34">
        <v>45716.0</v>
      </c>
      <c r="C482" s="35">
        <v>223108.0</v>
      </c>
      <c r="D482" s="35" t="s">
        <v>98</v>
      </c>
      <c r="E482" s="34">
        <v>45444.0</v>
      </c>
      <c r="F482" s="36">
        <f t="shared" si="7"/>
        <v>8</v>
      </c>
      <c r="G482" s="34">
        <v>45509.0</v>
      </c>
      <c r="H482" s="36">
        <f t="shared" si="8"/>
        <v>6</v>
      </c>
      <c r="I482" s="35" t="s">
        <v>62</v>
      </c>
      <c r="J482" s="35" t="s">
        <v>31</v>
      </c>
      <c r="K482" s="38"/>
      <c r="L482" s="39"/>
      <c r="M482" s="39"/>
      <c r="N482" s="35" t="s">
        <v>17</v>
      </c>
      <c r="O482" s="40"/>
      <c r="P482" s="61"/>
      <c r="Q482" s="61"/>
      <c r="R482" s="61"/>
      <c r="S482" s="61"/>
      <c r="T482" s="61"/>
      <c r="U482" s="80"/>
      <c r="V482" s="80"/>
      <c r="W482" s="80"/>
    </row>
    <row r="483">
      <c r="A483" s="34">
        <v>45712.0</v>
      </c>
      <c r="B483" s="34">
        <v>45712.0</v>
      </c>
      <c r="C483" s="35">
        <v>225639.0</v>
      </c>
      <c r="D483" s="35" t="s">
        <v>98</v>
      </c>
      <c r="E483" s="34">
        <v>45474.0</v>
      </c>
      <c r="F483" s="36">
        <f t="shared" si="7"/>
        <v>7</v>
      </c>
      <c r="G483" s="34">
        <v>45526.0</v>
      </c>
      <c r="H483" s="36">
        <f t="shared" si="8"/>
        <v>6</v>
      </c>
      <c r="I483" s="35" t="s">
        <v>62</v>
      </c>
      <c r="J483" s="35">
        <v>102.0</v>
      </c>
      <c r="K483" s="48" t="s">
        <v>96</v>
      </c>
      <c r="L483" s="39"/>
      <c r="M483" s="34">
        <v>45712.0</v>
      </c>
      <c r="N483" s="35" t="s">
        <v>15</v>
      </c>
      <c r="O483" s="84" t="s">
        <v>55</v>
      </c>
      <c r="P483" s="61"/>
      <c r="Q483" s="61"/>
      <c r="R483" s="61"/>
      <c r="S483" s="61"/>
      <c r="T483" s="61"/>
      <c r="U483" s="80"/>
      <c r="V483" s="80"/>
      <c r="W483" s="80"/>
    </row>
    <row r="484">
      <c r="A484" s="34">
        <v>45705.0</v>
      </c>
      <c r="B484" s="34">
        <v>45716.0</v>
      </c>
      <c r="C484" s="35">
        <v>157870.0</v>
      </c>
      <c r="D484" s="35" t="s">
        <v>99</v>
      </c>
      <c r="E484" s="34">
        <v>44927.0</v>
      </c>
      <c r="F484" s="36">
        <f t="shared" si="7"/>
        <v>25</v>
      </c>
      <c r="G484" s="34">
        <v>44951.0</v>
      </c>
      <c r="H484" s="36">
        <f t="shared" si="8"/>
        <v>25</v>
      </c>
      <c r="I484" s="35" t="s">
        <v>66</v>
      </c>
      <c r="J484" s="39"/>
      <c r="K484" s="38"/>
      <c r="L484" s="39"/>
      <c r="M484" s="39"/>
      <c r="N484" s="35" t="s">
        <v>17</v>
      </c>
      <c r="O484" s="94" t="s">
        <v>172</v>
      </c>
      <c r="P484" s="61"/>
      <c r="Q484" s="61"/>
      <c r="R484" s="61"/>
      <c r="S484" s="61"/>
      <c r="T484" s="61"/>
      <c r="U484" s="80"/>
      <c r="V484" s="80"/>
      <c r="W484" s="80"/>
    </row>
    <row r="485">
      <c r="A485" s="34">
        <v>45705.0</v>
      </c>
      <c r="B485" s="34">
        <v>45716.0</v>
      </c>
      <c r="C485" s="35">
        <v>179917.0</v>
      </c>
      <c r="D485" s="35" t="s">
        <v>99</v>
      </c>
      <c r="E485" s="34">
        <v>45108.0</v>
      </c>
      <c r="F485" s="36">
        <f t="shared" si="7"/>
        <v>19</v>
      </c>
      <c r="G485" s="34">
        <v>45135.0</v>
      </c>
      <c r="H485" s="36">
        <f t="shared" si="8"/>
        <v>19</v>
      </c>
      <c r="I485" s="35" t="s">
        <v>66</v>
      </c>
      <c r="J485" s="39"/>
      <c r="K485" s="38"/>
      <c r="L485" s="39"/>
      <c r="M485" s="39"/>
      <c r="N485" s="35" t="s">
        <v>17</v>
      </c>
      <c r="O485" s="40"/>
      <c r="P485" s="61"/>
      <c r="Q485" s="61"/>
      <c r="R485" s="61"/>
      <c r="S485" s="61"/>
      <c r="T485" s="61"/>
      <c r="U485" s="80"/>
      <c r="V485" s="80"/>
      <c r="W485" s="80"/>
    </row>
    <row r="486">
      <c r="A486" s="34">
        <v>45705.0</v>
      </c>
      <c r="B486" s="34">
        <v>45716.0</v>
      </c>
      <c r="C486" s="35">
        <v>175451.0</v>
      </c>
      <c r="D486" s="35" t="s">
        <v>99</v>
      </c>
      <c r="E486" s="34">
        <v>45505.0</v>
      </c>
      <c r="F486" s="36">
        <f t="shared" si="7"/>
        <v>6</v>
      </c>
      <c r="G486" s="34">
        <v>45525.0</v>
      </c>
      <c r="H486" s="36">
        <f t="shared" si="8"/>
        <v>6</v>
      </c>
      <c r="I486" s="35" t="s">
        <v>66</v>
      </c>
      <c r="J486" s="39"/>
      <c r="K486" s="38"/>
      <c r="L486" s="39"/>
      <c r="M486" s="39"/>
      <c r="N486" s="35" t="s">
        <v>17</v>
      </c>
      <c r="O486" s="40"/>
      <c r="P486" s="61"/>
      <c r="Q486" s="61"/>
      <c r="R486" s="61"/>
      <c r="S486" s="61"/>
      <c r="T486" s="61"/>
      <c r="U486" s="80"/>
      <c r="V486" s="80"/>
      <c r="W486" s="80"/>
    </row>
    <row r="487">
      <c r="A487" s="34">
        <v>45705.0</v>
      </c>
      <c r="B487" s="34">
        <v>45716.0</v>
      </c>
      <c r="C487" s="35">
        <v>86818.0</v>
      </c>
      <c r="D487" s="35" t="s">
        <v>99</v>
      </c>
      <c r="E487" s="34">
        <v>44197.0</v>
      </c>
      <c r="F487" s="36">
        <f t="shared" si="7"/>
        <v>49</v>
      </c>
      <c r="G487" s="34">
        <v>44327.0</v>
      </c>
      <c r="H487" s="36">
        <f t="shared" si="8"/>
        <v>45</v>
      </c>
      <c r="I487" s="35" t="s">
        <v>43</v>
      </c>
      <c r="J487" s="39"/>
      <c r="K487" s="38"/>
      <c r="L487" s="39"/>
      <c r="M487" s="39"/>
      <c r="N487" s="35" t="s">
        <v>17</v>
      </c>
      <c r="O487" s="40"/>
      <c r="P487" s="61"/>
      <c r="Q487" s="61"/>
      <c r="R487" s="61"/>
      <c r="S487" s="61"/>
      <c r="T487" s="61"/>
      <c r="U487" s="80"/>
      <c r="V487" s="80"/>
      <c r="W487" s="80"/>
    </row>
    <row r="488">
      <c r="A488" s="34">
        <v>45705.0</v>
      </c>
      <c r="B488" s="34">
        <v>45716.0</v>
      </c>
      <c r="C488" s="35">
        <v>237474.0</v>
      </c>
      <c r="D488" s="35" t="s">
        <v>99</v>
      </c>
      <c r="E488" s="34">
        <v>45597.0</v>
      </c>
      <c r="F488" s="36">
        <f t="shared" si="7"/>
        <v>3</v>
      </c>
      <c r="G488" s="34">
        <v>45673.0</v>
      </c>
      <c r="H488" s="36">
        <f t="shared" si="8"/>
        <v>1</v>
      </c>
      <c r="I488" s="35" t="s">
        <v>39</v>
      </c>
      <c r="J488" s="39"/>
      <c r="K488" s="38"/>
      <c r="L488" s="39"/>
      <c r="M488" s="39"/>
      <c r="N488" s="35" t="s">
        <v>17</v>
      </c>
      <c r="O488" s="40"/>
      <c r="P488" s="61"/>
      <c r="Q488" s="61"/>
      <c r="R488" s="61"/>
      <c r="S488" s="61"/>
      <c r="T488" s="61"/>
      <c r="U488" s="80"/>
      <c r="V488" s="80"/>
      <c r="W488" s="80"/>
    </row>
    <row r="489">
      <c r="A489" s="34">
        <v>45713.0</v>
      </c>
      <c r="B489" s="34">
        <v>45716.0</v>
      </c>
      <c r="C489" s="35">
        <v>217618.0</v>
      </c>
      <c r="D489" s="35" t="s">
        <v>99</v>
      </c>
      <c r="E489" s="34">
        <v>45352.0</v>
      </c>
      <c r="F489" s="36">
        <f t="shared" si="7"/>
        <v>11</v>
      </c>
      <c r="G489" s="34">
        <v>45457.0</v>
      </c>
      <c r="H489" s="36">
        <f t="shared" si="8"/>
        <v>8</v>
      </c>
      <c r="I489" s="35" t="s">
        <v>39</v>
      </c>
      <c r="J489" s="39"/>
      <c r="K489" s="48" t="s">
        <v>96</v>
      </c>
      <c r="L489" s="39"/>
      <c r="M489" s="39"/>
      <c r="N489" s="35" t="s">
        <v>18</v>
      </c>
      <c r="O489" s="40"/>
      <c r="P489" s="61"/>
      <c r="Q489" s="61"/>
      <c r="R489" s="61"/>
      <c r="S489" s="61"/>
      <c r="T489" s="61"/>
      <c r="U489" s="80"/>
      <c r="V489" s="80"/>
      <c r="W489" s="80"/>
    </row>
    <row r="490">
      <c r="A490" s="34">
        <v>45705.0</v>
      </c>
      <c r="B490" s="34">
        <v>45716.0</v>
      </c>
      <c r="C490" s="35">
        <v>233923.0</v>
      </c>
      <c r="D490" s="35" t="s">
        <v>99</v>
      </c>
      <c r="E490" s="34">
        <v>45597.0</v>
      </c>
      <c r="F490" s="36">
        <f t="shared" si="7"/>
        <v>3</v>
      </c>
      <c r="G490" s="37">
        <v>45609.0</v>
      </c>
      <c r="H490" s="36">
        <f t="shared" si="8"/>
        <v>3</v>
      </c>
      <c r="I490" s="35" t="s">
        <v>62</v>
      </c>
      <c r="J490" s="35" t="s">
        <v>31</v>
      </c>
      <c r="K490" s="38"/>
      <c r="L490" s="39"/>
      <c r="M490" s="39"/>
      <c r="N490" s="35" t="s">
        <v>17</v>
      </c>
      <c r="O490" s="40"/>
      <c r="P490" s="61"/>
      <c r="Q490" s="61"/>
      <c r="R490" s="61"/>
      <c r="S490" s="61"/>
      <c r="T490" s="61"/>
      <c r="U490" s="80"/>
      <c r="V490" s="80"/>
      <c r="W490" s="80"/>
    </row>
    <row r="491">
      <c r="A491" s="34">
        <v>45705.0</v>
      </c>
      <c r="B491" s="34">
        <v>45716.0</v>
      </c>
      <c r="C491" s="35">
        <v>238171.0</v>
      </c>
      <c r="D491" s="35" t="s">
        <v>99</v>
      </c>
      <c r="E491" s="34">
        <v>45566.0</v>
      </c>
      <c r="F491" s="36">
        <f t="shared" si="7"/>
        <v>4</v>
      </c>
      <c r="G491" s="34">
        <v>45663.0</v>
      </c>
      <c r="H491" s="36">
        <f t="shared" si="8"/>
        <v>1</v>
      </c>
      <c r="I491" s="35" t="s">
        <v>39</v>
      </c>
      <c r="J491" s="39"/>
      <c r="K491" s="38"/>
      <c r="L491" s="39"/>
      <c r="M491" s="39"/>
      <c r="N491" s="35" t="s">
        <v>17</v>
      </c>
      <c r="O491" s="40"/>
      <c r="P491" s="61"/>
      <c r="Q491" s="61"/>
      <c r="R491" s="61"/>
      <c r="S491" s="61"/>
      <c r="T491" s="61"/>
      <c r="U491" s="80"/>
      <c r="V491" s="80"/>
      <c r="W491" s="80"/>
    </row>
    <row r="492">
      <c r="A492" s="34">
        <v>45705.0</v>
      </c>
      <c r="B492" s="34">
        <v>45716.0</v>
      </c>
      <c r="C492" s="35">
        <v>241660.0</v>
      </c>
      <c r="D492" s="35" t="s">
        <v>99</v>
      </c>
      <c r="E492" s="34">
        <v>45658.0</v>
      </c>
      <c r="F492" s="36">
        <f t="shared" si="7"/>
        <v>1</v>
      </c>
      <c r="G492" s="34">
        <v>45693.0</v>
      </c>
      <c r="H492" s="36">
        <f t="shared" si="8"/>
        <v>0</v>
      </c>
      <c r="I492" s="35" t="s">
        <v>39</v>
      </c>
      <c r="J492" s="39"/>
      <c r="K492" s="38"/>
      <c r="L492" s="39"/>
      <c r="M492" s="39"/>
      <c r="N492" s="35" t="s">
        <v>17</v>
      </c>
      <c r="O492" s="40"/>
      <c r="P492" s="61"/>
      <c r="Q492" s="61"/>
      <c r="R492" s="61"/>
      <c r="S492" s="61"/>
      <c r="T492" s="61"/>
      <c r="U492" s="80"/>
      <c r="V492" s="80"/>
      <c r="W492" s="80"/>
    </row>
    <row r="493">
      <c r="A493" s="34">
        <v>45705.0</v>
      </c>
      <c r="B493" s="34">
        <v>45706.0</v>
      </c>
      <c r="C493" s="35">
        <v>220168.0</v>
      </c>
      <c r="D493" s="35" t="s">
        <v>102</v>
      </c>
      <c r="E493" s="34">
        <v>45444.0</v>
      </c>
      <c r="F493" s="36">
        <f t="shared" si="7"/>
        <v>8</v>
      </c>
      <c r="G493" s="34">
        <v>45478.0</v>
      </c>
      <c r="H493" s="36">
        <f t="shared" si="8"/>
        <v>7</v>
      </c>
      <c r="I493" s="35" t="s">
        <v>43</v>
      </c>
      <c r="J493" s="35" t="s">
        <v>101</v>
      </c>
      <c r="K493" s="48">
        <v>8000.0</v>
      </c>
      <c r="L493" s="35" t="s">
        <v>70</v>
      </c>
      <c r="M493" s="37">
        <v>45706.0</v>
      </c>
      <c r="N493" s="35" t="s">
        <v>15</v>
      </c>
      <c r="O493" s="55"/>
      <c r="P493" s="61"/>
      <c r="Q493" s="61"/>
      <c r="R493" s="61"/>
      <c r="S493" s="61"/>
      <c r="T493" s="61"/>
      <c r="U493" s="80"/>
      <c r="V493" s="80"/>
      <c r="W493" s="80"/>
    </row>
    <row r="494">
      <c r="A494" s="34">
        <v>45705.0</v>
      </c>
      <c r="B494" s="34">
        <v>45716.0</v>
      </c>
      <c r="C494" s="35">
        <v>199572.0</v>
      </c>
      <c r="D494" s="35" t="s">
        <v>102</v>
      </c>
      <c r="E494" s="34">
        <v>45261.0</v>
      </c>
      <c r="F494" s="36">
        <f t="shared" si="7"/>
        <v>14</v>
      </c>
      <c r="G494" s="34">
        <v>45313.0</v>
      </c>
      <c r="H494" s="36">
        <f t="shared" si="8"/>
        <v>13</v>
      </c>
      <c r="I494" s="35" t="s">
        <v>62</v>
      </c>
      <c r="J494" s="35">
        <v>105.0</v>
      </c>
      <c r="K494" s="38"/>
      <c r="L494" s="39"/>
      <c r="M494" s="37">
        <v>45610.0</v>
      </c>
      <c r="N494" s="35" t="s">
        <v>17</v>
      </c>
      <c r="O494" s="40"/>
      <c r="P494" s="61"/>
      <c r="Q494" s="61"/>
      <c r="R494" s="61"/>
      <c r="S494" s="61"/>
      <c r="T494" s="61"/>
      <c r="U494" s="80"/>
      <c r="V494" s="80"/>
      <c r="W494" s="80"/>
    </row>
    <row r="495">
      <c r="A495" s="34">
        <v>45705.0</v>
      </c>
      <c r="B495" s="34">
        <v>45716.0</v>
      </c>
      <c r="C495" s="35">
        <v>233209.0</v>
      </c>
      <c r="D495" s="35" t="s">
        <v>102</v>
      </c>
      <c r="E495" s="34">
        <v>45566.0</v>
      </c>
      <c r="F495" s="36">
        <f t="shared" si="7"/>
        <v>4</v>
      </c>
      <c r="G495" s="34">
        <v>45603.0</v>
      </c>
      <c r="H495" s="36">
        <f t="shared" si="8"/>
        <v>3</v>
      </c>
      <c r="I495" s="35" t="s">
        <v>39</v>
      </c>
      <c r="J495" s="39"/>
      <c r="K495" s="38"/>
      <c r="L495" s="39"/>
      <c r="M495" s="39"/>
      <c r="N495" s="35" t="s">
        <v>17</v>
      </c>
      <c r="O495" s="40"/>
      <c r="P495" s="61"/>
      <c r="Q495" s="61"/>
      <c r="R495" s="61"/>
      <c r="S495" s="61"/>
      <c r="T495" s="61"/>
      <c r="U495" s="80"/>
      <c r="V495" s="80"/>
      <c r="W495" s="80"/>
    </row>
    <row r="496">
      <c r="A496" s="34">
        <v>45705.0</v>
      </c>
      <c r="B496" s="34">
        <v>45716.0</v>
      </c>
      <c r="C496" s="35">
        <v>228439.0</v>
      </c>
      <c r="D496" s="35" t="s">
        <v>102</v>
      </c>
      <c r="E496" s="34">
        <v>45505.0</v>
      </c>
      <c r="F496" s="36">
        <f t="shared" si="7"/>
        <v>6</v>
      </c>
      <c r="G496" s="34">
        <v>45559.0</v>
      </c>
      <c r="H496" s="36">
        <f t="shared" si="8"/>
        <v>5</v>
      </c>
      <c r="I496" s="35" t="s">
        <v>39</v>
      </c>
      <c r="J496" s="39"/>
      <c r="K496" s="38"/>
      <c r="L496" s="39"/>
      <c r="M496" s="39"/>
      <c r="N496" s="35" t="s">
        <v>17</v>
      </c>
      <c r="O496" s="40"/>
      <c r="P496" s="61"/>
      <c r="Q496" s="61"/>
      <c r="R496" s="61"/>
      <c r="S496" s="61"/>
      <c r="T496" s="61"/>
      <c r="U496" s="80"/>
      <c r="V496" s="80"/>
      <c r="W496" s="80"/>
    </row>
    <row r="497">
      <c r="A497" s="34">
        <v>45705.0</v>
      </c>
      <c r="B497" s="34">
        <v>45716.0</v>
      </c>
      <c r="C497" s="35">
        <v>53853.0</v>
      </c>
      <c r="D497" s="35" t="s">
        <v>102</v>
      </c>
      <c r="E497" s="34">
        <v>43952.0</v>
      </c>
      <c r="F497" s="36">
        <f t="shared" si="7"/>
        <v>57</v>
      </c>
      <c r="G497" s="34">
        <v>44000.0</v>
      </c>
      <c r="H497" s="36">
        <f t="shared" si="8"/>
        <v>56</v>
      </c>
      <c r="I497" s="35" t="s">
        <v>49</v>
      </c>
      <c r="J497" s="39"/>
      <c r="K497" s="38"/>
      <c r="L497" s="39"/>
      <c r="M497" s="39"/>
      <c r="N497" s="35" t="s">
        <v>17</v>
      </c>
      <c r="O497" s="40"/>
      <c r="P497" s="61"/>
      <c r="Q497" s="61"/>
      <c r="R497" s="61"/>
      <c r="S497" s="61"/>
      <c r="T497" s="61"/>
      <c r="U497" s="80"/>
      <c r="V497" s="80"/>
      <c r="W497" s="80"/>
    </row>
    <row r="498">
      <c r="A498" s="34">
        <v>45705.0</v>
      </c>
      <c r="B498" s="34">
        <v>45716.0</v>
      </c>
      <c r="C498" s="35">
        <v>233338.0</v>
      </c>
      <c r="D498" s="35" t="s">
        <v>102</v>
      </c>
      <c r="E498" s="34">
        <v>45566.0</v>
      </c>
      <c r="F498" s="36">
        <f t="shared" si="7"/>
        <v>4</v>
      </c>
      <c r="G498" s="37">
        <v>45607.0</v>
      </c>
      <c r="H498" s="36">
        <f t="shared" si="8"/>
        <v>3</v>
      </c>
      <c r="I498" s="35" t="s">
        <v>62</v>
      </c>
      <c r="J498" s="35" t="s">
        <v>31</v>
      </c>
      <c r="K498" s="38"/>
      <c r="L498" s="39"/>
      <c r="M498" s="39"/>
      <c r="N498" s="35" t="s">
        <v>17</v>
      </c>
      <c r="O498" s="40"/>
      <c r="P498" s="61"/>
      <c r="Q498" s="61"/>
      <c r="R498" s="61"/>
      <c r="S498" s="61"/>
      <c r="T498" s="61"/>
      <c r="U498" s="80"/>
      <c r="V498" s="80"/>
      <c r="W498" s="80"/>
    </row>
    <row r="499">
      <c r="A499" s="34">
        <v>45705.0</v>
      </c>
      <c r="B499" s="34">
        <v>45712.0</v>
      </c>
      <c r="C499" s="35">
        <v>200384.0</v>
      </c>
      <c r="D499" s="35" t="s">
        <v>102</v>
      </c>
      <c r="E499" s="34">
        <v>45292.0</v>
      </c>
      <c r="F499" s="36">
        <f t="shared" si="7"/>
        <v>13</v>
      </c>
      <c r="G499" s="34">
        <v>45320.0</v>
      </c>
      <c r="H499" s="36">
        <f t="shared" si="8"/>
        <v>12</v>
      </c>
      <c r="I499" s="35" t="s">
        <v>62</v>
      </c>
      <c r="J499" s="35">
        <v>104.0</v>
      </c>
      <c r="K499" s="38"/>
      <c r="L499" s="39"/>
      <c r="M499" s="34">
        <v>45712.0</v>
      </c>
      <c r="N499" s="35" t="s">
        <v>20</v>
      </c>
      <c r="O499" s="84">
        <v>7500.0</v>
      </c>
      <c r="P499" s="61"/>
      <c r="Q499" s="61"/>
      <c r="R499" s="61"/>
      <c r="S499" s="61"/>
      <c r="T499" s="61"/>
      <c r="U499" s="80"/>
      <c r="V499" s="80"/>
      <c r="W499" s="80"/>
    </row>
    <row r="500">
      <c r="A500" s="34">
        <v>45705.0</v>
      </c>
      <c r="B500" s="34">
        <v>45716.0</v>
      </c>
      <c r="C500" s="35">
        <v>224716.0</v>
      </c>
      <c r="D500" s="35" t="s">
        <v>102</v>
      </c>
      <c r="E500" s="34">
        <v>45413.0</v>
      </c>
      <c r="F500" s="36">
        <f t="shared" si="7"/>
        <v>9</v>
      </c>
      <c r="G500" s="34">
        <v>45524.0</v>
      </c>
      <c r="H500" s="36">
        <f t="shared" si="8"/>
        <v>6</v>
      </c>
      <c r="I500" s="35" t="s">
        <v>62</v>
      </c>
      <c r="J500" s="35" t="s">
        <v>31</v>
      </c>
      <c r="K500" s="38"/>
      <c r="L500" s="39"/>
      <c r="M500" s="39"/>
      <c r="N500" s="35" t="s">
        <v>17</v>
      </c>
      <c r="O500" s="40"/>
      <c r="P500" s="61"/>
      <c r="Q500" s="61"/>
      <c r="R500" s="61"/>
      <c r="S500" s="61"/>
      <c r="T500" s="61"/>
      <c r="U500" s="80"/>
      <c r="V500" s="80"/>
      <c r="W500" s="80"/>
    </row>
    <row r="501">
      <c r="A501" s="34">
        <v>45705.0</v>
      </c>
      <c r="B501" s="34">
        <v>45716.0</v>
      </c>
      <c r="C501" s="35">
        <v>203969.0</v>
      </c>
      <c r="D501" s="35" t="s">
        <v>102</v>
      </c>
      <c r="E501" s="34">
        <v>45261.0</v>
      </c>
      <c r="F501" s="36">
        <f t="shared" si="7"/>
        <v>14</v>
      </c>
      <c r="G501" s="34">
        <v>45377.0</v>
      </c>
      <c r="H501" s="36">
        <f t="shared" si="8"/>
        <v>11</v>
      </c>
      <c r="I501" s="35" t="s">
        <v>62</v>
      </c>
      <c r="J501" s="35">
        <v>139.0</v>
      </c>
      <c r="K501" s="38"/>
      <c r="L501" s="39"/>
      <c r="M501" s="34">
        <v>45677.0</v>
      </c>
      <c r="N501" s="35" t="s">
        <v>17</v>
      </c>
      <c r="O501" s="40"/>
      <c r="P501" s="61"/>
      <c r="Q501" s="61"/>
      <c r="R501" s="61"/>
      <c r="S501" s="61"/>
      <c r="T501" s="61"/>
      <c r="U501" s="80"/>
      <c r="V501" s="80"/>
      <c r="W501" s="80"/>
    </row>
    <row r="502">
      <c r="A502" s="34">
        <v>45705.0</v>
      </c>
      <c r="B502" s="34">
        <v>45716.0</v>
      </c>
      <c r="C502" s="35">
        <v>227984.0</v>
      </c>
      <c r="D502" s="35" t="s">
        <v>102</v>
      </c>
      <c r="E502" s="34">
        <v>45413.0</v>
      </c>
      <c r="F502" s="36">
        <f t="shared" si="7"/>
        <v>9</v>
      </c>
      <c r="G502" s="34">
        <v>45553.0</v>
      </c>
      <c r="H502" s="36">
        <f t="shared" si="8"/>
        <v>5</v>
      </c>
      <c r="I502" s="35" t="s">
        <v>49</v>
      </c>
      <c r="J502" s="39"/>
      <c r="K502" s="38"/>
      <c r="L502" s="39"/>
      <c r="M502" s="39"/>
      <c r="N502" s="35" t="s">
        <v>17</v>
      </c>
      <c r="O502" s="40"/>
      <c r="P502" s="61"/>
      <c r="Q502" s="61"/>
      <c r="R502" s="61"/>
      <c r="S502" s="61"/>
      <c r="T502" s="61"/>
      <c r="U502" s="80"/>
      <c r="V502" s="80"/>
      <c r="W502" s="80"/>
    </row>
    <row r="503">
      <c r="A503" s="34">
        <v>45705.0</v>
      </c>
      <c r="B503" s="34">
        <v>45716.0</v>
      </c>
      <c r="C503" s="35">
        <v>229315.0</v>
      </c>
      <c r="D503" s="35" t="s">
        <v>102</v>
      </c>
      <c r="E503" s="34">
        <v>45474.0</v>
      </c>
      <c r="F503" s="36">
        <f t="shared" si="7"/>
        <v>7</v>
      </c>
      <c r="G503" s="34">
        <v>45569.0</v>
      </c>
      <c r="H503" s="36">
        <f t="shared" si="8"/>
        <v>4</v>
      </c>
      <c r="I503" s="35" t="s">
        <v>39</v>
      </c>
      <c r="J503" s="39"/>
      <c r="K503" s="38"/>
      <c r="L503" s="39"/>
      <c r="M503" s="39"/>
      <c r="N503" s="35" t="s">
        <v>17</v>
      </c>
      <c r="O503" s="40"/>
      <c r="P503" s="61"/>
      <c r="Q503" s="61"/>
      <c r="R503" s="61"/>
      <c r="S503" s="61"/>
      <c r="T503" s="61"/>
      <c r="U503" s="80"/>
      <c r="V503" s="80"/>
      <c r="W503" s="80"/>
    </row>
    <row r="504">
      <c r="A504" s="34">
        <v>45705.0</v>
      </c>
      <c r="B504" s="34">
        <v>45716.0</v>
      </c>
      <c r="C504" s="35">
        <v>235247.0</v>
      </c>
      <c r="D504" s="35" t="s">
        <v>102</v>
      </c>
      <c r="E504" s="34">
        <v>45505.0</v>
      </c>
      <c r="F504" s="36">
        <f t="shared" si="7"/>
        <v>6</v>
      </c>
      <c r="G504" s="37">
        <v>45621.0</v>
      </c>
      <c r="H504" s="36">
        <f t="shared" si="8"/>
        <v>3</v>
      </c>
      <c r="I504" s="35" t="s">
        <v>39</v>
      </c>
      <c r="J504" s="39"/>
      <c r="K504" s="38"/>
      <c r="L504" s="39"/>
      <c r="M504" s="39"/>
      <c r="N504" s="35" t="s">
        <v>17</v>
      </c>
      <c r="O504" s="40"/>
      <c r="P504" s="61"/>
      <c r="Q504" s="61"/>
      <c r="R504" s="61"/>
      <c r="S504" s="61"/>
      <c r="T504" s="61"/>
      <c r="U504" s="80"/>
      <c r="V504" s="80"/>
      <c r="W504" s="80"/>
    </row>
    <row r="505">
      <c r="A505" s="34">
        <v>45705.0</v>
      </c>
      <c r="B505" s="34">
        <v>45716.0</v>
      </c>
      <c r="C505" s="35">
        <v>231829.0</v>
      </c>
      <c r="D505" s="35" t="s">
        <v>102</v>
      </c>
      <c r="E505" s="34">
        <v>45474.0</v>
      </c>
      <c r="F505" s="36">
        <f t="shared" si="7"/>
        <v>7</v>
      </c>
      <c r="G505" s="37">
        <v>45589.0</v>
      </c>
      <c r="H505" s="36">
        <f t="shared" si="8"/>
        <v>4</v>
      </c>
      <c r="I505" s="35" t="s">
        <v>49</v>
      </c>
      <c r="J505" s="39"/>
      <c r="K505" s="38"/>
      <c r="L505" s="39"/>
      <c r="M505" s="39"/>
      <c r="N505" s="35" t="s">
        <v>17</v>
      </c>
      <c r="O505" s="40"/>
      <c r="P505" s="61"/>
      <c r="Q505" s="61"/>
      <c r="R505" s="61"/>
      <c r="S505" s="61"/>
      <c r="T505" s="61"/>
      <c r="U505" s="80"/>
      <c r="V505" s="80"/>
      <c r="W505" s="80"/>
    </row>
    <row r="506">
      <c r="A506" s="34">
        <v>45705.0</v>
      </c>
      <c r="B506" s="34">
        <v>45716.0</v>
      </c>
      <c r="C506" s="35">
        <v>220749.0</v>
      </c>
      <c r="D506" s="35" t="s">
        <v>102</v>
      </c>
      <c r="E506" s="34">
        <v>45444.0</v>
      </c>
      <c r="F506" s="36">
        <f t="shared" si="7"/>
        <v>8</v>
      </c>
      <c r="G506" s="34">
        <v>45482.0</v>
      </c>
      <c r="H506" s="36">
        <f t="shared" si="8"/>
        <v>7</v>
      </c>
      <c r="I506" s="35" t="s">
        <v>39</v>
      </c>
      <c r="J506" s="39"/>
      <c r="K506" s="38"/>
      <c r="L506" s="39"/>
      <c r="M506" s="39"/>
      <c r="N506" s="35" t="s">
        <v>17</v>
      </c>
      <c r="O506" s="40"/>
      <c r="P506" s="61"/>
      <c r="Q506" s="61"/>
      <c r="R506" s="61"/>
      <c r="S506" s="61"/>
      <c r="T506" s="61"/>
      <c r="U506" s="80"/>
      <c r="V506" s="80"/>
      <c r="W506" s="80"/>
    </row>
    <row r="507">
      <c r="A507" s="34">
        <v>45705.0</v>
      </c>
      <c r="B507" s="34">
        <v>45716.0</v>
      </c>
      <c r="C507" s="35">
        <v>237019.0</v>
      </c>
      <c r="D507" s="35" t="s">
        <v>102</v>
      </c>
      <c r="E507" s="34">
        <v>45566.0</v>
      </c>
      <c r="F507" s="36">
        <f t="shared" si="7"/>
        <v>4</v>
      </c>
      <c r="G507" s="37">
        <v>45639.0</v>
      </c>
      <c r="H507" s="36">
        <f t="shared" si="8"/>
        <v>2</v>
      </c>
      <c r="I507" s="35" t="s">
        <v>62</v>
      </c>
      <c r="J507" s="35" t="s">
        <v>31</v>
      </c>
      <c r="K507" s="38"/>
      <c r="L507" s="39"/>
      <c r="M507" s="39"/>
      <c r="N507" s="35" t="s">
        <v>17</v>
      </c>
      <c r="O507" s="40"/>
      <c r="P507" s="61"/>
      <c r="Q507" s="61"/>
      <c r="R507" s="61"/>
      <c r="S507" s="61"/>
      <c r="T507" s="61"/>
      <c r="U507" s="80"/>
      <c r="V507" s="80"/>
      <c r="W507" s="80"/>
    </row>
    <row r="508">
      <c r="A508" s="34">
        <v>45705.0</v>
      </c>
      <c r="B508" s="34">
        <v>45716.0</v>
      </c>
      <c r="C508" s="35">
        <v>211395.0</v>
      </c>
      <c r="D508" s="35" t="s">
        <v>102</v>
      </c>
      <c r="E508" s="34">
        <v>45474.0</v>
      </c>
      <c r="F508" s="36">
        <f t="shared" si="7"/>
        <v>7</v>
      </c>
      <c r="G508" s="34">
        <v>45661.0</v>
      </c>
      <c r="H508" s="36">
        <f t="shared" si="8"/>
        <v>1</v>
      </c>
      <c r="I508" s="35" t="s">
        <v>39</v>
      </c>
      <c r="J508" s="39"/>
      <c r="K508" s="38"/>
      <c r="L508" s="39"/>
      <c r="M508" s="39"/>
      <c r="N508" s="35" t="s">
        <v>17</v>
      </c>
      <c r="O508" s="40"/>
      <c r="P508" s="61"/>
      <c r="Q508" s="61"/>
      <c r="R508" s="61"/>
      <c r="S508" s="61"/>
      <c r="T508" s="61"/>
      <c r="U508" s="80"/>
      <c r="V508" s="80"/>
      <c r="W508" s="80"/>
    </row>
    <row r="509">
      <c r="A509" s="34">
        <v>45705.0</v>
      </c>
      <c r="B509" s="34">
        <v>45716.0</v>
      </c>
      <c r="C509" s="35">
        <v>240774.0</v>
      </c>
      <c r="D509" s="35" t="s">
        <v>102</v>
      </c>
      <c r="E509" s="34">
        <v>45658.0</v>
      </c>
      <c r="F509" s="36">
        <f t="shared" si="7"/>
        <v>1</v>
      </c>
      <c r="G509" s="34">
        <v>45684.0</v>
      </c>
      <c r="H509" s="36">
        <f t="shared" si="8"/>
        <v>1</v>
      </c>
      <c r="I509" s="35" t="s">
        <v>62</v>
      </c>
      <c r="J509" s="35" t="s">
        <v>31</v>
      </c>
      <c r="K509" s="38"/>
      <c r="L509" s="39"/>
      <c r="M509" s="39"/>
      <c r="N509" s="35" t="s">
        <v>17</v>
      </c>
      <c r="O509" s="40"/>
      <c r="P509" s="61"/>
      <c r="Q509" s="61"/>
      <c r="R509" s="61"/>
      <c r="S509" s="61"/>
      <c r="T509" s="61"/>
      <c r="U509" s="80"/>
      <c r="V509" s="80"/>
      <c r="W509" s="80"/>
    </row>
    <row r="510">
      <c r="A510" s="34">
        <v>45705.0</v>
      </c>
      <c r="B510" s="34">
        <v>45716.0</v>
      </c>
      <c r="C510" s="35">
        <v>242100.0</v>
      </c>
      <c r="D510" s="35" t="s">
        <v>102</v>
      </c>
      <c r="E510" s="34">
        <v>45597.0</v>
      </c>
      <c r="F510" s="36">
        <f t="shared" si="7"/>
        <v>3</v>
      </c>
      <c r="G510" s="34">
        <v>45694.0</v>
      </c>
      <c r="H510" s="36">
        <f t="shared" si="8"/>
        <v>0</v>
      </c>
      <c r="I510" s="35" t="s">
        <v>43</v>
      </c>
      <c r="J510" s="35" t="s">
        <v>31</v>
      </c>
      <c r="K510" s="38"/>
      <c r="L510" s="39"/>
      <c r="M510" s="39"/>
      <c r="N510" s="35" t="s">
        <v>17</v>
      </c>
      <c r="O510" s="40"/>
      <c r="P510" s="61"/>
      <c r="Q510" s="61"/>
      <c r="R510" s="61"/>
      <c r="S510" s="61"/>
      <c r="T510" s="61"/>
      <c r="U510" s="80"/>
      <c r="V510" s="80"/>
      <c r="W510" s="80"/>
    </row>
    <row r="511">
      <c r="A511" s="34">
        <v>45705.0</v>
      </c>
      <c r="B511" s="34">
        <v>45716.0</v>
      </c>
      <c r="C511" s="35">
        <v>21262.0</v>
      </c>
      <c r="D511" s="35" t="s">
        <v>105</v>
      </c>
      <c r="E511" s="34">
        <v>43586.0</v>
      </c>
      <c r="F511" s="36">
        <f t="shared" si="7"/>
        <v>69</v>
      </c>
      <c r="G511" s="34">
        <v>43661.0</v>
      </c>
      <c r="H511" s="36">
        <f t="shared" si="8"/>
        <v>67</v>
      </c>
      <c r="I511" s="35" t="s">
        <v>66</v>
      </c>
      <c r="J511" s="39"/>
      <c r="K511" s="38"/>
      <c r="L511" s="39"/>
      <c r="M511" s="39"/>
      <c r="N511" s="35" t="s">
        <v>17</v>
      </c>
      <c r="O511" s="40"/>
      <c r="P511" s="61"/>
      <c r="Q511" s="61"/>
      <c r="R511" s="61"/>
      <c r="S511" s="61"/>
      <c r="T511" s="61"/>
      <c r="U511" s="80"/>
      <c r="V511" s="80"/>
      <c r="W511" s="80"/>
    </row>
    <row r="512">
      <c r="A512" s="34">
        <v>45705.0</v>
      </c>
      <c r="B512" s="34">
        <v>45716.0</v>
      </c>
      <c r="C512" s="35">
        <v>118801.0</v>
      </c>
      <c r="D512" s="35" t="s">
        <v>105</v>
      </c>
      <c r="E512" s="34">
        <v>44593.0</v>
      </c>
      <c r="F512" s="36">
        <f t="shared" si="7"/>
        <v>36</v>
      </c>
      <c r="G512" s="34">
        <v>44628.0</v>
      </c>
      <c r="H512" s="36">
        <f t="shared" si="8"/>
        <v>35</v>
      </c>
      <c r="I512" s="35" t="s">
        <v>121</v>
      </c>
      <c r="J512" s="39"/>
      <c r="K512" s="38"/>
      <c r="L512" s="39"/>
      <c r="M512" s="39"/>
      <c r="N512" s="35" t="s">
        <v>17</v>
      </c>
      <c r="O512" s="40"/>
      <c r="P512" s="61"/>
      <c r="Q512" s="61"/>
      <c r="R512" s="61"/>
      <c r="S512" s="61"/>
      <c r="T512" s="61"/>
      <c r="U512" s="80"/>
      <c r="V512" s="80"/>
      <c r="W512" s="80"/>
    </row>
    <row r="513">
      <c r="A513" s="34">
        <v>45705.0</v>
      </c>
      <c r="B513" s="34">
        <v>45716.0</v>
      </c>
      <c r="C513" s="35">
        <v>231905.0</v>
      </c>
      <c r="D513" s="35" t="s">
        <v>173</v>
      </c>
      <c r="E513" s="34">
        <v>45444.0</v>
      </c>
      <c r="F513" s="36">
        <f t="shared" si="7"/>
        <v>8</v>
      </c>
      <c r="G513" s="37">
        <v>45587.0</v>
      </c>
      <c r="H513" s="36">
        <f t="shared" si="8"/>
        <v>4</v>
      </c>
      <c r="I513" s="35" t="s">
        <v>49</v>
      </c>
      <c r="J513" s="39"/>
      <c r="K513" s="38"/>
      <c r="L513" s="39"/>
      <c r="M513" s="39"/>
      <c r="N513" s="35" t="s">
        <v>17</v>
      </c>
      <c r="O513" s="40"/>
      <c r="P513" s="61"/>
      <c r="Q513" s="61"/>
      <c r="R513" s="61"/>
      <c r="S513" s="61"/>
      <c r="T513" s="61"/>
      <c r="U513" s="80"/>
      <c r="V513" s="80"/>
      <c r="W513" s="80"/>
    </row>
    <row r="514">
      <c r="A514" s="34">
        <v>45705.0</v>
      </c>
      <c r="B514" s="34">
        <v>45716.0</v>
      </c>
      <c r="C514" s="35">
        <v>220462.0</v>
      </c>
      <c r="D514" s="35" t="s">
        <v>173</v>
      </c>
      <c r="E514" s="34">
        <v>45352.0</v>
      </c>
      <c r="F514" s="36">
        <f t="shared" si="7"/>
        <v>11</v>
      </c>
      <c r="G514" s="34">
        <v>45478.0</v>
      </c>
      <c r="H514" s="36">
        <f t="shared" si="8"/>
        <v>7</v>
      </c>
      <c r="I514" s="35" t="s">
        <v>66</v>
      </c>
      <c r="J514" s="39"/>
      <c r="K514" s="38"/>
      <c r="L514" s="39"/>
      <c r="M514" s="39"/>
      <c r="N514" s="35" t="s">
        <v>17</v>
      </c>
      <c r="O514" s="40"/>
      <c r="P514" s="61"/>
      <c r="Q514" s="61"/>
      <c r="R514" s="61"/>
      <c r="S514" s="61"/>
      <c r="T514" s="61"/>
      <c r="U514" s="80"/>
      <c r="V514" s="80"/>
      <c r="W514" s="80"/>
    </row>
    <row r="515">
      <c r="A515" s="34">
        <v>45705.0</v>
      </c>
      <c r="B515" s="34">
        <v>45716.0</v>
      </c>
      <c r="C515" s="35">
        <v>235363.0</v>
      </c>
      <c r="D515" s="35" t="s">
        <v>173</v>
      </c>
      <c r="E515" s="34">
        <v>45536.0</v>
      </c>
      <c r="F515" s="36">
        <f t="shared" si="7"/>
        <v>5</v>
      </c>
      <c r="G515" s="37">
        <v>45622.0</v>
      </c>
      <c r="H515" s="36">
        <f t="shared" si="8"/>
        <v>3</v>
      </c>
      <c r="I515" s="35" t="s">
        <v>43</v>
      </c>
      <c r="J515" s="35" t="s">
        <v>31</v>
      </c>
      <c r="K515" s="38"/>
      <c r="L515" s="39"/>
      <c r="M515" s="39"/>
      <c r="N515" s="35" t="s">
        <v>17</v>
      </c>
      <c r="O515" s="40"/>
      <c r="P515" s="61"/>
      <c r="Q515" s="61"/>
      <c r="R515" s="61"/>
      <c r="S515" s="61"/>
      <c r="T515" s="61"/>
      <c r="U515" s="80"/>
      <c r="V515" s="80"/>
      <c r="W515" s="80"/>
    </row>
    <row r="516">
      <c r="A516" s="34">
        <v>45705.0</v>
      </c>
      <c r="B516" s="34">
        <v>45716.0</v>
      </c>
      <c r="C516" s="35">
        <v>232366.0</v>
      </c>
      <c r="D516" s="35" t="s">
        <v>173</v>
      </c>
      <c r="E516" s="34">
        <v>45566.0</v>
      </c>
      <c r="F516" s="36">
        <f t="shared" si="7"/>
        <v>4</v>
      </c>
      <c r="G516" s="37">
        <v>45590.0</v>
      </c>
      <c r="H516" s="36">
        <f t="shared" si="8"/>
        <v>4</v>
      </c>
      <c r="I516" s="35" t="s">
        <v>62</v>
      </c>
      <c r="J516" s="35" t="s">
        <v>31</v>
      </c>
      <c r="K516" s="38"/>
      <c r="L516" s="39"/>
      <c r="M516" s="39"/>
      <c r="N516" s="35" t="s">
        <v>17</v>
      </c>
      <c r="O516" s="40"/>
      <c r="P516" s="61"/>
      <c r="Q516" s="61"/>
      <c r="R516" s="61"/>
      <c r="S516" s="61"/>
      <c r="T516" s="61"/>
      <c r="U516" s="80"/>
      <c r="V516" s="80"/>
      <c r="W516" s="80"/>
    </row>
    <row r="517">
      <c r="A517" s="34">
        <v>45705.0</v>
      </c>
      <c r="B517" s="34">
        <v>45716.0</v>
      </c>
      <c r="C517" s="35">
        <v>225512.0</v>
      </c>
      <c r="D517" s="35" t="s">
        <v>173</v>
      </c>
      <c r="E517" s="34">
        <v>45474.0</v>
      </c>
      <c r="F517" s="36">
        <f t="shared" si="7"/>
        <v>7</v>
      </c>
      <c r="G517" s="34">
        <v>45527.0</v>
      </c>
      <c r="H517" s="36">
        <f t="shared" si="8"/>
        <v>6</v>
      </c>
      <c r="I517" s="35" t="s">
        <v>39</v>
      </c>
      <c r="J517" s="39"/>
      <c r="K517" s="38"/>
      <c r="L517" s="39"/>
      <c r="M517" s="39"/>
      <c r="N517" s="35" t="s">
        <v>17</v>
      </c>
      <c r="O517" s="40"/>
      <c r="P517" s="61"/>
      <c r="Q517" s="61"/>
      <c r="R517" s="61"/>
      <c r="S517" s="61"/>
      <c r="T517" s="61"/>
      <c r="U517" s="80"/>
      <c r="V517" s="80"/>
      <c r="W517" s="80"/>
    </row>
    <row r="518">
      <c r="A518" s="34">
        <v>45705.0</v>
      </c>
      <c r="B518" s="34">
        <v>45716.0</v>
      </c>
      <c r="C518" s="35">
        <v>234377.0</v>
      </c>
      <c r="D518" s="35" t="s">
        <v>173</v>
      </c>
      <c r="E518" s="34">
        <v>45566.0</v>
      </c>
      <c r="F518" s="36">
        <f t="shared" si="7"/>
        <v>4</v>
      </c>
      <c r="G518" s="37">
        <v>45610.0</v>
      </c>
      <c r="H518" s="36">
        <f t="shared" si="8"/>
        <v>3</v>
      </c>
      <c r="I518" s="35" t="s">
        <v>39</v>
      </c>
      <c r="J518" s="39"/>
      <c r="K518" s="38"/>
      <c r="L518" s="39"/>
      <c r="M518" s="39"/>
      <c r="N518" s="35" t="s">
        <v>17</v>
      </c>
      <c r="O518" s="40"/>
      <c r="P518" s="61"/>
      <c r="Q518" s="61"/>
      <c r="R518" s="61"/>
      <c r="S518" s="61"/>
      <c r="T518" s="61"/>
      <c r="U518" s="80"/>
      <c r="V518" s="80"/>
      <c r="W518" s="80"/>
    </row>
    <row r="519">
      <c r="A519" s="34">
        <v>45705.0</v>
      </c>
      <c r="B519" s="34">
        <v>45716.0</v>
      </c>
      <c r="C519" s="35">
        <v>196394.0</v>
      </c>
      <c r="D519" s="35" t="s">
        <v>173</v>
      </c>
      <c r="E519" s="34">
        <v>45413.0</v>
      </c>
      <c r="F519" s="36">
        <f t="shared" si="7"/>
        <v>9</v>
      </c>
      <c r="G519" s="34">
        <v>45422.0</v>
      </c>
      <c r="H519" s="36">
        <f t="shared" si="8"/>
        <v>9</v>
      </c>
      <c r="I519" s="35" t="s">
        <v>39</v>
      </c>
      <c r="J519" s="39"/>
      <c r="K519" s="38"/>
      <c r="L519" s="39"/>
      <c r="M519" s="39"/>
      <c r="N519" s="35" t="s">
        <v>17</v>
      </c>
      <c r="O519" s="40"/>
      <c r="P519" s="61"/>
      <c r="Q519" s="61"/>
      <c r="R519" s="61"/>
      <c r="S519" s="61"/>
      <c r="T519" s="61"/>
      <c r="U519" s="80"/>
      <c r="V519" s="80"/>
      <c r="W519" s="80"/>
    </row>
    <row r="520">
      <c r="A520" s="34">
        <v>45705.0</v>
      </c>
      <c r="B520" s="34">
        <v>45716.0</v>
      </c>
      <c r="C520" s="35">
        <v>228251.0</v>
      </c>
      <c r="D520" s="35" t="s">
        <v>173</v>
      </c>
      <c r="E520" s="34">
        <v>45505.0</v>
      </c>
      <c r="F520" s="36">
        <f t="shared" si="7"/>
        <v>6</v>
      </c>
      <c r="G520" s="34">
        <v>45552.0</v>
      </c>
      <c r="H520" s="36">
        <f t="shared" si="8"/>
        <v>5</v>
      </c>
      <c r="I520" s="35" t="s">
        <v>39</v>
      </c>
      <c r="J520" s="39"/>
      <c r="K520" s="38"/>
      <c r="L520" s="39"/>
      <c r="M520" s="39"/>
      <c r="N520" s="35" t="s">
        <v>17</v>
      </c>
      <c r="O520" s="40"/>
      <c r="P520" s="61"/>
      <c r="Q520" s="61"/>
      <c r="R520" s="61"/>
      <c r="S520" s="61"/>
      <c r="T520" s="61"/>
      <c r="U520" s="80"/>
      <c r="V520" s="80"/>
      <c r="W520" s="80"/>
    </row>
    <row r="521">
      <c r="A521" s="34">
        <v>45705.0</v>
      </c>
      <c r="B521" s="34">
        <v>45716.0</v>
      </c>
      <c r="C521" s="35">
        <v>235823.0</v>
      </c>
      <c r="D521" s="35" t="s">
        <v>173</v>
      </c>
      <c r="E521" s="34">
        <v>45597.0</v>
      </c>
      <c r="F521" s="36">
        <f t="shared" si="7"/>
        <v>3</v>
      </c>
      <c r="G521" s="37">
        <v>45625.0</v>
      </c>
      <c r="H521" s="36">
        <f t="shared" si="8"/>
        <v>2</v>
      </c>
      <c r="I521" s="35" t="s">
        <v>39</v>
      </c>
      <c r="J521" s="39"/>
      <c r="K521" s="38"/>
      <c r="L521" s="39"/>
      <c r="M521" s="39"/>
      <c r="N521" s="35" t="s">
        <v>17</v>
      </c>
      <c r="O521" s="40"/>
      <c r="P521" s="61"/>
      <c r="Q521" s="61"/>
      <c r="R521" s="61"/>
      <c r="S521" s="61"/>
      <c r="T521" s="61"/>
      <c r="U521" s="80"/>
      <c r="V521" s="80"/>
      <c r="W521" s="80"/>
    </row>
    <row r="522">
      <c r="A522" s="34">
        <v>45705.0</v>
      </c>
      <c r="B522" s="34">
        <v>45716.0</v>
      </c>
      <c r="C522" s="35">
        <v>237970.0</v>
      </c>
      <c r="D522" s="35" t="s">
        <v>173</v>
      </c>
      <c r="E522" s="34">
        <v>45627.0</v>
      </c>
      <c r="F522" s="36">
        <f t="shared" si="7"/>
        <v>2</v>
      </c>
      <c r="G522" s="37">
        <v>45656.0</v>
      </c>
      <c r="H522" s="36">
        <f t="shared" si="8"/>
        <v>1</v>
      </c>
      <c r="I522" s="35" t="s">
        <v>49</v>
      </c>
      <c r="J522" s="39"/>
      <c r="K522" s="38"/>
      <c r="L522" s="39"/>
      <c r="M522" s="39"/>
      <c r="N522" s="35" t="s">
        <v>17</v>
      </c>
      <c r="O522" s="40"/>
      <c r="P522" s="61"/>
      <c r="Q522" s="61"/>
      <c r="R522" s="61"/>
      <c r="S522" s="61"/>
      <c r="T522" s="61"/>
      <c r="U522" s="80"/>
      <c r="V522" s="80"/>
      <c r="W522" s="80"/>
    </row>
    <row r="523">
      <c r="A523" s="34">
        <v>45705.0</v>
      </c>
      <c r="B523" s="34">
        <v>45716.0</v>
      </c>
      <c r="C523" s="35">
        <v>239626.0</v>
      </c>
      <c r="D523" s="35" t="s">
        <v>173</v>
      </c>
      <c r="E523" s="34">
        <v>45566.0</v>
      </c>
      <c r="F523" s="36">
        <f t="shared" si="7"/>
        <v>4</v>
      </c>
      <c r="G523" s="34">
        <v>45673.0</v>
      </c>
      <c r="H523" s="36">
        <f t="shared" si="8"/>
        <v>1</v>
      </c>
      <c r="I523" s="35" t="s">
        <v>39</v>
      </c>
      <c r="J523" s="39"/>
      <c r="K523" s="38"/>
      <c r="L523" s="39"/>
      <c r="M523" s="39"/>
      <c r="N523" s="35" t="s">
        <v>17</v>
      </c>
      <c r="O523" s="40"/>
      <c r="P523" s="61"/>
      <c r="Q523" s="61"/>
      <c r="R523" s="61"/>
      <c r="S523" s="61"/>
      <c r="T523" s="61"/>
      <c r="U523" s="80"/>
      <c r="V523" s="80"/>
      <c r="W523" s="80"/>
    </row>
    <row r="524">
      <c r="A524" s="34">
        <v>45705.0</v>
      </c>
      <c r="B524" s="34">
        <v>45716.0</v>
      </c>
      <c r="C524" s="35">
        <v>239870.0</v>
      </c>
      <c r="D524" s="35" t="s">
        <v>173</v>
      </c>
      <c r="E524" s="34">
        <v>45627.0</v>
      </c>
      <c r="F524" s="36">
        <f t="shared" si="7"/>
        <v>2</v>
      </c>
      <c r="G524" s="34">
        <v>45680.0</v>
      </c>
      <c r="H524" s="36">
        <f t="shared" si="8"/>
        <v>1</v>
      </c>
      <c r="I524" s="35" t="s">
        <v>62</v>
      </c>
      <c r="J524" s="35" t="s">
        <v>31</v>
      </c>
      <c r="K524" s="38"/>
      <c r="L524" s="39"/>
      <c r="M524" s="39"/>
      <c r="N524" s="35" t="s">
        <v>17</v>
      </c>
      <c r="O524" s="40"/>
      <c r="P524" s="61"/>
      <c r="Q524" s="61"/>
      <c r="R524" s="61"/>
      <c r="S524" s="61"/>
      <c r="T524" s="61"/>
      <c r="U524" s="80"/>
      <c r="V524" s="80"/>
      <c r="W524" s="80"/>
    </row>
    <row r="525">
      <c r="A525" s="34">
        <v>45705.0</v>
      </c>
      <c r="B525" s="34">
        <v>45716.0</v>
      </c>
      <c r="C525" s="35">
        <v>241583.0</v>
      </c>
      <c r="D525" s="35" t="s">
        <v>173</v>
      </c>
      <c r="E525" s="34">
        <v>45658.0</v>
      </c>
      <c r="F525" s="36">
        <f t="shared" si="7"/>
        <v>1</v>
      </c>
      <c r="G525" s="34">
        <v>45691.0</v>
      </c>
      <c r="H525" s="36">
        <f t="shared" si="8"/>
        <v>0</v>
      </c>
      <c r="I525" s="35" t="s">
        <v>46</v>
      </c>
      <c r="J525" s="35" t="s">
        <v>31</v>
      </c>
      <c r="K525" s="38"/>
      <c r="L525" s="39"/>
      <c r="M525" s="39"/>
      <c r="N525" s="35" t="s">
        <v>17</v>
      </c>
      <c r="O525" s="40"/>
      <c r="P525" s="61"/>
      <c r="Q525" s="61"/>
      <c r="R525" s="61"/>
      <c r="S525" s="61"/>
      <c r="T525" s="61"/>
      <c r="U525" s="80"/>
      <c r="V525" s="80"/>
      <c r="W525" s="80"/>
    </row>
    <row r="526">
      <c r="A526" s="34">
        <v>45705.0</v>
      </c>
      <c r="B526" s="34">
        <v>45716.0</v>
      </c>
      <c r="C526" s="35">
        <v>242637.0</v>
      </c>
      <c r="D526" s="35" t="s">
        <v>173</v>
      </c>
      <c r="E526" s="34">
        <v>45658.0</v>
      </c>
      <c r="F526" s="36">
        <f t="shared" si="7"/>
        <v>1</v>
      </c>
      <c r="G526" s="34">
        <v>45333.0</v>
      </c>
      <c r="H526" s="36">
        <f t="shared" si="8"/>
        <v>12</v>
      </c>
      <c r="I526" s="35" t="s">
        <v>121</v>
      </c>
      <c r="J526" s="39"/>
      <c r="K526" s="38"/>
      <c r="L526" s="39"/>
      <c r="M526" s="39"/>
      <c r="N526" s="35" t="s">
        <v>17</v>
      </c>
      <c r="O526" s="40"/>
      <c r="P526" s="61"/>
      <c r="Q526" s="61"/>
      <c r="R526" s="61"/>
      <c r="S526" s="61"/>
      <c r="T526" s="61"/>
      <c r="U526" s="80"/>
      <c r="V526" s="80"/>
      <c r="W526" s="80"/>
    </row>
    <row r="527">
      <c r="A527" s="34">
        <v>45705.0</v>
      </c>
      <c r="B527" s="34">
        <v>45716.0</v>
      </c>
      <c r="C527" s="35">
        <v>228136.0</v>
      </c>
      <c r="D527" s="35" t="s">
        <v>106</v>
      </c>
      <c r="E527" s="34">
        <v>45444.0</v>
      </c>
      <c r="F527" s="36">
        <f t="shared" si="7"/>
        <v>8</v>
      </c>
      <c r="G527" s="34">
        <v>45551.0</v>
      </c>
      <c r="H527" s="36">
        <f t="shared" si="8"/>
        <v>5</v>
      </c>
      <c r="I527" s="35" t="s">
        <v>39</v>
      </c>
      <c r="J527" s="39"/>
      <c r="K527" s="38"/>
      <c r="L527" s="39"/>
      <c r="M527" s="39"/>
      <c r="N527" s="35" t="s">
        <v>17</v>
      </c>
      <c r="O527" s="40"/>
      <c r="P527" s="61"/>
      <c r="Q527" s="61"/>
      <c r="R527" s="61"/>
      <c r="S527" s="61"/>
      <c r="T527" s="61"/>
      <c r="U527" s="80"/>
      <c r="V527" s="80"/>
      <c r="W527" s="80"/>
    </row>
    <row r="528">
      <c r="A528" s="34">
        <v>45705.0</v>
      </c>
      <c r="B528" s="34">
        <v>45716.0</v>
      </c>
      <c r="C528" s="35">
        <v>212157.0</v>
      </c>
      <c r="D528" s="35" t="s">
        <v>106</v>
      </c>
      <c r="E528" s="34">
        <v>45383.0</v>
      </c>
      <c r="F528" s="36">
        <f t="shared" si="7"/>
        <v>10</v>
      </c>
      <c r="G528" s="34">
        <v>45412.0</v>
      </c>
      <c r="H528" s="36">
        <f t="shared" si="8"/>
        <v>9</v>
      </c>
      <c r="I528" s="35" t="s">
        <v>39</v>
      </c>
      <c r="J528" s="39"/>
      <c r="K528" s="38"/>
      <c r="L528" s="39"/>
      <c r="M528" s="39"/>
      <c r="N528" s="35" t="s">
        <v>17</v>
      </c>
      <c r="O528" s="40"/>
      <c r="P528" s="61"/>
      <c r="Q528" s="61"/>
      <c r="R528" s="61"/>
      <c r="S528" s="61"/>
      <c r="T528" s="61"/>
      <c r="U528" s="80"/>
      <c r="V528" s="80"/>
      <c r="W528" s="80"/>
    </row>
    <row r="529">
      <c r="A529" s="34">
        <v>45705.0</v>
      </c>
      <c r="B529" s="34">
        <v>45716.0</v>
      </c>
      <c r="C529" s="35">
        <v>218785.0</v>
      </c>
      <c r="D529" s="35" t="s">
        <v>106</v>
      </c>
      <c r="E529" s="34">
        <v>45444.0</v>
      </c>
      <c r="F529" s="36">
        <f t="shared" si="7"/>
        <v>8</v>
      </c>
      <c r="G529" s="34">
        <v>45464.0</v>
      </c>
      <c r="H529" s="36">
        <f t="shared" si="8"/>
        <v>8</v>
      </c>
      <c r="I529" s="35" t="s">
        <v>39</v>
      </c>
      <c r="J529" s="39"/>
      <c r="K529" s="38"/>
      <c r="L529" s="39"/>
      <c r="M529" s="39"/>
      <c r="N529" s="35" t="s">
        <v>17</v>
      </c>
      <c r="O529" s="40"/>
      <c r="P529" s="61"/>
      <c r="Q529" s="61"/>
      <c r="R529" s="61"/>
      <c r="S529" s="61"/>
      <c r="T529" s="61"/>
      <c r="U529" s="80"/>
      <c r="V529" s="80"/>
      <c r="W529" s="80"/>
    </row>
    <row r="530">
      <c r="A530" s="34">
        <v>45705.0</v>
      </c>
      <c r="B530" s="34">
        <v>45716.0</v>
      </c>
      <c r="C530" s="35">
        <v>223429.0</v>
      </c>
      <c r="D530" s="35" t="s">
        <v>106</v>
      </c>
      <c r="E530" s="34">
        <v>45474.0</v>
      </c>
      <c r="F530" s="36">
        <f t="shared" si="7"/>
        <v>7</v>
      </c>
      <c r="G530" s="34">
        <v>45506.0</v>
      </c>
      <c r="H530" s="36">
        <f t="shared" si="8"/>
        <v>6</v>
      </c>
      <c r="I530" s="35" t="s">
        <v>62</v>
      </c>
      <c r="J530" s="35">
        <v>102.0</v>
      </c>
      <c r="K530" s="48">
        <v>6000.0</v>
      </c>
      <c r="L530" s="35" t="s">
        <v>70</v>
      </c>
      <c r="M530" s="34">
        <v>45716.0</v>
      </c>
      <c r="N530" s="35" t="s">
        <v>15</v>
      </c>
      <c r="O530" s="55" t="s">
        <v>55</v>
      </c>
      <c r="P530" s="61"/>
      <c r="Q530" s="61"/>
      <c r="R530" s="61"/>
      <c r="S530" s="61"/>
      <c r="T530" s="61"/>
      <c r="U530" s="80"/>
      <c r="V530" s="80"/>
      <c r="W530" s="80"/>
    </row>
    <row r="531">
      <c r="A531" s="34">
        <v>45705.0</v>
      </c>
      <c r="B531" s="34">
        <v>45716.0</v>
      </c>
      <c r="C531" s="35">
        <v>228912.0</v>
      </c>
      <c r="D531" s="35" t="s">
        <v>106</v>
      </c>
      <c r="E531" s="34">
        <v>45505.0</v>
      </c>
      <c r="F531" s="36">
        <f t="shared" si="7"/>
        <v>6</v>
      </c>
      <c r="G531" s="34">
        <v>45559.0</v>
      </c>
      <c r="H531" s="36">
        <f t="shared" si="8"/>
        <v>5</v>
      </c>
      <c r="I531" s="35" t="s">
        <v>121</v>
      </c>
      <c r="J531" s="39"/>
      <c r="K531" s="38"/>
      <c r="L531" s="39"/>
      <c r="M531" s="39"/>
      <c r="N531" s="35" t="s">
        <v>17</v>
      </c>
      <c r="O531" s="40"/>
      <c r="P531" s="61"/>
      <c r="Q531" s="61"/>
      <c r="R531" s="61"/>
      <c r="S531" s="61"/>
      <c r="T531" s="61"/>
      <c r="U531" s="80"/>
      <c r="V531" s="80"/>
      <c r="W531" s="80"/>
    </row>
    <row r="532">
      <c r="A532" s="34">
        <v>45705.0</v>
      </c>
      <c r="B532" s="34">
        <v>45716.0</v>
      </c>
      <c r="C532" s="35">
        <v>231085.0</v>
      </c>
      <c r="D532" s="35" t="s">
        <v>106</v>
      </c>
      <c r="E532" s="34">
        <v>45566.0</v>
      </c>
      <c r="F532" s="36">
        <f t="shared" si="7"/>
        <v>4</v>
      </c>
      <c r="G532" s="37">
        <v>45581.0</v>
      </c>
      <c r="H532" s="36">
        <f t="shared" si="8"/>
        <v>4</v>
      </c>
      <c r="I532" s="35" t="s">
        <v>39</v>
      </c>
      <c r="J532" s="39"/>
      <c r="K532" s="38"/>
      <c r="L532" s="39"/>
      <c r="M532" s="39"/>
      <c r="N532" s="35" t="s">
        <v>17</v>
      </c>
      <c r="O532" s="40"/>
      <c r="P532" s="61"/>
      <c r="Q532" s="61"/>
      <c r="R532" s="61"/>
      <c r="S532" s="61"/>
      <c r="T532" s="61"/>
      <c r="U532" s="80"/>
      <c r="V532" s="80"/>
      <c r="W532" s="80"/>
    </row>
    <row r="533">
      <c r="A533" s="34">
        <v>45705.0</v>
      </c>
      <c r="B533" s="34">
        <v>45716.0</v>
      </c>
      <c r="C533" s="35">
        <v>233550.0</v>
      </c>
      <c r="D533" s="35" t="s">
        <v>106</v>
      </c>
      <c r="E533" s="34">
        <v>45566.0</v>
      </c>
      <c r="F533" s="36">
        <f t="shared" si="7"/>
        <v>4</v>
      </c>
      <c r="G533" s="37">
        <v>45608.0</v>
      </c>
      <c r="H533" s="36">
        <f t="shared" si="8"/>
        <v>3</v>
      </c>
      <c r="I533" s="35" t="s">
        <v>39</v>
      </c>
      <c r="J533" s="39"/>
      <c r="K533" s="38"/>
      <c r="L533" s="39"/>
      <c r="M533" s="39"/>
      <c r="N533" s="35" t="s">
        <v>17</v>
      </c>
      <c r="O533" s="40"/>
      <c r="P533" s="61"/>
      <c r="Q533" s="61"/>
      <c r="R533" s="61"/>
      <c r="S533" s="61"/>
      <c r="T533" s="61"/>
      <c r="U533" s="80"/>
      <c r="V533" s="80"/>
      <c r="W533" s="80"/>
    </row>
    <row r="534">
      <c r="A534" s="34">
        <v>45705.0</v>
      </c>
      <c r="B534" s="34">
        <v>45716.0</v>
      </c>
      <c r="C534" s="35">
        <v>235477.0</v>
      </c>
      <c r="D534" s="35" t="s">
        <v>106</v>
      </c>
      <c r="E534" s="34">
        <v>45597.0</v>
      </c>
      <c r="F534" s="36">
        <f t="shared" si="7"/>
        <v>3</v>
      </c>
      <c r="G534" s="37">
        <v>45625.0</v>
      </c>
      <c r="H534" s="36">
        <f t="shared" si="8"/>
        <v>2</v>
      </c>
      <c r="I534" s="35" t="s">
        <v>39</v>
      </c>
      <c r="J534" s="39"/>
      <c r="K534" s="38"/>
      <c r="L534" s="39"/>
      <c r="M534" s="39"/>
      <c r="N534" s="35" t="s">
        <v>17</v>
      </c>
      <c r="O534" s="40"/>
      <c r="P534" s="61"/>
      <c r="Q534" s="61"/>
      <c r="R534" s="61"/>
      <c r="S534" s="61"/>
      <c r="T534" s="61"/>
      <c r="U534" s="80"/>
      <c r="V534" s="80"/>
      <c r="W534" s="80"/>
    </row>
    <row r="535">
      <c r="A535" s="34">
        <v>45705.0</v>
      </c>
      <c r="B535" s="34">
        <v>45716.0</v>
      </c>
      <c r="C535" s="35">
        <v>222654.0</v>
      </c>
      <c r="D535" s="35" t="s">
        <v>106</v>
      </c>
      <c r="E535" s="34">
        <v>45474.0</v>
      </c>
      <c r="F535" s="36">
        <f t="shared" si="7"/>
        <v>7</v>
      </c>
      <c r="G535" s="34">
        <v>45497.0</v>
      </c>
      <c r="H535" s="36">
        <f t="shared" si="8"/>
        <v>7</v>
      </c>
      <c r="I535" s="35" t="s">
        <v>62</v>
      </c>
      <c r="J535" s="35">
        <v>105.0</v>
      </c>
      <c r="K535" s="38"/>
      <c r="L535" s="39"/>
      <c r="M535" s="37">
        <v>45623.0</v>
      </c>
      <c r="N535" s="35" t="s">
        <v>87</v>
      </c>
      <c r="O535" s="40"/>
      <c r="P535" s="61"/>
      <c r="Q535" s="61"/>
      <c r="R535" s="61"/>
      <c r="S535" s="61"/>
      <c r="T535" s="61"/>
      <c r="U535" s="80"/>
      <c r="V535" s="80"/>
      <c r="W535" s="80"/>
    </row>
    <row r="536">
      <c r="A536" s="34">
        <v>45705.0</v>
      </c>
      <c r="B536" s="34">
        <v>45716.0</v>
      </c>
      <c r="C536" s="35">
        <v>240830.0</v>
      </c>
      <c r="D536" s="35" t="s">
        <v>106</v>
      </c>
      <c r="E536" s="34">
        <v>45658.0</v>
      </c>
      <c r="F536" s="36">
        <f t="shared" si="7"/>
        <v>1</v>
      </c>
      <c r="G536" s="34">
        <v>45686.0</v>
      </c>
      <c r="H536" s="36">
        <f t="shared" si="8"/>
        <v>0</v>
      </c>
      <c r="I536" s="35" t="s">
        <v>62</v>
      </c>
      <c r="J536" s="35" t="s">
        <v>31</v>
      </c>
      <c r="K536" s="38"/>
      <c r="L536" s="39"/>
      <c r="M536" s="39"/>
      <c r="N536" s="35" t="s">
        <v>17</v>
      </c>
      <c r="O536" s="40"/>
      <c r="P536" s="61"/>
      <c r="Q536" s="61"/>
      <c r="R536" s="61"/>
      <c r="S536" s="61"/>
      <c r="T536" s="61"/>
      <c r="U536" s="80"/>
      <c r="V536" s="80"/>
      <c r="W536" s="80"/>
    </row>
    <row r="537">
      <c r="A537" s="34">
        <v>45705.0</v>
      </c>
      <c r="B537" s="34">
        <v>45716.0</v>
      </c>
      <c r="C537" s="35">
        <v>219167.0</v>
      </c>
      <c r="D537" s="35" t="s">
        <v>106</v>
      </c>
      <c r="E537" s="34">
        <v>45444.0</v>
      </c>
      <c r="F537" s="36">
        <f t="shared" si="7"/>
        <v>8</v>
      </c>
      <c r="G537" s="34">
        <v>45470.0</v>
      </c>
      <c r="H537" s="36">
        <f t="shared" si="8"/>
        <v>8</v>
      </c>
      <c r="I537" s="35" t="s">
        <v>43</v>
      </c>
      <c r="J537" s="35" t="s">
        <v>174</v>
      </c>
      <c r="K537" s="38"/>
      <c r="L537" s="39"/>
      <c r="M537" s="37">
        <v>45979.0</v>
      </c>
      <c r="N537" s="35" t="s">
        <v>17</v>
      </c>
      <c r="O537" s="40"/>
      <c r="P537" s="61"/>
      <c r="Q537" s="61"/>
      <c r="R537" s="61"/>
      <c r="S537" s="61"/>
      <c r="T537" s="61"/>
      <c r="U537" s="80"/>
      <c r="V537" s="80"/>
      <c r="W537" s="80"/>
    </row>
    <row r="538">
      <c r="A538" s="34">
        <v>45705.0</v>
      </c>
      <c r="B538" s="34">
        <v>45716.0</v>
      </c>
      <c r="C538" s="35">
        <v>166187.0</v>
      </c>
      <c r="D538" s="35" t="s">
        <v>109</v>
      </c>
      <c r="E538" s="34">
        <v>44958.0</v>
      </c>
      <c r="F538" s="36">
        <f t="shared" si="7"/>
        <v>24</v>
      </c>
      <c r="G538" s="34">
        <v>45016.0</v>
      </c>
      <c r="H538" s="36">
        <f t="shared" si="8"/>
        <v>22</v>
      </c>
      <c r="I538" s="35" t="s">
        <v>49</v>
      </c>
      <c r="J538" s="39"/>
      <c r="K538" s="38"/>
      <c r="L538" s="39"/>
      <c r="M538" s="39"/>
      <c r="N538" s="35" t="s">
        <v>17</v>
      </c>
      <c r="O538" s="40"/>
      <c r="P538" s="61"/>
      <c r="Q538" s="61"/>
      <c r="R538" s="61"/>
      <c r="S538" s="61"/>
      <c r="T538" s="61"/>
      <c r="U538" s="80"/>
      <c r="V538" s="80"/>
      <c r="W538" s="80"/>
    </row>
    <row r="539">
      <c r="A539" s="34">
        <v>45705.0</v>
      </c>
      <c r="B539" s="34">
        <v>45716.0</v>
      </c>
      <c r="C539" s="35">
        <v>206017.0</v>
      </c>
      <c r="D539" s="35" t="s">
        <v>109</v>
      </c>
      <c r="E539" s="34">
        <v>45261.0</v>
      </c>
      <c r="F539" s="36">
        <f t="shared" si="7"/>
        <v>14</v>
      </c>
      <c r="G539" s="34">
        <v>45363.0</v>
      </c>
      <c r="H539" s="36">
        <f t="shared" si="8"/>
        <v>11</v>
      </c>
      <c r="I539" s="35" t="s">
        <v>67</v>
      </c>
      <c r="J539" s="39"/>
      <c r="K539" s="38"/>
      <c r="L539" s="39"/>
      <c r="M539" s="39"/>
      <c r="N539" s="35" t="s">
        <v>17</v>
      </c>
      <c r="O539" s="40"/>
      <c r="P539" s="61"/>
      <c r="Q539" s="61"/>
      <c r="R539" s="61"/>
      <c r="S539" s="61"/>
      <c r="T539" s="61"/>
      <c r="U539" s="80"/>
      <c r="V539" s="80"/>
      <c r="W539" s="80"/>
    </row>
    <row r="540">
      <c r="A540" s="34">
        <v>45705.0</v>
      </c>
      <c r="B540" s="34">
        <v>45716.0</v>
      </c>
      <c r="C540" s="35">
        <v>236827.0</v>
      </c>
      <c r="D540" s="35" t="s">
        <v>109</v>
      </c>
      <c r="E540" s="34">
        <v>45536.0</v>
      </c>
      <c r="F540" s="36">
        <f t="shared" si="7"/>
        <v>5</v>
      </c>
      <c r="G540" s="37">
        <v>45639.0</v>
      </c>
      <c r="H540" s="36">
        <f t="shared" si="8"/>
        <v>2</v>
      </c>
      <c r="I540" s="35" t="s">
        <v>67</v>
      </c>
      <c r="J540" s="39"/>
      <c r="K540" s="38"/>
      <c r="L540" s="39"/>
      <c r="M540" s="39"/>
      <c r="N540" s="35" t="s">
        <v>17</v>
      </c>
      <c r="O540" s="40"/>
      <c r="P540" s="61"/>
      <c r="Q540" s="61"/>
      <c r="R540" s="61"/>
      <c r="S540" s="61"/>
      <c r="T540" s="61"/>
      <c r="U540" s="80"/>
      <c r="V540" s="80"/>
      <c r="W540" s="80"/>
    </row>
    <row r="541">
      <c r="A541" s="34">
        <v>45705.0</v>
      </c>
      <c r="B541" s="34">
        <v>45716.0</v>
      </c>
      <c r="C541" s="35">
        <v>179320.0</v>
      </c>
      <c r="D541" s="35" t="s">
        <v>108</v>
      </c>
      <c r="E541" s="34">
        <v>45108.0</v>
      </c>
      <c r="F541" s="36">
        <f t="shared" si="7"/>
        <v>19</v>
      </c>
      <c r="G541" s="34">
        <v>45127.0</v>
      </c>
      <c r="H541" s="36">
        <f t="shared" si="8"/>
        <v>19</v>
      </c>
      <c r="I541" s="35" t="s">
        <v>49</v>
      </c>
      <c r="J541" s="39"/>
      <c r="K541" s="38"/>
      <c r="L541" s="39"/>
      <c r="M541" s="39"/>
      <c r="N541" s="35" t="s">
        <v>17</v>
      </c>
      <c r="O541" s="40"/>
      <c r="P541" s="61"/>
      <c r="Q541" s="61"/>
      <c r="R541" s="61"/>
      <c r="S541" s="61"/>
      <c r="T541" s="61"/>
      <c r="U541" s="80"/>
      <c r="V541" s="80"/>
      <c r="W541" s="80"/>
    </row>
    <row r="542">
      <c r="A542" s="34">
        <v>45705.0</v>
      </c>
      <c r="B542" s="34">
        <v>45716.0</v>
      </c>
      <c r="C542" s="35">
        <v>149738.0</v>
      </c>
      <c r="D542" s="35" t="s">
        <v>110</v>
      </c>
      <c r="E542" s="34">
        <v>44593.0</v>
      </c>
      <c r="F542" s="36">
        <f t="shared" si="7"/>
        <v>36</v>
      </c>
      <c r="G542" s="34">
        <v>44869.0</v>
      </c>
      <c r="H542" s="36">
        <f t="shared" si="8"/>
        <v>27</v>
      </c>
      <c r="I542" s="35" t="s">
        <v>62</v>
      </c>
      <c r="J542" s="35">
        <v>101.0</v>
      </c>
      <c r="K542" s="38"/>
      <c r="L542" s="39"/>
      <c r="M542" s="34">
        <v>45001.0</v>
      </c>
      <c r="N542" s="35" t="s">
        <v>17</v>
      </c>
      <c r="O542" s="40"/>
      <c r="P542" s="61"/>
      <c r="Q542" s="61"/>
      <c r="R542" s="61"/>
      <c r="S542" s="61"/>
      <c r="T542" s="61"/>
      <c r="U542" s="80"/>
      <c r="V542" s="80"/>
      <c r="W542" s="80"/>
    </row>
    <row r="543">
      <c r="A543" s="34">
        <v>45702.0</v>
      </c>
      <c r="B543" s="34">
        <v>45707.0</v>
      </c>
      <c r="C543" s="35">
        <v>165885.0</v>
      </c>
      <c r="D543" s="35" t="s">
        <v>110</v>
      </c>
      <c r="E543" s="34">
        <v>44866.0</v>
      </c>
      <c r="F543" s="36">
        <f t="shared" si="7"/>
        <v>27</v>
      </c>
      <c r="G543" s="34">
        <v>45015.0</v>
      </c>
      <c r="H543" s="36">
        <f t="shared" si="8"/>
        <v>22</v>
      </c>
      <c r="I543" s="35" t="s">
        <v>62</v>
      </c>
      <c r="J543" s="35">
        <v>120.0</v>
      </c>
      <c r="K543" s="48" t="s">
        <v>74</v>
      </c>
      <c r="L543" s="35" t="s">
        <v>54</v>
      </c>
      <c r="M543" s="34">
        <v>45707.0</v>
      </c>
      <c r="N543" s="35" t="s">
        <v>15</v>
      </c>
      <c r="O543" s="55" t="s">
        <v>175</v>
      </c>
      <c r="P543" s="61"/>
      <c r="Q543" s="61"/>
      <c r="R543" s="61"/>
      <c r="S543" s="61"/>
      <c r="T543" s="61"/>
      <c r="U543" s="80"/>
      <c r="V543" s="80"/>
      <c r="W543" s="80"/>
    </row>
    <row r="544">
      <c r="A544" s="34">
        <v>45705.0</v>
      </c>
      <c r="B544" s="34">
        <v>45716.0</v>
      </c>
      <c r="C544" s="35">
        <v>225992.0</v>
      </c>
      <c r="D544" s="35" t="s">
        <v>110</v>
      </c>
      <c r="E544" s="34">
        <v>45292.0</v>
      </c>
      <c r="F544" s="36">
        <f t="shared" si="7"/>
        <v>13</v>
      </c>
      <c r="G544" s="34">
        <v>45532.0</v>
      </c>
      <c r="H544" s="36">
        <f t="shared" si="8"/>
        <v>6</v>
      </c>
      <c r="I544" s="35" t="s">
        <v>62</v>
      </c>
      <c r="J544" s="35">
        <v>120.0</v>
      </c>
      <c r="K544" s="38"/>
      <c r="L544" s="39"/>
      <c r="M544" s="34">
        <v>45716.0</v>
      </c>
      <c r="N544" s="35" t="s">
        <v>20</v>
      </c>
      <c r="O544" s="40"/>
      <c r="P544" s="61"/>
      <c r="Q544" s="61"/>
      <c r="R544" s="61"/>
      <c r="S544" s="61"/>
      <c r="T544" s="61"/>
      <c r="U544" s="80"/>
      <c r="V544" s="80"/>
      <c r="W544" s="80"/>
    </row>
    <row r="545">
      <c r="A545" s="34">
        <v>45705.0</v>
      </c>
      <c r="B545" s="34">
        <v>45716.0</v>
      </c>
      <c r="C545" s="35">
        <v>226246.0</v>
      </c>
      <c r="D545" s="35" t="s">
        <v>110</v>
      </c>
      <c r="E545" s="34">
        <v>45474.0</v>
      </c>
      <c r="F545" s="36">
        <f t="shared" si="7"/>
        <v>7</v>
      </c>
      <c r="G545" s="34">
        <v>45544.0</v>
      </c>
      <c r="H545" s="36">
        <f t="shared" si="8"/>
        <v>5</v>
      </c>
      <c r="I545" s="35" t="s">
        <v>62</v>
      </c>
      <c r="J545" s="35" t="s">
        <v>31</v>
      </c>
      <c r="K545" s="38"/>
      <c r="L545" s="39"/>
      <c r="M545" s="39"/>
      <c r="N545" s="35" t="s">
        <v>17</v>
      </c>
      <c r="O545" s="40"/>
      <c r="P545" s="61"/>
      <c r="Q545" s="61"/>
      <c r="R545" s="61"/>
      <c r="S545" s="61"/>
      <c r="T545" s="61"/>
      <c r="U545" s="80"/>
      <c r="V545" s="80"/>
      <c r="W545" s="80"/>
    </row>
    <row r="546">
      <c r="A546" s="34">
        <v>45705.0</v>
      </c>
      <c r="B546" s="34">
        <v>45716.0</v>
      </c>
      <c r="C546" s="35">
        <v>219293.0</v>
      </c>
      <c r="D546" s="35" t="s">
        <v>110</v>
      </c>
      <c r="E546" s="34">
        <v>45413.0</v>
      </c>
      <c r="F546" s="36">
        <f t="shared" si="7"/>
        <v>9</v>
      </c>
      <c r="G546" s="34">
        <v>45468.0</v>
      </c>
      <c r="H546" s="36">
        <f t="shared" si="8"/>
        <v>8</v>
      </c>
      <c r="I546" s="35" t="s">
        <v>39</v>
      </c>
      <c r="J546" s="39"/>
      <c r="K546" s="38"/>
      <c r="L546" s="39"/>
      <c r="M546" s="39"/>
      <c r="N546" s="35" t="s">
        <v>17</v>
      </c>
      <c r="O546" s="40"/>
      <c r="P546" s="61"/>
      <c r="Q546" s="61"/>
      <c r="R546" s="61"/>
      <c r="S546" s="61"/>
      <c r="T546" s="61"/>
      <c r="U546" s="80"/>
      <c r="V546" s="80"/>
      <c r="W546" s="80"/>
    </row>
    <row r="547">
      <c r="A547" s="34">
        <v>45705.0</v>
      </c>
      <c r="B547" s="34">
        <v>45714.0</v>
      </c>
      <c r="C547" s="35">
        <v>212474.0</v>
      </c>
      <c r="D547" s="35" t="s">
        <v>110</v>
      </c>
      <c r="E547" s="34">
        <v>45323.0</v>
      </c>
      <c r="F547" s="36">
        <f t="shared" si="7"/>
        <v>12</v>
      </c>
      <c r="G547" s="34">
        <v>45411.0</v>
      </c>
      <c r="H547" s="36">
        <f t="shared" si="8"/>
        <v>9</v>
      </c>
      <c r="I547" s="35" t="s">
        <v>43</v>
      </c>
      <c r="J547" s="35">
        <v>302.0</v>
      </c>
      <c r="K547" s="38"/>
      <c r="L547" s="39"/>
      <c r="M547" s="34">
        <v>45714.0</v>
      </c>
      <c r="N547" s="35" t="s">
        <v>20</v>
      </c>
      <c r="O547" s="40"/>
      <c r="P547" s="61"/>
      <c r="Q547" s="61"/>
      <c r="R547" s="61"/>
      <c r="S547" s="61"/>
      <c r="T547" s="61"/>
      <c r="U547" s="80"/>
      <c r="V547" s="80"/>
      <c r="W547" s="80"/>
    </row>
    <row r="548">
      <c r="A548" s="34">
        <v>45705.0</v>
      </c>
      <c r="B548" s="34">
        <v>45716.0</v>
      </c>
      <c r="C548" s="35">
        <v>235143.0</v>
      </c>
      <c r="D548" s="35" t="s">
        <v>110</v>
      </c>
      <c r="E548" s="34">
        <v>45658.0</v>
      </c>
      <c r="F548" s="36">
        <f t="shared" si="7"/>
        <v>1</v>
      </c>
      <c r="G548" s="34">
        <v>45672.0</v>
      </c>
      <c r="H548" s="36">
        <f t="shared" si="8"/>
        <v>1</v>
      </c>
      <c r="I548" s="35" t="s">
        <v>39</v>
      </c>
      <c r="J548" s="39"/>
      <c r="K548" s="38"/>
      <c r="L548" s="39"/>
      <c r="M548" s="39"/>
      <c r="N548" s="35" t="s">
        <v>17</v>
      </c>
      <c r="O548" s="40"/>
      <c r="P548" s="61"/>
      <c r="Q548" s="61"/>
      <c r="R548" s="61"/>
      <c r="S548" s="61"/>
      <c r="T548" s="61"/>
      <c r="U548" s="80"/>
      <c r="V548" s="80"/>
      <c r="W548" s="80"/>
    </row>
    <row r="549">
      <c r="A549" s="34">
        <v>45705.0</v>
      </c>
      <c r="B549" s="34">
        <v>45716.0</v>
      </c>
      <c r="C549" s="35">
        <v>213919.0</v>
      </c>
      <c r="D549" s="35" t="s">
        <v>113</v>
      </c>
      <c r="E549" s="34">
        <v>45413.0</v>
      </c>
      <c r="F549" s="36">
        <f t="shared" si="7"/>
        <v>9</v>
      </c>
      <c r="G549" s="34">
        <v>45422.0</v>
      </c>
      <c r="H549" s="36">
        <f t="shared" si="8"/>
        <v>9</v>
      </c>
      <c r="I549" s="35" t="s">
        <v>62</v>
      </c>
      <c r="J549" s="35">
        <v>102.0</v>
      </c>
      <c r="K549" s="38"/>
      <c r="L549" s="39"/>
      <c r="M549" s="34">
        <v>45716.0</v>
      </c>
      <c r="N549" s="35" t="s">
        <v>15</v>
      </c>
      <c r="O549" s="55" t="s">
        <v>55</v>
      </c>
      <c r="P549" s="61"/>
      <c r="Q549" s="61"/>
      <c r="R549" s="61"/>
      <c r="S549" s="61"/>
      <c r="T549" s="61"/>
      <c r="U549" s="80"/>
      <c r="V549" s="80"/>
      <c r="W549" s="80"/>
    </row>
    <row r="550">
      <c r="A550" s="34">
        <v>45705.0</v>
      </c>
      <c r="B550" s="34">
        <v>45712.0</v>
      </c>
      <c r="C550" s="35">
        <v>222555.0</v>
      </c>
      <c r="D550" s="35" t="s">
        <v>113</v>
      </c>
      <c r="E550" s="34">
        <v>45474.0</v>
      </c>
      <c r="F550" s="36">
        <f t="shared" si="7"/>
        <v>7</v>
      </c>
      <c r="G550" s="34">
        <v>45497.0</v>
      </c>
      <c r="H550" s="36">
        <f t="shared" si="8"/>
        <v>7</v>
      </c>
      <c r="I550" s="35" t="s">
        <v>46</v>
      </c>
      <c r="J550" s="35">
        <v>404.0</v>
      </c>
      <c r="K550" s="38"/>
      <c r="L550" s="35" t="s">
        <v>54</v>
      </c>
      <c r="M550" s="34">
        <v>45712.0</v>
      </c>
      <c r="N550" s="35" t="s">
        <v>15</v>
      </c>
      <c r="O550" s="55" t="s">
        <v>176</v>
      </c>
      <c r="P550" s="61"/>
      <c r="Q550" s="61"/>
      <c r="R550" s="61"/>
      <c r="S550" s="61"/>
      <c r="T550" s="61"/>
      <c r="U550" s="80"/>
      <c r="V550" s="80"/>
      <c r="W550" s="80"/>
    </row>
    <row r="551">
      <c r="A551" s="34">
        <v>45705.0</v>
      </c>
      <c r="B551" s="34">
        <v>45716.0</v>
      </c>
      <c r="C551" s="35">
        <v>206281.0</v>
      </c>
      <c r="D551" s="35" t="s">
        <v>113</v>
      </c>
      <c r="E551" s="34">
        <v>45292.0</v>
      </c>
      <c r="F551" s="36">
        <f t="shared" si="7"/>
        <v>13</v>
      </c>
      <c r="G551" s="34">
        <v>45366.0</v>
      </c>
      <c r="H551" s="36">
        <f t="shared" si="8"/>
        <v>11</v>
      </c>
      <c r="I551" s="35" t="s">
        <v>39</v>
      </c>
      <c r="J551" s="39"/>
      <c r="K551" s="38"/>
      <c r="L551" s="39"/>
      <c r="M551" s="39"/>
      <c r="N551" s="35" t="s">
        <v>17</v>
      </c>
      <c r="O551" s="40"/>
      <c r="P551" s="61"/>
      <c r="Q551" s="61"/>
      <c r="R551" s="61"/>
      <c r="S551" s="61"/>
      <c r="T551" s="61"/>
      <c r="U551" s="80"/>
      <c r="V551" s="80"/>
      <c r="W551" s="80"/>
    </row>
    <row r="552">
      <c r="A552" s="34">
        <v>45705.0</v>
      </c>
      <c r="B552" s="34">
        <v>45716.0</v>
      </c>
      <c r="C552" s="35">
        <v>218612.0</v>
      </c>
      <c r="D552" s="35" t="s">
        <v>113</v>
      </c>
      <c r="E552" s="34">
        <v>45323.0</v>
      </c>
      <c r="F552" s="36">
        <f t="shared" si="7"/>
        <v>12</v>
      </c>
      <c r="G552" s="34">
        <v>45474.0</v>
      </c>
      <c r="H552" s="36">
        <f t="shared" si="8"/>
        <v>7</v>
      </c>
      <c r="I552" s="35" t="s">
        <v>39</v>
      </c>
      <c r="J552" s="39"/>
      <c r="K552" s="38"/>
      <c r="L552" s="39"/>
      <c r="M552" s="39"/>
      <c r="N552" s="35" t="s">
        <v>17</v>
      </c>
      <c r="O552" s="40"/>
      <c r="P552" s="61"/>
      <c r="Q552" s="61"/>
      <c r="R552" s="61"/>
      <c r="S552" s="61"/>
      <c r="T552" s="61"/>
      <c r="U552" s="80"/>
      <c r="V552" s="80"/>
      <c r="W552" s="80"/>
    </row>
    <row r="553">
      <c r="A553" s="34">
        <v>45708.0</v>
      </c>
      <c r="B553" s="34">
        <v>45708.0</v>
      </c>
      <c r="C553" s="35">
        <v>212658.0</v>
      </c>
      <c r="D553" s="35" t="s">
        <v>114</v>
      </c>
      <c r="E553" s="34">
        <v>45352.0</v>
      </c>
      <c r="F553" s="36">
        <f t="shared" si="7"/>
        <v>11</v>
      </c>
      <c r="G553" s="34">
        <v>45414.0</v>
      </c>
      <c r="H553" s="36">
        <f t="shared" si="8"/>
        <v>9</v>
      </c>
      <c r="I553" s="35" t="s">
        <v>62</v>
      </c>
      <c r="J553" s="35">
        <v>138.0</v>
      </c>
      <c r="K553" s="48">
        <v>20000.0</v>
      </c>
      <c r="L553" s="39"/>
      <c r="M553" s="35" t="s">
        <v>177</v>
      </c>
      <c r="N553" s="35" t="s">
        <v>15</v>
      </c>
      <c r="O553" s="55" t="s">
        <v>178</v>
      </c>
      <c r="P553" s="61"/>
      <c r="Q553" s="61"/>
      <c r="R553" s="61"/>
      <c r="S553" s="61"/>
      <c r="T553" s="61"/>
      <c r="U553" s="80"/>
      <c r="V553" s="80"/>
      <c r="W553" s="80"/>
    </row>
    <row r="554">
      <c r="A554" s="34">
        <v>45705.0</v>
      </c>
      <c r="B554" s="34">
        <v>45716.0</v>
      </c>
      <c r="C554" s="35">
        <v>233113.0</v>
      </c>
      <c r="D554" s="35" t="s">
        <v>114</v>
      </c>
      <c r="E554" s="34">
        <v>45536.0</v>
      </c>
      <c r="F554" s="36">
        <f t="shared" si="7"/>
        <v>5</v>
      </c>
      <c r="G554" s="34">
        <v>45600.0</v>
      </c>
      <c r="H554" s="36">
        <f t="shared" si="8"/>
        <v>3</v>
      </c>
      <c r="I554" s="35" t="s">
        <v>62</v>
      </c>
      <c r="J554" s="35" t="s">
        <v>31</v>
      </c>
      <c r="K554" s="38"/>
      <c r="L554" s="39"/>
      <c r="M554" s="39"/>
      <c r="N554" s="35" t="s">
        <v>17</v>
      </c>
      <c r="O554" s="40"/>
      <c r="P554" s="61"/>
      <c r="Q554" s="61"/>
      <c r="R554" s="61"/>
      <c r="S554" s="61"/>
      <c r="T554" s="61"/>
      <c r="U554" s="80"/>
      <c r="V554" s="80"/>
      <c r="W554" s="80"/>
    </row>
    <row r="555">
      <c r="A555" s="34">
        <v>45705.0</v>
      </c>
      <c r="B555" s="34">
        <v>45716.0</v>
      </c>
      <c r="C555" s="35">
        <v>241650.0</v>
      </c>
      <c r="D555" s="35" t="s">
        <v>114</v>
      </c>
      <c r="E555" s="34">
        <v>45658.0</v>
      </c>
      <c r="F555" s="36">
        <f t="shared" si="7"/>
        <v>1</v>
      </c>
      <c r="G555" s="34">
        <v>45691.0</v>
      </c>
      <c r="H555" s="36">
        <f t="shared" si="8"/>
        <v>0</v>
      </c>
      <c r="I555" s="35" t="s">
        <v>43</v>
      </c>
      <c r="J555" s="35" t="s">
        <v>31</v>
      </c>
      <c r="K555" s="38"/>
      <c r="L555" s="39"/>
      <c r="M555" s="39"/>
      <c r="N555" s="35" t="s">
        <v>17</v>
      </c>
      <c r="O555" s="40"/>
      <c r="P555" s="61"/>
      <c r="Q555" s="61"/>
      <c r="R555" s="61"/>
      <c r="S555" s="61"/>
      <c r="T555" s="61"/>
      <c r="U555" s="80"/>
      <c r="V555" s="80"/>
      <c r="W555" s="80"/>
    </row>
    <row r="556">
      <c r="A556" s="34">
        <v>45705.0</v>
      </c>
      <c r="B556" s="34">
        <v>45716.0</v>
      </c>
      <c r="C556" s="35">
        <v>228894.0</v>
      </c>
      <c r="D556" s="35" t="s">
        <v>114</v>
      </c>
      <c r="E556" s="34">
        <v>45505.0</v>
      </c>
      <c r="F556" s="36">
        <f t="shared" si="7"/>
        <v>6</v>
      </c>
      <c r="G556" s="34">
        <v>45559.0</v>
      </c>
      <c r="H556" s="36">
        <f t="shared" si="8"/>
        <v>5</v>
      </c>
      <c r="I556" s="35" t="s">
        <v>39</v>
      </c>
      <c r="J556" s="39"/>
      <c r="K556" s="38"/>
      <c r="L556" s="39"/>
      <c r="M556" s="39"/>
      <c r="N556" s="35" t="s">
        <v>17</v>
      </c>
      <c r="O556" s="40"/>
      <c r="P556" s="61"/>
      <c r="Q556" s="61"/>
      <c r="R556" s="61"/>
      <c r="S556" s="61"/>
      <c r="T556" s="61"/>
      <c r="U556" s="80"/>
      <c r="V556" s="80"/>
      <c r="W556" s="80"/>
    </row>
    <row r="557">
      <c r="A557" s="34">
        <v>45705.0</v>
      </c>
      <c r="B557" s="34">
        <v>45716.0</v>
      </c>
      <c r="C557" s="35">
        <v>236449.0</v>
      </c>
      <c r="D557" s="35" t="s">
        <v>114</v>
      </c>
      <c r="E557" s="34">
        <v>45627.0</v>
      </c>
      <c r="F557" s="36">
        <f t="shared" si="7"/>
        <v>2</v>
      </c>
      <c r="G557" s="34">
        <v>45632.0</v>
      </c>
      <c r="H557" s="36">
        <f t="shared" si="8"/>
        <v>2</v>
      </c>
      <c r="I557" s="35" t="s">
        <v>136</v>
      </c>
      <c r="J557" s="39"/>
      <c r="K557" s="38"/>
      <c r="L557" s="39"/>
      <c r="M557" s="39"/>
      <c r="N557" s="35" t="s">
        <v>17</v>
      </c>
      <c r="O557" s="40"/>
      <c r="P557" s="61"/>
      <c r="Q557" s="61"/>
      <c r="R557" s="61"/>
      <c r="S557" s="61"/>
      <c r="T557" s="61"/>
      <c r="U557" s="80"/>
      <c r="V557" s="80"/>
      <c r="W557" s="80"/>
    </row>
    <row r="558">
      <c r="A558" s="34">
        <v>45705.0</v>
      </c>
      <c r="B558" s="34">
        <v>45716.0</v>
      </c>
      <c r="C558" s="35">
        <v>238056.0</v>
      </c>
      <c r="D558" s="35" t="s">
        <v>114</v>
      </c>
      <c r="E558" s="34">
        <v>45627.0</v>
      </c>
      <c r="F558" s="36">
        <f t="shared" si="7"/>
        <v>2</v>
      </c>
      <c r="G558" s="34">
        <v>45661.0</v>
      </c>
      <c r="H558" s="36">
        <f t="shared" si="8"/>
        <v>1</v>
      </c>
      <c r="I558" s="35" t="s">
        <v>46</v>
      </c>
      <c r="J558" s="35" t="s">
        <v>31</v>
      </c>
      <c r="K558" s="38"/>
      <c r="L558" s="39"/>
      <c r="M558" s="39"/>
      <c r="N558" s="35" t="s">
        <v>17</v>
      </c>
      <c r="O558" s="40"/>
      <c r="P558" s="61"/>
      <c r="Q558" s="61"/>
      <c r="R558" s="61"/>
      <c r="S558" s="61"/>
      <c r="T558" s="61"/>
      <c r="U558" s="80"/>
      <c r="V558" s="80"/>
      <c r="W558" s="80"/>
    </row>
    <row r="559">
      <c r="A559" s="34">
        <v>45705.0</v>
      </c>
      <c r="B559" s="34">
        <v>45716.0</v>
      </c>
      <c r="C559" s="35">
        <v>240371.0</v>
      </c>
      <c r="D559" s="35" t="s">
        <v>114</v>
      </c>
      <c r="E559" s="34">
        <v>45627.0</v>
      </c>
      <c r="F559" s="36">
        <f t="shared" si="7"/>
        <v>2</v>
      </c>
      <c r="G559" s="34">
        <v>45679.0</v>
      </c>
      <c r="H559" s="36">
        <f t="shared" si="8"/>
        <v>1</v>
      </c>
      <c r="I559" s="35" t="s">
        <v>39</v>
      </c>
      <c r="J559" s="39"/>
      <c r="K559" s="38"/>
      <c r="L559" s="39"/>
      <c r="M559" s="39"/>
      <c r="N559" s="35" t="s">
        <v>17</v>
      </c>
      <c r="O559" s="40"/>
      <c r="P559" s="61"/>
      <c r="Q559" s="61"/>
      <c r="R559" s="61"/>
      <c r="S559" s="61"/>
      <c r="T559" s="61"/>
      <c r="U559" s="80"/>
      <c r="V559" s="80"/>
      <c r="W559" s="80"/>
    </row>
    <row r="560">
      <c r="A560" s="34">
        <v>45705.0</v>
      </c>
      <c r="B560" s="34">
        <v>45716.0</v>
      </c>
      <c r="C560" s="35">
        <v>196721.0</v>
      </c>
      <c r="D560" s="35" t="s">
        <v>115</v>
      </c>
      <c r="E560" s="34">
        <v>45170.0</v>
      </c>
      <c r="F560" s="36">
        <f t="shared" si="7"/>
        <v>17</v>
      </c>
      <c r="G560" s="34">
        <v>45364.0</v>
      </c>
      <c r="H560" s="36">
        <f t="shared" si="8"/>
        <v>11</v>
      </c>
      <c r="I560" s="35" t="s">
        <v>66</v>
      </c>
      <c r="J560" s="39"/>
      <c r="K560" s="38"/>
      <c r="L560" s="39"/>
      <c r="M560" s="39"/>
      <c r="N560" s="35" t="s">
        <v>17</v>
      </c>
      <c r="O560" s="40"/>
      <c r="P560" s="61"/>
      <c r="Q560" s="61"/>
      <c r="R560" s="61"/>
      <c r="S560" s="61"/>
      <c r="T560" s="61"/>
      <c r="U560" s="80"/>
      <c r="V560" s="80"/>
      <c r="W560" s="80"/>
    </row>
    <row r="561">
      <c r="A561" s="34">
        <v>45705.0</v>
      </c>
      <c r="B561" s="34">
        <v>45716.0</v>
      </c>
      <c r="C561" s="35">
        <v>128672.0</v>
      </c>
      <c r="D561" s="35" t="s">
        <v>115</v>
      </c>
      <c r="E561" s="34">
        <v>44652.0</v>
      </c>
      <c r="F561" s="36">
        <f t="shared" si="7"/>
        <v>34</v>
      </c>
      <c r="G561" s="34">
        <v>44697.0</v>
      </c>
      <c r="H561" s="36">
        <f t="shared" si="8"/>
        <v>33</v>
      </c>
      <c r="I561" s="35" t="s">
        <v>62</v>
      </c>
      <c r="J561" s="35" t="s">
        <v>31</v>
      </c>
      <c r="K561" s="38"/>
      <c r="L561" s="39"/>
      <c r="M561" s="34">
        <v>44950.0</v>
      </c>
      <c r="N561" s="35" t="s">
        <v>17</v>
      </c>
      <c r="O561" s="40"/>
      <c r="P561" s="61"/>
      <c r="Q561" s="61"/>
      <c r="R561" s="61"/>
      <c r="S561" s="61"/>
      <c r="T561" s="61"/>
      <c r="U561" s="80"/>
      <c r="V561" s="80"/>
      <c r="W561" s="80"/>
    </row>
    <row r="562">
      <c r="A562" s="34">
        <v>45705.0</v>
      </c>
      <c r="B562" s="34">
        <v>45716.0</v>
      </c>
      <c r="C562" s="35">
        <v>154394.0</v>
      </c>
      <c r="D562" s="35" t="s">
        <v>115</v>
      </c>
      <c r="E562" s="34">
        <v>44805.0</v>
      </c>
      <c r="F562" s="36">
        <f t="shared" si="7"/>
        <v>29</v>
      </c>
      <c r="G562" s="37">
        <v>44915.0</v>
      </c>
      <c r="H562" s="36">
        <f t="shared" si="8"/>
        <v>26</v>
      </c>
      <c r="I562" s="35" t="s">
        <v>67</v>
      </c>
      <c r="J562" s="39"/>
      <c r="K562" s="38"/>
      <c r="L562" s="39"/>
      <c r="M562" s="39"/>
      <c r="N562" s="35" t="s">
        <v>17</v>
      </c>
      <c r="O562" s="40"/>
      <c r="P562" s="61"/>
      <c r="Q562" s="61"/>
      <c r="R562" s="61"/>
      <c r="S562" s="61"/>
      <c r="T562" s="61"/>
      <c r="U562" s="80"/>
      <c r="V562" s="80"/>
      <c r="W562" s="80"/>
    </row>
    <row r="563">
      <c r="A563" s="34">
        <v>45705.0</v>
      </c>
      <c r="B563" s="34">
        <v>45715.0</v>
      </c>
      <c r="C563" s="35">
        <v>216264.0</v>
      </c>
      <c r="D563" s="35" t="s">
        <v>115</v>
      </c>
      <c r="E563" s="34">
        <v>45444.0</v>
      </c>
      <c r="F563" s="36">
        <f t="shared" si="7"/>
        <v>8</v>
      </c>
      <c r="G563" s="34">
        <v>45518.0</v>
      </c>
      <c r="H563" s="36">
        <f t="shared" si="8"/>
        <v>6</v>
      </c>
      <c r="I563" s="35" t="s">
        <v>46</v>
      </c>
      <c r="J563" s="95" t="s">
        <v>179</v>
      </c>
      <c r="K563" s="38"/>
      <c r="L563" s="39"/>
      <c r="M563" s="34">
        <v>45715.0</v>
      </c>
      <c r="N563" s="35" t="s">
        <v>20</v>
      </c>
      <c r="O563" s="40"/>
      <c r="P563" s="61"/>
      <c r="Q563" s="61"/>
      <c r="R563" s="61"/>
      <c r="S563" s="61"/>
      <c r="T563" s="61"/>
      <c r="U563" s="80"/>
      <c r="V563" s="80"/>
      <c r="W563" s="80"/>
    </row>
    <row r="564">
      <c r="A564" s="34">
        <v>45705.0</v>
      </c>
      <c r="B564" s="34">
        <v>45716.0</v>
      </c>
      <c r="C564" s="35">
        <v>177366.0</v>
      </c>
      <c r="D564" s="35" t="s">
        <v>115</v>
      </c>
      <c r="E564" s="34">
        <v>45017.0</v>
      </c>
      <c r="F564" s="36">
        <f t="shared" si="7"/>
        <v>22</v>
      </c>
      <c r="G564" s="34">
        <v>45139.0</v>
      </c>
      <c r="H564" s="36">
        <f t="shared" si="8"/>
        <v>18</v>
      </c>
      <c r="I564" s="35" t="s">
        <v>62</v>
      </c>
      <c r="J564" s="35" t="s">
        <v>92</v>
      </c>
      <c r="K564" s="38"/>
      <c r="L564" s="39"/>
      <c r="M564" s="37">
        <v>45625.0</v>
      </c>
      <c r="N564" s="35" t="s">
        <v>17</v>
      </c>
      <c r="O564" s="40"/>
      <c r="P564" s="61"/>
      <c r="Q564" s="61"/>
      <c r="R564" s="61"/>
      <c r="S564" s="61"/>
      <c r="T564" s="61"/>
      <c r="U564" s="80"/>
      <c r="V564" s="80"/>
      <c r="W564" s="80"/>
    </row>
    <row r="565">
      <c r="A565" s="34">
        <v>45701.0</v>
      </c>
      <c r="B565" s="34">
        <v>45707.0</v>
      </c>
      <c r="C565" s="35">
        <v>199639.0</v>
      </c>
      <c r="D565" s="35" t="s">
        <v>115</v>
      </c>
      <c r="E565" s="34">
        <v>45200.0</v>
      </c>
      <c r="F565" s="36">
        <f t="shared" si="7"/>
        <v>16</v>
      </c>
      <c r="G565" s="34">
        <v>45314.0</v>
      </c>
      <c r="H565" s="36">
        <f t="shared" si="8"/>
        <v>13</v>
      </c>
      <c r="I565" s="35" t="s">
        <v>66</v>
      </c>
      <c r="J565" s="35">
        <v>44.0</v>
      </c>
      <c r="K565" s="48" t="s">
        <v>51</v>
      </c>
      <c r="L565" s="39"/>
      <c r="M565" s="39"/>
      <c r="N565" s="35" t="s">
        <v>16</v>
      </c>
      <c r="O565" s="55" t="s">
        <v>180</v>
      </c>
      <c r="P565" s="61"/>
      <c r="Q565" s="61"/>
      <c r="R565" s="61"/>
      <c r="S565" s="61"/>
      <c r="T565" s="61"/>
      <c r="U565" s="80"/>
      <c r="V565" s="80"/>
      <c r="W565" s="80"/>
    </row>
    <row r="566">
      <c r="A566" s="34">
        <v>45693.0</v>
      </c>
      <c r="B566" s="34">
        <v>45707.0</v>
      </c>
      <c r="C566" s="35">
        <v>215949.0</v>
      </c>
      <c r="D566" s="35" t="s">
        <v>115</v>
      </c>
      <c r="E566" s="34">
        <v>45352.0</v>
      </c>
      <c r="F566" s="36">
        <f t="shared" si="7"/>
        <v>11</v>
      </c>
      <c r="G566" s="34">
        <v>45440.0</v>
      </c>
      <c r="H566" s="36">
        <f t="shared" si="8"/>
        <v>9</v>
      </c>
      <c r="I566" s="35" t="s">
        <v>62</v>
      </c>
      <c r="J566" s="96" t="s">
        <v>181</v>
      </c>
      <c r="K566" s="48" t="s">
        <v>74</v>
      </c>
      <c r="L566" s="35" t="s">
        <v>54</v>
      </c>
      <c r="M566" s="34">
        <v>45707.0</v>
      </c>
      <c r="N566" s="35" t="s">
        <v>15</v>
      </c>
      <c r="O566" s="40"/>
      <c r="P566" s="61"/>
      <c r="Q566" s="61"/>
      <c r="R566" s="61"/>
      <c r="S566" s="61"/>
      <c r="T566" s="61"/>
      <c r="U566" s="80"/>
      <c r="V566" s="80"/>
      <c r="W566" s="80"/>
    </row>
    <row r="567">
      <c r="A567" s="34">
        <v>45705.0</v>
      </c>
      <c r="B567" s="34">
        <v>45716.0</v>
      </c>
      <c r="C567" s="35">
        <v>227152.0</v>
      </c>
      <c r="D567" s="35" t="s">
        <v>115</v>
      </c>
      <c r="E567" s="34">
        <v>45231.0</v>
      </c>
      <c r="F567" s="36">
        <f t="shared" si="7"/>
        <v>15</v>
      </c>
      <c r="G567" s="34">
        <v>45541.0</v>
      </c>
      <c r="H567" s="36">
        <f t="shared" si="8"/>
        <v>5</v>
      </c>
      <c r="I567" s="35" t="s">
        <v>39</v>
      </c>
      <c r="J567" s="39"/>
      <c r="K567" s="38"/>
      <c r="L567" s="39"/>
      <c r="M567" s="39"/>
      <c r="N567" s="35" t="s">
        <v>17</v>
      </c>
      <c r="O567" s="40"/>
      <c r="P567" s="61"/>
      <c r="Q567" s="61"/>
      <c r="R567" s="61"/>
      <c r="S567" s="61"/>
      <c r="T567" s="61"/>
      <c r="U567" s="80"/>
      <c r="V567" s="80"/>
      <c r="W567" s="80"/>
    </row>
    <row r="568">
      <c r="A568" s="34">
        <v>45705.0</v>
      </c>
      <c r="B568" s="34">
        <v>45716.0</v>
      </c>
      <c r="C568" s="35">
        <v>233262.0</v>
      </c>
      <c r="D568" s="35" t="s">
        <v>115</v>
      </c>
      <c r="E568" s="34">
        <v>45536.0</v>
      </c>
      <c r="F568" s="36">
        <f t="shared" si="7"/>
        <v>5</v>
      </c>
      <c r="G568" s="34">
        <v>45602.0</v>
      </c>
      <c r="H568" s="36">
        <f t="shared" si="8"/>
        <v>3</v>
      </c>
      <c r="I568" s="35" t="s">
        <v>46</v>
      </c>
      <c r="J568" s="35" t="s">
        <v>31</v>
      </c>
      <c r="K568" s="38"/>
      <c r="L568" s="39"/>
      <c r="M568" s="39"/>
      <c r="N568" s="35" t="s">
        <v>17</v>
      </c>
      <c r="O568" s="40"/>
      <c r="P568" s="61"/>
      <c r="Q568" s="61"/>
      <c r="R568" s="61"/>
      <c r="S568" s="61"/>
      <c r="T568" s="61"/>
      <c r="U568" s="80"/>
      <c r="V568" s="80"/>
      <c r="W568" s="80"/>
    </row>
    <row r="569">
      <c r="A569" s="34">
        <v>45705.0</v>
      </c>
      <c r="B569" s="34">
        <v>45716.0</v>
      </c>
      <c r="C569" s="35">
        <v>236520.0</v>
      </c>
      <c r="D569" s="35" t="s">
        <v>115</v>
      </c>
      <c r="E569" s="34">
        <v>45597.0</v>
      </c>
      <c r="F569" s="36">
        <f t="shared" si="7"/>
        <v>3</v>
      </c>
      <c r="G569" s="37">
        <v>45639.0</v>
      </c>
      <c r="H569" s="36">
        <f t="shared" si="8"/>
        <v>2</v>
      </c>
      <c r="I569" s="35" t="s">
        <v>46</v>
      </c>
      <c r="J569" s="35" t="s">
        <v>31</v>
      </c>
      <c r="K569" s="38"/>
      <c r="L569" s="39"/>
      <c r="M569" s="39"/>
      <c r="N569" s="35" t="s">
        <v>17</v>
      </c>
      <c r="O569" s="40"/>
      <c r="P569" s="61"/>
      <c r="Q569" s="61"/>
      <c r="R569" s="61"/>
      <c r="S569" s="61"/>
      <c r="T569" s="61"/>
      <c r="U569" s="80"/>
      <c r="V569" s="80"/>
      <c r="W569" s="80"/>
    </row>
    <row r="570">
      <c r="A570" s="34">
        <v>45705.0</v>
      </c>
      <c r="B570" s="34">
        <v>45716.0</v>
      </c>
      <c r="C570" s="35">
        <v>50767.0</v>
      </c>
      <c r="D570" s="35" t="s">
        <v>116</v>
      </c>
      <c r="E570" s="34">
        <v>43952.0</v>
      </c>
      <c r="F570" s="36">
        <f t="shared" si="7"/>
        <v>57</v>
      </c>
      <c r="G570" s="34">
        <v>43974.0</v>
      </c>
      <c r="H570" s="36">
        <f t="shared" si="8"/>
        <v>57</v>
      </c>
      <c r="I570" s="35" t="s">
        <v>49</v>
      </c>
      <c r="J570" s="39"/>
      <c r="K570" s="38"/>
      <c r="L570" s="39"/>
      <c r="M570" s="39"/>
      <c r="N570" s="35" t="s">
        <v>17</v>
      </c>
      <c r="O570" s="40"/>
      <c r="P570" s="61"/>
      <c r="Q570" s="61"/>
      <c r="R570" s="61"/>
      <c r="S570" s="61"/>
      <c r="T570" s="61"/>
      <c r="U570" s="80"/>
      <c r="V570" s="80"/>
      <c r="W570" s="80"/>
    </row>
    <row r="571">
      <c r="A571" s="34">
        <v>45705.0</v>
      </c>
      <c r="B571" s="34">
        <v>45716.0</v>
      </c>
      <c r="C571" s="35">
        <v>82485.0</v>
      </c>
      <c r="D571" s="35" t="s">
        <v>116</v>
      </c>
      <c r="E571" s="34">
        <v>44228.0</v>
      </c>
      <c r="F571" s="36">
        <f t="shared" si="7"/>
        <v>48</v>
      </c>
      <c r="G571" s="34">
        <v>44293.0</v>
      </c>
      <c r="H571" s="36">
        <f t="shared" si="8"/>
        <v>46</v>
      </c>
      <c r="I571" s="35" t="s">
        <v>62</v>
      </c>
      <c r="J571" s="35">
        <v>107.0</v>
      </c>
      <c r="K571" s="38"/>
      <c r="L571" s="39"/>
      <c r="M571" s="34">
        <v>45294.0</v>
      </c>
      <c r="N571" s="35" t="s">
        <v>17</v>
      </c>
      <c r="O571" s="40"/>
      <c r="P571" s="61"/>
      <c r="Q571" s="61"/>
      <c r="R571" s="61"/>
      <c r="S571" s="61"/>
      <c r="T571" s="61"/>
      <c r="U571" s="80"/>
      <c r="V571" s="80"/>
      <c r="W571" s="80"/>
    </row>
    <row r="572">
      <c r="A572" s="34">
        <v>45705.0</v>
      </c>
      <c r="B572" s="34">
        <v>45712.0</v>
      </c>
      <c r="C572" s="35">
        <v>233828.0</v>
      </c>
      <c r="D572" s="35" t="s">
        <v>116</v>
      </c>
      <c r="E572" s="34">
        <v>45505.0</v>
      </c>
      <c r="F572" s="36">
        <f t="shared" si="7"/>
        <v>6</v>
      </c>
      <c r="G572" s="37">
        <v>45607.0</v>
      </c>
      <c r="H572" s="36">
        <f t="shared" si="8"/>
        <v>3</v>
      </c>
      <c r="I572" s="35" t="s">
        <v>62</v>
      </c>
      <c r="J572" s="39"/>
      <c r="K572" s="38"/>
      <c r="L572" s="39"/>
      <c r="M572" s="39"/>
      <c r="N572" s="35" t="s">
        <v>23</v>
      </c>
      <c r="O572" s="40"/>
      <c r="P572" s="61"/>
      <c r="Q572" s="61"/>
      <c r="R572" s="61"/>
      <c r="S572" s="61"/>
      <c r="T572" s="61"/>
      <c r="U572" s="80"/>
      <c r="V572" s="80"/>
      <c r="W572" s="80"/>
    </row>
    <row r="573">
      <c r="A573" s="34">
        <v>45705.0</v>
      </c>
      <c r="B573" s="34">
        <v>45716.0</v>
      </c>
      <c r="C573" s="35">
        <v>198340.0</v>
      </c>
      <c r="D573" s="35" t="s">
        <v>116</v>
      </c>
      <c r="E573" s="34">
        <v>45231.0</v>
      </c>
      <c r="F573" s="36">
        <f t="shared" si="7"/>
        <v>15</v>
      </c>
      <c r="G573" s="34">
        <v>45303.0</v>
      </c>
      <c r="H573" s="36">
        <f t="shared" si="8"/>
        <v>13</v>
      </c>
      <c r="I573" s="35" t="s">
        <v>62</v>
      </c>
      <c r="J573" s="35" t="s">
        <v>31</v>
      </c>
      <c r="K573" s="38"/>
      <c r="L573" s="39"/>
      <c r="M573" s="39"/>
      <c r="N573" s="35" t="s">
        <v>17</v>
      </c>
      <c r="O573" s="40"/>
      <c r="P573" s="61"/>
      <c r="Q573" s="61"/>
      <c r="R573" s="61"/>
      <c r="S573" s="61"/>
      <c r="T573" s="61"/>
      <c r="U573" s="80"/>
      <c r="V573" s="80"/>
      <c r="W573" s="80"/>
    </row>
    <row r="574">
      <c r="A574" s="34">
        <v>45705.0</v>
      </c>
      <c r="B574" s="34">
        <v>45715.0</v>
      </c>
      <c r="C574" s="35">
        <v>225787.0</v>
      </c>
      <c r="D574" s="35" t="s">
        <v>116</v>
      </c>
      <c r="E574" s="34">
        <v>45505.0</v>
      </c>
      <c r="F574" s="36">
        <f t="shared" si="7"/>
        <v>6</v>
      </c>
      <c r="G574" s="34">
        <v>45530.0</v>
      </c>
      <c r="H574" s="36">
        <f t="shared" si="8"/>
        <v>6</v>
      </c>
      <c r="I574" s="35" t="s">
        <v>46</v>
      </c>
      <c r="J574" s="95" t="s">
        <v>179</v>
      </c>
      <c r="K574" s="48">
        <v>8000.0</v>
      </c>
      <c r="L574" s="35" t="s">
        <v>70</v>
      </c>
      <c r="M574" s="34">
        <v>45715.0</v>
      </c>
      <c r="N574" s="35" t="s">
        <v>20</v>
      </c>
      <c r="O574" s="40"/>
      <c r="P574" s="61"/>
      <c r="Q574" s="61"/>
      <c r="R574" s="61"/>
      <c r="S574" s="61"/>
      <c r="T574" s="61"/>
      <c r="U574" s="80"/>
      <c r="V574" s="80"/>
      <c r="W574" s="80"/>
    </row>
    <row r="575">
      <c r="A575" s="34">
        <v>45705.0</v>
      </c>
      <c r="B575" s="34">
        <v>45716.0</v>
      </c>
      <c r="C575" s="35">
        <v>239431.0</v>
      </c>
      <c r="D575" s="35" t="s">
        <v>116</v>
      </c>
      <c r="E575" s="34">
        <v>45597.0</v>
      </c>
      <c r="F575" s="36">
        <f t="shared" si="7"/>
        <v>3</v>
      </c>
      <c r="G575" s="34">
        <v>45671.0</v>
      </c>
      <c r="H575" s="36">
        <f t="shared" si="8"/>
        <v>1</v>
      </c>
      <c r="I575" s="35" t="s">
        <v>66</v>
      </c>
      <c r="J575" s="39"/>
      <c r="K575" s="38"/>
      <c r="L575" s="39"/>
      <c r="M575" s="39"/>
      <c r="N575" s="35" t="s">
        <v>17</v>
      </c>
      <c r="O575" s="40"/>
      <c r="P575" s="61"/>
      <c r="Q575" s="61"/>
      <c r="R575" s="61"/>
      <c r="S575" s="61"/>
      <c r="T575" s="61"/>
      <c r="U575" s="80"/>
      <c r="V575" s="80"/>
      <c r="W575" s="80"/>
    </row>
    <row r="576">
      <c r="A576" s="34">
        <v>45705.0</v>
      </c>
      <c r="B576" s="34">
        <v>45716.0</v>
      </c>
      <c r="C576" s="35">
        <v>191089.0</v>
      </c>
      <c r="D576" s="35" t="s">
        <v>116</v>
      </c>
      <c r="E576" s="34">
        <v>45139.0</v>
      </c>
      <c r="F576" s="36">
        <f t="shared" si="7"/>
        <v>18</v>
      </c>
      <c r="G576" s="34">
        <v>45236.0</v>
      </c>
      <c r="H576" s="36">
        <f t="shared" si="8"/>
        <v>15</v>
      </c>
      <c r="I576" s="35" t="s">
        <v>39</v>
      </c>
      <c r="J576" s="39"/>
      <c r="K576" s="38"/>
      <c r="L576" s="39"/>
      <c r="M576" s="39"/>
      <c r="N576" s="35" t="s">
        <v>17</v>
      </c>
      <c r="O576" s="40"/>
      <c r="P576" s="61"/>
      <c r="Q576" s="61"/>
      <c r="R576" s="61"/>
      <c r="S576" s="61"/>
      <c r="T576" s="61"/>
      <c r="U576" s="80"/>
      <c r="V576" s="80"/>
      <c r="W576" s="80"/>
    </row>
    <row r="577">
      <c r="A577" s="34">
        <v>45705.0</v>
      </c>
      <c r="B577" s="34">
        <v>45716.0</v>
      </c>
      <c r="C577" s="35">
        <v>108683.0</v>
      </c>
      <c r="D577" s="35" t="s">
        <v>116</v>
      </c>
      <c r="E577" s="34">
        <v>44501.0</v>
      </c>
      <c r="F577" s="36">
        <f t="shared" si="7"/>
        <v>39</v>
      </c>
      <c r="G577" s="34">
        <v>44534.0</v>
      </c>
      <c r="H577" s="36">
        <f t="shared" si="8"/>
        <v>38</v>
      </c>
      <c r="I577" s="35" t="s">
        <v>39</v>
      </c>
      <c r="J577" s="35">
        <v>516.0</v>
      </c>
      <c r="K577" s="48" t="s">
        <v>74</v>
      </c>
      <c r="L577" s="39"/>
      <c r="M577" s="34"/>
      <c r="N577" s="35" t="s">
        <v>18</v>
      </c>
      <c r="O577" s="55"/>
      <c r="P577" s="61"/>
      <c r="Q577" s="61"/>
      <c r="R577" s="61"/>
      <c r="S577" s="61"/>
      <c r="T577" s="61"/>
      <c r="U577" s="80"/>
      <c r="V577" s="80"/>
      <c r="W577" s="80"/>
    </row>
    <row r="578">
      <c r="A578" s="34">
        <v>45705.0</v>
      </c>
      <c r="B578" s="34">
        <v>45716.0</v>
      </c>
      <c r="C578" s="35">
        <v>154602.0</v>
      </c>
      <c r="D578" s="35" t="s">
        <v>116</v>
      </c>
      <c r="E578" s="34">
        <v>44774.0</v>
      </c>
      <c r="F578" s="36">
        <f t="shared" si="7"/>
        <v>30</v>
      </c>
      <c r="G578" s="37">
        <v>44916.0</v>
      </c>
      <c r="H578" s="36">
        <f t="shared" si="8"/>
        <v>26</v>
      </c>
      <c r="I578" s="35" t="s">
        <v>66</v>
      </c>
      <c r="J578" s="39"/>
      <c r="K578" s="38"/>
      <c r="L578" s="39"/>
      <c r="M578" s="39"/>
      <c r="N578" s="35" t="s">
        <v>17</v>
      </c>
      <c r="O578" s="40"/>
      <c r="P578" s="61"/>
      <c r="Q578" s="61"/>
      <c r="R578" s="61"/>
      <c r="S578" s="61"/>
      <c r="T578" s="61"/>
      <c r="U578" s="80"/>
      <c r="V578" s="80"/>
      <c r="W578" s="80"/>
    </row>
    <row r="579">
      <c r="A579" s="34">
        <v>45705.0</v>
      </c>
      <c r="B579" s="34">
        <v>45716.0</v>
      </c>
      <c r="C579" s="35">
        <v>181949.0</v>
      </c>
      <c r="D579" s="35" t="s">
        <v>116</v>
      </c>
      <c r="E579" s="34">
        <v>45170.0</v>
      </c>
      <c r="F579" s="36">
        <f t="shared" si="7"/>
        <v>17</v>
      </c>
      <c r="G579" s="34">
        <v>45150.0</v>
      </c>
      <c r="H579" s="36">
        <f t="shared" si="8"/>
        <v>18</v>
      </c>
      <c r="I579" s="35" t="s">
        <v>66</v>
      </c>
      <c r="J579" s="39"/>
      <c r="K579" s="38"/>
      <c r="L579" s="39"/>
      <c r="M579" s="39"/>
      <c r="N579" s="35" t="s">
        <v>17</v>
      </c>
      <c r="O579" s="40"/>
      <c r="P579" s="61"/>
      <c r="Q579" s="61"/>
      <c r="R579" s="61"/>
      <c r="S579" s="61"/>
      <c r="T579" s="61"/>
      <c r="U579" s="80"/>
      <c r="V579" s="80"/>
      <c r="W579" s="80"/>
    </row>
    <row r="580">
      <c r="A580" s="34">
        <v>45705.0</v>
      </c>
      <c r="B580" s="34">
        <v>45716.0</v>
      </c>
      <c r="C580" s="35">
        <v>187482.0</v>
      </c>
      <c r="D580" s="35" t="s">
        <v>116</v>
      </c>
      <c r="E580" s="34">
        <v>45108.0</v>
      </c>
      <c r="F580" s="36">
        <f t="shared" si="7"/>
        <v>19</v>
      </c>
      <c r="G580" s="34">
        <v>45196.0</v>
      </c>
      <c r="H580" s="36">
        <f t="shared" si="8"/>
        <v>17</v>
      </c>
      <c r="I580" s="35" t="s">
        <v>39</v>
      </c>
      <c r="J580" s="39"/>
      <c r="K580" s="38"/>
      <c r="L580" s="39"/>
      <c r="M580" s="39"/>
      <c r="N580" s="35" t="s">
        <v>17</v>
      </c>
      <c r="O580" s="40"/>
      <c r="P580" s="61"/>
      <c r="Q580" s="61"/>
      <c r="R580" s="61"/>
      <c r="S580" s="61"/>
      <c r="T580" s="61"/>
      <c r="U580" s="80"/>
      <c r="V580" s="80"/>
      <c r="W580" s="80"/>
    </row>
    <row r="581">
      <c r="A581" s="34">
        <v>45709.0</v>
      </c>
      <c r="B581" s="34">
        <v>45713.0</v>
      </c>
      <c r="C581" s="35">
        <v>212699.0</v>
      </c>
      <c r="D581" s="35" t="s">
        <v>116</v>
      </c>
      <c r="E581" s="34">
        <v>45292.0</v>
      </c>
      <c r="F581" s="36">
        <f t="shared" si="7"/>
        <v>13</v>
      </c>
      <c r="G581" s="34">
        <v>45412.0</v>
      </c>
      <c r="H581" s="36">
        <f t="shared" si="8"/>
        <v>9</v>
      </c>
      <c r="I581" s="35" t="s">
        <v>39</v>
      </c>
      <c r="J581" s="35">
        <v>502.0</v>
      </c>
      <c r="K581" s="48">
        <v>7900.0</v>
      </c>
      <c r="L581" s="39"/>
      <c r="M581" s="34">
        <v>45713.0</v>
      </c>
      <c r="N581" s="35" t="s">
        <v>20</v>
      </c>
      <c r="O581" s="55" t="s">
        <v>45</v>
      </c>
      <c r="P581" s="61"/>
      <c r="Q581" s="61"/>
      <c r="R581" s="61"/>
      <c r="S581" s="61"/>
      <c r="T581" s="61"/>
      <c r="U581" s="80"/>
      <c r="V581" s="80"/>
      <c r="W581" s="80"/>
    </row>
    <row r="582">
      <c r="A582" s="34">
        <v>45705.0</v>
      </c>
      <c r="B582" s="34">
        <v>45716.0</v>
      </c>
      <c r="C582" s="35">
        <v>231247.0</v>
      </c>
      <c r="D582" s="35" t="s">
        <v>116</v>
      </c>
      <c r="E582" s="34">
        <v>45566.0</v>
      </c>
      <c r="F582" s="36">
        <f t="shared" si="7"/>
        <v>4</v>
      </c>
      <c r="G582" s="37">
        <v>45581.0</v>
      </c>
      <c r="H582" s="36">
        <f t="shared" si="8"/>
        <v>4</v>
      </c>
      <c r="I582" s="35" t="s">
        <v>39</v>
      </c>
      <c r="J582" s="39"/>
      <c r="K582" s="38"/>
      <c r="L582" s="39"/>
      <c r="M582" s="39"/>
      <c r="N582" s="35" t="s">
        <v>17</v>
      </c>
      <c r="O582" s="40"/>
      <c r="P582" s="61"/>
      <c r="Q582" s="61"/>
      <c r="R582" s="61"/>
      <c r="S582" s="61"/>
      <c r="T582" s="61"/>
      <c r="U582" s="80"/>
      <c r="V582" s="80"/>
      <c r="W582" s="80"/>
    </row>
    <row r="583">
      <c r="A583" s="34">
        <v>45705.0</v>
      </c>
      <c r="B583" s="34">
        <v>45716.0</v>
      </c>
      <c r="C583" s="35">
        <v>236646.0</v>
      </c>
      <c r="D583" s="35" t="s">
        <v>116</v>
      </c>
      <c r="E583" s="34">
        <v>45597.0</v>
      </c>
      <c r="F583" s="36">
        <f t="shared" si="7"/>
        <v>3</v>
      </c>
      <c r="G583" s="34">
        <v>45635.0</v>
      </c>
      <c r="H583" s="36">
        <f t="shared" si="8"/>
        <v>2</v>
      </c>
      <c r="I583" s="35" t="s">
        <v>62</v>
      </c>
      <c r="J583" s="35" t="s">
        <v>31</v>
      </c>
      <c r="K583" s="38"/>
      <c r="L583" s="39"/>
      <c r="M583" s="39"/>
      <c r="N583" s="35" t="s">
        <v>17</v>
      </c>
      <c r="O583" s="40"/>
      <c r="P583" s="61"/>
      <c r="Q583" s="61"/>
      <c r="R583" s="61"/>
      <c r="S583" s="61"/>
      <c r="T583" s="61"/>
      <c r="U583" s="80"/>
      <c r="V583" s="80"/>
      <c r="W583" s="80"/>
    </row>
    <row r="584">
      <c r="A584" s="34">
        <v>45715.0</v>
      </c>
      <c r="B584" s="34">
        <v>45713.0</v>
      </c>
      <c r="C584" s="35">
        <v>215629.0</v>
      </c>
      <c r="D584" s="35" t="s">
        <v>116</v>
      </c>
      <c r="E584" s="34">
        <v>45352.0</v>
      </c>
      <c r="F584" s="36">
        <f t="shared" si="7"/>
        <v>11</v>
      </c>
      <c r="G584" s="34">
        <v>45435.0</v>
      </c>
      <c r="H584" s="36">
        <f t="shared" si="8"/>
        <v>9</v>
      </c>
      <c r="I584" s="35" t="s">
        <v>43</v>
      </c>
      <c r="J584" s="35" t="s">
        <v>31</v>
      </c>
      <c r="K584" s="48">
        <v>5575.6</v>
      </c>
      <c r="L584" s="39"/>
      <c r="M584" s="34">
        <v>45713.0</v>
      </c>
      <c r="N584" s="35" t="s">
        <v>15</v>
      </c>
      <c r="O584" s="55" t="s">
        <v>55</v>
      </c>
      <c r="P584" s="61"/>
      <c r="Q584" s="61"/>
      <c r="R584" s="61"/>
      <c r="S584" s="61"/>
      <c r="T584" s="61"/>
      <c r="U584" s="80"/>
      <c r="V584" s="80"/>
      <c r="W584" s="80"/>
    </row>
    <row r="585">
      <c r="A585" s="34">
        <v>45709.0</v>
      </c>
      <c r="B585" s="34">
        <v>45709.0</v>
      </c>
      <c r="C585" s="35">
        <v>178187.0</v>
      </c>
      <c r="D585" s="35" t="s">
        <v>117</v>
      </c>
      <c r="E585" s="34">
        <v>45323.0</v>
      </c>
      <c r="F585" s="36">
        <f t="shared" si="7"/>
        <v>12</v>
      </c>
      <c r="G585" s="34">
        <v>45367.0</v>
      </c>
      <c r="H585" s="36">
        <f t="shared" si="8"/>
        <v>11</v>
      </c>
      <c r="I585" s="35" t="s">
        <v>39</v>
      </c>
      <c r="J585" s="35">
        <v>535.0</v>
      </c>
      <c r="K585" s="48">
        <v>5000.0</v>
      </c>
      <c r="L585" s="39"/>
      <c r="M585" s="34">
        <v>45709.0</v>
      </c>
      <c r="N585" s="35" t="s">
        <v>15</v>
      </c>
      <c r="O585" s="55" t="s">
        <v>55</v>
      </c>
      <c r="P585" s="61"/>
      <c r="Q585" s="61"/>
      <c r="R585" s="61"/>
      <c r="S585" s="61"/>
      <c r="T585" s="61"/>
      <c r="U585" s="80"/>
      <c r="V585" s="80"/>
      <c r="W585" s="80"/>
    </row>
    <row r="586">
      <c r="A586" s="34">
        <v>45705.0</v>
      </c>
      <c r="B586" s="34">
        <v>45716.0</v>
      </c>
      <c r="C586" s="35">
        <v>122379.0</v>
      </c>
      <c r="D586" s="35" t="s">
        <v>117</v>
      </c>
      <c r="E586" s="34">
        <v>44621.0</v>
      </c>
      <c r="F586" s="36">
        <f t="shared" si="7"/>
        <v>35</v>
      </c>
      <c r="G586" s="34">
        <v>44652.0</v>
      </c>
      <c r="H586" s="36">
        <f t="shared" si="8"/>
        <v>34</v>
      </c>
      <c r="I586" s="35" t="s">
        <v>121</v>
      </c>
      <c r="J586" s="39"/>
      <c r="K586" s="38"/>
      <c r="L586" s="39"/>
      <c r="M586" s="39"/>
      <c r="N586" s="35" t="s">
        <v>17</v>
      </c>
      <c r="O586" s="40"/>
      <c r="P586" s="61"/>
      <c r="Q586" s="61"/>
      <c r="R586" s="61"/>
      <c r="S586" s="61"/>
      <c r="T586" s="61"/>
      <c r="U586" s="80"/>
      <c r="V586" s="80"/>
      <c r="W586" s="80"/>
    </row>
    <row r="587">
      <c r="A587" s="34">
        <v>45705.0</v>
      </c>
      <c r="B587" s="34">
        <v>45716.0</v>
      </c>
      <c r="C587" s="35">
        <v>151058.0</v>
      </c>
      <c r="D587" s="35" t="s">
        <v>117</v>
      </c>
      <c r="E587" s="34">
        <v>44378.0</v>
      </c>
      <c r="F587" s="36">
        <f t="shared" si="7"/>
        <v>43</v>
      </c>
      <c r="G587" s="37">
        <v>44881.0</v>
      </c>
      <c r="H587" s="36">
        <f t="shared" si="8"/>
        <v>27</v>
      </c>
      <c r="I587" s="35" t="s">
        <v>43</v>
      </c>
      <c r="J587" s="35">
        <v>304.0</v>
      </c>
      <c r="K587" s="38"/>
      <c r="L587" s="39"/>
      <c r="M587" s="34">
        <v>45549.0</v>
      </c>
      <c r="N587" s="35" t="s">
        <v>17</v>
      </c>
      <c r="O587" s="40"/>
      <c r="P587" s="61"/>
      <c r="Q587" s="61"/>
      <c r="R587" s="61"/>
      <c r="S587" s="61"/>
      <c r="T587" s="61"/>
      <c r="U587" s="80"/>
      <c r="V587" s="80"/>
      <c r="W587" s="80"/>
    </row>
    <row r="588">
      <c r="A588" s="34">
        <v>45705.0</v>
      </c>
      <c r="B588" s="34">
        <v>45716.0</v>
      </c>
      <c r="C588" s="35">
        <v>188705.0</v>
      </c>
      <c r="D588" s="35" t="s">
        <v>117</v>
      </c>
      <c r="E588" s="34">
        <v>45200.0</v>
      </c>
      <c r="F588" s="36">
        <f t="shared" si="7"/>
        <v>16</v>
      </c>
      <c r="G588" s="37">
        <v>45210.0</v>
      </c>
      <c r="H588" s="36">
        <f t="shared" si="8"/>
        <v>16</v>
      </c>
      <c r="I588" s="35" t="s">
        <v>67</v>
      </c>
      <c r="J588" s="39"/>
      <c r="K588" s="38"/>
      <c r="L588" s="39"/>
      <c r="M588" s="39"/>
      <c r="N588" s="35" t="s">
        <v>17</v>
      </c>
      <c r="O588" s="40"/>
      <c r="P588" s="61"/>
      <c r="Q588" s="61"/>
      <c r="R588" s="61"/>
      <c r="S588" s="61"/>
      <c r="T588" s="61"/>
      <c r="U588" s="80"/>
      <c r="V588" s="80"/>
      <c r="W588" s="80"/>
    </row>
    <row r="589">
      <c r="A589" s="34">
        <v>45705.0</v>
      </c>
      <c r="B589" s="34">
        <v>45716.0</v>
      </c>
      <c r="C589" s="35">
        <v>197774.0</v>
      </c>
      <c r="D589" s="35" t="s">
        <v>117</v>
      </c>
      <c r="E589" s="34">
        <v>45261.0</v>
      </c>
      <c r="F589" s="36">
        <f t="shared" si="7"/>
        <v>14</v>
      </c>
      <c r="G589" s="34">
        <v>45372.0</v>
      </c>
      <c r="H589" s="36">
        <f t="shared" si="8"/>
        <v>11</v>
      </c>
      <c r="I589" s="35" t="s">
        <v>62</v>
      </c>
      <c r="J589" s="35">
        <v>102.0</v>
      </c>
      <c r="K589" s="48">
        <v>8000.0</v>
      </c>
      <c r="L589" s="39"/>
      <c r="M589" s="34">
        <v>45716.0</v>
      </c>
      <c r="N589" s="35" t="s">
        <v>20</v>
      </c>
      <c r="O589" s="40"/>
      <c r="P589" s="61"/>
      <c r="Q589" s="61"/>
      <c r="R589" s="61"/>
      <c r="S589" s="61"/>
      <c r="T589" s="61"/>
      <c r="U589" s="80"/>
      <c r="V589" s="80"/>
      <c r="W589" s="80"/>
    </row>
    <row r="590">
      <c r="A590" s="34">
        <v>45705.0</v>
      </c>
      <c r="B590" s="34">
        <v>45716.0</v>
      </c>
      <c r="C590" s="35">
        <v>181991.0</v>
      </c>
      <c r="D590" s="35" t="s">
        <v>117</v>
      </c>
      <c r="E590" s="34">
        <v>45078.0</v>
      </c>
      <c r="F590" s="36">
        <f t="shared" si="7"/>
        <v>20</v>
      </c>
      <c r="G590" s="34">
        <v>45156.0</v>
      </c>
      <c r="H590" s="36">
        <f t="shared" si="8"/>
        <v>18</v>
      </c>
      <c r="I590" s="35" t="s">
        <v>62</v>
      </c>
      <c r="J590" s="35" t="s">
        <v>31</v>
      </c>
      <c r="K590" s="38"/>
      <c r="L590" s="39"/>
      <c r="M590" s="34">
        <v>45448.0</v>
      </c>
      <c r="N590" s="35" t="s">
        <v>17</v>
      </c>
      <c r="O590" s="40"/>
      <c r="P590" s="61"/>
      <c r="Q590" s="61"/>
      <c r="R590" s="61"/>
      <c r="S590" s="61"/>
      <c r="T590" s="61"/>
      <c r="U590" s="80"/>
      <c r="V590" s="80"/>
      <c r="W590" s="80"/>
    </row>
    <row r="591">
      <c r="A591" s="34">
        <v>45705.0</v>
      </c>
      <c r="B591" s="34">
        <v>45716.0</v>
      </c>
      <c r="C591" s="35">
        <v>168421.0</v>
      </c>
      <c r="D591" s="35" t="s">
        <v>117</v>
      </c>
      <c r="E591" s="34">
        <v>45017.0</v>
      </c>
      <c r="F591" s="36">
        <f t="shared" si="7"/>
        <v>22</v>
      </c>
      <c r="G591" s="34">
        <v>45040.0</v>
      </c>
      <c r="H591" s="36">
        <f t="shared" si="8"/>
        <v>22</v>
      </c>
      <c r="I591" s="35" t="s">
        <v>49</v>
      </c>
      <c r="J591" s="39"/>
      <c r="K591" s="38"/>
      <c r="L591" s="39"/>
      <c r="M591" s="39"/>
      <c r="N591" s="35" t="s">
        <v>17</v>
      </c>
      <c r="O591" s="40"/>
      <c r="P591" s="61"/>
      <c r="Q591" s="61"/>
      <c r="R591" s="61"/>
      <c r="S591" s="61"/>
      <c r="T591" s="61"/>
      <c r="U591" s="80"/>
      <c r="V591" s="80"/>
      <c r="W591" s="80"/>
    </row>
    <row r="592">
      <c r="A592" s="34">
        <v>45705.0</v>
      </c>
      <c r="B592" s="34">
        <v>45716.0</v>
      </c>
      <c r="C592" s="35">
        <v>199695.0</v>
      </c>
      <c r="D592" s="35" t="s">
        <v>117</v>
      </c>
      <c r="E592" s="34">
        <v>44927.0</v>
      </c>
      <c r="F592" s="36">
        <f t="shared" si="7"/>
        <v>25</v>
      </c>
      <c r="G592" s="34">
        <v>45331.0</v>
      </c>
      <c r="H592" s="36">
        <f t="shared" si="8"/>
        <v>12</v>
      </c>
      <c r="I592" s="35" t="s">
        <v>62</v>
      </c>
      <c r="J592" s="39"/>
      <c r="K592" s="38"/>
      <c r="L592" s="39"/>
      <c r="M592" s="39"/>
      <c r="N592" s="35" t="s">
        <v>17</v>
      </c>
      <c r="O592" s="40"/>
      <c r="P592" s="61"/>
      <c r="Q592" s="61"/>
      <c r="R592" s="61"/>
      <c r="S592" s="61"/>
      <c r="T592" s="61"/>
      <c r="U592" s="80"/>
      <c r="V592" s="80"/>
      <c r="W592" s="80"/>
    </row>
    <row r="593">
      <c r="A593" s="34">
        <v>45705.0</v>
      </c>
      <c r="B593" s="34">
        <v>45716.0</v>
      </c>
      <c r="C593" s="35">
        <v>178228.0</v>
      </c>
      <c r="D593" s="35" t="s">
        <v>117</v>
      </c>
      <c r="E593" s="34">
        <v>45078.0</v>
      </c>
      <c r="F593" s="36">
        <f t="shared" si="7"/>
        <v>20</v>
      </c>
      <c r="G593" s="34">
        <v>45121.0</v>
      </c>
      <c r="H593" s="36">
        <f t="shared" si="8"/>
        <v>19</v>
      </c>
      <c r="I593" s="35" t="s">
        <v>39</v>
      </c>
      <c r="J593" s="39"/>
      <c r="K593" s="38"/>
      <c r="L593" s="39"/>
      <c r="M593" s="39"/>
      <c r="N593" s="35" t="s">
        <v>17</v>
      </c>
      <c r="O593" s="40"/>
      <c r="P593" s="61"/>
      <c r="Q593" s="61"/>
      <c r="R593" s="61"/>
      <c r="S593" s="61"/>
      <c r="T593" s="61"/>
      <c r="U593" s="80"/>
      <c r="V593" s="80"/>
      <c r="W593" s="80"/>
    </row>
    <row r="594">
      <c r="A594" s="34">
        <v>45705.0</v>
      </c>
      <c r="B594" s="34">
        <v>45716.0</v>
      </c>
      <c r="C594" s="35">
        <v>211319.0</v>
      </c>
      <c r="D594" s="35" t="s">
        <v>117</v>
      </c>
      <c r="E594" s="34">
        <v>45352.0</v>
      </c>
      <c r="F594" s="36">
        <f t="shared" si="7"/>
        <v>11</v>
      </c>
      <c r="G594" s="34">
        <v>45401.0</v>
      </c>
      <c r="H594" s="36">
        <f t="shared" si="8"/>
        <v>10</v>
      </c>
      <c r="I594" s="35" t="s">
        <v>62</v>
      </c>
      <c r="J594" s="39"/>
      <c r="K594" s="38"/>
      <c r="L594" s="39"/>
      <c r="M594" s="39"/>
      <c r="N594" s="35" t="s">
        <v>17</v>
      </c>
      <c r="O594" s="40"/>
      <c r="P594" s="61"/>
      <c r="Q594" s="61"/>
      <c r="R594" s="61"/>
      <c r="S594" s="61"/>
      <c r="T594" s="61"/>
      <c r="U594" s="80"/>
      <c r="V594" s="80"/>
      <c r="W594" s="80"/>
    </row>
    <row r="595">
      <c r="A595" s="34">
        <v>45700.0</v>
      </c>
      <c r="B595" s="34">
        <v>45705.0</v>
      </c>
      <c r="C595" s="35">
        <v>217646.0</v>
      </c>
      <c r="D595" s="35" t="s">
        <v>117</v>
      </c>
      <c r="E595" s="34">
        <v>45352.0</v>
      </c>
      <c r="F595" s="36">
        <f t="shared" si="7"/>
        <v>11</v>
      </c>
      <c r="G595" s="34">
        <v>45457.0</v>
      </c>
      <c r="H595" s="36">
        <f t="shared" si="8"/>
        <v>8</v>
      </c>
      <c r="I595" s="35" t="s">
        <v>39</v>
      </c>
      <c r="J595" s="35">
        <v>535.0</v>
      </c>
      <c r="K595" s="48">
        <v>10000.0</v>
      </c>
      <c r="L595" s="39"/>
      <c r="M595" s="34">
        <v>45705.0</v>
      </c>
      <c r="N595" s="35" t="s">
        <v>20</v>
      </c>
      <c r="O595" s="40"/>
      <c r="P595" s="61"/>
      <c r="Q595" s="61"/>
      <c r="R595" s="61"/>
      <c r="S595" s="61"/>
      <c r="T595" s="61"/>
      <c r="U595" s="80"/>
      <c r="V595" s="80"/>
      <c r="W595" s="80"/>
    </row>
    <row r="596">
      <c r="A596" s="34">
        <v>45705.0</v>
      </c>
      <c r="B596" s="34">
        <v>45716.0</v>
      </c>
      <c r="C596" s="35">
        <v>228020.0</v>
      </c>
      <c r="D596" s="35" t="s">
        <v>117</v>
      </c>
      <c r="E596" s="34">
        <v>45505.0</v>
      </c>
      <c r="F596" s="36">
        <f t="shared" si="7"/>
        <v>6</v>
      </c>
      <c r="G596" s="34">
        <v>45555.0</v>
      </c>
      <c r="H596" s="36">
        <f t="shared" si="8"/>
        <v>5</v>
      </c>
      <c r="I596" s="35" t="s">
        <v>62</v>
      </c>
      <c r="J596" s="39"/>
      <c r="K596" s="38"/>
      <c r="L596" s="39"/>
      <c r="M596" s="39"/>
      <c r="N596" s="35" t="s">
        <v>17</v>
      </c>
      <c r="O596" s="40"/>
      <c r="P596" s="61"/>
      <c r="Q596" s="61"/>
      <c r="R596" s="61"/>
      <c r="S596" s="61"/>
      <c r="T596" s="61"/>
      <c r="U596" s="80"/>
      <c r="V596" s="80"/>
      <c r="W596" s="80"/>
    </row>
    <row r="597">
      <c r="A597" s="34">
        <v>45705.0</v>
      </c>
      <c r="B597" s="34">
        <v>45716.0</v>
      </c>
      <c r="C597" s="35">
        <v>233335.0</v>
      </c>
      <c r="D597" s="35" t="s">
        <v>117</v>
      </c>
      <c r="E597" s="34">
        <v>45566.0</v>
      </c>
      <c r="F597" s="36">
        <f t="shared" si="7"/>
        <v>4</v>
      </c>
      <c r="G597" s="34">
        <v>45601.0</v>
      </c>
      <c r="H597" s="36">
        <f t="shared" si="8"/>
        <v>3</v>
      </c>
      <c r="I597" s="35" t="s">
        <v>62</v>
      </c>
      <c r="J597" s="39"/>
      <c r="K597" s="38"/>
      <c r="L597" s="39"/>
      <c r="M597" s="39"/>
      <c r="N597" s="35" t="s">
        <v>17</v>
      </c>
      <c r="O597" s="40"/>
      <c r="P597" s="61"/>
      <c r="Q597" s="61"/>
      <c r="R597" s="61"/>
      <c r="S597" s="61"/>
      <c r="T597" s="61"/>
      <c r="U597" s="80"/>
      <c r="V597" s="80"/>
      <c r="W597" s="80"/>
    </row>
    <row r="598">
      <c r="A598" s="34">
        <v>45705.0</v>
      </c>
      <c r="B598" s="34">
        <v>45716.0</v>
      </c>
      <c r="C598" s="35">
        <v>236784.0</v>
      </c>
      <c r="D598" s="35" t="s">
        <v>117</v>
      </c>
      <c r="E598" s="34">
        <v>45566.0</v>
      </c>
      <c r="F598" s="36">
        <f t="shared" si="7"/>
        <v>4</v>
      </c>
      <c r="G598" s="37">
        <v>45636.0</v>
      </c>
      <c r="H598" s="36">
        <f t="shared" si="8"/>
        <v>2</v>
      </c>
      <c r="I598" s="35" t="s">
        <v>39</v>
      </c>
      <c r="J598" s="39"/>
      <c r="K598" s="38"/>
      <c r="L598" s="39"/>
      <c r="M598" s="39"/>
      <c r="N598" s="35" t="s">
        <v>17</v>
      </c>
      <c r="O598" s="40"/>
      <c r="P598" s="61"/>
      <c r="Q598" s="61"/>
      <c r="R598" s="61"/>
      <c r="S598" s="61"/>
      <c r="T598" s="61"/>
      <c r="U598" s="80"/>
      <c r="V598" s="80"/>
      <c r="W598" s="80"/>
    </row>
    <row r="599">
      <c r="A599" s="34">
        <v>45705.0</v>
      </c>
      <c r="B599" s="34">
        <v>45716.0</v>
      </c>
      <c r="C599" s="35">
        <v>239272.0</v>
      </c>
      <c r="D599" s="35" t="s">
        <v>117</v>
      </c>
      <c r="E599" s="34">
        <v>45597.0</v>
      </c>
      <c r="F599" s="36">
        <f t="shared" si="7"/>
        <v>3</v>
      </c>
      <c r="G599" s="34">
        <v>45670.0</v>
      </c>
      <c r="H599" s="36">
        <f t="shared" si="8"/>
        <v>1</v>
      </c>
      <c r="I599" s="35" t="s">
        <v>39</v>
      </c>
      <c r="J599" s="39"/>
      <c r="K599" s="38"/>
      <c r="L599" s="39"/>
      <c r="M599" s="39"/>
      <c r="N599" s="35" t="s">
        <v>17</v>
      </c>
      <c r="O599" s="40"/>
      <c r="P599" s="61"/>
      <c r="Q599" s="61"/>
      <c r="R599" s="61"/>
      <c r="S599" s="61"/>
      <c r="T599" s="61"/>
      <c r="U599" s="80"/>
      <c r="V599" s="80"/>
      <c r="W599" s="80"/>
    </row>
    <row r="600">
      <c r="A600" s="34">
        <v>45705.0</v>
      </c>
      <c r="B600" s="34">
        <v>45716.0</v>
      </c>
      <c r="C600" s="35">
        <v>241191.0</v>
      </c>
      <c r="D600" s="35" t="s">
        <v>117</v>
      </c>
      <c r="E600" s="34">
        <v>45505.0</v>
      </c>
      <c r="F600" s="36">
        <f t="shared" si="7"/>
        <v>6</v>
      </c>
      <c r="G600" s="34">
        <v>45686.0</v>
      </c>
      <c r="H600" s="36">
        <f t="shared" si="8"/>
        <v>0</v>
      </c>
      <c r="I600" s="35" t="s">
        <v>39</v>
      </c>
      <c r="J600" s="39"/>
      <c r="K600" s="38"/>
      <c r="L600" s="39"/>
      <c r="M600" s="39"/>
      <c r="N600" s="35" t="s">
        <v>17</v>
      </c>
      <c r="O600" s="40"/>
      <c r="P600" s="61"/>
      <c r="Q600" s="61"/>
      <c r="R600" s="61"/>
      <c r="S600" s="61"/>
      <c r="T600" s="61"/>
      <c r="U600" s="80"/>
      <c r="V600" s="80"/>
      <c r="W600" s="80"/>
    </row>
    <row r="601">
      <c r="A601" s="34">
        <v>45705.0</v>
      </c>
      <c r="B601" s="34">
        <v>45716.0</v>
      </c>
      <c r="C601" s="35">
        <v>193637.0</v>
      </c>
      <c r="D601" s="35" t="s">
        <v>125</v>
      </c>
      <c r="E601" s="34">
        <v>45139.0</v>
      </c>
      <c r="F601" s="36">
        <f t="shared" si="7"/>
        <v>18</v>
      </c>
      <c r="G601" s="37">
        <v>45252.0</v>
      </c>
      <c r="H601" s="36">
        <f t="shared" si="8"/>
        <v>15</v>
      </c>
      <c r="I601" s="35" t="s">
        <v>49</v>
      </c>
      <c r="J601" s="39"/>
      <c r="K601" s="38"/>
      <c r="L601" s="39"/>
      <c r="M601" s="39"/>
      <c r="N601" s="35" t="s">
        <v>17</v>
      </c>
      <c r="O601" s="40"/>
      <c r="P601" s="61"/>
      <c r="Q601" s="61"/>
      <c r="R601" s="61"/>
      <c r="S601" s="61"/>
      <c r="T601" s="61"/>
      <c r="U601" s="80"/>
      <c r="V601" s="80"/>
      <c r="W601" s="80"/>
    </row>
    <row r="602">
      <c r="A602" s="34">
        <v>45705.0</v>
      </c>
      <c r="B602" s="34">
        <v>45716.0</v>
      </c>
      <c r="C602" s="35">
        <v>127225.0</v>
      </c>
      <c r="D602" s="35" t="s">
        <v>125</v>
      </c>
      <c r="E602" s="34">
        <v>44593.0</v>
      </c>
      <c r="F602" s="36">
        <f t="shared" si="7"/>
        <v>36</v>
      </c>
      <c r="G602" s="34">
        <v>44686.0</v>
      </c>
      <c r="H602" s="36">
        <f t="shared" si="8"/>
        <v>33</v>
      </c>
      <c r="I602" s="35" t="s">
        <v>62</v>
      </c>
      <c r="J602" s="39"/>
      <c r="K602" s="38"/>
      <c r="L602" s="39"/>
      <c r="M602" s="39"/>
      <c r="N602" s="35" t="s">
        <v>17</v>
      </c>
      <c r="O602" s="40"/>
      <c r="P602" s="61"/>
      <c r="Q602" s="61"/>
      <c r="R602" s="61"/>
      <c r="S602" s="61"/>
      <c r="T602" s="61"/>
      <c r="U602" s="80"/>
      <c r="V602" s="80"/>
      <c r="W602" s="80"/>
    </row>
    <row r="603">
      <c r="A603" s="34">
        <v>45705.0</v>
      </c>
      <c r="B603" s="34">
        <v>45715.0</v>
      </c>
      <c r="C603" s="35">
        <v>191277.0</v>
      </c>
      <c r="D603" s="35" t="s">
        <v>125</v>
      </c>
      <c r="E603" s="34">
        <v>45200.0</v>
      </c>
      <c r="F603" s="36">
        <f t="shared" si="7"/>
        <v>16</v>
      </c>
      <c r="G603" s="37">
        <v>45230.0</v>
      </c>
      <c r="H603" s="36">
        <f t="shared" si="8"/>
        <v>15</v>
      </c>
      <c r="I603" s="35" t="s">
        <v>62</v>
      </c>
      <c r="J603" s="39"/>
      <c r="K603" s="48" t="s">
        <v>74</v>
      </c>
      <c r="L603" s="39"/>
      <c r="M603" s="34">
        <v>45715.0</v>
      </c>
      <c r="N603" s="35" t="s">
        <v>20</v>
      </c>
      <c r="O603" s="40"/>
      <c r="P603" s="61"/>
      <c r="Q603" s="61"/>
      <c r="R603" s="61"/>
      <c r="S603" s="61"/>
      <c r="T603" s="61"/>
      <c r="U603" s="80"/>
      <c r="V603" s="80"/>
      <c r="W603" s="80"/>
    </row>
    <row r="604">
      <c r="A604" s="34">
        <v>45705.0</v>
      </c>
      <c r="B604" s="34">
        <v>45715.0</v>
      </c>
      <c r="C604" s="35">
        <v>201091.0</v>
      </c>
      <c r="D604" s="35" t="s">
        <v>125</v>
      </c>
      <c r="E604" s="34">
        <v>45292.0</v>
      </c>
      <c r="F604" s="36">
        <f t="shared" si="7"/>
        <v>13</v>
      </c>
      <c r="G604" s="34">
        <v>45324.0</v>
      </c>
      <c r="H604" s="36">
        <f t="shared" si="8"/>
        <v>12</v>
      </c>
      <c r="I604" s="35" t="s">
        <v>136</v>
      </c>
      <c r="J604" s="35" t="s">
        <v>182</v>
      </c>
      <c r="K604" s="48">
        <v>20000.0</v>
      </c>
      <c r="L604" s="39"/>
      <c r="M604" s="34">
        <v>45715.0</v>
      </c>
      <c r="N604" s="35" t="s">
        <v>15</v>
      </c>
      <c r="O604" s="55" t="s">
        <v>53</v>
      </c>
      <c r="P604" s="61"/>
      <c r="Q604" s="61"/>
      <c r="R604" s="61"/>
      <c r="S604" s="61"/>
      <c r="T604" s="61"/>
      <c r="U604" s="80"/>
      <c r="V604" s="80"/>
      <c r="W604" s="80"/>
    </row>
    <row r="605">
      <c r="A605" s="34">
        <v>45705.0</v>
      </c>
      <c r="B605" s="34">
        <v>45706.0</v>
      </c>
      <c r="C605" s="35">
        <v>227881.0</v>
      </c>
      <c r="D605" s="35" t="s">
        <v>125</v>
      </c>
      <c r="E605" s="34">
        <v>45474.0</v>
      </c>
      <c r="F605" s="36">
        <f t="shared" si="7"/>
        <v>7</v>
      </c>
      <c r="G605" s="34">
        <v>45548.0</v>
      </c>
      <c r="H605" s="36">
        <f t="shared" si="8"/>
        <v>5</v>
      </c>
      <c r="I605" s="35" t="s">
        <v>43</v>
      </c>
      <c r="J605" s="35">
        <v>360.0</v>
      </c>
      <c r="K605" s="48">
        <v>3000.0</v>
      </c>
      <c r="L605" s="35" t="s">
        <v>54</v>
      </c>
      <c r="M605" s="34">
        <v>45706.0</v>
      </c>
      <c r="N605" s="35" t="s">
        <v>15</v>
      </c>
      <c r="O605" s="55" t="s">
        <v>55</v>
      </c>
      <c r="P605" s="61"/>
      <c r="Q605" s="61"/>
      <c r="R605" s="61"/>
      <c r="S605" s="61"/>
      <c r="T605" s="61"/>
      <c r="U605" s="80"/>
      <c r="V605" s="80"/>
      <c r="W605" s="80"/>
    </row>
    <row r="606">
      <c r="A606" s="34">
        <v>45705.0</v>
      </c>
      <c r="B606" s="34">
        <v>45715.0</v>
      </c>
      <c r="C606" s="35">
        <v>215387.0</v>
      </c>
      <c r="D606" s="35" t="s">
        <v>125</v>
      </c>
      <c r="E606" s="34">
        <v>45383.0</v>
      </c>
      <c r="F606" s="36">
        <f t="shared" si="7"/>
        <v>10</v>
      </c>
      <c r="G606" s="34">
        <v>45434.0</v>
      </c>
      <c r="H606" s="36">
        <f t="shared" si="8"/>
        <v>9</v>
      </c>
      <c r="I606" s="35" t="s">
        <v>62</v>
      </c>
      <c r="J606" s="35">
        <v>102.0</v>
      </c>
      <c r="K606" s="48">
        <v>6000.0</v>
      </c>
      <c r="L606" s="39"/>
      <c r="M606" s="34">
        <v>45715.0</v>
      </c>
      <c r="N606" s="35" t="s">
        <v>20</v>
      </c>
      <c r="O606" s="40"/>
      <c r="P606" s="61"/>
      <c r="Q606" s="61"/>
      <c r="R606" s="61"/>
      <c r="S606" s="61"/>
      <c r="T606" s="61"/>
      <c r="U606" s="80"/>
      <c r="V606" s="80"/>
      <c r="W606" s="80"/>
    </row>
    <row r="607">
      <c r="A607" s="34">
        <v>45705.0</v>
      </c>
      <c r="B607" s="34">
        <v>45716.0</v>
      </c>
      <c r="C607" s="35">
        <v>188157.0</v>
      </c>
      <c r="D607" s="35" t="s">
        <v>125</v>
      </c>
      <c r="E607" s="34">
        <v>45170.0</v>
      </c>
      <c r="F607" s="36">
        <f t="shared" si="7"/>
        <v>17</v>
      </c>
      <c r="G607" s="34">
        <v>45202.0</v>
      </c>
      <c r="H607" s="36">
        <f t="shared" si="8"/>
        <v>16</v>
      </c>
      <c r="I607" s="35" t="s">
        <v>62</v>
      </c>
      <c r="J607" s="39"/>
      <c r="K607" s="38"/>
      <c r="L607" s="39"/>
      <c r="M607" s="39"/>
      <c r="N607" s="35" t="s">
        <v>17</v>
      </c>
      <c r="O607" s="40"/>
      <c r="P607" s="61"/>
      <c r="Q607" s="61"/>
      <c r="R607" s="61"/>
      <c r="S607" s="61"/>
      <c r="T607" s="61"/>
      <c r="U607" s="80"/>
      <c r="V607" s="80"/>
      <c r="W607" s="80"/>
    </row>
    <row r="608">
      <c r="A608" s="34">
        <v>45705.0</v>
      </c>
      <c r="B608" s="34">
        <v>45716.0</v>
      </c>
      <c r="C608" s="35">
        <v>227198.0</v>
      </c>
      <c r="D608" s="35" t="s">
        <v>125</v>
      </c>
      <c r="E608" s="34">
        <v>45413.0</v>
      </c>
      <c r="F608" s="36">
        <f t="shared" si="7"/>
        <v>9</v>
      </c>
      <c r="G608" s="34">
        <v>45541.0</v>
      </c>
      <c r="H608" s="36">
        <f t="shared" si="8"/>
        <v>5</v>
      </c>
      <c r="I608" s="35" t="s">
        <v>62</v>
      </c>
      <c r="J608" s="39"/>
      <c r="K608" s="38"/>
      <c r="L608" s="39"/>
      <c r="M608" s="39"/>
      <c r="N608" s="35" t="s">
        <v>17</v>
      </c>
      <c r="O608" s="40"/>
      <c r="P608" s="61"/>
      <c r="Q608" s="61"/>
      <c r="R608" s="61"/>
      <c r="S608" s="61"/>
      <c r="T608" s="61"/>
      <c r="U608" s="80"/>
      <c r="V608" s="80"/>
      <c r="W608" s="80"/>
    </row>
    <row r="609">
      <c r="A609" s="34">
        <v>45705.0</v>
      </c>
      <c r="B609" s="34">
        <v>45716.0</v>
      </c>
      <c r="C609" s="35">
        <v>234495.0</v>
      </c>
      <c r="D609" s="35" t="s">
        <v>125</v>
      </c>
      <c r="E609" s="34">
        <v>45566.0</v>
      </c>
      <c r="F609" s="36">
        <f t="shared" si="7"/>
        <v>4</v>
      </c>
      <c r="G609" s="37">
        <v>45614.0</v>
      </c>
      <c r="H609" s="36">
        <f t="shared" si="8"/>
        <v>3</v>
      </c>
      <c r="I609" s="35" t="s">
        <v>49</v>
      </c>
      <c r="J609" s="39"/>
      <c r="K609" s="38"/>
      <c r="L609" s="39"/>
      <c r="M609" s="39"/>
      <c r="N609" s="35" t="s">
        <v>17</v>
      </c>
      <c r="O609" s="40"/>
      <c r="P609" s="61"/>
      <c r="Q609" s="61"/>
      <c r="R609" s="61"/>
      <c r="S609" s="61"/>
      <c r="T609" s="61"/>
      <c r="U609" s="80"/>
      <c r="V609" s="80"/>
      <c r="W609" s="80"/>
    </row>
    <row r="610">
      <c r="A610" s="34">
        <v>45705.0</v>
      </c>
      <c r="B610" s="34">
        <v>45716.0</v>
      </c>
      <c r="C610" s="35">
        <v>47262.0</v>
      </c>
      <c r="D610" s="35" t="s">
        <v>125</v>
      </c>
      <c r="E610" s="34">
        <v>43862.0</v>
      </c>
      <c r="F610" s="36">
        <f t="shared" si="7"/>
        <v>60</v>
      </c>
      <c r="G610" s="34">
        <v>43945.0</v>
      </c>
      <c r="H610" s="36">
        <f t="shared" si="8"/>
        <v>58</v>
      </c>
      <c r="I610" s="35" t="s">
        <v>39</v>
      </c>
      <c r="J610" s="39"/>
      <c r="K610" s="38"/>
      <c r="L610" s="39"/>
      <c r="M610" s="39"/>
      <c r="N610" s="35" t="s">
        <v>17</v>
      </c>
      <c r="O610" s="40"/>
      <c r="P610" s="61"/>
      <c r="Q610" s="61"/>
      <c r="R610" s="61"/>
      <c r="S610" s="61"/>
      <c r="T610" s="61"/>
      <c r="U610" s="80"/>
      <c r="V610" s="80"/>
      <c r="W610" s="80"/>
    </row>
    <row r="611">
      <c r="A611" s="34">
        <v>45705.0</v>
      </c>
      <c r="B611" s="34">
        <v>45709.0</v>
      </c>
      <c r="C611" s="35">
        <v>201142.0</v>
      </c>
      <c r="D611" s="35" t="s">
        <v>125</v>
      </c>
      <c r="E611" s="34">
        <v>45292.0</v>
      </c>
      <c r="F611" s="36">
        <f t="shared" si="7"/>
        <v>13</v>
      </c>
      <c r="G611" s="34">
        <v>45327.0</v>
      </c>
      <c r="H611" s="36">
        <f t="shared" si="8"/>
        <v>12</v>
      </c>
      <c r="I611" s="35" t="s">
        <v>46</v>
      </c>
      <c r="J611" s="35">
        <v>404.0</v>
      </c>
      <c r="K611" s="38"/>
      <c r="L611" s="39"/>
      <c r="M611" s="34">
        <v>45709.0</v>
      </c>
      <c r="N611" s="35" t="s">
        <v>15</v>
      </c>
      <c r="O611" s="55" t="s">
        <v>183</v>
      </c>
      <c r="P611" s="61"/>
      <c r="Q611" s="61"/>
      <c r="R611" s="61"/>
      <c r="S611" s="61"/>
      <c r="T611" s="61"/>
      <c r="U611" s="80"/>
      <c r="V611" s="80"/>
      <c r="W611" s="80"/>
    </row>
    <row r="612">
      <c r="A612" s="34">
        <v>45705.0</v>
      </c>
      <c r="B612" s="34">
        <v>45707.0</v>
      </c>
      <c r="C612" s="35">
        <v>236460.0</v>
      </c>
      <c r="D612" s="35" t="s">
        <v>125</v>
      </c>
      <c r="E612" s="34">
        <v>45474.0</v>
      </c>
      <c r="F612" s="36">
        <f t="shared" si="7"/>
        <v>7</v>
      </c>
      <c r="G612" s="34">
        <v>45632.0</v>
      </c>
      <c r="H612" s="36">
        <f t="shared" si="8"/>
        <v>2</v>
      </c>
      <c r="I612" s="35" t="s">
        <v>43</v>
      </c>
      <c r="J612" s="39"/>
      <c r="K612" s="38"/>
      <c r="L612" s="39"/>
      <c r="M612" s="39"/>
      <c r="N612" s="35" t="s">
        <v>23</v>
      </c>
      <c r="O612" s="40"/>
      <c r="P612" s="61"/>
      <c r="Q612" s="61"/>
      <c r="R612" s="61"/>
      <c r="S612" s="61"/>
      <c r="T612" s="61"/>
      <c r="U612" s="80"/>
      <c r="V612" s="80"/>
      <c r="W612" s="80"/>
    </row>
    <row r="613">
      <c r="A613" s="34">
        <v>45705.0</v>
      </c>
      <c r="B613" s="34">
        <v>45716.0</v>
      </c>
      <c r="C613" s="35">
        <v>238672.0</v>
      </c>
      <c r="D613" s="35" t="s">
        <v>125</v>
      </c>
      <c r="E613" s="34">
        <v>45627.0</v>
      </c>
      <c r="F613" s="36">
        <f t="shared" si="7"/>
        <v>2</v>
      </c>
      <c r="G613" s="34">
        <v>45667.0</v>
      </c>
      <c r="H613" s="36">
        <f t="shared" si="8"/>
        <v>1</v>
      </c>
      <c r="I613" s="35" t="s">
        <v>39</v>
      </c>
      <c r="J613" s="39"/>
      <c r="K613" s="38"/>
      <c r="L613" s="39"/>
      <c r="M613" s="39"/>
      <c r="N613" s="35" t="s">
        <v>17</v>
      </c>
      <c r="O613" s="40"/>
      <c r="P613" s="61"/>
      <c r="Q613" s="61"/>
      <c r="R613" s="61"/>
      <c r="S613" s="61"/>
      <c r="T613" s="61"/>
      <c r="U613" s="80"/>
      <c r="V613" s="80"/>
      <c r="W613" s="80"/>
    </row>
    <row r="614">
      <c r="A614" s="34">
        <v>45705.0</v>
      </c>
      <c r="B614" s="34">
        <v>45716.0</v>
      </c>
      <c r="C614" s="35">
        <v>198994.0</v>
      </c>
      <c r="D614" s="35" t="s">
        <v>125</v>
      </c>
      <c r="E614" s="34">
        <v>45261.0</v>
      </c>
      <c r="F614" s="36">
        <f t="shared" si="7"/>
        <v>14</v>
      </c>
      <c r="G614" s="34">
        <v>45323.0</v>
      </c>
      <c r="H614" s="36">
        <f t="shared" si="8"/>
        <v>12</v>
      </c>
      <c r="I614" s="35" t="s">
        <v>39</v>
      </c>
      <c r="J614" s="39"/>
      <c r="K614" s="38"/>
      <c r="L614" s="39"/>
      <c r="M614" s="39"/>
      <c r="N614" s="35" t="s">
        <v>17</v>
      </c>
      <c r="O614" s="40"/>
      <c r="P614" s="61"/>
      <c r="Q614" s="61"/>
      <c r="R614" s="61"/>
      <c r="S614" s="61"/>
      <c r="T614" s="61"/>
      <c r="U614" s="80"/>
      <c r="V614" s="80"/>
      <c r="W614" s="80"/>
    </row>
    <row r="615">
      <c r="A615" s="34">
        <v>45705.0</v>
      </c>
      <c r="B615" s="34">
        <v>45716.0</v>
      </c>
      <c r="C615" s="35">
        <v>212613.0</v>
      </c>
      <c r="D615" s="35" t="s">
        <v>125</v>
      </c>
      <c r="E615" s="34">
        <v>45261.0</v>
      </c>
      <c r="F615" s="36">
        <f t="shared" si="7"/>
        <v>14</v>
      </c>
      <c r="G615" s="34">
        <v>45412.0</v>
      </c>
      <c r="H615" s="36">
        <f t="shared" si="8"/>
        <v>9</v>
      </c>
      <c r="I615" s="35" t="s">
        <v>39</v>
      </c>
      <c r="J615" s="39"/>
      <c r="K615" s="38"/>
      <c r="L615" s="39"/>
      <c r="M615" s="39"/>
      <c r="N615" s="35" t="s">
        <v>17</v>
      </c>
      <c r="O615" s="40"/>
      <c r="P615" s="61"/>
      <c r="Q615" s="61"/>
      <c r="R615" s="61"/>
      <c r="S615" s="61"/>
      <c r="T615" s="61"/>
      <c r="U615" s="80"/>
      <c r="V615" s="80"/>
      <c r="W615" s="80"/>
    </row>
    <row r="616">
      <c r="A616" s="34">
        <v>45705.0</v>
      </c>
      <c r="B616" s="34">
        <v>45716.0</v>
      </c>
      <c r="C616" s="35">
        <v>217896.0</v>
      </c>
      <c r="D616" s="35" t="s">
        <v>125</v>
      </c>
      <c r="E616" s="34">
        <v>42248.0</v>
      </c>
      <c r="F616" s="36">
        <f t="shared" si="7"/>
        <v>113</v>
      </c>
      <c r="G616" s="34">
        <v>45461.0</v>
      </c>
      <c r="H616" s="36">
        <f t="shared" si="8"/>
        <v>8</v>
      </c>
      <c r="I616" s="35" t="s">
        <v>39</v>
      </c>
      <c r="J616" s="39"/>
      <c r="K616" s="38"/>
      <c r="L616" s="39"/>
      <c r="M616" s="39"/>
      <c r="N616" s="35" t="s">
        <v>17</v>
      </c>
      <c r="O616" s="40"/>
      <c r="P616" s="61"/>
      <c r="Q616" s="61"/>
      <c r="R616" s="61"/>
      <c r="S616" s="61"/>
      <c r="T616" s="61"/>
      <c r="U616" s="80"/>
      <c r="V616" s="80"/>
      <c r="W616" s="80"/>
    </row>
    <row r="617">
      <c r="A617" s="34">
        <v>45705.0</v>
      </c>
      <c r="B617" s="34">
        <v>45706.0</v>
      </c>
      <c r="C617" s="35">
        <v>224763.0</v>
      </c>
      <c r="D617" s="35" t="s">
        <v>125</v>
      </c>
      <c r="E617" s="34">
        <v>45474.0</v>
      </c>
      <c r="F617" s="36">
        <f t="shared" si="7"/>
        <v>7</v>
      </c>
      <c r="G617" s="34">
        <v>45517.0</v>
      </c>
      <c r="H617" s="36">
        <f t="shared" si="8"/>
        <v>6</v>
      </c>
      <c r="I617" s="35" t="s">
        <v>46</v>
      </c>
      <c r="J617" s="35">
        <v>406.0</v>
      </c>
      <c r="K617" s="48" t="s">
        <v>74</v>
      </c>
      <c r="L617" s="39"/>
      <c r="M617" s="34">
        <v>45706.0</v>
      </c>
      <c r="N617" s="35" t="s">
        <v>15</v>
      </c>
      <c r="O617" s="55" t="s">
        <v>55</v>
      </c>
      <c r="P617" s="61"/>
      <c r="Q617" s="61"/>
      <c r="R617" s="61"/>
      <c r="S617" s="61"/>
      <c r="T617" s="61"/>
      <c r="U617" s="80"/>
      <c r="V617" s="80"/>
      <c r="W617" s="80"/>
    </row>
    <row r="618">
      <c r="A618" s="34">
        <v>45705.0</v>
      </c>
      <c r="B618" s="34">
        <v>45716.0</v>
      </c>
      <c r="C618" s="35">
        <v>229244.0</v>
      </c>
      <c r="D618" s="35" t="s">
        <v>125</v>
      </c>
      <c r="E618" s="34">
        <v>45536.0</v>
      </c>
      <c r="F618" s="36">
        <f t="shared" si="7"/>
        <v>5</v>
      </c>
      <c r="G618" s="34">
        <v>45562.0</v>
      </c>
      <c r="H618" s="36">
        <f t="shared" si="8"/>
        <v>5</v>
      </c>
      <c r="I618" s="35" t="s">
        <v>39</v>
      </c>
      <c r="J618" s="39"/>
      <c r="K618" s="38"/>
      <c r="L618" s="39"/>
      <c r="M618" s="39"/>
      <c r="N618" s="35" t="s">
        <v>17</v>
      </c>
      <c r="O618" s="40"/>
      <c r="P618" s="61"/>
      <c r="Q618" s="61"/>
      <c r="R618" s="61"/>
      <c r="S618" s="61"/>
      <c r="T618" s="61"/>
      <c r="U618" s="80"/>
      <c r="V618" s="80"/>
      <c r="W618" s="80"/>
    </row>
    <row r="619">
      <c r="A619" s="34">
        <v>45713.0</v>
      </c>
      <c r="B619" s="34">
        <v>45713.0</v>
      </c>
      <c r="C619" s="35">
        <v>234771.0</v>
      </c>
      <c r="D619" s="35" t="s">
        <v>125</v>
      </c>
      <c r="E619" s="34">
        <v>45597.0</v>
      </c>
      <c r="F619" s="36">
        <f t="shared" si="7"/>
        <v>3</v>
      </c>
      <c r="G619" s="37">
        <v>45618.0</v>
      </c>
      <c r="H619" s="36">
        <f t="shared" si="8"/>
        <v>3</v>
      </c>
      <c r="I619" s="35" t="s">
        <v>43</v>
      </c>
      <c r="J619" s="35" t="s">
        <v>31</v>
      </c>
      <c r="K619" s="48">
        <v>22000.0</v>
      </c>
      <c r="L619" s="39"/>
      <c r="M619" s="34">
        <v>45713.0</v>
      </c>
      <c r="N619" s="35" t="s">
        <v>15</v>
      </c>
      <c r="O619" s="55" t="s">
        <v>55</v>
      </c>
      <c r="P619" s="61"/>
      <c r="Q619" s="61"/>
      <c r="R619" s="61"/>
      <c r="S619" s="61"/>
      <c r="T619" s="61"/>
      <c r="U619" s="80"/>
      <c r="V619" s="80"/>
      <c r="W619" s="80"/>
    </row>
    <row r="620">
      <c r="A620" s="34">
        <v>45705.0</v>
      </c>
      <c r="B620" s="34">
        <v>45706.0</v>
      </c>
      <c r="C620" s="35">
        <v>242478.0</v>
      </c>
      <c r="D620" s="35" t="s">
        <v>125</v>
      </c>
      <c r="E620" s="34">
        <v>45597.0</v>
      </c>
      <c r="F620" s="36">
        <f t="shared" si="7"/>
        <v>3</v>
      </c>
      <c r="G620" s="34">
        <v>45333.0</v>
      </c>
      <c r="H620" s="36">
        <f t="shared" si="8"/>
        <v>12</v>
      </c>
      <c r="I620" s="35" t="s">
        <v>39</v>
      </c>
      <c r="J620" s="35">
        <v>512.0</v>
      </c>
      <c r="K620" s="48" t="s">
        <v>184</v>
      </c>
      <c r="L620" s="35" t="s">
        <v>54</v>
      </c>
      <c r="M620" s="34">
        <v>45706.0</v>
      </c>
      <c r="N620" s="35" t="s">
        <v>15</v>
      </c>
      <c r="O620" s="55" t="s">
        <v>185</v>
      </c>
      <c r="P620" s="61"/>
      <c r="Q620" s="61"/>
      <c r="R620" s="61"/>
      <c r="S620" s="61"/>
      <c r="T620" s="61"/>
      <c r="U620" s="80"/>
      <c r="V620" s="80"/>
      <c r="W620" s="80"/>
    </row>
    <row r="621">
      <c r="A621" s="34">
        <v>45705.0</v>
      </c>
      <c r="B621" s="34">
        <v>45716.0</v>
      </c>
      <c r="C621" s="35">
        <v>155875.0</v>
      </c>
      <c r="D621" s="35" t="s">
        <v>128</v>
      </c>
      <c r="E621" s="34">
        <v>44896.0</v>
      </c>
      <c r="F621" s="36">
        <f t="shared" si="7"/>
        <v>26</v>
      </c>
      <c r="G621" s="34">
        <v>44935.0</v>
      </c>
      <c r="H621" s="36">
        <f t="shared" si="8"/>
        <v>25</v>
      </c>
      <c r="I621" s="35" t="s">
        <v>39</v>
      </c>
      <c r="J621" s="39"/>
      <c r="K621" s="38"/>
      <c r="L621" s="39"/>
      <c r="M621" s="39"/>
      <c r="N621" s="35" t="s">
        <v>17</v>
      </c>
      <c r="O621" s="40"/>
      <c r="P621" s="61"/>
      <c r="Q621" s="61"/>
      <c r="R621" s="61"/>
      <c r="S621" s="61"/>
      <c r="T621" s="61"/>
      <c r="U621" s="80"/>
      <c r="V621" s="80"/>
      <c r="W621" s="80"/>
    </row>
    <row r="622">
      <c r="A622" s="34">
        <v>45705.0</v>
      </c>
      <c r="B622" s="34">
        <v>45716.0</v>
      </c>
      <c r="C622" s="35">
        <v>89764.0</v>
      </c>
      <c r="D622" s="35" t="s">
        <v>128</v>
      </c>
      <c r="E622" s="34">
        <v>44197.0</v>
      </c>
      <c r="F622" s="36">
        <f t="shared" si="7"/>
        <v>49</v>
      </c>
      <c r="G622" s="34">
        <v>44369.0</v>
      </c>
      <c r="H622" s="36">
        <f t="shared" si="8"/>
        <v>44</v>
      </c>
      <c r="I622" s="35" t="s">
        <v>39</v>
      </c>
      <c r="J622" s="39"/>
      <c r="K622" s="38"/>
      <c r="L622" s="39"/>
      <c r="M622" s="39"/>
      <c r="N622" s="35" t="s">
        <v>17</v>
      </c>
      <c r="O622" s="40"/>
      <c r="P622" s="61"/>
      <c r="Q622" s="61"/>
      <c r="R622" s="61"/>
      <c r="S622" s="61"/>
      <c r="T622" s="61"/>
      <c r="U622" s="80"/>
      <c r="V622" s="80"/>
      <c r="W622" s="80"/>
    </row>
    <row r="623">
      <c r="A623" s="34">
        <v>45705.0</v>
      </c>
      <c r="B623" s="34">
        <v>45716.0</v>
      </c>
      <c r="C623" s="35">
        <v>118798.0</v>
      </c>
      <c r="D623" s="35" t="s">
        <v>128</v>
      </c>
      <c r="E623" s="34">
        <v>44593.0</v>
      </c>
      <c r="F623" s="36">
        <f t="shared" si="7"/>
        <v>36</v>
      </c>
      <c r="G623" s="34">
        <v>44629.0</v>
      </c>
      <c r="H623" s="36">
        <f t="shared" si="8"/>
        <v>35</v>
      </c>
      <c r="I623" s="35" t="s">
        <v>49</v>
      </c>
      <c r="J623" s="39"/>
      <c r="K623" s="38"/>
      <c r="L623" s="39"/>
      <c r="M623" s="39"/>
      <c r="N623" s="35" t="s">
        <v>17</v>
      </c>
      <c r="O623" s="40"/>
      <c r="P623" s="61"/>
      <c r="Q623" s="61"/>
      <c r="R623" s="61"/>
      <c r="S623" s="61"/>
      <c r="T623" s="61"/>
      <c r="U623" s="80"/>
      <c r="V623" s="80"/>
      <c r="W623" s="80"/>
    </row>
    <row r="624">
      <c r="A624" s="34">
        <v>45705.0</v>
      </c>
      <c r="B624" s="34">
        <v>45716.0</v>
      </c>
      <c r="C624" s="35">
        <v>157613.0</v>
      </c>
      <c r="D624" s="35" t="s">
        <v>128</v>
      </c>
      <c r="E624" s="34">
        <v>44896.0</v>
      </c>
      <c r="F624" s="36">
        <f t="shared" si="7"/>
        <v>26</v>
      </c>
      <c r="G624" s="34">
        <v>44953.0</v>
      </c>
      <c r="H624" s="36">
        <f t="shared" si="8"/>
        <v>25</v>
      </c>
      <c r="I624" s="35" t="s">
        <v>49</v>
      </c>
      <c r="J624" s="39"/>
      <c r="K624" s="38"/>
      <c r="L624" s="39"/>
      <c r="M624" s="39"/>
      <c r="N624" s="35" t="s">
        <v>17</v>
      </c>
      <c r="O624" s="40"/>
      <c r="P624" s="61"/>
      <c r="Q624" s="61"/>
      <c r="R624" s="61"/>
      <c r="S624" s="61"/>
      <c r="T624" s="61"/>
      <c r="U624" s="80"/>
      <c r="V624" s="80"/>
      <c r="W624" s="80"/>
    </row>
    <row r="625">
      <c r="A625" s="34">
        <v>45705.0</v>
      </c>
      <c r="B625" s="34">
        <v>45716.0</v>
      </c>
      <c r="C625" s="35">
        <v>233595.0</v>
      </c>
      <c r="D625" s="35" t="s">
        <v>128</v>
      </c>
      <c r="E625" s="34">
        <v>45536.0</v>
      </c>
      <c r="F625" s="36">
        <f t="shared" si="7"/>
        <v>5</v>
      </c>
      <c r="G625" s="34">
        <v>45603.0</v>
      </c>
      <c r="H625" s="36">
        <f t="shared" si="8"/>
        <v>3</v>
      </c>
      <c r="I625" s="35" t="s">
        <v>62</v>
      </c>
      <c r="J625" s="39"/>
      <c r="K625" s="38"/>
      <c r="L625" s="39"/>
      <c r="M625" s="39"/>
      <c r="N625" s="35" t="s">
        <v>17</v>
      </c>
      <c r="O625" s="40"/>
      <c r="P625" s="61"/>
      <c r="Q625" s="61"/>
      <c r="R625" s="61"/>
      <c r="S625" s="61"/>
      <c r="T625" s="61"/>
      <c r="U625" s="80"/>
      <c r="V625" s="80"/>
      <c r="W625" s="80"/>
    </row>
    <row r="626">
      <c r="A626" s="34">
        <v>45705.0</v>
      </c>
      <c r="B626" s="34">
        <v>45716.0</v>
      </c>
      <c r="C626" s="35">
        <v>240572.0</v>
      </c>
      <c r="D626" s="35" t="s">
        <v>128</v>
      </c>
      <c r="E626" s="34">
        <v>45658.0</v>
      </c>
      <c r="F626" s="36">
        <f t="shared" si="7"/>
        <v>1</v>
      </c>
      <c r="G626" s="34">
        <v>45688.0</v>
      </c>
      <c r="H626" s="36">
        <f t="shared" si="8"/>
        <v>0</v>
      </c>
      <c r="I626" s="35" t="s">
        <v>62</v>
      </c>
      <c r="J626" s="39"/>
      <c r="K626" s="38"/>
      <c r="L626" s="39"/>
      <c r="M626" s="39"/>
      <c r="N626" s="35" t="s">
        <v>17</v>
      </c>
      <c r="O626" s="40"/>
      <c r="P626" s="61"/>
      <c r="Q626" s="61"/>
      <c r="R626" s="61"/>
      <c r="S626" s="61"/>
      <c r="T626" s="61"/>
      <c r="U626" s="80"/>
      <c r="V626" s="80"/>
      <c r="W626" s="80"/>
    </row>
    <row r="627">
      <c r="A627" s="34">
        <v>45705.0</v>
      </c>
      <c r="B627" s="34">
        <v>45716.0</v>
      </c>
      <c r="C627" s="35">
        <v>211626.0</v>
      </c>
      <c r="D627" s="35" t="s">
        <v>128</v>
      </c>
      <c r="E627" s="34">
        <v>45383.0</v>
      </c>
      <c r="F627" s="36">
        <f t="shared" si="7"/>
        <v>10</v>
      </c>
      <c r="G627" s="34">
        <v>45421.0</v>
      </c>
      <c r="H627" s="36">
        <f t="shared" si="8"/>
        <v>9</v>
      </c>
      <c r="I627" s="35" t="s">
        <v>39</v>
      </c>
      <c r="J627" s="39"/>
      <c r="K627" s="38"/>
      <c r="L627" s="39"/>
      <c r="M627" s="39"/>
      <c r="N627" s="35" t="s">
        <v>17</v>
      </c>
      <c r="O627" s="40"/>
      <c r="P627" s="61"/>
      <c r="Q627" s="61"/>
      <c r="R627" s="61"/>
      <c r="S627" s="61"/>
      <c r="T627" s="61"/>
      <c r="U627" s="80"/>
      <c r="V627" s="80"/>
      <c r="W627" s="80"/>
    </row>
    <row r="628">
      <c r="A628" s="34">
        <v>45705.0</v>
      </c>
      <c r="B628" s="34">
        <v>45716.0</v>
      </c>
      <c r="C628" s="35">
        <v>180756.0</v>
      </c>
      <c r="D628" s="35" t="s">
        <v>128</v>
      </c>
      <c r="E628" s="34">
        <v>45139.0</v>
      </c>
      <c r="F628" s="36">
        <f t="shared" si="7"/>
        <v>18</v>
      </c>
      <c r="G628" s="34">
        <v>45143.0</v>
      </c>
      <c r="H628" s="36">
        <f t="shared" si="8"/>
        <v>18</v>
      </c>
      <c r="I628" s="35" t="s">
        <v>39</v>
      </c>
      <c r="J628" s="39"/>
      <c r="K628" s="38"/>
      <c r="L628" s="39"/>
      <c r="M628" s="39"/>
      <c r="N628" s="35" t="s">
        <v>17</v>
      </c>
      <c r="O628" s="40"/>
      <c r="P628" s="61"/>
      <c r="Q628" s="61"/>
      <c r="R628" s="61"/>
      <c r="S628" s="61"/>
      <c r="T628" s="61"/>
      <c r="U628" s="80"/>
      <c r="V628" s="80"/>
      <c r="W628" s="80"/>
    </row>
    <row r="629">
      <c r="A629" s="34">
        <v>45705.0</v>
      </c>
      <c r="B629" s="34">
        <v>45716.0</v>
      </c>
      <c r="C629" s="35">
        <v>194700.0</v>
      </c>
      <c r="D629" s="35" t="s">
        <v>128</v>
      </c>
      <c r="E629" s="34">
        <v>45170.0</v>
      </c>
      <c r="F629" s="36">
        <f t="shared" si="7"/>
        <v>17</v>
      </c>
      <c r="G629" s="34">
        <v>45261.0</v>
      </c>
      <c r="H629" s="36">
        <f t="shared" si="8"/>
        <v>14</v>
      </c>
      <c r="I629" s="35" t="s">
        <v>39</v>
      </c>
      <c r="J629" s="39"/>
      <c r="K629" s="38"/>
      <c r="L629" s="39"/>
      <c r="M629" s="39"/>
      <c r="N629" s="35" t="s">
        <v>17</v>
      </c>
      <c r="O629" s="40"/>
      <c r="P629" s="61"/>
      <c r="Q629" s="61"/>
      <c r="R629" s="61"/>
      <c r="S629" s="61"/>
      <c r="T629" s="61"/>
      <c r="U629" s="80"/>
      <c r="V629" s="80"/>
      <c r="W629" s="80"/>
    </row>
    <row r="630">
      <c r="A630" s="34">
        <v>45705.0</v>
      </c>
      <c r="B630" s="34">
        <v>45716.0</v>
      </c>
      <c r="C630" s="35">
        <v>200675.0</v>
      </c>
      <c r="D630" s="35" t="s">
        <v>128</v>
      </c>
      <c r="E630" s="34">
        <v>45231.0</v>
      </c>
      <c r="F630" s="36">
        <f t="shared" si="7"/>
        <v>15</v>
      </c>
      <c r="G630" s="34">
        <v>45344.0</v>
      </c>
      <c r="H630" s="36">
        <f t="shared" si="8"/>
        <v>12</v>
      </c>
      <c r="I630" s="35" t="s">
        <v>39</v>
      </c>
      <c r="J630" s="39"/>
      <c r="K630" s="38"/>
      <c r="L630" s="39"/>
      <c r="M630" s="39"/>
      <c r="N630" s="35" t="s">
        <v>17</v>
      </c>
      <c r="O630" s="40"/>
      <c r="P630" s="61"/>
      <c r="Q630" s="61"/>
      <c r="R630" s="61"/>
      <c r="S630" s="61"/>
      <c r="T630" s="61"/>
      <c r="U630" s="80"/>
      <c r="V630" s="80"/>
      <c r="W630" s="80"/>
    </row>
    <row r="631">
      <c r="A631" s="34">
        <v>45705.0</v>
      </c>
      <c r="B631" s="34">
        <v>45716.0</v>
      </c>
      <c r="C631" s="35">
        <v>211015.0</v>
      </c>
      <c r="D631" s="35" t="s">
        <v>128</v>
      </c>
      <c r="E631" s="34">
        <v>45383.0</v>
      </c>
      <c r="F631" s="36">
        <f t="shared" si="7"/>
        <v>10</v>
      </c>
      <c r="G631" s="34">
        <v>45400.0</v>
      </c>
      <c r="H631" s="36">
        <f t="shared" si="8"/>
        <v>10</v>
      </c>
      <c r="I631" s="35" t="s">
        <v>39</v>
      </c>
      <c r="J631" s="39"/>
      <c r="K631" s="38"/>
      <c r="L631" s="39"/>
      <c r="M631" s="39"/>
      <c r="N631" s="35" t="s">
        <v>17</v>
      </c>
      <c r="O631" s="40"/>
      <c r="P631" s="61"/>
      <c r="Q631" s="61"/>
      <c r="R631" s="61"/>
      <c r="S631" s="61"/>
      <c r="T631" s="61"/>
      <c r="U631" s="80"/>
      <c r="V631" s="80"/>
      <c r="W631" s="80"/>
    </row>
    <row r="632">
      <c r="A632" s="34">
        <v>45705.0</v>
      </c>
      <c r="B632" s="34">
        <v>45716.0</v>
      </c>
      <c r="C632" s="35">
        <v>214586.0</v>
      </c>
      <c r="D632" s="35" t="s">
        <v>128</v>
      </c>
      <c r="E632" s="34">
        <v>45413.0</v>
      </c>
      <c r="F632" s="36">
        <f t="shared" si="7"/>
        <v>9</v>
      </c>
      <c r="G632" s="34">
        <v>45484.0</v>
      </c>
      <c r="H632" s="36">
        <f t="shared" si="8"/>
        <v>7</v>
      </c>
      <c r="I632" s="35" t="s">
        <v>39</v>
      </c>
      <c r="J632" s="39"/>
      <c r="K632" s="38"/>
      <c r="L632" s="39"/>
      <c r="M632" s="39"/>
      <c r="N632" s="35" t="s">
        <v>17</v>
      </c>
      <c r="O632" s="40"/>
      <c r="P632" s="61"/>
      <c r="Q632" s="61"/>
      <c r="R632" s="61"/>
      <c r="S632" s="61"/>
      <c r="T632" s="61"/>
      <c r="U632" s="80"/>
      <c r="V632" s="80"/>
      <c r="W632" s="80"/>
    </row>
    <row r="633">
      <c r="A633" s="34">
        <v>45705.0</v>
      </c>
      <c r="B633" s="34">
        <v>45716.0</v>
      </c>
      <c r="C633" s="35">
        <v>225642.0</v>
      </c>
      <c r="D633" s="35" t="s">
        <v>128</v>
      </c>
      <c r="E633" s="34">
        <v>45505.0</v>
      </c>
      <c r="F633" s="36">
        <f t="shared" si="7"/>
        <v>6</v>
      </c>
      <c r="G633" s="34">
        <v>45526.0</v>
      </c>
      <c r="H633" s="36">
        <f t="shared" si="8"/>
        <v>6</v>
      </c>
      <c r="I633" s="35" t="s">
        <v>39</v>
      </c>
      <c r="J633" s="39"/>
      <c r="K633" s="38"/>
      <c r="L633" s="39"/>
      <c r="M633" s="39"/>
      <c r="N633" s="35" t="s">
        <v>17</v>
      </c>
      <c r="O633" s="40"/>
      <c r="P633" s="61"/>
      <c r="Q633" s="61"/>
      <c r="R633" s="61"/>
      <c r="S633" s="61"/>
      <c r="T633" s="61"/>
      <c r="U633" s="80"/>
      <c r="V633" s="80"/>
      <c r="W633" s="80"/>
    </row>
    <row r="634">
      <c r="A634" s="34">
        <v>45705.0</v>
      </c>
      <c r="B634" s="34">
        <v>45716.0</v>
      </c>
      <c r="C634" s="35">
        <v>227777.0</v>
      </c>
      <c r="D634" s="35" t="s">
        <v>128</v>
      </c>
      <c r="E634" s="34">
        <v>45566.0</v>
      </c>
      <c r="F634" s="36">
        <f t="shared" si="7"/>
        <v>4</v>
      </c>
      <c r="G634" s="34">
        <v>45568.0</v>
      </c>
      <c r="H634" s="36">
        <f t="shared" si="8"/>
        <v>4</v>
      </c>
      <c r="I634" s="35" t="s">
        <v>66</v>
      </c>
      <c r="J634" s="39"/>
      <c r="K634" s="38"/>
      <c r="L634" s="39"/>
      <c r="M634" s="39"/>
      <c r="N634" s="35" t="s">
        <v>17</v>
      </c>
      <c r="O634" s="40"/>
      <c r="P634" s="61"/>
      <c r="Q634" s="61"/>
      <c r="R634" s="61"/>
      <c r="S634" s="61"/>
      <c r="T634" s="61"/>
      <c r="U634" s="80"/>
      <c r="V634" s="80"/>
      <c r="W634" s="80"/>
    </row>
    <row r="635">
      <c r="A635" s="34">
        <v>45705.0</v>
      </c>
      <c r="B635" s="34">
        <v>45716.0</v>
      </c>
      <c r="C635" s="35">
        <v>233710.0</v>
      </c>
      <c r="D635" s="35" t="s">
        <v>128</v>
      </c>
      <c r="E635" s="34">
        <v>45597.0</v>
      </c>
      <c r="F635" s="36">
        <f t="shared" si="7"/>
        <v>3</v>
      </c>
      <c r="G635" s="34">
        <v>45543.0</v>
      </c>
      <c r="H635" s="36">
        <f t="shared" si="8"/>
        <v>5</v>
      </c>
      <c r="I635" s="35" t="s">
        <v>39</v>
      </c>
      <c r="J635" s="39"/>
      <c r="K635" s="38"/>
      <c r="L635" s="39"/>
      <c r="M635" s="39"/>
      <c r="N635" s="35" t="s">
        <v>17</v>
      </c>
      <c r="O635" s="40"/>
      <c r="P635" s="61"/>
      <c r="Q635" s="61"/>
      <c r="R635" s="61"/>
      <c r="S635" s="61"/>
      <c r="T635" s="61"/>
      <c r="U635" s="80"/>
      <c r="V635" s="80"/>
      <c r="W635" s="80"/>
    </row>
    <row r="636">
      <c r="A636" s="34">
        <v>45705.0</v>
      </c>
      <c r="B636" s="34">
        <v>45716.0</v>
      </c>
      <c r="C636" s="35">
        <v>237698.0</v>
      </c>
      <c r="D636" s="35" t="s">
        <v>128</v>
      </c>
      <c r="E636" s="34">
        <v>45536.0</v>
      </c>
      <c r="F636" s="36">
        <f t="shared" si="7"/>
        <v>5</v>
      </c>
      <c r="G636" s="37">
        <v>45651.0</v>
      </c>
      <c r="H636" s="36">
        <f t="shared" si="8"/>
        <v>2</v>
      </c>
      <c r="I636" s="35" t="s">
        <v>66</v>
      </c>
      <c r="J636" s="39"/>
      <c r="K636" s="38"/>
      <c r="L636" s="39"/>
      <c r="M636" s="39"/>
      <c r="N636" s="35" t="s">
        <v>17</v>
      </c>
      <c r="O636" s="40"/>
      <c r="P636" s="61"/>
      <c r="Q636" s="61"/>
      <c r="R636" s="61"/>
      <c r="S636" s="61"/>
      <c r="T636" s="61"/>
      <c r="U636" s="80"/>
      <c r="V636" s="80"/>
      <c r="W636" s="80"/>
    </row>
    <row r="637">
      <c r="A637" s="34">
        <v>45705.0</v>
      </c>
      <c r="B637" s="34">
        <v>45716.0</v>
      </c>
      <c r="C637" s="35">
        <v>240233.0</v>
      </c>
      <c r="D637" s="35" t="s">
        <v>128</v>
      </c>
      <c r="E637" s="34">
        <v>45627.0</v>
      </c>
      <c r="F637" s="36">
        <f t="shared" si="7"/>
        <v>2</v>
      </c>
      <c r="G637" s="34">
        <v>45679.0</v>
      </c>
      <c r="H637" s="36">
        <f t="shared" si="8"/>
        <v>1</v>
      </c>
      <c r="I637" s="35" t="s">
        <v>39</v>
      </c>
      <c r="J637" s="39"/>
      <c r="K637" s="38"/>
      <c r="L637" s="39"/>
      <c r="M637" s="39"/>
      <c r="N637" s="35" t="s">
        <v>17</v>
      </c>
      <c r="O637" s="40"/>
      <c r="P637" s="61"/>
      <c r="Q637" s="61"/>
      <c r="R637" s="61"/>
      <c r="S637" s="61"/>
      <c r="T637" s="61"/>
      <c r="U637" s="80"/>
      <c r="V637" s="80"/>
      <c r="W637" s="80"/>
    </row>
    <row r="638">
      <c r="A638" s="34">
        <v>45705.0</v>
      </c>
      <c r="B638" s="34">
        <v>45716.0</v>
      </c>
      <c r="C638" s="35">
        <v>241981.0</v>
      </c>
      <c r="D638" s="35" t="s">
        <v>128</v>
      </c>
      <c r="E638" s="34">
        <v>45413.0</v>
      </c>
      <c r="F638" s="36">
        <f t="shared" si="7"/>
        <v>9</v>
      </c>
      <c r="G638" s="34">
        <v>45693.0</v>
      </c>
      <c r="H638" s="36">
        <f t="shared" si="8"/>
        <v>0</v>
      </c>
      <c r="I638" s="35" t="s">
        <v>39</v>
      </c>
      <c r="J638" s="39"/>
      <c r="K638" s="38"/>
      <c r="L638" s="39"/>
      <c r="M638" s="39"/>
      <c r="N638" s="35" t="s">
        <v>17</v>
      </c>
      <c r="O638" s="40"/>
      <c r="P638" s="61"/>
      <c r="Q638" s="61"/>
      <c r="R638" s="61"/>
      <c r="S638" s="61"/>
      <c r="T638" s="61"/>
      <c r="U638" s="80"/>
      <c r="V638" s="80"/>
      <c r="W638" s="80"/>
    </row>
    <row r="639">
      <c r="A639" s="34">
        <v>45705.0</v>
      </c>
      <c r="B639" s="34">
        <v>45708.0</v>
      </c>
      <c r="C639" s="35">
        <v>202467.0</v>
      </c>
      <c r="D639" s="35" t="s">
        <v>129</v>
      </c>
      <c r="E639" s="34">
        <v>45323.0</v>
      </c>
      <c r="F639" s="36">
        <f t="shared" si="7"/>
        <v>12</v>
      </c>
      <c r="G639" s="34">
        <v>45397.0</v>
      </c>
      <c r="H639" s="36">
        <f t="shared" si="8"/>
        <v>10</v>
      </c>
      <c r="I639" s="35" t="s">
        <v>62</v>
      </c>
      <c r="J639" s="35">
        <v>102.0</v>
      </c>
      <c r="K639" s="38"/>
      <c r="L639" s="39"/>
      <c r="M639" s="34">
        <v>45708.0</v>
      </c>
      <c r="N639" s="35" t="s">
        <v>21</v>
      </c>
      <c r="O639" s="55" t="s">
        <v>186</v>
      </c>
      <c r="P639" s="61"/>
      <c r="Q639" s="61"/>
      <c r="R639" s="61"/>
      <c r="S639" s="61"/>
      <c r="T639" s="61"/>
      <c r="U639" s="80"/>
      <c r="V639" s="80"/>
      <c r="W639" s="80"/>
    </row>
    <row r="640">
      <c r="A640" s="34">
        <v>45705.0</v>
      </c>
      <c r="B640" s="34">
        <v>45716.0</v>
      </c>
      <c r="C640" s="35">
        <v>156629.0</v>
      </c>
      <c r="D640" s="35" t="s">
        <v>129</v>
      </c>
      <c r="E640" s="34">
        <v>42736.0</v>
      </c>
      <c r="F640" s="36">
        <f t="shared" si="7"/>
        <v>97</v>
      </c>
      <c r="G640" s="34">
        <v>44940.0</v>
      </c>
      <c r="H640" s="36">
        <f t="shared" si="8"/>
        <v>25</v>
      </c>
      <c r="I640" s="35" t="s">
        <v>62</v>
      </c>
      <c r="J640" s="39"/>
      <c r="K640" s="38"/>
      <c r="L640" s="39"/>
      <c r="M640" s="39"/>
      <c r="N640" s="35" t="s">
        <v>17</v>
      </c>
      <c r="O640" s="40"/>
      <c r="P640" s="61"/>
      <c r="Q640" s="61"/>
      <c r="R640" s="61"/>
      <c r="S640" s="61"/>
      <c r="T640" s="61"/>
      <c r="U640" s="80"/>
      <c r="V640" s="80"/>
      <c r="W640" s="80"/>
    </row>
    <row r="641">
      <c r="A641" s="34">
        <v>45705.0</v>
      </c>
      <c r="B641" s="34">
        <v>45716.0</v>
      </c>
      <c r="C641" s="35">
        <v>239253.0</v>
      </c>
      <c r="D641" s="35" t="s">
        <v>129</v>
      </c>
      <c r="E641" s="34">
        <v>45566.0</v>
      </c>
      <c r="F641" s="36">
        <f t="shared" si="7"/>
        <v>4</v>
      </c>
      <c r="G641" s="34">
        <v>45672.0</v>
      </c>
      <c r="H641" s="36">
        <f t="shared" si="8"/>
        <v>1</v>
      </c>
      <c r="I641" s="35" t="s">
        <v>67</v>
      </c>
      <c r="J641" s="39"/>
      <c r="K641" s="38"/>
      <c r="L641" s="39"/>
      <c r="M641" s="39"/>
      <c r="N641" s="35" t="s">
        <v>17</v>
      </c>
      <c r="O641" s="40"/>
      <c r="P641" s="61"/>
      <c r="Q641" s="61"/>
      <c r="R641" s="61"/>
      <c r="S641" s="61"/>
      <c r="T641" s="61"/>
      <c r="U641" s="80"/>
      <c r="V641" s="80"/>
      <c r="W641" s="80"/>
    </row>
    <row r="642">
      <c r="A642" s="34">
        <v>45705.0</v>
      </c>
      <c r="B642" s="34">
        <v>45716.0</v>
      </c>
      <c r="C642" s="35">
        <v>175987.0</v>
      </c>
      <c r="D642" s="35" t="s">
        <v>129</v>
      </c>
      <c r="E642" s="34">
        <v>45017.0</v>
      </c>
      <c r="F642" s="36">
        <f t="shared" si="7"/>
        <v>22</v>
      </c>
      <c r="G642" s="34">
        <v>45100.0</v>
      </c>
      <c r="H642" s="36">
        <f t="shared" si="8"/>
        <v>20</v>
      </c>
      <c r="I642" s="35" t="s">
        <v>39</v>
      </c>
      <c r="J642" s="39"/>
      <c r="K642" s="38"/>
      <c r="L642" s="39"/>
      <c r="M642" s="39"/>
      <c r="N642" s="35" t="s">
        <v>17</v>
      </c>
      <c r="O642" s="40"/>
      <c r="P642" s="61"/>
      <c r="Q642" s="61"/>
      <c r="R642" s="61"/>
      <c r="S642" s="61"/>
      <c r="T642" s="61"/>
      <c r="U642" s="80"/>
      <c r="V642" s="80"/>
      <c r="W642" s="80"/>
    </row>
    <row r="643">
      <c r="A643" s="34">
        <v>45705.0</v>
      </c>
      <c r="B643" s="34">
        <v>45716.0</v>
      </c>
      <c r="C643" s="35">
        <v>199455.0</v>
      </c>
      <c r="D643" s="35" t="s">
        <v>129</v>
      </c>
      <c r="E643" s="34">
        <v>45170.0</v>
      </c>
      <c r="F643" s="36">
        <f t="shared" si="7"/>
        <v>17</v>
      </c>
      <c r="G643" s="34">
        <v>45311.0</v>
      </c>
      <c r="H643" s="36">
        <f t="shared" si="8"/>
        <v>13</v>
      </c>
      <c r="I643" s="35" t="s">
        <v>39</v>
      </c>
      <c r="J643" s="39"/>
      <c r="K643" s="38"/>
      <c r="L643" s="39"/>
      <c r="M643" s="39"/>
      <c r="N643" s="35" t="s">
        <v>17</v>
      </c>
      <c r="O643" s="40"/>
      <c r="P643" s="61"/>
      <c r="Q643" s="61"/>
      <c r="R643" s="61"/>
      <c r="S643" s="61"/>
      <c r="T643" s="61"/>
      <c r="U643" s="80"/>
      <c r="V643" s="80"/>
      <c r="W643" s="80"/>
    </row>
    <row r="644">
      <c r="A644" s="34">
        <v>45705.0</v>
      </c>
      <c r="B644" s="34">
        <v>45716.0</v>
      </c>
      <c r="C644" s="35">
        <v>204233.0</v>
      </c>
      <c r="D644" s="35" t="s">
        <v>129</v>
      </c>
      <c r="E644" s="34">
        <v>43617.0</v>
      </c>
      <c r="F644" s="36">
        <f t="shared" si="7"/>
        <v>68</v>
      </c>
      <c r="G644" s="34">
        <v>45351.0</v>
      </c>
      <c r="H644" s="36">
        <f t="shared" si="8"/>
        <v>11</v>
      </c>
      <c r="I644" s="35" t="s">
        <v>39</v>
      </c>
      <c r="J644" s="39"/>
      <c r="K644" s="38"/>
      <c r="L644" s="39"/>
      <c r="M644" s="39"/>
      <c r="N644" s="35" t="s">
        <v>17</v>
      </c>
      <c r="O644" s="40"/>
      <c r="P644" s="61"/>
      <c r="Q644" s="61"/>
      <c r="R644" s="61"/>
      <c r="S644" s="61"/>
      <c r="T644" s="61"/>
      <c r="U644" s="80"/>
      <c r="V644" s="80"/>
      <c r="W644" s="80"/>
    </row>
    <row r="645">
      <c r="A645" s="34">
        <v>45705.0</v>
      </c>
      <c r="B645" s="34">
        <v>45716.0</v>
      </c>
      <c r="C645" s="35">
        <v>215162.0</v>
      </c>
      <c r="D645" s="35" t="s">
        <v>129</v>
      </c>
      <c r="E645" s="34">
        <v>45200.0</v>
      </c>
      <c r="F645" s="36">
        <f t="shared" si="7"/>
        <v>16</v>
      </c>
      <c r="G645" s="34">
        <v>45432.0</v>
      </c>
      <c r="H645" s="36">
        <f t="shared" si="8"/>
        <v>9</v>
      </c>
      <c r="I645" s="35" t="s">
        <v>39</v>
      </c>
      <c r="J645" s="39"/>
      <c r="K645" s="38"/>
      <c r="L645" s="39"/>
      <c r="M645" s="39"/>
      <c r="N645" s="35" t="s">
        <v>17</v>
      </c>
      <c r="O645" s="40"/>
      <c r="P645" s="61"/>
      <c r="Q645" s="61"/>
      <c r="R645" s="61"/>
      <c r="S645" s="61"/>
      <c r="T645" s="61"/>
      <c r="U645" s="80"/>
      <c r="V645" s="80"/>
      <c r="W645" s="80"/>
    </row>
    <row r="646">
      <c r="A646" s="34">
        <v>45705.0</v>
      </c>
      <c r="B646" s="34">
        <v>45715.0</v>
      </c>
      <c r="C646" s="35">
        <v>229283.0</v>
      </c>
      <c r="D646" s="35" t="s">
        <v>129</v>
      </c>
      <c r="E646" s="34">
        <v>45536.0</v>
      </c>
      <c r="F646" s="36">
        <f t="shared" si="7"/>
        <v>5</v>
      </c>
      <c r="G646" s="34">
        <v>45562.0</v>
      </c>
      <c r="H646" s="36">
        <f t="shared" si="8"/>
        <v>5</v>
      </c>
      <c r="I646" s="35" t="s">
        <v>46</v>
      </c>
      <c r="J646" s="35">
        <v>401.0</v>
      </c>
      <c r="K646" s="38"/>
      <c r="L646" s="35" t="s">
        <v>54</v>
      </c>
      <c r="M646" s="34">
        <v>45715.0</v>
      </c>
      <c r="N646" s="35" t="s">
        <v>15</v>
      </c>
      <c r="O646" s="55" t="s">
        <v>55</v>
      </c>
      <c r="P646" s="61"/>
      <c r="Q646" s="61"/>
      <c r="R646" s="61"/>
      <c r="S646" s="61"/>
      <c r="T646" s="61"/>
      <c r="U646" s="80"/>
      <c r="V646" s="80"/>
      <c r="W646" s="80"/>
    </row>
    <row r="647">
      <c r="A647" s="34">
        <v>45705.0</v>
      </c>
      <c r="B647" s="34">
        <v>45716.0</v>
      </c>
      <c r="C647" s="35">
        <v>232690.0</v>
      </c>
      <c r="D647" s="35" t="s">
        <v>129</v>
      </c>
      <c r="E647" s="34">
        <v>45474.0</v>
      </c>
      <c r="F647" s="36">
        <f t="shared" si="7"/>
        <v>7</v>
      </c>
      <c r="G647" s="37">
        <v>45610.0</v>
      </c>
      <c r="H647" s="36">
        <f t="shared" si="8"/>
        <v>3</v>
      </c>
      <c r="I647" s="35" t="s">
        <v>39</v>
      </c>
      <c r="J647" s="39"/>
      <c r="K647" s="38"/>
      <c r="L647" s="39"/>
      <c r="M647" s="39"/>
      <c r="N647" s="35" t="s">
        <v>17</v>
      </c>
      <c r="O647" s="40"/>
      <c r="P647" s="61"/>
      <c r="Q647" s="61"/>
      <c r="R647" s="61"/>
      <c r="S647" s="61"/>
      <c r="T647" s="61"/>
      <c r="U647" s="80"/>
      <c r="V647" s="80"/>
      <c r="W647" s="80"/>
    </row>
    <row r="648">
      <c r="A648" s="34">
        <v>45705.0</v>
      </c>
      <c r="B648" s="34">
        <v>45716.0</v>
      </c>
      <c r="C648" s="35">
        <v>238759.0</v>
      </c>
      <c r="D648" s="35" t="s">
        <v>129</v>
      </c>
      <c r="E648" s="34">
        <v>44501.0</v>
      </c>
      <c r="F648" s="36">
        <f t="shared" si="7"/>
        <v>39</v>
      </c>
      <c r="G648" s="34">
        <v>45677.0</v>
      </c>
      <c r="H648" s="36">
        <f t="shared" si="8"/>
        <v>1</v>
      </c>
      <c r="I648" s="35" t="s">
        <v>47</v>
      </c>
      <c r="J648" s="39"/>
      <c r="K648" s="38"/>
      <c r="L648" s="39"/>
      <c r="M648" s="39"/>
      <c r="N648" s="35" t="s">
        <v>17</v>
      </c>
      <c r="O648" s="40"/>
      <c r="P648" s="61"/>
      <c r="Q648" s="61"/>
      <c r="R648" s="61"/>
      <c r="S648" s="61"/>
      <c r="T648" s="61"/>
      <c r="U648" s="80"/>
      <c r="V648" s="80"/>
      <c r="W648" s="80"/>
    </row>
    <row r="649">
      <c r="A649" s="34">
        <v>45705.0</v>
      </c>
      <c r="B649" s="34">
        <v>45716.0</v>
      </c>
      <c r="C649" s="35">
        <v>155155.0</v>
      </c>
      <c r="D649" s="35" t="s">
        <v>132</v>
      </c>
      <c r="E649" s="34">
        <v>44896.0</v>
      </c>
      <c r="F649" s="36">
        <f t="shared" si="7"/>
        <v>26</v>
      </c>
      <c r="G649" s="34">
        <v>44928.0</v>
      </c>
      <c r="H649" s="36">
        <f t="shared" si="8"/>
        <v>25</v>
      </c>
      <c r="I649" s="35" t="s">
        <v>67</v>
      </c>
      <c r="J649" s="39"/>
      <c r="K649" s="38"/>
      <c r="L649" s="39"/>
      <c r="M649" s="39"/>
      <c r="N649" s="35" t="s">
        <v>17</v>
      </c>
      <c r="O649" s="40"/>
      <c r="P649" s="61"/>
      <c r="Q649" s="61"/>
      <c r="R649" s="61"/>
      <c r="S649" s="61"/>
      <c r="T649" s="61"/>
      <c r="U649" s="80"/>
      <c r="V649" s="80"/>
      <c r="W649" s="80"/>
    </row>
    <row r="650">
      <c r="A650" s="34">
        <v>45705.0</v>
      </c>
      <c r="B650" s="34">
        <v>45716.0</v>
      </c>
      <c r="C650" s="35">
        <v>239059.0</v>
      </c>
      <c r="D650" s="35" t="s">
        <v>132</v>
      </c>
      <c r="E650" s="34">
        <v>45597.0</v>
      </c>
      <c r="F650" s="36">
        <f t="shared" si="7"/>
        <v>3</v>
      </c>
      <c r="G650" s="34">
        <v>45667.0</v>
      </c>
      <c r="H650" s="36">
        <f t="shared" si="8"/>
        <v>1</v>
      </c>
      <c r="I650" s="35" t="s">
        <v>43</v>
      </c>
      <c r="J650" s="35" t="s">
        <v>31</v>
      </c>
      <c r="K650" s="38"/>
      <c r="L650" s="39"/>
      <c r="M650" s="39"/>
      <c r="N650" s="35" t="s">
        <v>17</v>
      </c>
      <c r="O650" s="40"/>
      <c r="P650" s="61"/>
      <c r="Q650" s="61"/>
      <c r="R650" s="61"/>
      <c r="S650" s="61"/>
      <c r="T650" s="61"/>
      <c r="U650" s="80"/>
      <c r="V650" s="80"/>
      <c r="W650" s="80"/>
    </row>
    <row r="651">
      <c r="A651" s="34">
        <v>45705.0</v>
      </c>
      <c r="B651" s="34">
        <v>45707.0</v>
      </c>
      <c r="C651" s="35">
        <v>192780.0</v>
      </c>
      <c r="D651" s="35" t="s">
        <v>132</v>
      </c>
      <c r="E651" s="34">
        <v>45200.0</v>
      </c>
      <c r="F651" s="36">
        <f t="shared" si="7"/>
        <v>16</v>
      </c>
      <c r="G651" s="37">
        <v>45244.0</v>
      </c>
      <c r="H651" s="36">
        <f t="shared" si="8"/>
        <v>15</v>
      </c>
      <c r="I651" s="35" t="s">
        <v>39</v>
      </c>
      <c r="J651" s="35">
        <v>535.0</v>
      </c>
      <c r="K651" s="48">
        <v>0.8</v>
      </c>
      <c r="L651" s="39"/>
      <c r="M651" s="34">
        <v>45707.0</v>
      </c>
      <c r="N651" s="35" t="s">
        <v>15</v>
      </c>
      <c r="O651" s="55" t="s">
        <v>55</v>
      </c>
      <c r="P651" s="61"/>
      <c r="Q651" s="61"/>
      <c r="R651" s="61"/>
      <c r="S651" s="61"/>
      <c r="T651" s="61"/>
      <c r="U651" s="80"/>
      <c r="V651" s="80"/>
      <c r="W651" s="80"/>
    </row>
    <row r="652">
      <c r="A652" s="34">
        <v>45705.0</v>
      </c>
      <c r="B652" s="34">
        <v>45706.0</v>
      </c>
      <c r="C652" s="35">
        <v>217313.0</v>
      </c>
      <c r="D652" s="35" t="s">
        <v>132</v>
      </c>
      <c r="E652" s="34">
        <v>45413.0</v>
      </c>
      <c r="F652" s="36">
        <f t="shared" si="7"/>
        <v>9</v>
      </c>
      <c r="G652" s="34">
        <v>45450.0</v>
      </c>
      <c r="H652" s="36">
        <f t="shared" si="8"/>
        <v>8</v>
      </c>
      <c r="I652" s="35" t="s">
        <v>39</v>
      </c>
      <c r="J652" s="35">
        <v>510.0</v>
      </c>
      <c r="K652" s="48">
        <v>3500.0</v>
      </c>
      <c r="L652" s="35" t="s">
        <v>54</v>
      </c>
      <c r="M652" s="34">
        <v>45706.0</v>
      </c>
      <c r="N652" s="35" t="s">
        <v>15</v>
      </c>
      <c r="O652" s="55" t="s">
        <v>185</v>
      </c>
      <c r="P652" s="61"/>
      <c r="Q652" s="61"/>
      <c r="R652" s="61"/>
      <c r="S652" s="61"/>
      <c r="T652" s="61"/>
      <c r="U652" s="80"/>
      <c r="V652" s="80"/>
      <c r="W652" s="80"/>
    </row>
    <row r="653">
      <c r="A653" s="34">
        <v>45705.0</v>
      </c>
      <c r="B653" s="34">
        <v>45716.0</v>
      </c>
      <c r="C653" s="35">
        <v>229182.0</v>
      </c>
      <c r="D653" s="35" t="s">
        <v>132</v>
      </c>
      <c r="E653" s="34">
        <v>45536.0</v>
      </c>
      <c r="F653" s="36">
        <f t="shared" si="7"/>
        <v>5</v>
      </c>
      <c r="G653" s="34">
        <v>45561.0</v>
      </c>
      <c r="H653" s="36">
        <f t="shared" si="8"/>
        <v>5</v>
      </c>
      <c r="I653" s="35" t="s">
        <v>62</v>
      </c>
      <c r="J653" s="39"/>
      <c r="K653" s="38"/>
      <c r="L653" s="39"/>
      <c r="M653" s="39"/>
      <c r="N653" s="35" t="s">
        <v>17</v>
      </c>
      <c r="O653" s="40"/>
      <c r="P653" s="61"/>
      <c r="Q653" s="61"/>
      <c r="R653" s="61"/>
      <c r="S653" s="61"/>
      <c r="T653" s="61"/>
      <c r="U653" s="80"/>
      <c r="V653" s="80"/>
      <c r="W653" s="80"/>
    </row>
    <row r="654">
      <c r="A654" s="34">
        <v>45705.0</v>
      </c>
      <c r="B654" s="34">
        <v>45716.0</v>
      </c>
      <c r="C654" s="35">
        <v>239906.0</v>
      </c>
      <c r="D654" s="35" t="s">
        <v>132</v>
      </c>
      <c r="E654" s="34">
        <v>45597.0</v>
      </c>
      <c r="F654" s="36">
        <f t="shared" si="7"/>
        <v>3</v>
      </c>
      <c r="G654" s="34">
        <v>45670.0</v>
      </c>
      <c r="H654" s="36">
        <f t="shared" si="8"/>
        <v>1</v>
      </c>
      <c r="I654" s="35" t="s">
        <v>39</v>
      </c>
      <c r="J654" s="39"/>
      <c r="K654" s="38"/>
      <c r="L654" s="39"/>
      <c r="M654" s="39"/>
      <c r="N654" s="35" t="s">
        <v>17</v>
      </c>
      <c r="O654" s="40"/>
      <c r="P654" s="61"/>
      <c r="Q654" s="61"/>
      <c r="R654" s="61"/>
      <c r="S654" s="61"/>
      <c r="T654" s="61"/>
      <c r="U654" s="80"/>
      <c r="V654" s="80"/>
      <c r="W654" s="80"/>
    </row>
    <row r="655">
      <c r="A655" s="34">
        <v>45705.0</v>
      </c>
      <c r="B655" s="34">
        <v>45716.0</v>
      </c>
      <c r="C655" s="35">
        <v>241466.0</v>
      </c>
      <c r="D655" s="35" t="s">
        <v>132</v>
      </c>
      <c r="E655" s="34">
        <v>45597.0</v>
      </c>
      <c r="F655" s="36">
        <f t="shared" si="7"/>
        <v>3</v>
      </c>
      <c r="G655" s="34">
        <v>45688.0</v>
      </c>
      <c r="H655" s="36">
        <f t="shared" si="8"/>
        <v>0</v>
      </c>
      <c r="I655" s="35" t="s">
        <v>39</v>
      </c>
      <c r="J655" s="39"/>
      <c r="K655" s="38"/>
      <c r="L655" s="39"/>
      <c r="M655" s="39"/>
      <c r="N655" s="35" t="s">
        <v>17</v>
      </c>
      <c r="O655" s="40"/>
      <c r="P655" s="61"/>
      <c r="Q655" s="61"/>
      <c r="R655" s="61"/>
      <c r="S655" s="61"/>
      <c r="T655" s="61"/>
      <c r="U655" s="80"/>
      <c r="V655" s="80"/>
      <c r="W655" s="80"/>
    </row>
    <row r="656">
      <c r="A656" s="34">
        <v>45705.0</v>
      </c>
      <c r="B656" s="34">
        <v>45716.0</v>
      </c>
      <c r="C656" s="35">
        <v>239728.0</v>
      </c>
      <c r="D656" s="35" t="s">
        <v>134</v>
      </c>
      <c r="E656" s="34">
        <v>45597.0</v>
      </c>
      <c r="F656" s="36">
        <f t="shared" si="7"/>
        <v>3</v>
      </c>
      <c r="G656" s="34">
        <v>45677.0</v>
      </c>
      <c r="H656" s="36">
        <f t="shared" si="8"/>
        <v>1</v>
      </c>
      <c r="I656" s="35" t="s">
        <v>62</v>
      </c>
      <c r="J656" s="39"/>
      <c r="K656" s="38"/>
      <c r="L656" s="39"/>
      <c r="M656" s="39"/>
      <c r="N656" s="35" t="s">
        <v>17</v>
      </c>
      <c r="O656" s="40"/>
      <c r="P656" s="61"/>
      <c r="Q656" s="61"/>
      <c r="R656" s="61"/>
      <c r="S656" s="61"/>
      <c r="T656" s="61"/>
      <c r="U656" s="80"/>
      <c r="V656" s="80"/>
      <c r="W656" s="80"/>
    </row>
    <row r="657">
      <c r="A657" s="34">
        <v>45705.0</v>
      </c>
      <c r="B657" s="34">
        <v>45716.0</v>
      </c>
      <c r="C657" s="35">
        <v>210336.0</v>
      </c>
      <c r="D657" s="35" t="s">
        <v>134</v>
      </c>
      <c r="E657" s="34">
        <v>45352.0</v>
      </c>
      <c r="F657" s="36">
        <f t="shared" si="7"/>
        <v>11</v>
      </c>
      <c r="G657" s="34">
        <v>45399.0</v>
      </c>
      <c r="H657" s="36">
        <f t="shared" si="8"/>
        <v>10</v>
      </c>
      <c r="I657" s="35" t="s">
        <v>39</v>
      </c>
      <c r="J657" s="39"/>
      <c r="K657" s="38"/>
      <c r="L657" s="39"/>
      <c r="M657" s="39"/>
      <c r="N657" s="35" t="s">
        <v>17</v>
      </c>
      <c r="O657" s="40"/>
      <c r="P657" s="61"/>
      <c r="Q657" s="61"/>
      <c r="R657" s="61"/>
      <c r="S657" s="61"/>
      <c r="T657" s="61"/>
      <c r="U657" s="80"/>
      <c r="V657" s="80"/>
      <c r="W657" s="80"/>
    </row>
    <row r="658">
      <c r="A658" s="34">
        <v>45705.0</v>
      </c>
      <c r="B658" s="34">
        <v>45716.0</v>
      </c>
      <c r="C658" s="35">
        <v>236255.0</v>
      </c>
      <c r="D658" s="35" t="s">
        <v>134</v>
      </c>
      <c r="E658" s="34">
        <v>45597.0</v>
      </c>
      <c r="F658" s="36">
        <f t="shared" si="7"/>
        <v>3</v>
      </c>
      <c r="G658" s="34">
        <v>45630.0</v>
      </c>
      <c r="H658" s="36">
        <f t="shared" si="8"/>
        <v>2</v>
      </c>
      <c r="I658" s="35" t="s">
        <v>39</v>
      </c>
      <c r="J658" s="39"/>
      <c r="K658" s="38"/>
      <c r="L658" s="39"/>
      <c r="M658" s="39"/>
      <c r="N658" s="35" t="s">
        <v>17</v>
      </c>
      <c r="O658" s="40"/>
      <c r="P658" s="61"/>
      <c r="Q658" s="61"/>
      <c r="R658" s="61"/>
      <c r="S658" s="61"/>
      <c r="T658" s="61"/>
      <c r="U658" s="80"/>
      <c r="V658" s="80"/>
      <c r="W658" s="80"/>
    </row>
    <row r="659">
      <c r="A659" s="34">
        <v>45705.0</v>
      </c>
      <c r="B659" s="34">
        <v>45716.0</v>
      </c>
      <c r="C659" s="35">
        <v>225501.0</v>
      </c>
      <c r="D659" s="35" t="s">
        <v>134</v>
      </c>
      <c r="E659" s="34">
        <v>45292.0</v>
      </c>
      <c r="F659" s="36">
        <f t="shared" si="7"/>
        <v>13</v>
      </c>
      <c r="G659" s="34">
        <v>45524.0</v>
      </c>
      <c r="H659" s="36">
        <f t="shared" si="8"/>
        <v>6</v>
      </c>
      <c r="I659" s="35" t="s">
        <v>39</v>
      </c>
      <c r="J659" s="39"/>
      <c r="K659" s="38"/>
      <c r="L659" s="39"/>
      <c r="M659" s="39"/>
      <c r="N659" s="35" t="s">
        <v>17</v>
      </c>
      <c r="O659" s="40"/>
      <c r="P659" s="61"/>
      <c r="Q659" s="61"/>
      <c r="R659" s="61"/>
      <c r="S659" s="61"/>
      <c r="T659" s="61"/>
      <c r="U659" s="80"/>
      <c r="V659" s="80"/>
      <c r="W659" s="80"/>
    </row>
    <row r="660">
      <c r="A660" s="34">
        <v>45705.0</v>
      </c>
      <c r="B660" s="34">
        <v>45716.0</v>
      </c>
      <c r="C660" s="35">
        <v>194676.0</v>
      </c>
      <c r="D660" s="35" t="s">
        <v>134</v>
      </c>
      <c r="E660" s="34">
        <v>45017.0</v>
      </c>
      <c r="F660" s="36">
        <f t="shared" si="7"/>
        <v>22</v>
      </c>
      <c r="G660" s="34">
        <v>45261.0</v>
      </c>
      <c r="H660" s="36">
        <f t="shared" si="8"/>
        <v>14</v>
      </c>
      <c r="I660" s="35" t="s">
        <v>66</v>
      </c>
      <c r="J660" s="39"/>
      <c r="K660" s="38"/>
      <c r="L660" s="39"/>
      <c r="M660" s="39"/>
      <c r="N660" s="35" t="s">
        <v>17</v>
      </c>
      <c r="O660" s="40"/>
      <c r="P660" s="61"/>
      <c r="Q660" s="61"/>
      <c r="R660" s="61"/>
      <c r="S660" s="61"/>
      <c r="T660" s="61"/>
      <c r="U660" s="80"/>
      <c r="V660" s="80"/>
      <c r="W660" s="80"/>
    </row>
    <row r="661">
      <c r="A661" s="34">
        <v>45705.0</v>
      </c>
      <c r="B661" s="34">
        <v>45716.0</v>
      </c>
      <c r="C661" s="35">
        <v>211036.0</v>
      </c>
      <c r="D661" s="35" t="s">
        <v>134</v>
      </c>
      <c r="E661" s="34">
        <v>45292.0</v>
      </c>
      <c r="F661" s="36">
        <f t="shared" si="7"/>
        <v>13</v>
      </c>
      <c r="G661" s="34">
        <v>45427.0</v>
      </c>
      <c r="H661" s="36">
        <f t="shared" si="8"/>
        <v>9</v>
      </c>
      <c r="I661" s="35" t="s">
        <v>39</v>
      </c>
      <c r="J661" s="39"/>
      <c r="K661" s="38"/>
      <c r="L661" s="39"/>
      <c r="M661" s="39"/>
      <c r="N661" s="35" t="s">
        <v>17</v>
      </c>
      <c r="O661" s="40"/>
      <c r="P661" s="61"/>
      <c r="Q661" s="61"/>
      <c r="R661" s="61"/>
      <c r="S661" s="61"/>
      <c r="T661" s="61"/>
      <c r="U661" s="80"/>
      <c r="V661" s="80"/>
      <c r="W661" s="80"/>
    </row>
    <row r="662">
      <c r="A662" s="34">
        <v>45705.0</v>
      </c>
      <c r="B662" s="34">
        <v>45716.0</v>
      </c>
      <c r="C662" s="35">
        <v>181114.0</v>
      </c>
      <c r="D662" s="35" t="s">
        <v>134</v>
      </c>
      <c r="E662" s="34">
        <v>45108.0</v>
      </c>
      <c r="F662" s="36">
        <f t="shared" si="7"/>
        <v>19</v>
      </c>
      <c r="G662" s="37">
        <v>45215.0</v>
      </c>
      <c r="H662" s="36">
        <f t="shared" si="8"/>
        <v>16</v>
      </c>
      <c r="I662" s="35" t="s">
        <v>39</v>
      </c>
      <c r="J662" s="39"/>
      <c r="K662" s="38"/>
      <c r="L662" s="39"/>
      <c r="M662" s="39"/>
      <c r="N662" s="35" t="s">
        <v>17</v>
      </c>
      <c r="O662" s="40"/>
      <c r="P662" s="61"/>
      <c r="Q662" s="61"/>
      <c r="R662" s="61"/>
      <c r="S662" s="61"/>
      <c r="T662" s="61"/>
      <c r="U662" s="80"/>
      <c r="V662" s="80"/>
      <c r="W662" s="80"/>
    </row>
    <row r="663">
      <c r="A663" s="34">
        <v>45705.0</v>
      </c>
      <c r="B663" s="34">
        <v>45716.0</v>
      </c>
      <c r="C663" s="35">
        <v>216002.0</v>
      </c>
      <c r="D663" s="35" t="s">
        <v>134</v>
      </c>
      <c r="E663" s="34">
        <v>45444.0</v>
      </c>
      <c r="F663" s="36">
        <f t="shared" si="7"/>
        <v>8</v>
      </c>
      <c r="G663" s="34">
        <v>45548.0</v>
      </c>
      <c r="H663" s="36">
        <f t="shared" si="8"/>
        <v>5</v>
      </c>
      <c r="I663" s="35" t="s">
        <v>39</v>
      </c>
      <c r="J663" s="39"/>
      <c r="K663" s="38"/>
      <c r="L663" s="39"/>
      <c r="M663" s="39"/>
      <c r="N663" s="35" t="s">
        <v>17</v>
      </c>
      <c r="O663" s="40"/>
      <c r="P663" s="61"/>
      <c r="Q663" s="61"/>
      <c r="R663" s="61"/>
      <c r="S663" s="61"/>
      <c r="T663" s="61"/>
      <c r="U663" s="80"/>
      <c r="V663" s="80"/>
      <c r="W663" s="80"/>
    </row>
    <row r="664">
      <c r="A664" s="34">
        <v>45705.0</v>
      </c>
      <c r="B664" s="34">
        <v>45715.0</v>
      </c>
      <c r="C664" s="35">
        <v>233778.0</v>
      </c>
      <c r="D664" s="35" t="s">
        <v>134</v>
      </c>
      <c r="E664" s="34">
        <v>45566.0</v>
      </c>
      <c r="F664" s="36">
        <f t="shared" si="7"/>
        <v>4</v>
      </c>
      <c r="G664" s="34">
        <v>45543.0</v>
      </c>
      <c r="H664" s="36">
        <f t="shared" si="8"/>
        <v>5</v>
      </c>
      <c r="I664" s="35" t="s">
        <v>46</v>
      </c>
      <c r="J664" s="35">
        <v>404.0</v>
      </c>
      <c r="K664" s="38"/>
      <c r="L664" s="39"/>
      <c r="M664" s="34">
        <v>45715.0</v>
      </c>
      <c r="N664" s="35" t="s">
        <v>15</v>
      </c>
      <c r="O664" s="55" t="s">
        <v>55</v>
      </c>
      <c r="P664" s="61"/>
      <c r="Q664" s="61"/>
      <c r="R664" s="61"/>
      <c r="S664" s="61"/>
      <c r="T664" s="61"/>
      <c r="U664" s="80"/>
      <c r="V664" s="80"/>
      <c r="W664" s="80"/>
    </row>
    <row r="665">
      <c r="A665" s="34">
        <v>45705.0</v>
      </c>
      <c r="B665" s="34">
        <v>45716.0</v>
      </c>
      <c r="C665" s="35">
        <v>236665.0</v>
      </c>
      <c r="D665" s="35" t="s">
        <v>134</v>
      </c>
      <c r="E665" s="34">
        <v>45474.0</v>
      </c>
      <c r="F665" s="36">
        <f t="shared" si="7"/>
        <v>7</v>
      </c>
      <c r="G665" s="34">
        <v>45635.0</v>
      </c>
      <c r="H665" s="36">
        <f t="shared" si="8"/>
        <v>2</v>
      </c>
      <c r="I665" s="35" t="s">
        <v>39</v>
      </c>
      <c r="J665" s="39"/>
      <c r="K665" s="38"/>
      <c r="L665" s="39"/>
      <c r="M665" s="39"/>
      <c r="N665" s="35" t="s">
        <v>17</v>
      </c>
      <c r="O665" s="40"/>
      <c r="P665" s="61"/>
      <c r="Q665" s="61"/>
      <c r="R665" s="61"/>
      <c r="S665" s="61"/>
      <c r="T665" s="61"/>
      <c r="U665" s="80"/>
      <c r="V665" s="80"/>
      <c r="W665" s="80"/>
    </row>
    <row r="666">
      <c r="A666" s="34">
        <v>45705.0</v>
      </c>
      <c r="B666" s="34">
        <v>45716.0</v>
      </c>
      <c r="C666" s="35">
        <v>234197.0</v>
      </c>
      <c r="D666" s="35" t="s">
        <v>134</v>
      </c>
      <c r="E666" s="34">
        <v>45627.0</v>
      </c>
      <c r="F666" s="36">
        <f t="shared" si="7"/>
        <v>2</v>
      </c>
      <c r="G666" s="34">
        <v>45670.0</v>
      </c>
      <c r="H666" s="36">
        <f t="shared" si="8"/>
        <v>1</v>
      </c>
      <c r="I666" s="35" t="s">
        <v>43</v>
      </c>
      <c r="J666" s="35" t="s">
        <v>31</v>
      </c>
      <c r="K666" s="38"/>
      <c r="L666" s="39"/>
      <c r="M666" s="39"/>
      <c r="N666" s="35" t="s">
        <v>17</v>
      </c>
      <c r="O666" s="40"/>
      <c r="P666" s="61"/>
      <c r="Q666" s="61"/>
      <c r="R666" s="61"/>
      <c r="S666" s="61"/>
      <c r="T666" s="61"/>
      <c r="U666" s="80"/>
      <c r="V666" s="80"/>
      <c r="W666" s="80"/>
    </row>
    <row r="667">
      <c r="A667" s="34">
        <v>45705.0</v>
      </c>
      <c r="B667" s="34">
        <v>45716.0</v>
      </c>
      <c r="C667" s="35">
        <v>241798.0</v>
      </c>
      <c r="D667" s="35" t="s">
        <v>134</v>
      </c>
      <c r="E667" s="34">
        <v>45689.0</v>
      </c>
      <c r="F667" s="36">
        <f t="shared" si="7"/>
        <v>0</v>
      </c>
      <c r="G667" s="34">
        <v>45692.0</v>
      </c>
      <c r="H667" s="36">
        <f t="shared" si="8"/>
        <v>0</v>
      </c>
      <c r="I667" s="35" t="s">
        <v>62</v>
      </c>
      <c r="J667" s="39"/>
      <c r="K667" s="38"/>
      <c r="L667" s="39"/>
      <c r="M667" s="39"/>
      <c r="N667" s="35" t="s">
        <v>17</v>
      </c>
      <c r="O667" s="40"/>
      <c r="P667" s="61"/>
      <c r="Q667" s="61"/>
      <c r="R667" s="61"/>
      <c r="S667" s="61"/>
      <c r="T667" s="61"/>
      <c r="U667" s="80"/>
      <c r="V667" s="80"/>
      <c r="W667" s="80"/>
    </row>
    <row r="668">
      <c r="A668" s="34">
        <v>45705.0</v>
      </c>
      <c r="B668" s="34">
        <v>45716.0</v>
      </c>
      <c r="C668" s="35">
        <v>144535.0</v>
      </c>
      <c r="D668" s="35"/>
      <c r="E668" s="34">
        <v>44501.0</v>
      </c>
      <c r="F668" s="36">
        <f t="shared" si="7"/>
        <v>39</v>
      </c>
      <c r="G668" s="34">
        <v>44805.0</v>
      </c>
      <c r="H668" s="36">
        <f t="shared" si="8"/>
        <v>29</v>
      </c>
      <c r="I668" s="35" t="s">
        <v>139</v>
      </c>
      <c r="J668" s="39"/>
      <c r="K668" s="38"/>
      <c r="L668" s="39"/>
      <c r="M668" s="39"/>
      <c r="N668" s="35" t="s">
        <v>17</v>
      </c>
      <c r="O668" s="40"/>
      <c r="P668" s="61"/>
      <c r="Q668" s="61"/>
      <c r="R668" s="61"/>
      <c r="S668" s="61"/>
      <c r="T668" s="61"/>
      <c r="U668" s="80"/>
      <c r="V668" s="80"/>
      <c r="W668" s="80"/>
    </row>
    <row r="669">
      <c r="A669" s="34">
        <v>45705.0</v>
      </c>
      <c r="B669" s="34">
        <v>45716.0</v>
      </c>
      <c r="C669" s="35">
        <v>60971.0</v>
      </c>
      <c r="D669" s="35"/>
      <c r="E669" s="34">
        <v>43891.0</v>
      </c>
      <c r="F669" s="36">
        <f t="shared" si="7"/>
        <v>59</v>
      </c>
      <c r="G669" s="34">
        <v>44071.0</v>
      </c>
      <c r="H669" s="36">
        <f t="shared" si="8"/>
        <v>54</v>
      </c>
      <c r="I669" s="35" t="s">
        <v>139</v>
      </c>
      <c r="J669" s="39"/>
      <c r="K669" s="38"/>
      <c r="L669" s="39"/>
      <c r="M669" s="39"/>
      <c r="N669" s="35" t="s">
        <v>17</v>
      </c>
      <c r="O669" s="40"/>
      <c r="P669" s="61"/>
      <c r="Q669" s="61"/>
      <c r="R669" s="61"/>
      <c r="S669" s="61"/>
      <c r="T669" s="61"/>
      <c r="U669" s="80"/>
      <c r="V669" s="80"/>
      <c r="W669" s="80"/>
    </row>
    <row r="670">
      <c r="A670" s="34">
        <v>45705.0</v>
      </c>
      <c r="B670" s="34">
        <v>45716.0</v>
      </c>
      <c r="C670" s="35">
        <v>68706.0</v>
      </c>
      <c r="D670" s="35"/>
      <c r="E670" s="34">
        <v>43952.0</v>
      </c>
      <c r="F670" s="36">
        <f t="shared" si="7"/>
        <v>57</v>
      </c>
      <c r="G670" s="37">
        <v>44132.0</v>
      </c>
      <c r="H670" s="36">
        <f t="shared" si="8"/>
        <v>52</v>
      </c>
      <c r="I670" s="35" t="s">
        <v>139</v>
      </c>
      <c r="J670" s="39"/>
      <c r="K670" s="38"/>
      <c r="L670" s="39"/>
      <c r="M670" s="39"/>
      <c r="N670" s="35" t="s">
        <v>17</v>
      </c>
      <c r="O670" s="40"/>
      <c r="P670" s="61"/>
      <c r="Q670" s="61"/>
      <c r="R670" s="61"/>
      <c r="S670" s="61"/>
      <c r="T670" s="61"/>
      <c r="U670" s="80"/>
      <c r="V670" s="80"/>
      <c r="W670" s="80"/>
    </row>
    <row r="671">
      <c r="A671" s="34">
        <v>45705.0</v>
      </c>
      <c r="B671" s="34">
        <v>45716.0</v>
      </c>
      <c r="C671" s="35">
        <v>6594.0</v>
      </c>
      <c r="D671" s="35"/>
      <c r="E671" s="34">
        <v>43313.0</v>
      </c>
      <c r="F671" s="36">
        <f t="shared" si="7"/>
        <v>78</v>
      </c>
      <c r="G671" s="37">
        <v>43388.0</v>
      </c>
      <c r="H671" s="36">
        <f t="shared" si="8"/>
        <v>76</v>
      </c>
      <c r="I671" s="35" t="s">
        <v>43</v>
      </c>
      <c r="J671" s="39"/>
      <c r="K671" s="38"/>
      <c r="L671" s="39"/>
      <c r="M671" s="39"/>
      <c r="N671" s="35" t="s">
        <v>17</v>
      </c>
      <c r="O671" s="40"/>
      <c r="P671" s="61"/>
      <c r="Q671" s="61"/>
      <c r="R671" s="61"/>
      <c r="S671" s="61"/>
      <c r="T671" s="61"/>
      <c r="U671" s="80"/>
      <c r="V671" s="80"/>
      <c r="W671" s="80"/>
    </row>
    <row r="672">
      <c r="A672" s="34">
        <v>45705.0</v>
      </c>
      <c r="B672" s="34">
        <v>45716.0</v>
      </c>
      <c r="C672" s="35">
        <v>4783.0</v>
      </c>
      <c r="D672" s="35"/>
      <c r="E672" s="34">
        <v>43322.0</v>
      </c>
      <c r="F672" s="36">
        <f t="shared" si="7"/>
        <v>78</v>
      </c>
      <c r="G672" s="34">
        <v>43318.0</v>
      </c>
      <c r="H672" s="36">
        <f t="shared" si="8"/>
        <v>78</v>
      </c>
      <c r="I672" s="35" t="s">
        <v>62</v>
      </c>
      <c r="J672" s="39"/>
      <c r="K672" s="38"/>
      <c r="L672" s="39"/>
      <c r="M672" s="39"/>
      <c r="N672" s="35" t="s">
        <v>17</v>
      </c>
      <c r="O672" s="40"/>
      <c r="P672" s="61"/>
      <c r="Q672" s="61"/>
      <c r="R672" s="61"/>
      <c r="S672" s="61"/>
      <c r="T672" s="61"/>
      <c r="U672" s="80"/>
      <c r="V672" s="80"/>
      <c r="W672" s="80"/>
    </row>
    <row r="673">
      <c r="A673" s="34">
        <v>45705.0</v>
      </c>
      <c r="B673" s="34">
        <v>45716.0</v>
      </c>
      <c r="C673" s="35">
        <v>3337.0</v>
      </c>
      <c r="D673" s="35"/>
      <c r="E673" s="34">
        <v>43101.0</v>
      </c>
      <c r="F673" s="36">
        <f t="shared" si="7"/>
        <v>85</v>
      </c>
      <c r="G673" s="34">
        <v>43230.0</v>
      </c>
      <c r="H673" s="36">
        <f t="shared" si="8"/>
        <v>81</v>
      </c>
      <c r="I673" s="35" t="s">
        <v>49</v>
      </c>
      <c r="J673" s="39"/>
      <c r="K673" s="38"/>
      <c r="L673" s="39"/>
      <c r="M673" s="39"/>
      <c r="N673" s="35" t="s">
        <v>17</v>
      </c>
      <c r="O673" s="40"/>
      <c r="P673" s="61"/>
      <c r="Q673" s="61"/>
      <c r="R673" s="61"/>
      <c r="S673" s="61"/>
      <c r="T673" s="61"/>
      <c r="U673" s="80"/>
      <c r="V673" s="80"/>
      <c r="W673" s="80"/>
    </row>
    <row r="674">
      <c r="A674" s="34">
        <v>45705.0</v>
      </c>
      <c r="B674" s="34">
        <v>45716.0</v>
      </c>
      <c r="C674" s="35">
        <v>11130.0</v>
      </c>
      <c r="D674" s="35"/>
      <c r="E674" s="34">
        <v>43466.0</v>
      </c>
      <c r="F674" s="36">
        <f t="shared" si="7"/>
        <v>73</v>
      </c>
      <c r="G674" s="34">
        <v>43558.0</v>
      </c>
      <c r="H674" s="36">
        <f t="shared" si="8"/>
        <v>70</v>
      </c>
      <c r="I674" s="35" t="s">
        <v>62</v>
      </c>
      <c r="J674" s="39"/>
      <c r="K674" s="38"/>
      <c r="L674" s="39"/>
      <c r="M674" s="39"/>
      <c r="N674" s="35" t="s">
        <v>17</v>
      </c>
      <c r="O674" s="40"/>
      <c r="P674" s="61"/>
      <c r="Q674" s="61"/>
      <c r="R674" s="61"/>
      <c r="S674" s="61"/>
      <c r="T674" s="61"/>
      <c r="U674" s="80"/>
      <c r="V674" s="80"/>
      <c r="W674" s="80"/>
    </row>
    <row r="675">
      <c r="A675" s="34">
        <v>45705.0</v>
      </c>
      <c r="B675" s="34">
        <v>45716.0</v>
      </c>
      <c r="C675" s="35">
        <v>11579.0</v>
      </c>
      <c r="D675" s="35"/>
      <c r="E675" s="34">
        <v>43558.0</v>
      </c>
      <c r="F675" s="36">
        <f t="shared" si="7"/>
        <v>70</v>
      </c>
      <c r="G675" s="34">
        <v>43570.0</v>
      </c>
      <c r="H675" s="36">
        <f t="shared" si="8"/>
        <v>70</v>
      </c>
      <c r="I675" s="35" t="s">
        <v>39</v>
      </c>
      <c r="J675" s="39"/>
      <c r="K675" s="38"/>
      <c r="L675" s="39"/>
      <c r="M675" s="39"/>
      <c r="N675" s="35" t="s">
        <v>17</v>
      </c>
      <c r="O675" s="40"/>
      <c r="P675" s="61"/>
      <c r="Q675" s="61"/>
      <c r="R675" s="61"/>
      <c r="S675" s="61"/>
      <c r="T675" s="61"/>
      <c r="U675" s="80"/>
      <c r="V675" s="80"/>
      <c r="W675" s="80"/>
    </row>
    <row r="676">
      <c r="A676" s="34">
        <v>45705.0</v>
      </c>
      <c r="B676" s="34">
        <v>45716.0</v>
      </c>
      <c r="C676" s="35">
        <v>13532.0</v>
      </c>
      <c r="D676" s="35"/>
      <c r="E676" s="34">
        <v>43497.0</v>
      </c>
      <c r="F676" s="36">
        <f t="shared" si="7"/>
        <v>72</v>
      </c>
      <c r="G676" s="34">
        <v>43623.0</v>
      </c>
      <c r="H676" s="36">
        <f t="shared" si="8"/>
        <v>68</v>
      </c>
      <c r="I676" s="35" t="s">
        <v>62</v>
      </c>
      <c r="J676" s="39"/>
      <c r="K676" s="38"/>
      <c r="L676" s="39"/>
      <c r="M676" s="39"/>
      <c r="N676" s="35" t="s">
        <v>17</v>
      </c>
      <c r="O676" s="40"/>
      <c r="P676" s="61"/>
      <c r="Q676" s="61"/>
      <c r="R676" s="61"/>
      <c r="S676" s="61"/>
      <c r="T676" s="61"/>
      <c r="U676" s="80"/>
      <c r="V676" s="80"/>
      <c r="W676" s="80"/>
    </row>
    <row r="677">
      <c r="A677" s="34">
        <v>45705.0</v>
      </c>
      <c r="B677" s="34">
        <v>45716.0</v>
      </c>
      <c r="C677" s="35">
        <v>4483.0</v>
      </c>
      <c r="D677" s="35"/>
      <c r="E677" s="34">
        <v>43220.0</v>
      </c>
      <c r="F677" s="36">
        <f t="shared" si="7"/>
        <v>81</v>
      </c>
      <c r="G677" s="34">
        <v>43283.0</v>
      </c>
      <c r="H677" s="36">
        <f t="shared" si="8"/>
        <v>79</v>
      </c>
      <c r="I677" s="35" t="s">
        <v>187</v>
      </c>
      <c r="J677" s="39"/>
      <c r="K677" s="38"/>
      <c r="L677" s="39"/>
      <c r="M677" s="39"/>
      <c r="N677" s="35" t="s">
        <v>17</v>
      </c>
      <c r="O677" s="40"/>
      <c r="P677" s="61"/>
      <c r="Q677" s="61"/>
      <c r="R677" s="61"/>
      <c r="S677" s="61"/>
      <c r="T677" s="61"/>
      <c r="U677" s="80"/>
      <c r="V677" s="80"/>
      <c r="W677" s="80"/>
    </row>
    <row r="678">
      <c r="A678" s="34">
        <v>45705.0</v>
      </c>
      <c r="B678" s="34">
        <v>45716.0</v>
      </c>
      <c r="C678" s="35">
        <v>6616.0</v>
      </c>
      <c r="D678" s="35"/>
      <c r="E678" s="34">
        <v>43379.0</v>
      </c>
      <c r="F678" s="36">
        <f t="shared" si="7"/>
        <v>76</v>
      </c>
      <c r="G678" s="34">
        <v>43378.0</v>
      </c>
      <c r="H678" s="36">
        <f t="shared" si="8"/>
        <v>76</v>
      </c>
      <c r="I678" s="35" t="s">
        <v>43</v>
      </c>
      <c r="J678" s="39"/>
      <c r="K678" s="38"/>
      <c r="L678" s="39"/>
      <c r="M678" s="39"/>
      <c r="N678" s="35" t="s">
        <v>17</v>
      </c>
      <c r="O678" s="40"/>
      <c r="P678" s="61"/>
      <c r="Q678" s="61"/>
      <c r="R678" s="61"/>
      <c r="S678" s="61"/>
      <c r="T678" s="61"/>
      <c r="U678" s="80"/>
      <c r="V678" s="80"/>
      <c r="W678" s="80"/>
    </row>
    <row r="679">
      <c r="A679" s="34">
        <v>45705.0</v>
      </c>
      <c r="B679" s="34">
        <v>45716.0</v>
      </c>
      <c r="C679" s="35">
        <v>11538.0</v>
      </c>
      <c r="D679" s="35"/>
      <c r="E679" s="34">
        <v>43475.0</v>
      </c>
      <c r="F679" s="36">
        <f t="shared" si="7"/>
        <v>73</v>
      </c>
      <c r="G679" s="34">
        <v>43567.0</v>
      </c>
      <c r="H679" s="36">
        <f t="shared" si="8"/>
        <v>70</v>
      </c>
      <c r="I679" s="35" t="s">
        <v>62</v>
      </c>
      <c r="J679" s="39"/>
      <c r="K679" s="38"/>
      <c r="L679" s="39"/>
      <c r="M679" s="39"/>
      <c r="N679" s="35" t="s">
        <v>17</v>
      </c>
      <c r="O679" s="40"/>
      <c r="P679" s="61"/>
      <c r="Q679" s="61"/>
      <c r="R679" s="61"/>
      <c r="S679" s="61"/>
      <c r="T679" s="61"/>
      <c r="U679" s="80"/>
      <c r="V679" s="80"/>
      <c r="W679" s="80"/>
    </row>
    <row r="680">
      <c r="A680" s="34">
        <v>45705.0</v>
      </c>
      <c r="B680" s="34">
        <v>45716.0</v>
      </c>
      <c r="C680" s="35">
        <v>6180.0</v>
      </c>
      <c r="D680" s="35"/>
      <c r="E680" s="34">
        <v>43252.0</v>
      </c>
      <c r="F680" s="36">
        <f t="shared" si="7"/>
        <v>80</v>
      </c>
      <c r="G680" s="34">
        <v>43364.0</v>
      </c>
      <c r="H680" s="36">
        <f t="shared" si="8"/>
        <v>77</v>
      </c>
      <c r="I680" s="35" t="s">
        <v>49</v>
      </c>
      <c r="J680" s="39"/>
      <c r="K680" s="38"/>
      <c r="L680" s="39"/>
      <c r="M680" s="39"/>
      <c r="N680" s="35" t="s">
        <v>17</v>
      </c>
      <c r="O680" s="40"/>
      <c r="P680" s="61"/>
      <c r="Q680" s="61"/>
      <c r="R680" s="61"/>
      <c r="S680" s="61"/>
      <c r="T680" s="61"/>
      <c r="U680" s="80"/>
      <c r="V680" s="80"/>
      <c r="W680" s="80"/>
    </row>
    <row r="681">
      <c r="A681" s="34">
        <v>45705.0</v>
      </c>
      <c r="B681" s="34">
        <v>45716.0</v>
      </c>
      <c r="C681" s="35">
        <v>8905.0</v>
      </c>
      <c r="D681" s="35"/>
      <c r="E681" s="37">
        <v>43464.0</v>
      </c>
      <c r="F681" s="36">
        <f t="shared" si="7"/>
        <v>73</v>
      </c>
      <c r="G681" s="34">
        <v>43521.0</v>
      </c>
      <c r="H681" s="36">
        <f t="shared" si="8"/>
        <v>72</v>
      </c>
      <c r="I681" s="35" t="s">
        <v>49</v>
      </c>
      <c r="J681" s="39"/>
      <c r="K681" s="38"/>
      <c r="L681" s="39"/>
      <c r="M681" s="39"/>
      <c r="N681" s="35" t="s">
        <v>17</v>
      </c>
      <c r="O681" s="40"/>
      <c r="P681" s="61"/>
      <c r="Q681" s="61"/>
      <c r="R681" s="61"/>
      <c r="S681" s="61"/>
      <c r="T681" s="61"/>
      <c r="U681" s="80"/>
      <c r="V681" s="80"/>
      <c r="W681" s="80"/>
    </row>
    <row r="682">
      <c r="A682" s="34">
        <v>45705.0</v>
      </c>
      <c r="B682" s="34">
        <v>45716.0</v>
      </c>
      <c r="C682" s="35">
        <v>127497.0</v>
      </c>
      <c r="D682" s="35"/>
      <c r="E682" s="34">
        <v>44562.0</v>
      </c>
      <c r="F682" s="36">
        <f t="shared" si="7"/>
        <v>37</v>
      </c>
      <c r="G682" s="34">
        <v>44688.0</v>
      </c>
      <c r="H682" s="36">
        <f t="shared" si="8"/>
        <v>33</v>
      </c>
      <c r="I682" s="35" t="s">
        <v>39</v>
      </c>
      <c r="J682" s="39"/>
      <c r="K682" s="38"/>
      <c r="L682" s="39"/>
      <c r="M682" s="39"/>
      <c r="N682" s="35" t="s">
        <v>17</v>
      </c>
      <c r="O682" s="40"/>
      <c r="P682" s="61"/>
      <c r="Q682" s="61"/>
      <c r="R682" s="61"/>
      <c r="S682" s="61"/>
      <c r="T682" s="61"/>
      <c r="U682" s="80"/>
      <c r="V682" s="80"/>
      <c r="W682" s="80"/>
    </row>
    <row r="683">
      <c r="A683" s="34">
        <v>45705.0</v>
      </c>
      <c r="B683" s="34">
        <v>45716.0</v>
      </c>
      <c r="C683" s="35">
        <v>231573.0</v>
      </c>
      <c r="D683" s="35"/>
      <c r="E683" s="34">
        <v>45536.0</v>
      </c>
      <c r="F683" s="36">
        <f t="shared" si="7"/>
        <v>5</v>
      </c>
      <c r="G683" s="37">
        <v>45587.0</v>
      </c>
      <c r="H683" s="36">
        <f t="shared" si="8"/>
        <v>4</v>
      </c>
      <c r="I683" s="35" t="s">
        <v>43</v>
      </c>
      <c r="J683" s="35" t="s">
        <v>188</v>
      </c>
      <c r="K683" s="38"/>
      <c r="L683" s="39"/>
      <c r="M683" s="39"/>
      <c r="N683" s="35" t="s">
        <v>17</v>
      </c>
      <c r="O683" s="40"/>
      <c r="P683" s="61"/>
      <c r="Q683" s="61"/>
      <c r="R683" s="61"/>
      <c r="S683" s="61"/>
      <c r="T683" s="61"/>
      <c r="U683" s="80"/>
      <c r="V683" s="80"/>
      <c r="W683" s="80"/>
    </row>
    <row r="684">
      <c r="A684" s="34">
        <v>45705.0</v>
      </c>
      <c r="B684" s="34">
        <v>45716.0</v>
      </c>
      <c r="C684" s="35">
        <v>206486.0</v>
      </c>
      <c r="D684" s="35"/>
      <c r="E684" s="34">
        <v>45323.0</v>
      </c>
      <c r="F684" s="36">
        <f t="shared" si="7"/>
        <v>12</v>
      </c>
      <c r="G684" s="34">
        <v>45370.0</v>
      </c>
      <c r="H684" s="36">
        <f t="shared" si="8"/>
        <v>11</v>
      </c>
      <c r="I684" s="35" t="s">
        <v>49</v>
      </c>
      <c r="J684" s="39"/>
      <c r="K684" s="38"/>
      <c r="L684" s="39"/>
      <c r="M684" s="39"/>
      <c r="N684" s="35" t="s">
        <v>17</v>
      </c>
      <c r="O684" s="40"/>
      <c r="P684" s="61"/>
      <c r="Q684" s="61"/>
      <c r="R684" s="61"/>
      <c r="S684" s="61"/>
      <c r="T684" s="61"/>
      <c r="U684" s="80"/>
      <c r="V684" s="80"/>
      <c r="W684" s="80"/>
    </row>
    <row r="685">
      <c r="A685" s="34">
        <v>45705.0</v>
      </c>
      <c r="B685" s="34">
        <v>45716.0</v>
      </c>
      <c r="C685" s="35">
        <v>210529.0</v>
      </c>
      <c r="D685" s="35"/>
      <c r="E685" s="34">
        <v>45383.0</v>
      </c>
      <c r="F685" s="36">
        <f t="shared" si="7"/>
        <v>10</v>
      </c>
      <c r="G685" s="34">
        <v>45400.0</v>
      </c>
      <c r="H685" s="36">
        <f t="shared" si="8"/>
        <v>10</v>
      </c>
      <c r="I685" s="35" t="s">
        <v>49</v>
      </c>
      <c r="J685" s="39"/>
      <c r="K685" s="38"/>
      <c r="L685" s="39"/>
      <c r="M685" s="39"/>
      <c r="N685" s="35" t="s">
        <v>17</v>
      </c>
      <c r="O685" s="40"/>
      <c r="P685" s="61"/>
      <c r="Q685" s="61"/>
      <c r="R685" s="61"/>
      <c r="S685" s="61"/>
      <c r="T685" s="61"/>
      <c r="U685" s="80"/>
      <c r="V685" s="80"/>
      <c r="W685" s="80"/>
    </row>
    <row r="686">
      <c r="A686" s="34">
        <v>45705.0</v>
      </c>
      <c r="B686" s="34">
        <v>45716.0</v>
      </c>
      <c r="C686" s="35">
        <v>162707.0</v>
      </c>
      <c r="D686" s="35"/>
      <c r="E686" s="34">
        <v>44958.0</v>
      </c>
      <c r="F686" s="36">
        <f t="shared" si="7"/>
        <v>24</v>
      </c>
      <c r="G686" s="34">
        <v>44989.0</v>
      </c>
      <c r="H686" s="36">
        <f t="shared" si="8"/>
        <v>23</v>
      </c>
      <c r="I686" s="35" t="s">
        <v>49</v>
      </c>
      <c r="J686" s="39"/>
      <c r="K686" s="38"/>
      <c r="L686" s="39"/>
      <c r="M686" s="39"/>
      <c r="N686" s="35" t="s">
        <v>17</v>
      </c>
      <c r="O686" s="40"/>
      <c r="P686" s="61"/>
      <c r="Q686" s="61"/>
      <c r="R686" s="61"/>
      <c r="S686" s="61"/>
      <c r="T686" s="61"/>
      <c r="U686" s="80"/>
      <c r="V686" s="80"/>
      <c r="W686" s="80"/>
    </row>
    <row r="687">
      <c r="A687" s="34">
        <v>45705.0</v>
      </c>
      <c r="B687" s="34">
        <v>45716.0</v>
      </c>
      <c r="C687" s="35">
        <v>221065.0</v>
      </c>
      <c r="D687" s="35"/>
      <c r="E687" s="34">
        <v>45597.0</v>
      </c>
      <c r="F687" s="36">
        <f t="shared" si="7"/>
        <v>3</v>
      </c>
      <c r="G687" s="34">
        <v>45632.0</v>
      </c>
      <c r="H687" s="36">
        <f t="shared" si="8"/>
        <v>2</v>
      </c>
      <c r="I687" s="35" t="s">
        <v>43</v>
      </c>
      <c r="J687" s="35" t="s">
        <v>188</v>
      </c>
      <c r="K687" s="38"/>
      <c r="L687" s="39"/>
      <c r="M687" s="39"/>
      <c r="N687" s="35" t="s">
        <v>17</v>
      </c>
      <c r="O687" s="40"/>
      <c r="P687" s="61"/>
      <c r="Q687" s="61"/>
      <c r="R687" s="61"/>
      <c r="S687" s="61"/>
      <c r="T687" s="61"/>
      <c r="U687" s="80"/>
      <c r="V687" s="80"/>
      <c r="W687" s="80"/>
    </row>
    <row r="688">
      <c r="A688" s="34">
        <v>45705.0</v>
      </c>
      <c r="B688" s="34">
        <v>45716.0</v>
      </c>
      <c r="C688" s="35">
        <v>21109.0</v>
      </c>
      <c r="D688" s="35"/>
      <c r="E688" s="34">
        <v>43586.0</v>
      </c>
      <c r="F688" s="36">
        <f t="shared" si="7"/>
        <v>69</v>
      </c>
      <c r="G688" s="34">
        <v>43628.0</v>
      </c>
      <c r="H688" s="36">
        <f t="shared" si="8"/>
        <v>68</v>
      </c>
      <c r="I688" s="35" t="s">
        <v>46</v>
      </c>
      <c r="J688" s="35" t="s">
        <v>189</v>
      </c>
      <c r="K688" s="38"/>
      <c r="L688" s="39"/>
      <c r="M688" s="39"/>
      <c r="N688" s="35" t="s">
        <v>17</v>
      </c>
      <c r="O688" s="40"/>
      <c r="P688" s="61"/>
      <c r="Q688" s="61"/>
      <c r="R688" s="61"/>
      <c r="S688" s="61"/>
      <c r="T688" s="61"/>
      <c r="U688" s="80"/>
      <c r="V688" s="80"/>
      <c r="W688" s="80"/>
    </row>
    <row r="689">
      <c r="A689" s="34">
        <v>45705.0</v>
      </c>
      <c r="B689" s="34">
        <v>45716.0</v>
      </c>
      <c r="C689" s="35">
        <v>188138.0</v>
      </c>
      <c r="D689" s="35"/>
      <c r="E689" s="34">
        <v>45170.0</v>
      </c>
      <c r="F689" s="36">
        <f t="shared" si="7"/>
        <v>17</v>
      </c>
      <c r="G689" s="34">
        <v>45202.0</v>
      </c>
      <c r="H689" s="36">
        <f t="shared" si="8"/>
        <v>16</v>
      </c>
      <c r="I689" s="35" t="s">
        <v>46</v>
      </c>
      <c r="J689" s="35" t="s">
        <v>189</v>
      </c>
      <c r="K689" s="38"/>
      <c r="L689" s="39"/>
      <c r="M689" s="34">
        <v>45659.0</v>
      </c>
      <c r="N689" s="35" t="s">
        <v>17</v>
      </c>
      <c r="O689" s="40"/>
      <c r="P689" s="61"/>
      <c r="Q689" s="61"/>
      <c r="R689" s="61"/>
      <c r="S689" s="61"/>
      <c r="T689" s="61"/>
      <c r="U689" s="80"/>
      <c r="V689" s="80"/>
      <c r="W689" s="80"/>
    </row>
    <row r="690">
      <c r="A690" s="34">
        <v>45705.0</v>
      </c>
      <c r="B690" s="34">
        <v>45716.0</v>
      </c>
      <c r="C690" s="35">
        <v>236822.0</v>
      </c>
      <c r="D690" s="35"/>
      <c r="E690" s="34">
        <v>45597.0</v>
      </c>
      <c r="F690" s="36">
        <f t="shared" si="7"/>
        <v>3</v>
      </c>
      <c r="G690" s="37">
        <v>45639.0</v>
      </c>
      <c r="H690" s="36">
        <f t="shared" si="8"/>
        <v>2</v>
      </c>
      <c r="I690" s="35" t="s">
        <v>46</v>
      </c>
      <c r="J690" s="35" t="s">
        <v>189</v>
      </c>
      <c r="K690" s="38"/>
      <c r="L690" s="39"/>
      <c r="M690" s="39"/>
      <c r="N690" s="35" t="s">
        <v>17</v>
      </c>
      <c r="O690" s="40"/>
      <c r="P690" s="61"/>
      <c r="Q690" s="61"/>
      <c r="R690" s="61"/>
      <c r="S690" s="61"/>
      <c r="T690" s="61"/>
      <c r="U690" s="80"/>
      <c r="V690" s="80"/>
      <c r="W690" s="80"/>
    </row>
    <row r="691">
      <c r="A691" s="34">
        <v>45705.0</v>
      </c>
      <c r="B691" s="34">
        <v>45716.0</v>
      </c>
      <c r="C691" s="35">
        <v>75892.0</v>
      </c>
      <c r="D691" s="35"/>
      <c r="E691" s="34">
        <v>44228.0</v>
      </c>
      <c r="F691" s="36">
        <f t="shared" si="7"/>
        <v>48</v>
      </c>
      <c r="G691" s="34">
        <v>44236.0</v>
      </c>
      <c r="H691" s="36">
        <f t="shared" si="8"/>
        <v>48</v>
      </c>
      <c r="I691" s="35" t="s">
        <v>49</v>
      </c>
      <c r="J691" s="39"/>
      <c r="K691" s="38"/>
      <c r="L691" s="39"/>
      <c r="M691" s="39"/>
      <c r="N691" s="35" t="s">
        <v>17</v>
      </c>
      <c r="O691" s="40"/>
      <c r="P691" s="61"/>
      <c r="Q691" s="61"/>
      <c r="R691" s="61"/>
      <c r="S691" s="61"/>
      <c r="T691" s="61"/>
      <c r="U691" s="80"/>
      <c r="V691" s="80"/>
      <c r="W691" s="80"/>
    </row>
    <row r="692">
      <c r="A692" s="34">
        <v>45705.0</v>
      </c>
      <c r="B692" s="34">
        <v>45716.0</v>
      </c>
      <c r="C692" s="35">
        <v>181072.0</v>
      </c>
      <c r="D692" s="35"/>
      <c r="E692" s="34">
        <v>45108.0</v>
      </c>
      <c r="F692" s="36">
        <f t="shared" si="7"/>
        <v>19</v>
      </c>
      <c r="G692" s="34">
        <v>45145.0</v>
      </c>
      <c r="H692" s="36">
        <f t="shared" si="8"/>
        <v>18</v>
      </c>
      <c r="I692" s="35" t="s">
        <v>49</v>
      </c>
      <c r="J692" s="39"/>
      <c r="K692" s="38"/>
      <c r="L692" s="39"/>
      <c r="M692" s="39"/>
      <c r="N692" s="35" t="s">
        <v>17</v>
      </c>
      <c r="O692" s="40"/>
      <c r="P692" s="61"/>
      <c r="Q692" s="61"/>
      <c r="R692" s="61"/>
      <c r="S692" s="61"/>
      <c r="T692" s="61"/>
      <c r="U692" s="80"/>
      <c r="V692" s="80"/>
      <c r="W692" s="80"/>
    </row>
    <row r="693">
      <c r="A693" s="34">
        <v>45705.0</v>
      </c>
      <c r="B693" s="34">
        <v>45716.0</v>
      </c>
      <c r="C693" s="35">
        <v>222509.0</v>
      </c>
      <c r="D693" s="35"/>
      <c r="E693" s="34">
        <v>45474.0</v>
      </c>
      <c r="F693" s="36">
        <f t="shared" si="7"/>
        <v>7</v>
      </c>
      <c r="G693" s="34">
        <v>45496.0</v>
      </c>
      <c r="H693" s="36">
        <f t="shared" si="8"/>
        <v>7</v>
      </c>
      <c r="I693" s="35" t="s">
        <v>49</v>
      </c>
      <c r="J693" s="35" t="s">
        <v>190</v>
      </c>
      <c r="K693" s="38"/>
      <c r="L693" s="39"/>
      <c r="M693" s="39"/>
      <c r="N693" s="35" t="s">
        <v>17</v>
      </c>
      <c r="O693" s="40"/>
      <c r="P693" s="61"/>
      <c r="Q693" s="61"/>
      <c r="R693" s="61"/>
      <c r="S693" s="61"/>
      <c r="T693" s="61"/>
      <c r="U693" s="80"/>
      <c r="V693" s="80"/>
      <c r="W693" s="80"/>
    </row>
    <row r="694">
      <c r="A694" s="34">
        <v>45705.0</v>
      </c>
      <c r="B694" s="34">
        <v>45716.0</v>
      </c>
      <c r="C694" s="35">
        <v>38916.0</v>
      </c>
      <c r="D694" s="35"/>
      <c r="E694" s="34">
        <v>43831.0</v>
      </c>
      <c r="F694" s="36">
        <f t="shared" si="7"/>
        <v>61</v>
      </c>
      <c r="G694" s="34">
        <v>43866.0</v>
      </c>
      <c r="H694" s="36">
        <f t="shared" si="8"/>
        <v>60</v>
      </c>
      <c r="I694" s="35" t="s">
        <v>49</v>
      </c>
      <c r="J694" s="39"/>
      <c r="K694" s="38"/>
      <c r="L694" s="39"/>
      <c r="M694" s="39"/>
      <c r="N694" s="35" t="s">
        <v>17</v>
      </c>
      <c r="O694" s="40"/>
      <c r="P694" s="61"/>
      <c r="Q694" s="61"/>
      <c r="R694" s="61"/>
      <c r="S694" s="61"/>
      <c r="T694" s="61"/>
      <c r="U694" s="80"/>
      <c r="V694" s="80"/>
      <c r="W694" s="80"/>
    </row>
    <row r="695">
      <c r="A695" s="34">
        <v>45705.0</v>
      </c>
      <c r="B695" s="34">
        <v>45716.0</v>
      </c>
      <c r="C695" s="35">
        <v>182333.0</v>
      </c>
      <c r="D695" s="35"/>
      <c r="E695" s="34">
        <v>45139.0</v>
      </c>
      <c r="F695" s="36">
        <f t="shared" si="7"/>
        <v>18</v>
      </c>
      <c r="G695" s="34">
        <v>45153.0</v>
      </c>
      <c r="H695" s="36">
        <f t="shared" si="8"/>
        <v>18</v>
      </c>
      <c r="I695" s="35" t="s">
        <v>49</v>
      </c>
      <c r="J695" s="35" t="s">
        <v>190</v>
      </c>
      <c r="K695" s="48" t="s">
        <v>74</v>
      </c>
      <c r="L695" s="39"/>
      <c r="M695" s="39"/>
      <c r="N695" s="35" t="s">
        <v>18</v>
      </c>
      <c r="O695" s="40"/>
      <c r="P695" s="61"/>
      <c r="Q695" s="61"/>
      <c r="R695" s="61"/>
      <c r="S695" s="61"/>
      <c r="T695" s="61"/>
      <c r="U695" s="80"/>
      <c r="V695" s="80"/>
      <c r="W695" s="80"/>
    </row>
    <row r="696">
      <c r="A696" s="34">
        <v>45705.0</v>
      </c>
      <c r="B696" s="34">
        <v>45716.0</v>
      </c>
      <c r="C696" s="35">
        <v>233867.0</v>
      </c>
      <c r="D696" s="35"/>
      <c r="E696" s="34">
        <v>45566.0</v>
      </c>
      <c r="F696" s="36">
        <f t="shared" si="7"/>
        <v>4</v>
      </c>
      <c r="G696" s="37">
        <v>45614.0</v>
      </c>
      <c r="H696" s="36">
        <f t="shared" si="8"/>
        <v>3</v>
      </c>
      <c r="I696" s="35" t="s">
        <v>49</v>
      </c>
      <c r="J696" s="39"/>
      <c r="K696" s="38"/>
      <c r="L696" s="39"/>
      <c r="M696" s="39"/>
      <c r="N696" s="35" t="s">
        <v>17</v>
      </c>
      <c r="O696" s="40"/>
      <c r="P696" s="61"/>
      <c r="Q696" s="61"/>
      <c r="R696" s="61"/>
      <c r="S696" s="61"/>
      <c r="T696" s="61"/>
      <c r="U696" s="80"/>
      <c r="V696" s="80"/>
      <c r="W696" s="80"/>
    </row>
    <row r="697">
      <c r="A697" s="34">
        <v>45705.0</v>
      </c>
      <c r="B697" s="34">
        <v>45716.0</v>
      </c>
      <c r="C697" s="35">
        <v>72102.0</v>
      </c>
      <c r="D697" s="35"/>
      <c r="E697" s="34">
        <v>44136.0</v>
      </c>
      <c r="F697" s="36">
        <f t="shared" si="7"/>
        <v>51</v>
      </c>
      <c r="G697" s="37">
        <v>44175.0</v>
      </c>
      <c r="H697" s="36">
        <f t="shared" si="8"/>
        <v>50</v>
      </c>
      <c r="I697" s="35" t="s">
        <v>49</v>
      </c>
      <c r="J697" s="39"/>
      <c r="K697" s="38"/>
      <c r="L697" s="39"/>
      <c r="M697" s="39"/>
      <c r="N697" s="35" t="s">
        <v>17</v>
      </c>
      <c r="O697" s="40"/>
      <c r="P697" s="61"/>
      <c r="Q697" s="61"/>
      <c r="R697" s="61"/>
      <c r="S697" s="61"/>
      <c r="T697" s="61"/>
      <c r="U697" s="80"/>
      <c r="V697" s="80"/>
      <c r="W697" s="80"/>
    </row>
    <row r="698">
      <c r="A698" s="34">
        <v>45705.0</v>
      </c>
      <c r="B698" s="34">
        <v>45716.0</v>
      </c>
      <c r="C698" s="35">
        <v>176316.0</v>
      </c>
      <c r="D698" s="35"/>
      <c r="E698" s="34">
        <v>44531.0</v>
      </c>
      <c r="F698" s="36">
        <f t="shared" si="7"/>
        <v>38</v>
      </c>
      <c r="G698" s="34">
        <v>45104.0</v>
      </c>
      <c r="H698" s="36">
        <f t="shared" si="8"/>
        <v>20</v>
      </c>
      <c r="I698" s="35" t="s">
        <v>191</v>
      </c>
      <c r="J698" s="39"/>
      <c r="K698" s="38"/>
      <c r="L698" s="39"/>
      <c r="M698" s="39"/>
      <c r="N698" s="35" t="s">
        <v>17</v>
      </c>
      <c r="O698" s="40"/>
      <c r="P698" s="61"/>
      <c r="Q698" s="61"/>
      <c r="R698" s="61"/>
      <c r="S698" s="61"/>
      <c r="T698" s="61"/>
      <c r="U698" s="80"/>
      <c r="V698" s="80"/>
      <c r="W698" s="80"/>
    </row>
    <row r="699">
      <c r="A699" s="34">
        <v>45705.0</v>
      </c>
      <c r="B699" s="34">
        <v>45716.0</v>
      </c>
      <c r="C699" s="35">
        <v>200912.0</v>
      </c>
      <c r="D699" s="35"/>
      <c r="E699" s="34">
        <v>45292.0</v>
      </c>
      <c r="F699" s="36">
        <f t="shared" si="7"/>
        <v>13</v>
      </c>
      <c r="G699" s="34">
        <v>45323.0</v>
      </c>
      <c r="H699" s="36">
        <f t="shared" si="8"/>
        <v>12</v>
      </c>
      <c r="I699" s="35" t="s">
        <v>43</v>
      </c>
      <c r="J699" s="35" t="s">
        <v>190</v>
      </c>
      <c r="K699" s="38"/>
      <c r="L699" s="39"/>
      <c r="M699" s="39"/>
      <c r="N699" s="35" t="s">
        <v>17</v>
      </c>
      <c r="O699" s="40"/>
      <c r="P699" s="61"/>
      <c r="Q699" s="61"/>
      <c r="R699" s="61"/>
      <c r="S699" s="61"/>
      <c r="T699" s="61"/>
      <c r="U699" s="80"/>
      <c r="V699" s="80"/>
      <c r="W699" s="80"/>
    </row>
    <row r="700">
      <c r="A700" s="34">
        <v>45705.0</v>
      </c>
      <c r="B700" s="34">
        <v>45716.0</v>
      </c>
      <c r="C700" s="35">
        <v>234170.0</v>
      </c>
      <c r="D700" s="35"/>
      <c r="E700" s="34">
        <v>45566.0</v>
      </c>
      <c r="F700" s="36">
        <f t="shared" si="7"/>
        <v>4</v>
      </c>
      <c r="G700" s="37">
        <v>45609.0</v>
      </c>
      <c r="H700" s="36">
        <f t="shared" si="8"/>
        <v>3</v>
      </c>
      <c r="I700" s="35" t="s">
        <v>46</v>
      </c>
      <c r="J700" s="35" t="s">
        <v>192</v>
      </c>
      <c r="K700" s="38"/>
      <c r="L700" s="39"/>
      <c r="M700" s="39"/>
      <c r="N700" s="35" t="s">
        <v>17</v>
      </c>
      <c r="O700" s="40"/>
      <c r="P700" s="61"/>
      <c r="Q700" s="61"/>
      <c r="R700" s="61"/>
      <c r="S700" s="61"/>
      <c r="T700" s="61"/>
      <c r="U700" s="80"/>
      <c r="V700" s="80"/>
      <c r="W700" s="80"/>
    </row>
    <row r="701">
      <c r="A701" s="34">
        <v>45705.0</v>
      </c>
      <c r="B701" s="34">
        <v>45716.0</v>
      </c>
      <c r="C701" s="35">
        <v>219162.0</v>
      </c>
      <c r="D701" s="35"/>
      <c r="E701" s="34">
        <v>45292.0</v>
      </c>
      <c r="F701" s="36">
        <f t="shared" si="7"/>
        <v>13</v>
      </c>
      <c r="G701" s="34">
        <v>45469.0</v>
      </c>
      <c r="H701" s="36">
        <f t="shared" si="8"/>
        <v>8</v>
      </c>
      <c r="I701" s="35" t="s">
        <v>49</v>
      </c>
      <c r="J701" s="39"/>
      <c r="K701" s="38"/>
      <c r="L701" s="39"/>
      <c r="M701" s="39"/>
      <c r="N701" s="35" t="s">
        <v>17</v>
      </c>
      <c r="O701" s="40"/>
      <c r="P701" s="61"/>
      <c r="Q701" s="61"/>
      <c r="R701" s="61"/>
      <c r="S701" s="61"/>
      <c r="T701" s="61"/>
      <c r="U701" s="80"/>
      <c r="V701" s="80"/>
      <c r="W701" s="80"/>
    </row>
    <row r="702">
      <c r="A702" s="34">
        <v>45705.0</v>
      </c>
      <c r="B702" s="34">
        <v>45716.0</v>
      </c>
      <c r="C702" s="35">
        <v>177651.0</v>
      </c>
      <c r="D702" s="35"/>
      <c r="E702" s="34">
        <v>45108.0</v>
      </c>
      <c r="F702" s="36">
        <f t="shared" si="7"/>
        <v>19</v>
      </c>
      <c r="G702" s="34">
        <v>45150.0</v>
      </c>
      <c r="H702" s="36">
        <f t="shared" si="8"/>
        <v>18</v>
      </c>
      <c r="I702" s="35" t="s">
        <v>49</v>
      </c>
      <c r="J702" s="39"/>
      <c r="K702" s="38"/>
      <c r="L702" s="39"/>
      <c r="M702" s="39"/>
      <c r="N702" s="35" t="s">
        <v>17</v>
      </c>
      <c r="O702" s="40"/>
      <c r="P702" s="61"/>
      <c r="Q702" s="61"/>
      <c r="R702" s="61"/>
      <c r="S702" s="61"/>
      <c r="T702" s="61"/>
      <c r="U702" s="80"/>
      <c r="V702" s="80"/>
      <c r="W702" s="80"/>
    </row>
    <row r="703">
      <c r="A703" s="34">
        <v>45705.0</v>
      </c>
      <c r="B703" s="34">
        <v>45716.0</v>
      </c>
      <c r="C703" s="35">
        <v>221439.0</v>
      </c>
      <c r="D703" s="35"/>
      <c r="E703" s="34">
        <v>45566.0</v>
      </c>
      <c r="F703" s="36">
        <f t="shared" si="7"/>
        <v>4</v>
      </c>
      <c r="G703" s="37">
        <v>45587.0</v>
      </c>
      <c r="H703" s="36">
        <f t="shared" si="8"/>
        <v>4</v>
      </c>
      <c r="I703" s="35" t="s">
        <v>49</v>
      </c>
      <c r="J703" s="39"/>
      <c r="K703" s="38"/>
      <c r="L703" s="39"/>
      <c r="M703" s="39"/>
      <c r="N703" s="35" t="s">
        <v>17</v>
      </c>
      <c r="O703" s="40"/>
      <c r="P703" s="61"/>
      <c r="Q703" s="61"/>
      <c r="R703" s="61"/>
      <c r="S703" s="61"/>
      <c r="T703" s="61"/>
      <c r="U703" s="80"/>
      <c r="V703" s="80"/>
      <c r="W703" s="80"/>
    </row>
    <row r="704">
      <c r="A704" s="34">
        <v>45705.0</v>
      </c>
      <c r="B704" s="34">
        <v>45716.0</v>
      </c>
      <c r="C704" s="35">
        <v>89217.0</v>
      </c>
      <c r="D704" s="35"/>
      <c r="E704" s="34">
        <v>44287.0</v>
      </c>
      <c r="F704" s="36">
        <f t="shared" si="7"/>
        <v>46</v>
      </c>
      <c r="G704" s="34">
        <v>44344.0</v>
      </c>
      <c r="H704" s="36">
        <f t="shared" si="8"/>
        <v>45</v>
      </c>
      <c r="I704" s="35" t="s">
        <v>118</v>
      </c>
      <c r="J704" s="39"/>
      <c r="K704" s="38"/>
      <c r="L704" s="39"/>
      <c r="M704" s="39"/>
      <c r="N704" s="35" t="s">
        <v>17</v>
      </c>
      <c r="O704" s="40"/>
      <c r="P704" s="61"/>
      <c r="Q704" s="61"/>
      <c r="R704" s="61"/>
      <c r="S704" s="61"/>
      <c r="T704" s="61"/>
      <c r="U704" s="80"/>
      <c r="V704" s="80"/>
      <c r="W704" s="80"/>
    </row>
    <row r="705">
      <c r="A705" s="34">
        <v>45705.0</v>
      </c>
      <c r="B705" s="34">
        <v>45716.0</v>
      </c>
      <c r="C705" s="35">
        <v>221104.0</v>
      </c>
      <c r="D705" s="35"/>
      <c r="E705" s="34">
        <v>45352.0</v>
      </c>
      <c r="F705" s="39"/>
      <c r="G705" s="34">
        <v>45483.0</v>
      </c>
      <c r="H705" s="39"/>
      <c r="I705" s="35" t="s">
        <v>66</v>
      </c>
      <c r="J705" s="39"/>
      <c r="K705" s="38"/>
      <c r="L705" s="39"/>
      <c r="M705" s="39"/>
      <c r="N705" s="35" t="s">
        <v>17</v>
      </c>
      <c r="O705" s="40"/>
      <c r="P705" s="61"/>
      <c r="Q705" s="61"/>
      <c r="R705" s="61"/>
      <c r="S705" s="61"/>
      <c r="T705" s="61"/>
      <c r="U705" s="80"/>
      <c r="V705" s="80"/>
      <c r="W705" s="80"/>
    </row>
    <row r="706">
      <c r="A706" s="97">
        <v>45705.0</v>
      </c>
      <c r="B706" s="34">
        <v>45708.0</v>
      </c>
      <c r="C706" s="98">
        <v>182436.0</v>
      </c>
      <c r="D706" s="98" t="s">
        <v>115</v>
      </c>
      <c r="E706" s="97">
        <v>45139.0</v>
      </c>
      <c r="F706" s="99">
        <f t="shared" ref="F706:F709" si="9">DATEDIF(E706,TODAY(),"M")</f>
        <v>18</v>
      </c>
      <c r="G706" s="97">
        <v>45154.0</v>
      </c>
      <c r="H706" s="99">
        <f t="shared" ref="H706:H709" si="10">DATEDIF(G706,TODAY(),"M")</f>
        <v>18</v>
      </c>
      <c r="I706" s="98" t="s">
        <v>39</v>
      </c>
      <c r="J706" s="35" t="s">
        <v>193</v>
      </c>
      <c r="K706" s="100"/>
      <c r="L706" s="101"/>
      <c r="M706" s="34">
        <v>45708.0</v>
      </c>
      <c r="N706" s="102" t="s">
        <v>21</v>
      </c>
      <c r="O706" s="55" t="s">
        <v>194</v>
      </c>
      <c r="P706" s="61"/>
      <c r="Q706" s="61"/>
      <c r="R706" s="61"/>
      <c r="S706" s="61"/>
      <c r="T706" s="61"/>
      <c r="U706" s="80"/>
      <c r="V706" s="80"/>
      <c r="W706" s="80"/>
    </row>
    <row r="707">
      <c r="A707" s="97">
        <v>45705.0</v>
      </c>
      <c r="B707" s="34">
        <v>45714.0</v>
      </c>
      <c r="C707" s="98">
        <v>222038.0</v>
      </c>
      <c r="D707" s="98" t="s">
        <v>65</v>
      </c>
      <c r="E707" s="97">
        <v>45383.0</v>
      </c>
      <c r="F707" s="99">
        <f t="shared" si="9"/>
        <v>10</v>
      </c>
      <c r="G707" s="97">
        <v>45491.0</v>
      </c>
      <c r="H707" s="99">
        <f t="shared" si="10"/>
        <v>7</v>
      </c>
      <c r="I707" s="98" t="s">
        <v>62</v>
      </c>
      <c r="J707" s="103">
        <v>102.0</v>
      </c>
      <c r="K707" s="48">
        <v>5000.0</v>
      </c>
      <c r="L707" s="104" t="s">
        <v>68</v>
      </c>
      <c r="M707" s="34">
        <v>45714.0</v>
      </c>
      <c r="N707" s="105" t="s">
        <v>15</v>
      </c>
      <c r="O707" s="49" t="s">
        <v>55</v>
      </c>
      <c r="P707" s="61"/>
      <c r="Q707" s="61"/>
      <c r="R707" s="61"/>
      <c r="S707" s="61"/>
      <c r="T707" s="61"/>
      <c r="U707" s="80"/>
      <c r="V707" s="80"/>
      <c r="W707" s="80"/>
    </row>
    <row r="708">
      <c r="A708" s="97">
        <v>45705.0</v>
      </c>
      <c r="B708" s="97">
        <v>45705.0</v>
      </c>
      <c r="C708" s="98">
        <v>209134.0</v>
      </c>
      <c r="D708" s="98" t="s">
        <v>89</v>
      </c>
      <c r="E708" s="97">
        <v>45352.0</v>
      </c>
      <c r="F708" s="99">
        <f t="shared" si="9"/>
        <v>11</v>
      </c>
      <c r="G708" s="97">
        <v>45398.0</v>
      </c>
      <c r="H708" s="99">
        <f t="shared" si="10"/>
        <v>10</v>
      </c>
      <c r="I708" s="98" t="s">
        <v>62</v>
      </c>
      <c r="J708" s="106">
        <v>106.0</v>
      </c>
      <c r="K708" s="48">
        <v>24000.0</v>
      </c>
      <c r="L708" s="104" t="s">
        <v>68</v>
      </c>
      <c r="M708" s="34">
        <v>45705.0</v>
      </c>
      <c r="N708" s="102" t="s">
        <v>15</v>
      </c>
      <c r="O708" s="107" t="s">
        <v>55</v>
      </c>
      <c r="P708" s="61"/>
      <c r="Q708" s="61"/>
      <c r="R708" s="61"/>
      <c r="S708" s="61"/>
      <c r="T708" s="61"/>
      <c r="U708" s="80"/>
      <c r="V708" s="80"/>
      <c r="W708" s="80"/>
    </row>
    <row r="709">
      <c r="A709" s="97">
        <v>45705.0</v>
      </c>
      <c r="B709" s="97">
        <v>45705.0</v>
      </c>
      <c r="C709" s="98">
        <v>215007.0</v>
      </c>
      <c r="D709" s="98" t="s">
        <v>115</v>
      </c>
      <c r="E709" s="97">
        <v>45383.0</v>
      </c>
      <c r="F709" s="99">
        <f t="shared" si="9"/>
        <v>10</v>
      </c>
      <c r="G709" s="97">
        <v>45429.0</v>
      </c>
      <c r="H709" s="99">
        <f t="shared" si="10"/>
        <v>9</v>
      </c>
      <c r="I709" s="98" t="s">
        <v>62</v>
      </c>
      <c r="J709" s="106">
        <v>104.0</v>
      </c>
      <c r="K709" s="100"/>
      <c r="L709" s="101"/>
      <c r="M709" s="97">
        <v>45705.0</v>
      </c>
      <c r="N709" s="102" t="s">
        <v>21</v>
      </c>
      <c r="O709" s="107" t="s">
        <v>45</v>
      </c>
      <c r="P709" s="61"/>
      <c r="Q709" s="61"/>
      <c r="R709" s="61"/>
      <c r="S709" s="61"/>
      <c r="T709" s="61"/>
      <c r="U709" s="80"/>
      <c r="V709" s="80"/>
      <c r="W709" s="80"/>
    </row>
  </sheetData>
  <customSheetViews>
    <customSheetView guid="{7EC20575-FF28-4BBA-BEC3-B919ACE77610}" filter="1" showAutoFilter="1">
      <autoFilter ref="$A$1:$V$709"/>
    </customSheetView>
  </customSheetViews>
  <mergeCells count="5">
    <mergeCell ref="R2:S2"/>
    <mergeCell ref="U2:V2"/>
    <mergeCell ref="T3:T12"/>
    <mergeCell ref="Q14:S14"/>
    <mergeCell ref="U14:V14"/>
  </mergeCells>
  <conditionalFormatting sqref="N2:N709">
    <cfRule type="cellIs" dxfId="0" priority="1" operator="equal">
      <formula>"PENDENTE"</formula>
    </cfRule>
  </conditionalFormatting>
  <conditionalFormatting sqref="N2:N709">
    <cfRule type="cellIs" dxfId="1" priority="2" operator="equal">
      <formula>"PRIORIDADE"</formula>
    </cfRule>
  </conditionalFormatting>
  <conditionalFormatting sqref="N2:N709">
    <cfRule type="cellIs" dxfId="2" priority="3" operator="equal">
      <formula>"PRIORIDADE TOTAL"</formula>
    </cfRule>
  </conditionalFormatting>
  <conditionalFormatting sqref="N2:N709">
    <cfRule type="containsText" dxfId="3" priority="4" operator="containsText" text="ANÁLISE">
      <formula>NOT(ISERROR(SEARCH(("ANÁLISE"),(N2))))</formula>
    </cfRule>
  </conditionalFormatting>
  <conditionalFormatting sqref="N2:N709">
    <cfRule type="containsText" dxfId="4" priority="5" operator="containsText" text="VERIFICADO">
      <formula>NOT(ISERROR(SEARCH(("VERIFICADO"),(N2))))</formula>
    </cfRule>
  </conditionalFormatting>
  <conditionalFormatting sqref="N2:N709">
    <cfRule type="containsText" dxfId="5" priority="6" operator="containsText" text="APREENDIDO">
      <formula>NOT(ISERROR(SEARCH(("APREENDIDO"),(N2))))</formula>
    </cfRule>
  </conditionalFormatting>
  <conditionalFormatting sqref="N2:N709">
    <cfRule type="containsText" dxfId="6" priority="7" operator="containsText" text="APROVADO">
      <formula>NOT(ISERROR(SEARCH(("APROVADO"),(N2))))</formula>
    </cfRule>
  </conditionalFormatting>
  <conditionalFormatting sqref="N2:N709">
    <cfRule type="containsText" dxfId="7" priority="8" operator="containsText" text="QUITADO">
      <formula>NOT(ISERROR(SEARCH(("QUITADO"),(N2))))</formula>
    </cfRule>
  </conditionalFormatting>
  <conditionalFormatting sqref="N2:N709">
    <cfRule type="containsText" dxfId="8" priority="9" operator="containsText" text="OUTROS ACORDOS">
      <formula>NOT(ISERROR(SEARCH(("OUTROS ACORDOS"),(N2))))</formula>
    </cfRule>
  </conditionalFormatting>
  <conditionalFormatting sqref="N2:N709">
    <cfRule type="containsText" dxfId="9" priority="10" operator="containsText" text="CANCELADO">
      <formula>NOT(ISERROR(SEARCH(("CANCELADO"),(N2))))</formula>
    </cfRule>
  </conditionalFormatting>
  <conditionalFormatting sqref="W15:W20">
    <cfRule type="cellIs" dxfId="2" priority="11" operator="between">
      <formula>"0%"</formula>
      <formula>"49.99%"</formula>
    </cfRule>
  </conditionalFormatting>
  <conditionalFormatting sqref="W15:W20">
    <cfRule type="cellIs" dxfId="10" priority="12" operator="between">
      <formula>"50%"</formula>
      <formula>"100%"</formula>
    </cfRule>
  </conditionalFormatting>
  <conditionalFormatting sqref="W15:W20">
    <cfRule type="containsText" dxfId="2" priority="13" operator="containsText" text="49,99%">
      <formula>NOT(ISERROR(SEARCH(("49,99%"),(W15))))</formula>
    </cfRule>
  </conditionalFormatting>
  <conditionalFormatting sqref="W15:W20">
    <cfRule type="containsText" dxfId="10" priority="14" operator="containsText" text="50,00%">
      <formula>NOT(ISERROR(SEARCH(("50,00%"),(W15))))</formula>
    </cfRule>
  </conditionalFormatting>
  <dataValidations>
    <dataValidation type="list" allowBlank="1" showErrorMessage="1" sqref="N2:N709">
      <formula1>"PENDENTE,PRIORIDADE,PRIORIDADE TOTAL,VERIFICADO,ANÁLISE,APROVADO,QUITADO,APREENDIDO,CANCELADO,OUTROS ACORDOS"</formula1>
    </dataValidation>
    <dataValidation type="list" allowBlank="1" showErrorMessage="1" sqref="I2:I709">
      <formula1>"BRADESCO,BV FINANCEIRA,CREDITAS,GMAC,HYUNDAI,ITAÚ,OMNI S.A.,PANAMERICANO,PSA,RCI,RENNER,SAFRA,SANTANA,SANTANDER,TOYOTA,VOLKSWAGEN"</formula1>
    </dataValidation>
    <dataValidation type="list" allowBlank="1" showErrorMessage="1" sqref="L2:L709">
      <formula1>"LIGAÇÃO,WPP,SEM SUCESSO"</formula1>
    </dataValidation>
    <dataValidation type="list" allowBlank="1" showErrorMessage="1" sqref="S16:S55">
      <formula1>"PAGO,NÃO PAGO,AGUARDANDO"</formula1>
    </dataValidation>
    <dataValidation type="list" allowBlank="1" showErrorMessage="1" sqref="D2:D709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8" max="8" width="11.88"/>
    <col customWidth="1" min="9" max="9" width="16.25"/>
    <col customWidth="1" min="10" max="10" width="11.25"/>
    <col customWidth="1" min="11" max="11" width="17.63"/>
    <col customWidth="1" min="12" max="12" width="16.5"/>
    <col customWidth="1" min="13" max="13" width="18.13"/>
    <col customWidth="1" min="14" max="14" width="19.0"/>
    <col customWidth="1" min="15" max="15" width="24.0"/>
    <col customWidth="1" min="16" max="17" width="18.0"/>
    <col customWidth="1" min="18" max="18" width="14.63"/>
    <col customWidth="1" min="19" max="19" width="14.5"/>
    <col customWidth="1" min="20" max="20" width="8.63"/>
    <col customWidth="1" min="21" max="21" width="16.63"/>
    <col customWidth="1" min="22" max="23" width="10.13"/>
  </cols>
  <sheetData>
    <row r="1" ht="24.0" customHeight="1">
      <c r="A1" s="28" t="s">
        <v>24</v>
      </c>
      <c r="B1" s="28" t="s">
        <v>25</v>
      </c>
      <c r="C1" s="28" t="s">
        <v>26</v>
      </c>
      <c r="D1" s="29" t="s">
        <v>27</v>
      </c>
      <c r="E1" s="30" t="s">
        <v>28</v>
      </c>
      <c r="F1" s="31" t="s">
        <v>29</v>
      </c>
      <c r="G1" s="31" t="s">
        <v>30</v>
      </c>
      <c r="H1" s="31" t="s">
        <v>29</v>
      </c>
      <c r="I1" s="29" t="s">
        <v>31</v>
      </c>
      <c r="J1" s="31" t="s">
        <v>32</v>
      </c>
      <c r="K1" s="32" t="s">
        <v>33</v>
      </c>
      <c r="L1" s="31" t="s">
        <v>34</v>
      </c>
      <c r="M1" s="29" t="s">
        <v>35</v>
      </c>
      <c r="N1" s="31" t="s">
        <v>36</v>
      </c>
      <c r="O1" s="31" t="s">
        <v>37</v>
      </c>
      <c r="P1" s="33"/>
      <c r="Q1" s="33"/>
      <c r="R1" s="33"/>
      <c r="S1" s="33"/>
      <c r="T1" s="33"/>
      <c r="U1" s="33"/>
      <c r="V1" s="33"/>
      <c r="W1" s="33"/>
    </row>
    <row r="2" ht="15.75" customHeight="1">
      <c r="A2" s="34">
        <v>45705.0</v>
      </c>
      <c r="B2" s="34">
        <v>45716.0</v>
      </c>
      <c r="C2" s="35">
        <v>97194.0</v>
      </c>
      <c r="D2" s="35" t="s">
        <v>38</v>
      </c>
      <c r="E2" s="34">
        <v>44409.0</v>
      </c>
      <c r="F2" s="36">
        <f t="shared" ref="F2:F62" si="1">DATEDIF(E2,TODAY(),"M")</f>
        <v>42</v>
      </c>
      <c r="G2" s="37">
        <v>44421.0</v>
      </c>
      <c r="H2" s="36">
        <f t="shared" ref="H2:H62" si="2">DATEDIF(G2,TODAY(),"M")</f>
        <v>42</v>
      </c>
      <c r="I2" s="35" t="s">
        <v>66</v>
      </c>
      <c r="J2" s="35" t="s">
        <v>195</v>
      </c>
      <c r="K2" s="48" t="s">
        <v>196</v>
      </c>
      <c r="L2" s="35" t="s">
        <v>54</v>
      </c>
      <c r="M2" s="108">
        <v>45716.0</v>
      </c>
      <c r="N2" s="35" t="s">
        <v>15</v>
      </c>
      <c r="O2" s="55" t="s">
        <v>55</v>
      </c>
      <c r="P2" s="41"/>
      <c r="Q2" s="42"/>
      <c r="R2" s="43" t="s">
        <v>40</v>
      </c>
      <c r="S2" s="44"/>
      <c r="T2" s="45">
        <f>TODAY()</f>
        <v>45716</v>
      </c>
      <c r="U2" s="46" t="s">
        <v>41</v>
      </c>
      <c r="V2" s="44"/>
      <c r="W2" s="47"/>
    </row>
    <row r="3" ht="15.75" customHeight="1">
      <c r="A3" s="34">
        <v>45705.0</v>
      </c>
      <c r="B3" s="34">
        <v>45705.0</v>
      </c>
      <c r="C3" s="35">
        <v>196303.0</v>
      </c>
      <c r="D3" s="35" t="s">
        <v>42</v>
      </c>
      <c r="E3" s="34">
        <v>45200.0</v>
      </c>
      <c r="F3" s="36">
        <f t="shared" si="1"/>
        <v>16</v>
      </c>
      <c r="G3" s="34">
        <v>45279.0</v>
      </c>
      <c r="H3" s="36">
        <f t="shared" si="2"/>
        <v>14</v>
      </c>
      <c r="I3" s="35" t="s">
        <v>62</v>
      </c>
      <c r="J3" s="35">
        <v>102.0</v>
      </c>
      <c r="K3" s="48" t="s">
        <v>197</v>
      </c>
      <c r="L3" s="35" t="s">
        <v>70</v>
      </c>
      <c r="M3" s="34">
        <v>45684.0</v>
      </c>
      <c r="N3" s="35" t="s">
        <v>21</v>
      </c>
      <c r="O3" s="55" t="s">
        <v>198</v>
      </c>
      <c r="P3" s="41"/>
      <c r="Q3" s="42"/>
      <c r="R3" s="50" t="s">
        <v>15</v>
      </c>
      <c r="S3" s="51">
        <f>COUNTIFS(N:N,"VERIFICADO",B:B,T2)</f>
        <v>4</v>
      </c>
      <c r="T3" s="52"/>
      <c r="U3" s="50" t="s">
        <v>15</v>
      </c>
      <c r="V3" s="51">
        <f>COUNTIFS(N:N,"VERIFICADO")</f>
        <v>61</v>
      </c>
      <c r="W3" s="53"/>
    </row>
    <row r="4" ht="15.75" customHeight="1">
      <c r="A4" s="34">
        <v>45694.0</v>
      </c>
      <c r="B4" s="34">
        <v>45706.0</v>
      </c>
      <c r="C4" s="35">
        <v>215947.0</v>
      </c>
      <c r="D4" s="35" t="s">
        <v>42</v>
      </c>
      <c r="E4" s="34">
        <v>45413.0</v>
      </c>
      <c r="F4" s="36">
        <f t="shared" si="1"/>
        <v>9</v>
      </c>
      <c r="G4" s="34">
        <v>45441.0</v>
      </c>
      <c r="H4" s="36">
        <f t="shared" si="2"/>
        <v>8</v>
      </c>
      <c r="I4" s="35" t="s">
        <v>46</v>
      </c>
      <c r="J4" s="35">
        <v>404.0</v>
      </c>
      <c r="K4" s="48" t="s">
        <v>199</v>
      </c>
      <c r="L4" s="35" t="s">
        <v>54</v>
      </c>
      <c r="M4" s="34">
        <v>45706.0</v>
      </c>
      <c r="N4" s="35" t="s">
        <v>15</v>
      </c>
      <c r="O4" s="55" t="s">
        <v>55</v>
      </c>
      <c r="P4" s="41"/>
      <c r="Q4" s="42"/>
      <c r="R4" s="50" t="s">
        <v>16</v>
      </c>
      <c r="S4" s="51">
        <f>COUNTIFS(N:N,"análise",B:B,T2)</f>
        <v>0</v>
      </c>
      <c r="U4" s="50" t="s">
        <v>16</v>
      </c>
      <c r="V4" s="51">
        <f>COUNTIFS(N:N,"ANÁLISE")</f>
        <v>4</v>
      </c>
      <c r="W4" s="53"/>
    </row>
    <row r="5" ht="15.75" customHeight="1">
      <c r="A5" s="34">
        <v>45687.0</v>
      </c>
      <c r="B5" s="34">
        <v>45706.0</v>
      </c>
      <c r="C5" s="35">
        <v>239566.0</v>
      </c>
      <c r="D5" s="35" t="s">
        <v>42</v>
      </c>
      <c r="E5" s="34">
        <v>45444.0</v>
      </c>
      <c r="F5" s="36">
        <f t="shared" si="1"/>
        <v>8</v>
      </c>
      <c r="G5" s="34">
        <v>45672.0</v>
      </c>
      <c r="H5" s="36">
        <f t="shared" si="2"/>
        <v>1</v>
      </c>
      <c r="I5" s="35" t="s">
        <v>62</v>
      </c>
      <c r="J5" s="35">
        <v>106.0</v>
      </c>
      <c r="K5" s="48" t="s">
        <v>200</v>
      </c>
      <c r="L5" s="35" t="s">
        <v>70</v>
      </c>
      <c r="M5" s="34">
        <v>45706.0</v>
      </c>
      <c r="N5" s="35" t="s">
        <v>15</v>
      </c>
      <c r="O5" s="55" t="s">
        <v>201</v>
      </c>
      <c r="P5" s="41"/>
      <c r="Q5" s="42"/>
      <c r="R5" s="50" t="s">
        <v>17</v>
      </c>
      <c r="S5" s="51">
        <f>COUNTIFS(N:N,"pendente",B:B,T2)</f>
        <v>494</v>
      </c>
      <c r="U5" s="50" t="s">
        <v>17</v>
      </c>
      <c r="V5" s="51">
        <f>COUNTIFS(N:N,"PENDENTE")</f>
        <v>494</v>
      </c>
      <c r="W5" s="53"/>
    </row>
    <row r="6" ht="15.75" customHeight="1">
      <c r="A6" s="34">
        <v>45705.0</v>
      </c>
      <c r="B6" s="34">
        <v>45705.0</v>
      </c>
      <c r="C6" s="35">
        <v>169092.0</v>
      </c>
      <c r="D6" s="35" t="s">
        <v>48</v>
      </c>
      <c r="E6" s="34">
        <v>44896.0</v>
      </c>
      <c r="F6" s="36">
        <f t="shared" si="1"/>
        <v>26</v>
      </c>
      <c r="G6" s="34">
        <v>45044.0</v>
      </c>
      <c r="H6" s="36">
        <f t="shared" si="2"/>
        <v>22</v>
      </c>
      <c r="I6" s="35" t="s">
        <v>46</v>
      </c>
      <c r="J6" s="35">
        <v>404.0</v>
      </c>
      <c r="K6" s="48"/>
      <c r="L6" s="39"/>
      <c r="M6" s="39"/>
      <c r="N6" s="35" t="s">
        <v>16</v>
      </c>
      <c r="O6" s="55" t="s">
        <v>202</v>
      </c>
      <c r="P6" s="41"/>
      <c r="Q6" s="42"/>
      <c r="R6" s="50" t="s">
        <v>18</v>
      </c>
      <c r="S6" s="51">
        <f>COUNTIFS(N:N,"prioridade",B:B,T2)</f>
        <v>9</v>
      </c>
      <c r="U6" s="50" t="s">
        <v>18</v>
      </c>
      <c r="V6" s="51">
        <f>COUNTIFS(N:N,"PRIORIDADE")</f>
        <v>9</v>
      </c>
      <c r="W6" s="53"/>
    </row>
    <row r="7" ht="15.75" customHeight="1">
      <c r="A7" s="34">
        <v>45705.0</v>
      </c>
      <c r="B7" s="34">
        <v>45715.0</v>
      </c>
      <c r="C7" s="35">
        <v>203097.0</v>
      </c>
      <c r="D7" s="35" t="s">
        <v>48</v>
      </c>
      <c r="E7" s="34">
        <v>44562.0</v>
      </c>
      <c r="F7" s="36">
        <f t="shared" si="1"/>
        <v>37</v>
      </c>
      <c r="G7" s="37">
        <v>45312.0</v>
      </c>
      <c r="H7" s="36">
        <f t="shared" si="2"/>
        <v>13</v>
      </c>
      <c r="I7" s="35" t="s">
        <v>39</v>
      </c>
      <c r="J7" s="35" t="s">
        <v>146</v>
      </c>
      <c r="K7" s="48" t="s">
        <v>196</v>
      </c>
      <c r="L7" s="35" t="s">
        <v>54</v>
      </c>
      <c r="M7" s="34">
        <v>45715.0</v>
      </c>
      <c r="N7" s="35" t="s">
        <v>20</v>
      </c>
      <c r="O7" s="40"/>
      <c r="P7" s="41"/>
      <c r="Q7" s="42"/>
      <c r="R7" s="50" t="s">
        <v>19</v>
      </c>
      <c r="S7" s="51">
        <f>COUNTIFS(N:N,"prioridade total",B:B,T2)</f>
        <v>1</v>
      </c>
      <c r="U7" s="50" t="s">
        <v>19</v>
      </c>
      <c r="V7" s="51">
        <f>COUNTIFS(N:N,"PRIORIDADE TOTAL")</f>
        <v>1</v>
      </c>
      <c r="W7" s="53"/>
    </row>
    <row r="8" ht="15.75" customHeight="1">
      <c r="A8" s="34">
        <v>45705.0</v>
      </c>
      <c r="B8" s="34">
        <v>45705.0</v>
      </c>
      <c r="C8" s="35">
        <v>192480.0</v>
      </c>
      <c r="D8" s="35" t="s">
        <v>48</v>
      </c>
      <c r="E8" s="34">
        <v>45200.0</v>
      </c>
      <c r="F8" s="36">
        <f t="shared" si="1"/>
        <v>16</v>
      </c>
      <c r="G8" s="37">
        <v>45240.0</v>
      </c>
      <c r="H8" s="36">
        <f t="shared" si="2"/>
        <v>15</v>
      </c>
      <c r="I8" s="35" t="s">
        <v>43</v>
      </c>
      <c r="J8" s="35" t="s">
        <v>80</v>
      </c>
      <c r="K8" s="48" t="s">
        <v>203</v>
      </c>
      <c r="L8" s="35" t="s">
        <v>70</v>
      </c>
      <c r="M8" s="34">
        <v>45695.0</v>
      </c>
      <c r="N8" s="35" t="s">
        <v>21</v>
      </c>
      <c r="O8" s="55" t="s">
        <v>198</v>
      </c>
      <c r="P8" s="41"/>
      <c r="Q8" s="42"/>
      <c r="R8" s="50" t="s">
        <v>20</v>
      </c>
      <c r="S8" s="51">
        <f>COUNTIFS(N:N,"aprovado",B:B,T2)</f>
        <v>12</v>
      </c>
      <c r="U8" s="50" t="s">
        <v>20</v>
      </c>
      <c r="V8" s="51">
        <f>COUNTIFS(N:N,"APROVADO")</f>
        <v>69</v>
      </c>
      <c r="W8" s="53"/>
    </row>
    <row r="9" ht="15.75" customHeight="1">
      <c r="A9" s="34">
        <v>45705.0</v>
      </c>
      <c r="B9" s="34">
        <v>45716.0</v>
      </c>
      <c r="C9" s="35">
        <v>200686.0</v>
      </c>
      <c r="D9" s="35" t="s">
        <v>48</v>
      </c>
      <c r="E9" s="34">
        <v>45292.0</v>
      </c>
      <c r="F9" s="36">
        <f t="shared" si="1"/>
        <v>13</v>
      </c>
      <c r="G9" s="37">
        <v>45321.0</v>
      </c>
      <c r="H9" s="36">
        <f t="shared" si="2"/>
        <v>12</v>
      </c>
      <c r="I9" s="35" t="s">
        <v>49</v>
      </c>
      <c r="J9" s="35">
        <v>212.0</v>
      </c>
      <c r="K9" s="48"/>
      <c r="L9" s="39"/>
      <c r="M9" s="39"/>
      <c r="N9" s="35" t="s">
        <v>17</v>
      </c>
      <c r="O9" s="40"/>
      <c r="P9" s="41"/>
      <c r="Q9" s="42"/>
      <c r="R9" s="56" t="s">
        <v>21</v>
      </c>
      <c r="S9" s="51">
        <f>COUNTIFS(N:N,"quitado",B:B,T2)</f>
        <v>2</v>
      </c>
      <c r="U9" s="56" t="s">
        <v>21</v>
      </c>
      <c r="V9" s="51">
        <f>COUNTIFS(N:N,"QUITADO")</f>
        <v>40</v>
      </c>
      <c r="W9" s="53"/>
    </row>
    <row r="10" ht="15.75" customHeight="1">
      <c r="A10" s="34">
        <v>45705.0</v>
      </c>
      <c r="B10" s="34">
        <v>45714.0</v>
      </c>
      <c r="C10" s="35">
        <v>225133.0</v>
      </c>
      <c r="D10" s="35" t="s">
        <v>48</v>
      </c>
      <c r="E10" s="34">
        <v>45352.0</v>
      </c>
      <c r="F10" s="36">
        <f t="shared" si="1"/>
        <v>11</v>
      </c>
      <c r="G10" s="34">
        <v>45530.0</v>
      </c>
      <c r="H10" s="36">
        <f t="shared" si="2"/>
        <v>6</v>
      </c>
      <c r="I10" s="35" t="s">
        <v>62</v>
      </c>
      <c r="J10" s="35" t="s">
        <v>63</v>
      </c>
      <c r="K10" s="48" t="s">
        <v>196</v>
      </c>
      <c r="L10" s="35" t="s">
        <v>68</v>
      </c>
      <c r="M10" s="34">
        <v>45714.0</v>
      </c>
      <c r="N10" s="35" t="s">
        <v>20</v>
      </c>
      <c r="O10" s="55"/>
      <c r="P10" s="41"/>
      <c r="Q10" s="42"/>
      <c r="R10" s="50" t="s">
        <v>22</v>
      </c>
      <c r="S10" s="51">
        <f>COUNTIFS(N:N,"apreendido",B:B,T2)</f>
        <v>0</v>
      </c>
      <c r="U10" s="50" t="s">
        <v>22</v>
      </c>
      <c r="V10" s="51">
        <f>COUNTIFS(N:N,"APREENDIDO")</f>
        <v>6</v>
      </c>
      <c r="W10" s="53"/>
    </row>
    <row r="11" ht="15.75" customHeight="1">
      <c r="A11" s="34">
        <v>45694.0</v>
      </c>
      <c r="B11" s="34">
        <v>45705.0</v>
      </c>
      <c r="C11" s="35">
        <v>215864.0</v>
      </c>
      <c r="D11" s="35" t="s">
        <v>48</v>
      </c>
      <c r="E11" s="34">
        <v>45444.0</v>
      </c>
      <c r="F11" s="36">
        <f t="shared" si="1"/>
        <v>8</v>
      </c>
      <c r="G11" s="34">
        <v>45495.0</v>
      </c>
      <c r="H11" s="36">
        <f t="shared" si="2"/>
        <v>7</v>
      </c>
      <c r="I11" s="35" t="s">
        <v>43</v>
      </c>
      <c r="J11" s="35">
        <v>310.0</v>
      </c>
      <c r="K11" s="48" t="s">
        <v>204</v>
      </c>
      <c r="L11" s="35" t="s">
        <v>54</v>
      </c>
      <c r="M11" s="34">
        <v>45705.0</v>
      </c>
      <c r="N11" s="35" t="s">
        <v>20</v>
      </c>
      <c r="O11" s="55" t="s">
        <v>201</v>
      </c>
      <c r="P11" s="41"/>
      <c r="Q11" s="42"/>
      <c r="R11" s="50" t="s">
        <v>23</v>
      </c>
      <c r="S11" s="51">
        <f>COUNTIFS(N:N,"cancelado",B:B,T2)</f>
        <v>1</v>
      </c>
      <c r="U11" s="50" t="s">
        <v>23</v>
      </c>
      <c r="V11" s="51">
        <f>COUNTIFS(N:N,"CANCELADO")</f>
        <v>27</v>
      </c>
      <c r="W11" s="53"/>
    </row>
    <row r="12" ht="15.75" customHeight="1">
      <c r="A12" s="34">
        <v>45705.0</v>
      </c>
      <c r="B12" s="34">
        <v>45716.0</v>
      </c>
      <c r="C12" s="35">
        <v>226485.0</v>
      </c>
      <c r="D12" s="35" t="s">
        <v>48</v>
      </c>
      <c r="E12" s="34">
        <v>45292.0</v>
      </c>
      <c r="F12" s="36">
        <f t="shared" si="1"/>
        <v>13</v>
      </c>
      <c r="G12" s="34">
        <v>45533.0</v>
      </c>
      <c r="H12" s="36">
        <f t="shared" si="2"/>
        <v>5</v>
      </c>
      <c r="I12" s="35" t="s">
        <v>46</v>
      </c>
      <c r="J12" s="35" t="s">
        <v>31</v>
      </c>
      <c r="K12" s="48"/>
      <c r="L12" s="39"/>
      <c r="M12" s="39"/>
      <c r="N12" s="35" t="s">
        <v>17</v>
      </c>
      <c r="O12" s="40"/>
      <c r="P12" s="57"/>
      <c r="Q12" s="42"/>
      <c r="R12" s="58" t="s">
        <v>14</v>
      </c>
      <c r="S12" s="59">
        <f>SUM(S3,S4,S8)</f>
        <v>16</v>
      </c>
      <c r="T12" s="19"/>
      <c r="U12" s="58" t="s">
        <v>14</v>
      </c>
      <c r="V12" s="59">
        <f>SUM(V3:V11)</f>
        <v>711</v>
      </c>
      <c r="W12" s="60"/>
    </row>
    <row r="13">
      <c r="A13" s="34">
        <v>45705.0</v>
      </c>
      <c r="B13" s="34">
        <v>45708.0</v>
      </c>
      <c r="C13" s="35">
        <v>228205.0</v>
      </c>
      <c r="D13" s="35" t="s">
        <v>48</v>
      </c>
      <c r="E13" s="34">
        <v>45505.0</v>
      </c>
      <c r="F13" s="36">
        <f t="shared" si="1"/>
        <v>6</v>
      </c>
      <c r="G13" s="34">
        <v>45553.0</v>
      </c>
      <c r="H13" s="36">
        <f t="shared" si="2"/>
        <v>5</v>
      </c>
      <c r="I13" s="35" t="s">
        <v>43</v>
      </c>
      <c r="J13" s="35">
        <v>301.0</v>
      </c>
      <c r="K13" s="48" t="s">
        <v>196</v>
      </c>
      <c r="L13" s="35" t="s">
        <v>54</v>
      </c>
      <c r="M13" s="34">
        <v>45708.0</v>
      </c>
      <c r="N13" s="35" t="s">
        <v>15</v>
      </c>
      <c r="O13" s="55" t="s">
        <v>55</v>
      </c>
      <c r="P13" s="61"/>
      <c r="Q13" s="62"/>
      <c r="R13" s="63"/>
      <c r="S13" s="63"/>
      <c r="T13" s="64"/>
      <c r="U13" s="63"/>
      <c r="V13" s="63"/>
      <c r="W13" s="65"/>
    </row>
    <row r="14">
      <c r="A14" s="34">
        <v>45705.0</v>
      </c>
      <c r="B14" s="34">
        <v>45716.0</v>
      </c>
      <c r="C14" s="35">
        <v>220161.0</v>
      </c>
      <c r="D14" s="35" t="s">
        <v>48</v>
      </c>
      <c r="E14" s="34">
        <v>45323.0</v>
      </c>
      <c r="F14" s="36">
        <f t="shared" si="1"/>
        <v>12</v>
      </c>
      <c r="G14" s="34">
        <v>45476.0</v>
      </c>
      <c r="H14" s="36">
        <f t="shared" si="2"/>
        <v>7</v>
      </c>
      <c r="I14" s="35" t="s">
        <v>39</v>
      </c>
      <c r="J14" s="35">
        <v>501.0</v>
      </c>
      <c r="K14" s="48" t="s">
        <v>196</v>
      </c>
      <c r="L14" s="35" t="s">
        <v>54</v>
      </c>
      <c r="M14" s="34">
        <v>45716.0</v>
      </c>
      <c r="N14" s="35" t="s">
        <v>20</v>
      </c>
      <c r="O14" s="40"/>
      <c r="P14" s="66"/>
      <c r="Q14" s="67" t="s">
        <v>56</v>
      </c>
      <c r="R14" s="68"/>
      <c r="S14" s="44"/>
      <c r="T14" s="69"/>
      <c r="U14" s="70" t="s">
        <v>57</v>
      </c>
      <c r="V14" s="44"/>
      <c r="W14" s="71"/>
    </row>
    <row r="15">
      <c r="A15" s="34">
        <v>45693.0</v>
      </c>
      <c r="B15" s="34">
        <v>45706.0</v>
      </c>
      <c r="C15" s="35">
        <v>230113.0</v>
      </c>
      <c r="D15" s="35" t="s">
        <v>48</v>
      </c>
      <c r="E15" s="34">
        <v>45474.0</v>
      </c>
      <c r="F15" s="36">
        <f t="shared" si="1"/>
        <v>7</v>
      </c>
      <c r="G15" s="34">
        <v>45572.0</v>
      </c>
      <c r="H15" s="36">
        <f t="shared" si="2"/>
        <v>4</v>
      </c>
      <c r="I15" s="35" t="s">
        <v>43</v>
      </c>
      <c r="J15" s="35" t="s">
        <v>69</v>
      </c>
      <c r="K15" s="48">
        <v>10000.0</v>
      </c>
      <c r="L15" s="35" t="s">
        <v>54</v>
      </c>
      <c r="M15" s="34">
        <v>45706.0</v>
      </c>
      <c r="N15" s="35" t="s">
        <v>15</v>
      </c>
      <c r="O15" s="55" t="s">
        <v>55</v>
      </c>
      <c r="P15" s="66"/>
      <c r="Q15" s="71" t="s">
        <v>24</v>
      </c>
      <c r="R15" s="71" t="s">
        <v>58</v>
      </c>
      <c r="S15" s="71" t="s">
        <v>36</v>
      </c>
      <c r="T15" s="69"/>
      <c r="U15" s="72"/>
      <c r="V15" s="73"/>
      <c r="W15" s="51" t="str">
        <f t="shared" ref="W15:W20" si="3">100% -(V15/U15)</f>
        <v>#DIV/0!</v>
      </c>
    </row>
    <row r="16">
      <c r="A16" s="34">
        <v>45705.0</v>
      </c>
      <c r="B16" s="34">
        <v>45715.0</v>
      </c>
      <c r="C16" s="35">
        <v>234513.0</v>
      </c>
      <c r="D16" s="35" t="s">
        <v>48</v>
      </c>
      <c r="E16" s="34">
        <v>45474.0</v>
      </c>
      <c r="F16" s="36">
        <f t="shared" si="1"/>
        <v>7</v>
      </c>
      <c r="G16" s="37">
        <v>45614.0</v>
      </c>
      <c r="H16" s="36">
        <f t="shared" si="2"/>
        <v>3</v>
      </c>
      <c r="I16" s="35" t="s">
        <v>39</v>
      </c>
      <c r="J16" s="35">
        <v>502.0</v>
      </c>
      <c r="K16" s="48" t="s">
        <v>196</v>
      </c>
      <c r="L16" s="35" t="s">
        <v>70</v>
      </c>
      <c r="M16" s="34">
        <v>45715.0</v>
      </c>
      <c r="N16" s="35" t="s">
        <v>23</v>
      </c>
      <c r="O16" s="40"/>
      <c r="P16" s="66"/>
      <c r="Q16" s="109">
        <v>45713.0</v>
      </c>
      <c r="R16" s="78">
        <v>201016.0</v>
      </c>
      <c r="S16" s="78" t="s">
        <v>60</v>
      </c>
      <c r="T16" s="69"/>
      <c r="U16" s="72"/>
      <c r="V16" s="73"/>
      <c r="W16" s="51" t="str">
        <f t="shared" si="3"/>
        <v>#DIV/0!</v>
      </c>
    </row>
    <row r="17">
      <c r="A17" s="34">
        <v>45705.0</v>
      </c>
      <c r="B17" s="34">
        <v>45705.0</v>
      </c>
      <c r="C17" s="35">
        <v>183545.0</v>
      </c>
      <c r="D17" s="35" t="s">
        <v>59</v>
      </c>
      <c r="E17" s="34">
        <v>45139.0</v>
      </c>
      <c r="F17" s="36">
        <f t="shared" si="1"/>
        <v>18</v>
      </c>
      <c r="G17" s="34">
        <v>45164.0</v>
      </c>
      <c r="H17" s="36">
        <f t="shared" si="2"/>
        <v>18</v>
      </c>
      <c r="I17" s="35" t="s">
        <v>43</v>
      </c>
      <c r="J17" s="35" t="s">
        <v>205</v>
      </c>
      <c r="K17" s="48">
        <v>6500.0</v>
      </c>
      <c r="L17" s="35" t="s">
        <v>68</v>
      </c>
      <c r="M17" s="34">
        <v>45701.0</v>
      </c>
      <c r="N17" s="35" t="s">
        <v>21</v>
      </c>
      <c r="O17" s="55" t="s">
        <v>206</v>
      </c>
      <c r="P17" s="66"/>
      <c r="Q17" s="109">
        <v>45714.0</v>
      </c>
      <c r="R17" s="78">
        <v>187968.0</v>
      </c>
      <c r="S17" s="78" t="s">
        <v>60</v>
      </c>
      <c r="T17" s="69"/>
      <c r="U17" s="73"/>
      <c r="V17" s="79"/>
      <c r="W17" s="51" t="str">
        <f t="shared" si="3"/>
        <v>#DIV/0!</v>
      </c>
    </row>
    <row r="18">
      <c r="A18" s="34">
        <v>45705.0</v>
      </c>
      <c r="B18" s="34">
        <v>45708.0</v>
      </c>
      <c r="C18" s="35">
        <v>224921.0</v>
      </c>
      <c r="D18" s="35" t="s">
        <v>59</v>
      </c>
      <c r="E18" s="34">
        <v>45383.0</v>
      </c>
      <c r="F18" s="36">
        <f t="shared" si="1"/>
        <v>10</v>
      </c>
      <c r="G18" s="34">
        <v>45520.0</v>
      </c>
      <c r="H18" s="36">
        <f t="shared" si="2"/>
        <v>6</v>
      </c>
      <c r="I18" s="35" t="s">
        <v>43</v>
      </c>
      <c r="J18" s="35">
        <v>308.0</v>
      </c>
      <c r="K18" s="48" t="s">
        <v>196</v>
      </c>
      <c r="L18" s="35" t="s">
        <v>54</v>
      </c>
      <c r="M18" s="34">
        <v>45708.0</v>
      </c>
      <c r="N18" s="35" t="s">
        <v>15</v>
      </c>
      <c r="O18" s="55" t="s">
        <v>55</v>
      </c>
      <c r="P18" s="66"/>
      <c r="Q18" s="109">
        <v>45714.0</v>
      </c>
      <c r="R18" s="78">
        <v>225133.0</v>
      </c>
      <c r="S18" s="78" t="s">
        <v>60</v>
      </c>
      <c r="T18" s="69"/>
      <c r="U18" s="79"/>
      <c r="V18" s="79"/>
      <c r="W18" s="51" t="str">
        <f t="shared" si="3"/>
        <v>#DIV/0!</v>
      </c>
    </row>
    <row r="19">
      <c r="A19" s="34">
        <v>45705.0</v>
      </c>
      <c r="B19" s="34">
        <v>45708.0</v>
      </c>
      <c r="C19" s="35">
        <v>219242.0</v>
      </c>
      <c r="D19" s="35" t="s">
        <v>59</v>
      </c>
      <c r="E19" s="34">
        <v>45444.0</v>
      </c>
      <c r="F19" s="36">
        <f t="shared" si="1"/>
        <v>8</v>
      </c>
      <c r="G19" s="34">
        <v>45468.0</v>
      </c>
      <c r="H19" s="36">
        <f t="shared" si="2"/>
        <v>8</v>
      </c>
      <c r="I19" s="35" t="s">
        <v>43</v>
      </c>
      <c r="J19" s="35">
        <v>301.0</v>
      </c>
      <c r="K19" s="48" t="s">
        <v>196</v>
      </c>
      <c r="L19" s="35" t="s">
        <v>54</v>
      </c>
      <c r="M19" s="34">
        <v>45708.0</v>
      </c>
      <c r="N19" s="35" t="s">
        <v>15</v>
      </c>
      <c r="O19" s="55" t="s">
        <v>55</v>
      </c>
      <c r="P19" s="66"/>
      <c r="Q19" s="109">
        <v>45715.0</v>
      </c>
      <c r="R19" s="78">
        <v>218100.0</v>
      </c>
      <c r="S19" s="78" t="s">
        <v>60</v>
      </c>
      <c r="T19" s="69"/>
      <c r="U19" s="79"/>
      <c r="V19" s="79"/>
      <c r="W19" s="51" t="str">
        <f t="shared" si="3"/>
        <v>#DIV/0!</v>
      </c>
    </row>
    <row r="20">
      <c r="A20" s="34">
        <v>45705.0</v>
      </c>
      <c r="B20" s="34">
        <v>45708.0</v>
      </c>
      <c r="C20" s="35">
        <v>223948.0</v>
      </c>
      <c r="D20" s="35" t="s">
        <v>59</v>
      </c>
      <c r="E20" s="34">
        <v>45505.0</v>
      </c>
      <c r="F20" s="36">
        <f t="shared" si="1"/>
        <v>6</v>
      </c>
      <c r="G20" s="34">
        <v>45514.0</v>
      </c>
      <c r="H20" s="36">
        <f t="shared" si="2"/>
        <v>6</v>
      </c>
      <c r="I20" s="35" t="s">
        <v>43</v>
      </c>
      <c r="J20" s="35">
        <v>312.0</v>
      </c>
      <c r="K20" s="48">
        <v>30000.0</v>
      </c>
      <c r="L20" s="35" t="s">
        <v>54</v>
      </c>
      <c r="M20" s="34">
        <v>45708.0</v>
      </c>
      <c r="N20" s="35" t="s">
        <v>15</v>
      </c>
      <c r="O20" s="55" t="s">
        <v>55</v>
      </c>
      <c r="P20" s="66"/>
      <c r="Q20" s="109">
        <v>45715.0</v>
      </c>
      <c r="R20" s="78">
        <v>203704.0</v>
      </c>
      <c r="S20" s="78" t="s">
        <v>60</v>
      </c>
      <c r="T20" s="69"/>
      <c r="U20" s="79"/>
      <c r="V20" s="79"/>
      <c r="W20" s="51" t="str">
        <f t="shared" si="3"/>
        <v>#DIV/0!</v>
      </c>
    </row>
    <row r="21">
      <c r="A21" s="34">
        <v>45705.0</v>
      </c>
      <c r="B21" s="34">
        <v>45716.0</v>
      </c>
      <c r="C21" s="35">
        <v>158913.0</v>
      </c>
      <c r="D21" s="35" t="s">
        <v>65</v>
      </c>
      <c r="E21" s="34">
        <v>44896.0</v>
      </c>
      <c r="F21" s="36">
        <f t="shared" si="1"/>
        <v>26</v>
      </c>
      <c r="G21" s="34">
        <v>44957.0</v>
      </c>
      <c r="H21" s="36">
        <f t="shared" si="2"/>
        <v>24</v>
      </c>
      <c r="I21" s="35" t="s">
        <v>43</v>
      </c>
      <c r="J21" s="35" t="s">
        <v>31</v>
      </c>
      <c r="K21" s="38"/>
      <c r="L21" s="39"/>
      <c r="M21" s="108"/>
      <c r="N21" s="35" t="s">
        <v>17</v>
      </c>
      <c r="O21" s="40"/>
      <c r="P21" s="66"/>
      <c r="Q21" s="109">
        <v>45716.0</v>
      </c>
      <c r="R21" s="78">
        <v>180562.0</v>
      </c>
      <c r="S21" s="78" t="s">
        <v>207</v>
      </c>
      <c r="T21" s="80"/>
      <c r="U21" s="80"/>
      <c r="V21" s="80"/>
      <c r="W21" s="81"/>
    </row>
    <row r="22">
      <c r="A22" s="34">
        <v>45705.0</v>
      </c>
      <c r="B22" s="34">
        <v>45716.0</v>
      </c>
      <c r="C22" s="35">
        <v>159828.0</v>
      </c>
      <c r="D22" s="35" t="s">
        <v>65</v>
      </c>
      <c r="E22" s="34">
        <v>44927.0</v>
      </c>
      <c r="F22" s="36">
        <f t="shared" si="1"/>
        <v>25</v>
      </c>
      <c r="G22" s="34">
        <v>44964.0</v>
      </c>
      <c r="H22" s="36">
        <f t="shared" si="2"/>
        <v>24</v>
      </c>
      <c r="I22" s="35" t="s">
        <v>39</v>
      </c>
      <c r="J22" s="35" t="s">
        <v>31</v>
      </c>
      <c r="K22" s="48" t="s">
        <v>74</v>
      </c>
      <c r="L22" s="39"/>
      <c r="M22" s="39"/>
      <c r="N22" s="35" t="s">
        <v>18</v>
      </c>
      <c r="O22" s="40"/>
      <c r="P22" s="66"/>
      <c r="Q22" s="110"/>
      <c r="R22" s="110"/>
      <c r="S22" s="79"/>
      <c r="T22" s="80"/>
      <c r="U22" s="80"/>
      <c r="V22" s="80"/>
      <c r="W22" s="80"/>
    </row>
    <row r="23">
      <c r="A23" s="34">
        <v>45705.0</v>
      </c>
      <c r="B23" s="34">
        <v>45716.0</v>
      </c>
      <c r="C23" s="35">
        <v>190910.0</v>
      </c>
      <c r="D23" s="35" t="s">
        <v>65</v>
      </c>
      <c r="E23" s="34">
        <v>45170.0</v>
      </c>
      <c r="F23" s="36">
        <f t="shared" si="1"/>
        <v>17</v>
      </c>
      <c r="G23" s="37">
        <v>45226.0</v>
      </c>
      <c r="H23" s="36">
        <f t="shared" si="2"/>
        <v>16</v>
      </c>
      <c r="I23" s="35" t="s">
        <v>43</v>
      </c>
      <c r="J23" s="35">
        <v>309.0</v>
      </c>
      <c r="K23" s="48" t="s">
        <v>74</v>
      </c>
      <c r="L23" s="35" t="s">
        <v>68</v>
      </c>
      <c r="M23" s="34">
        <v>45716.0</v>
      </c>
      <c r="N23" s="35" t="s">
        <v>21</v>
      </c>
      <c r="O23" s="55" t="s">
        <v>208</v>
      </c>
      <c r="P23" s="66"/>
      <c r="Q23" s="110"/>
      <c r="R23" s="110"/>
      <c r="S23" s="79"/>
      <c r="T23" s="80"/>
      <c r="U23" s="80"/>
      <c r="V23" s="80"/>
      <c r="W23" s="80"/>
    </row>
    <row r="24">
      <c r="A24" s="34">
        <v>45705.0</v>
      </c>
      <c r="B24" s="34">
        <v>45708.0</v>
      </c>
      <c r="C24" s="35">
        <v>193464.0</v>
      </c>
      <c r="D24" s="35" t="s">
        <v>65</v>
      </c>
      <c r="E24" s="34">
        <v>45200.0</v>
      </c>
      <c r="F24" s="36">
        <f t="shared" si="1"/>
        <v>16</v>
      </c>
      <c r="G24" s="37">
        <v>45251.0</v>
      </c>
      <c r="H24" s="36">
        <f t="shared" si="2"/>
        <v>15</v>
      </c>
      <c r="I24" s="35" t="s">
        <v>43</v>
      </c>
      <c r="J24" s="35">
        <v>314.0</v>
      </c>
      <c r="K24" s="48" t="s">
        <v>196</v>
      </c>
      <c r="L24" s="35" t="s">
        <v>68</v>
      </c>
      <c r="M24" s="34">
        <v>45708.0</v>
      </c>
      <c r="N24" s="35" t="s">
        <v>21</v>
      </c>
      <c r="O24" s="55" t="s">
        <v>209</v>
      </c>
      <c r="P24" s="66"/>
      <c r="Q24" s="79"/>
      <c r="R24" s="79"/>
      <c r="S24" s="79"/>
      <c r="T24" s="80"/>
      <c r="U24" s="80"/>
      <c r="V24" s="80"/>
      <c r="W24" s="80"/>
    </row>
    <row r="25">
      <c r="A25" s="34">
        <v>45699.0</v>
      </c>
      <c r="B25" s="34">
        <v>45705.0</v>
      </c>
      <c r="C25" s="35">
        <v>206463.0</v>
      </c>
      <c r="D25" s="35" t="s">
        <v>65</v>
      </c>
      <c r="E25" s="34">
        <v>45323.0</v>
      </c>
      <c r="F25" s="36">
        <f t="shared" si="1"/>
        <v>12</v>
      </c>
      <c r="G25" s="34">
        <v>45365.0</v>
      </c>
      <c r="H25" s="36">
        <f t="shared" si="2"/>
        <v>11</v>
      </c>
      <c r="I25" s="35" t="s">
        <v>43</v>
      </c>
      <c r="J25" s="35">
        <v>302.0</v>
      </c>
      <c r="K25" s="48">
        <v>30000.0</v>
      </c>
      <c r="L25" s="35" t="s">
        <v>70</v>
      </c>
      <c r="M25" s="34">
        <v>45705.0</v>
      </c>
      <c r="N25" s="35" t="s">
        <v>20</v>
      </c>
      <c r="O25" s="40"/>
      <c r="P25" s="66"/>
      <c r="Q25" s="79"/>
      <c r="R25" s="79"/>
      <c r="S25" s="79"/>
      <c r="T25" s="80"/>
      <c r="U25" s="80"/>
      <c r="V25" s="80"/>
      <c r="W25" s="80"/>
    </row>
    <row r="26">
      <c r="A26" s="34">
        <v>45705.0</v>
      </c>
      <c r="B26" s="34">
        <v>45708.0</v>
      </c>
      <c r="C26" s="35">
        <v>203776.0</v>
      </c>
      <c r="D26" s="35" t="s">
        <v>65</v>
      </c>
      <c r="E26" s="34">
        <v>45352.0</v>
      </c>
      <c r="F26" s="36">
        <f t="shared" si="1"/>
        <v>11</v>
      </c>
      <c r="G26" s="34">
        <v>45345.0</v>
      </c>
      <c r="H26" s="36">
        <f t="shared" si="2"/>
        <v>12</v>
      </c>
      <c r="I26" s="35" t="s">
        <v>43</v>
      </c>
      <c r="J26" s="35">
        <v>308.0</v>
      </c>
      <c r="K26" s="48" t="s">
        <v>196</v>
      </c>
      <c r="L26" s="35" t="s">
        <v>54</v>
      </c>
      <c r="M26" s="34">
        <v>45708.0</v>
      </c>
      <c r="N26" s="35" t="s">
        <v>15</v>
      </c>
      <c r="O26" s="55" t="s">
        <v>55</v>
      </c>
      <c r="P26" s="66"/>
      <c r="Q26" s="79"/>
      <c r="R26" s="79"/>
      <c r="S26" s="79"/>
      <c r="T26" s="80"/>
      <c r="U26" s="80"/>
      <c r="V26" s="80"/>
      <c r="W26" s="80"/>
    </row>
    <row r="27">
      <c r="A27" s="34">
        <v>45705.0</v>
      </c>
      <c r="B27" s="34">
        <v>45709.0</v>
      </c>
      <c r="C27" s="35">
        <v>223720.0</v>
      </c>
      <c r="D27" s="35" t="s">
        <v>65</v>
      </c>
      <c r="E27" s="34">
        <v>45383.0</v>
      </c>
      <c r="F27" s="36">
        <f t="shared" si="1"/>
        <v>10</v>
      </c>
      <c r="G27" s="34">
        <v>45506.0</v>
      </c>
      <c r="H27" s="36">
        <f t="shared" si="2"/>
        <v>6</v>
      </c>
      <c r="I27" s="35" t="s">
        <v>43</v>
      </c>
      <c r="J27" s="35">
        <v>312.0</v>
      </c>
      <c r="K27" s="48" t="s">
        <v>196</v>
      </c>
      <c r="L27" s="35" t="s">
        <v>54</v>
      </c>
      <c r="M27" s="34">
        <v>45709.0</v>
      </c>
      <c r="N27" s="35" t="s">
        <v>20</v>
      </c>
      <c r="O27" s="40"/>
      <c r="P27" s="66"/>
      <c r="Q27" s="79"/>
      <c r="R27" s="79"/>
      <c r="S27" s="79"/>
      <c r="T27" s="80"/>
      <c r="U27" s="80"/>
      <c r="V27" s="80"/>
      <c r="W27" s="80"/>
    </row>
    <row r="28">
      <c r="A28" s="34">
        <v>45705.0</v>
      </c>
      <c r="B28" s="34">
        <v>45705.0</v>
      </c>
      <c r="C28" s="35">
        <v>228790.0</v>
      </c>
      <c r="D28" s="35" t="s">
        <v>65</v>
      </c>
      <c r="E28" s="34">
        <v>44866.0</v>
      </c>
      <c r="F28" s="36">
        <f t="shared" si="1"/>
        <v>27</v>
      </c>
      <c r="G28" s="34">
        <v>45558.0</v>
      </c>
      <c r="H28" s="36">
        <f t="shared" si="2"/>
        <v>5</v>
      </c>
      <c r="I28" s="35" t="s">
        <v>39</v>
      </c>
      <c r="J28" s="35">
        <v>505.0</v>
      </c>
      <c r="K28" s="48">
        <v>12000.0</v>
      </c>
      <c r="L28" s="35" t="s">
        <v>70</v>
      </c>
      <c r="M28" s="34">
        <v>45674.0</v>
      </c>
      <c r="N28" s="35" t="s">
        <v>20</v>
      </c>
      <c r="O28" s="40"/>
      <c r="P28" s="66"/>
      <c r="Q28" s="79"/>
      <c r="R28" s="79"/>
      <c r="S28" s="79"/>
      <c r="T28" s="80"/>
      <c r="U28" s="80"/>
      <c r="V28" s="80"/>
      <c r="W28" s="80"/>
    </row>
    <row r="29">
      <c r="A29" s="34">
        <v>45705.0</v>
      </c>
      <c r="B29" s="34">
        <v>45712.0</v>
      </c>
      <c r="C29" s="35">
        <v>215807.0</v>
      </c>
      <c r="D29" s="35" t="s">
        <v>65</v>
      </c>
      <c r="E29" s="34">
        <v>45413.0</v>
      </c>
      <c r="F29" s="36">
        <f t="shared" si="1"/>
        <v>9</v>
      </c>
      <c r="G29" s="34">
        <v>45436.0</v>
      </c>
      <c r="H29" s="36">
        <f t="shared" si="2"/>
        <v>9</v>
      </c>
      <c r="I29" s="35" t="s">
        <v>43</v>
      </c>
      <c r="J29" s="35">
        <v>308.0</v>
      </c>
      <c r="K29" s="48">
        <v>10000.0</v>
      </c>
      <c r="L29" s="35" t="s">
        <v>68</v>
      </c>
      <c r="M29" s="34">
        <v>45712.0</v>
      </c>
      <c r="N29" s="35" t="s">
        <v>15</v>
      </c>
      <c r="O29" s="55" t="s">
        <v>55</v>
      </c>
      <c r="P29" s="66"/>
      <c r="Q29" s="79"/>
      <c r="R29" s="79"/>
      <c r="S29" s="79"/>
      <c r="T29" s="80"/>
      <c r="U29" s="80"/>
      <c r="V29" s="80"/>
      <c r="W29" s="80"/>
    </row>
    <row r="30">
      <c r="A30" s="34">
        <v>45705.0</v>
      </c>
      <c r="B30" s="34">
        <v>45716.0</v>
      </c>
      <c r="C30" s="35">
        <v>218362.0</v>
      </c>
      <c r="D30" s="35" t="s">
        <v>65</v>
      </c>
      <c r="E30" s="34">
        <v>45413.0</v>
      </c>
      <c r="F30" s="36">
        <f t="shared" si="1"/>
        <v>9</v>
      </c>
      <c r="G30" s="34">
        <v>45457.0</v>
      </c>
      <c r="H30" s="36">
        <f t="shared" si="2"/>
        <v>8</v>
      </c>
      <c r="I30" s="35" t="s">
        <v>46</v>
      </c>
      <c r="J30" s="35">
        <v>404.0</v>
      </c>
      <c r="K30" s="48">
        <v>11950.0</v>
      </c>
      <c r="L30" s="35" t="s">
        <v>68</v>
      </c>
      <c r="M30" s="108">
        <v>45716.0</v>
      </c>
      <c r="N30" s="35" t="s">
        <v>20</v>
      </c>
      <c r="O30" s="40"/>
      <c r="P30" s="66"/>
      <c r="Q30" s="110"/>
      <c r="R30" s="110"/>
      <c r="S30" s="79"/>
      <c r="T30" s="80"/>
      <c r="U30" s="80"/>
      <c r="V30" s="80"/>
      <c r="W30" s="80"/>
    </row>
    <row r="31">
      <c r="A31" s="34">
        <v>45705.0</v>
      </c>
      <c r="B31" s="34">
        <v>45708.0</v>
      </c>
      <c r="C31" s="35">
        <v>231512.0</v>
      </c>
      <c r="D31" s="35" t="s">
        <v>65</v>
      </c>
      <c r="E31" s="34">
        <v>45536.0</v>
      </c>
      <c r="F31" s="36">
        <f t="shared" si="1"/>
        <v>5</v>
      </c>
      <c r="G31" s="37">
        <v>45586.0</v>
      </c>
      <c r="H31" s="36">
        <f t="shared" si="2"/>
        <v>4</v>
      </c>
      <c r="I31" s="35" t="s">
        <v>43</v>
      </c>
      <c r="J31" s="35">
        <v>301.0</v>
      </c>
      <c r="K31" s="48" t="s">
        <v>196</v>
      </c>
      <c r="L31" s="35" t="s">
        <v>54</v>
      </c>
      <c r="M31" s="34">
        <v>45708.0</v>
      </c>
      <c r="N31" s="35" t="s">
        <v>15</v>
      </c>
      <c r="O31" s="55" t="s">
        <v>55</v>
      </c>
      <c r="P31" s="66"/>
      <c r="Q31" s="79"/>
      <c r="R31" s="79"/>
      <c r="S31" s="79"/>
      <c r="T31" s="80"/>
      <c r="U31" s="80"/>
      <c r="V31" s="80"/>
      <c r="W31" s="80"/>
    </row>
    <row r="32">
      <c r="A32" s="34">
        <v>45715.0</v>
      </c>
      <c r="B32" s="34">
        <v>45716.0</v>
      </c>
      <c r="C32" s="35">
        <v>214232.0</v>
      </c>
      <c r="D32" s="35" t="s">
        <v>65</v>
      </c>
      <c r="E32" s="34">
        <v>45383.0</v>
      </c>
      <c r="F32" s="36">
        <f t="shared" si="1"/>
        <v>10</v>
      </c>
      <c r="G32" s="34">
        <v>45425.0</v>
      </c>
      <c r="H32" s="36">
        <f t="shared" si="2"/>
        <v>9</v>
      </c>
      <c r="I32" s="35" t="s">
        <v>47</v>
      </c>
      <c r="J32" s="35">
        <v>1003.0</v>
      </c>
      <c r="K32" s="48">
        <v>20000.0</v>
      </c>
      <c r="L32" s="35" t="s">
        <v>70</v>
      </c>
      <c r="M32" s="108">
        <v>45716.0</v>
      </c>
      <c r="N32" s="35" t="s">
        <v>15</v>
      </c>
      <c r="O32" s="55" t="s">
        <v>55</v>
      </c>
      <c r="P32" s="66"/>
      <c r="Q32" s="110"/>
      <c r="R32" s="110"/>
      <c r="S32" s="79"/>
      <c r="T32" s="80"/>
      <c r="U32" s="80"/>
      <c r="V32" s="80"/>
      <c r="W32" s="80"/>
    </row>
    <row r="33">
      <c r="A33" s="34">
        <v>45705.0</v>
      </c>
      <c r="B33" s="34">
        <v>45716.0</v>
      </c>
      <c r="C33" s="35">
        <v>194335.0</v>
      </c>
      <c r="D33" s="35" t="s">
        <v>72</v>
      </c>
      <c r="E33" s="34">
        <v>45231.0</v>
      </c>
      <c r="F33" s="36">
        <f t="shared" si="1"/>
        <v>15</v>
      </c>
      <c r="G33" s="34">
        <v>45266.0</v>
      </c>
      <c r="H33" s="36">
        <f t="shared" si="2"/>
        <v>14</v>
      </c>
      <c r="I33" s="35" t="s">
        <v>118</v>
      </c>
      <c r="J33" s="35" t="s">
        <v>31</v>
      </c>
      <c r="K33" s="38"/>
      <c r="L33" s="39"/>
      <c r="M33" s="39"/>
      <c r="N33" s="35" t="s">
        <v>17</v>
      </c>
      <c r="O33" s="40"/>
      <c r="P33" s="66"/>
      <c r="Q33" s="110"/>
      <c r="R33" s="110"/>
      <c r="S33" s="79"/>
      <c r="T33" s="80"/>
      <c r="U33" s="80"/>
      <c r="V33" s="80"/>
      <c r="W33" s="80"/>
    </row>
    <row r="34">
      <c r="A34" s="34">
        <v>45705.0</v>
      </c>
      <c r="B34" s="34">
        <v>45716.0</v>
      </c>
      <c r="C34" s="35">
        <v>172321.0</v>
      </c>
      <c r="D34" s="35" t="s">
        <v>72</v>
      </c>
      <c r="E34" s="34">
        <v>44986.0</v>
      </c>
      <c r="F34" s="36">
        <f t="shared" si="1"/>
        <v>23</v>
      </c>
      <c r="G34" s="34">
        <v>45071.0</v>
      </c>
      <c r="H34" s="36">
        <f t="shared" si="2"/>
        <v>21</v>
      </c>
      <c r="I34" s="35" t="s">
        <v>46</v>
      </c>
      <c r="J34" s="35">
        <v>402.0</v>
      </c>
      <c r="K34" s="48" t="s">
        <v>196</v>
      </c>
      <c r="L34" s="35" t="s">
        <v>54</v>
      </c>
      <c r="M34" s="108">
        <v>45716.0</v>
      </c>
      <c r="N34" s="35" t="s">
        <v>20</v>
      </c>
      <c r="O34" s="40"/>
      <c r="P34" s="66"/>
      <c r="Q34" s="110"/>
      <c r="R34" s="110"/>
      <c r="S34" s="79"/>
      <c r="T34" s="80"/>
      <c r="U34" s="80"/>
      <c r="V34" s="80"/>
      <c r="W34" s="80"/>
    </row>
    <row r="35">
      <c r="A35" s="34">
        <v>45705.0</v>
      </c>
      <c r="B35" s="34">
        <v>45705.0</v>
      </c>
      <c r="C35" s="35">
        <v>228934.0</v>
      </c>
      <c r="D35" s="35" t="s">
        <v>72</v>
      </c>
      <c r="E35" s="34">
        <v>45383.0</v>
      </c>
      <c r="F35" s="36">
        <f t="shared" si="1"/>
        <v>10</v>
      </c>
      <c r="G35" s="34">
        <v>45559.0</v>
      </c>
      <c r="H35" s="36">
        <f t="shared" si="2"/>
        <v>5</v>
      </c>
      <c r="I35" s="35" t="s">
        <v>43</v>
      </c>
      <c r="J35" s="35" t="s">
        <v>31</v>
      </c>
      <c r="K35" s="48" t="s">
        <v>196</v>
      </c>
      <c r="L35" s="35" t="s">
        <v>70</v>
      </c>
      <c r="M35" s="39"/>
      <c r="N35" s="35" t="s">
        <v>23</v>
      </c>
      <c r="O35" s="40"/>
      <c r="P35" s="66"/>
      <c r="Q35" s="79"/>
      <c r="R35" s="79"/>
      <c r="S35" s="79"/>
      <c r="T35" s="80"/>
      <c r="U35" s="80"/>
      <c r="V35" s="80"/>
      <c r="W35" s="80"/>
    </row>
    <row r="36">
      <c r="A36" s="34">
        <v>45705.0</v>
      </c>
      <c r="B36" s="34">
        <v>45705.0</v>
      </c>
      <c r="C36" s="35">
        <v>121588.0</v>
      </c>
      <c r="D36" s="35" t="s">
        <v>210</v>
      </c>
      <c r="E36" s="34">
        <v>44621.0</v>
      </c>
      <c r="F36" s="36">
        <f t="shared" si="1"/>
        <v>35</v>
      </c>
      <c r="G36" s="34">
        <v>44646.0</v>
      </c>
      <c r="H36" s="36">
        <f t="shared" si="2"/>
        <v>35</v>
      </c>
      <c r="I36" s="35" t="s">
        <v>66</v>
      </c>
      <c r="J36" s="35" t="s">
        <v>211</v>
      </c>
      <c r="K36" s="48">
        <v>15000.0</v>
      </c>
      <c r="L36" s="35" t="s">
        <v>70</v>
      </c>
      <c r="M36" s="34">
        <v>45698.0</v>
      </c>
      <c r="N36" s="35" t="s">
        <v>21</v>
      </c>
      <c r="O36" s="55" t="s">
        <v>198</v>
      </c>
      <c r="P36" s="66"/>
      <c r="Q36" s="79"/>
      <c r="R36" s="79"/>
      <c r="S36" s="79"/>
      <c r="T36" s="80"/>
      <c r="U36" s="80"/>
      <c r="V36" s="80"/>
      <c r="W36" s="80"/>
    </row>
    <row r="37">
      <c r="A37" s="34">
        <v>45705.0</v>
      </c>
      <c r="B37" s="34">
        <v>45713.0</v>
      </c>
      <c r="C37" s="35">
        <v>187264.0</v>
      </c>
      <c r="D37" s="35" t="s">
        <v>210</v>
      </c>
      <c r="E37" s="34">
        <v>45139.0</v>
      </c>
      <c r="F37" s="36">
        <f t="shared" si="1"/>
        <v>18</v>
      </c>
      <c r="G37" s="34">
        <v>45102.0</v>
      </c>
      <c r="H37" s="36">
        <f t="shared" si="2"/>
        <v>20</v>
      </c>
      <c r="I37" s="35" t="s">
        <v>43</v>
      </c>
      <c r="J37" s="35" t="s">
        <v>212</v>
      </c>
      <c r="K37" s="48">
        <v>5460.0</v>
      </c>
      <c r="L37" s="35" t="s">
        <v>68</v>
      </c>
      <c r="M37" s="34">
        <v>45713.0</v>
      </c>
      <c r="N37" s="35" t="s">
        <v>20</v>
      </c>
      <c r="O37" s="111" t="s">
        <v>201</v>
      </c>
      <c r="P37" s="66"/>
      <c r="Q37" s="79"/>
      <c r="R37" s="79"/>
      <c r="S37" s="79"/>
      <c r="T37" s="80"/>
      <c r="U37" s="80"/>
      <c r="V37" s="80"/>
      <c r="W37" s="80"/>
    </row>
    <row r="38">
      <c r="A38" s="34">
        <v>45705.0</v>
      </c>
      <c r="B38" s="34">
        <v>45705.0</v>
      </c>
      <c r="C38" s="35">
        <v>194152.0</v>
      </c>
      <c r="D38" s="35" t="s">
        <v>210</v>
      </c>
      <c r="E38" s="34">
        <v>45231.0</v>
      </c>
      <c r="F38" s="36">
        <f t="shared" si="1"/>
        <v>15</v>
      </c>
      <c r="G38" s="37">
        <v>45259.0</v>
      </c>
      <c r="H38" s="36">
        <f t="shared" si="2"/>
        <v>14</v>
      </c>
      <c r="I38" s="35" t="s">
        <v>39</v>
      </c>
      <c r="J38" s="35">
        <v>534.0</v>
      </c>
      <c r="K38" s="48">
        <v>10000.0</v>
      </c>
      <c r="L38" s="35" t="s">
        <v>70</v>
      </c>
      <c r="M38" s="34">
        <v>45701.0</v>
      </c>
      <c r="N38" s="35" t="s">
        <v>21</v>
      </c>
      <c r="O38" s="55" t="s">
        <v>198</v>
      </c>
      <c r="P38" s="66"/>
      <c r="Q38" s="79"/>
      <c r="R38" s="79"/>
      <c r="S38" s="79"/>
      <c r="T38" s="80"/>
      <c r="U38" s="80"/>
      <c r="V38" s="80"/>
      <c r="W38" s="80"/>
    </row>
    <row r="39">
      <c r="A39" s="34">
        <v>45705.0</v>
      </c>
      <c r="B39" s="34">
        <v>45707.0</v>
      </c>
      <c r="C39" s="35">
        <v>214948.0</v>
      </c>
      <c r="D39" s="35" t="s">
        <v>210</v>
      </c>
      <c r="E39" s="34">
        <v>45383.0</v>
      </c>
      <c r="F39" s="36">
        <f t="shared" si="1"/>
        <v>10</v>
      </c>
      <c r="G39" s="34">
        <v>45429.0</v>
      </c>
      <c r="H39" s="36">
        <f t="shared" si="2"/>
        <v>9</v>
      </c>
      <c r="I39" s="35" t="s">
        <v>43</v>
      </c>
      <c r="J39" s="35">
        <v>316.0</v>
      </c>
      <c r="K39" s="48" t="s">
        <v>196</v>
      </c>
      <c r="L39" s="35" t="s">
        <v>68</v>
      </c>
      <c r="M39" s="34">
        <v>45708.0</v>
      </c>
      <c r="N39" s="35" t="s">
        <v>15</v>
      </c>
      <c r="O39" s="55" t="s">
        <v>55</v>
      </c>
      <c r="P39" s="66"/>
      <c r="Q39" s="79"/>
      <c r="R39" s="79"/>
      <c r="S39" s="79"/>
      <c r="T39" s="80"/>
      <c r="U39" s="80"/>
      <c r="V39" s="80"/>
      <c r="W39" s="80"/>
    </row>
    <row r="40">
      <c r="A40" s="34">
        <v>45705.0</v>
      </c>
      <c r="B40" s="34">
        <v>45708.0</v>
      </c>
      <c r="C40" s="35">
        <v>224999.0</v>
      </c>
      <c r="D40" s="35" t="s">
        <v>210</v>
      </c>
      <c r="E40" s="34">
        <v>45474.0</v>
      </c>
      <c r="F40" s="36">
        <f t="shared" si="1"/>
        <v>7</v>
      </c>
      <c r="G40" s="34">
        <v>45519.0</v>
      </c>
      <c r="H40" s="36">
        <f t="shared" si="2"/>
        <v>6</v>
      </c>
      <c r="I40" s="35" t="s">
        <v>43</v>
      </c>
      <c r="J40" s="35">
        <v>307.0</v>
      </c>
      <c r="K40" s="48">
        <v>13250.0</v>
      </c>
      <c r="L40" s="35" t="s">
        <v>70</v>
      </c>
      <c r="M40" s="34">
        <v>45708.0</v>
      </c>
      <c r="N40" s="35" t="s">
        <v>15</v>
      </c>
      <c r="O40" s="55" t="s">
        <v>55</v>
      </c>
      <c r="P40" s="66"/>
      <c r="Q40" s="79"/>
      <c r="R40" s="79"/>
      <c r="S40" s="79"/>
      <c r="T40" s="80"/>
      <c r="U40" s="80"/>
      <c r="V40" s="80"/>
      <c r="W40" s="80"/>
    </row>
    <row r="41">
      <c r="A41" s="34">
        <v>45705.0</v>
      </c>
      <c r="B41" s="34">
        <v>45705.0</v>
      </c>
      <c r="C41" s="35">
        <v>202906.0</v>
      </c>
      <c r="D41" s="35" t="s">
        <v>210</v>
      </c>
      <c r="E41" s="34">
        <v>45292.0</v>
      </c>
      <c r="F41" s="36">
        <f t="shared" si="1"/>
        <v>13</v>
      </c>
      <c r="G41" s="34">
        <v>45341.0</v>
      </c>
      <c r="H41" s="36">
        <f t="shared" si="2"/>
        <v>12</v>
      </c>
      <c r="I41" s="35" t="s">
        <v>39</v>
      </c>
      <c r="J41" s="35">
        <v>504.0</v>
      </c>
      <c r="K41" s="48">
        <v>12500.0</v>
      </c>
      <c r="L41" s="35" t="s">
        <v>54</v>
      </c>
      <c r="M41" s="34">
        <v>45695.0</v>
      </c>
      <c r="N41" s="35" t="s">
        <v>21</v>
      </c>
      <c r="O41" s="55" t="s">
        <v>198</v>
      </c>
      <c r="P41" s="66"/>
      <c r="Q41" s="79"/>
      <c r="R41" s="79"/>
      <c r="S41" s="79"/>
      <c r="T41" s="80"/>
      <c r="U41" s="80"/>
      <c r="V41" s="80"/>
      <c r="W41" s="80"/>
    </row>
    <row r="42">
      <c r="A42" s="34">
        <v>45694.0</v>
      </c>
      <c r="B42" s="34">
        <v>45705.0</v>
      </c>
      <c r="C42" s="35">
        <v>214164.0</v>
      </c>
      <c r="D42" s="35" t="s">
        <v>210</v>
      </c>
      <c r="E42" s="34">
        <v>45292.0</v>
      </c>
      <c r="F42" s="36">
        <f t="shared" si="1"/>
        <v>13</v>
      </c>
      <c r="G42" s="34">
        <v>45425.0</v>
      </c>
      <c r="H42" s="36">
        <f t="shared" si="2"/>
        <v>9</v>
      </c>
      <c r="I42" s="35" t="s">
        <v>43</v>
      </c>
      <c r="J42" s="35" t="s">
        <v>69</v>
      </c>
      <c r="K42" s="48">
        <v>1000.0</v>
      </c>
      <c r="L42" s="35" t="s">
        <v>54</v>
      </c>
      <c r="M42" s="34">
        <v>45705.0</v>
      </c>
      <c r="N42" s="35" t="s">
        <v>15</v>
      </c>
      <c r="O42" s="55" t="s">
        <v>55</v>
      </c>
      <c r="P42" s="66"/>
      <c r="Q42" s="79"/>
      <c r="R42" s="79"/>
      <c r="S42" s="79"/>
      <c r="T42" s="80"/>
      <c r="U42" s="80"/>
      <c r="V42" s="80"/>
      <c r="W42" s="80"/>
    </row>
    <row r="43">
      <c r="A43" s="34">
        <v>45705.0</v>
      </c>
      <c r="B43" s="34">
        <v>45716.0</v>
      </c>
      <c r="C43" s="35">
        <v>154312.0</v>
      </c>
      <c r="D43" s="35" t="s">
        <v>210</v>
      </c>
      <c r="E43" s="34">
        <v>44866.0</v>
      </c>
      <c r="F43" s="36">
        <f t="shared" si="1"/>
        <v>27</v>
      </c>
      <c r="G43" s="37">
        <v>44914.0</v>
      </c>
      <c r="H43" s="36">
        <f t="shared" si="2"/>
        <v>26</v>
      </c>
      <c r="I43" s="35" t="s">
        <v>66</v>
      </c>
      <c r="J43" s="35" t="s">
        <v>31</v>
      </c>
      <c r="K43" s="38"/>
      <c r="L43" s="39"/>
      <c r="M43" s="39"/>
      <c r="N43" s="35" t="s">
        <v>17</v>
      </c>
      <c r="O43" s="40"/>
      <c r="P43" s="66"/>
      <c r="Q43" s="110"/>
      <c r="R43" s="110"/>
      <c r="S43" s="79"/>
      <c r="T43" s="80"/>
      <c r="U43" s="80"/>
      <c r="V43" s="80"/>
      <c r="W43" s="80"/>
    </row>
    <row r="44">
      <c r="A44" s="34">
        <v>45705.0</v>
      </c>
      <c r="B44" s="34">
        <v>45716.0</v>
      </c>
      <c r="C44" s="35">
        <v>193032.0</v>
      </c>
      <c r="D44" s="35" t="s">
        <v>210</v>
      </c>
      <c r="E44" s="34">
        <v>45231.0</v>
      </c>
      <c r="F44" s="36">
        <f t="shared" si="1"/>
        <v>15</v>
      </c>
      <c r="G44" s="37">
        <v>45246.0</v>
      </c>
      <c r="H44" s="36">
        <f t="shared" si="2"/>
        <v>15</v>
      </c>
      <c r="I44" s="35" t="s">
        <v>43</v>
      </c>
      <c r="J44" s="35" t="s">
        <v>213</v>
      </c>
      <c r="K44" s="48" t="s">
        <v>196</v>
      </c>
      <c r="L44" s="35" t="s">
        <v>54</v>
      </c>
      <c r="M44" s="108">
        <v>45716.0</v>
      </c>
      <c r="N44" s="35" t="s">
        <v>20</v>
      </c>
      <c r="O44" s="40"/>
      <c r="P44" s="66"/>
      <c r="Q44" s="110"/>
      <c r="R44" s="110"/>
      <c r="S44" s="79"/>
      <c r="T44" s="80"/>
      <c r="U44" s="80"/>
      <c r="V44" s="80"/>
      <c r="W44" s="80"/>
    </row>
    <row r="45">
      <c r="A45" s="34">
        <v>45705.0</v>
      </c>
      <c r="B45" s="34">
        <v>45708.0</v>
      </c>
      <c r="C45" s="35">
        <v>201695.0</v>
      </c>
      <c r="D45" s="35" t="s">
        <v>210</v>
      </c>
      <c r="E45" s="34">
        <v>45231.0</v>
      </c>
      <c r="F45" s="36">
        <f t="shared" si="1"/>
        <v>15</v>
      </c>
      <c r="G45" s="34">
        <v>45329.0</v>
      </c>
      <c r="H45" s="36">
        <f t="shared" si="2"/>
        <v>12</v>
      </c>
      <c r="I45" s="35" t="s">
        <v>43</v>
      </c>
      <c r="J45" s="35">
        <v>307.0</v>
      </c>
      <c r="K45" s="48">
        <v>6832.0</v>
      </c>
      <c r="L45" s="35" t="s">
        <v>68</v>
      </c>
      <c r="M45" s="34">
        <v>45708.0</v>
      </c>
      <c r="N45" s="35" t="s">
        <v>21</v>
      </c>
      <c r="O45" s="55" t="s">
        <v>209</v>
      </c>
      <c r="P45" s="66"/>
      <c r="Q45" s="79"/>
      <c r="R45" s="79"/>
      <c r="S45" s="79"/>
      <c r="T45" s="80"/>
      <c r="U45" s="80"/>
      <c r="V45" s="80"/>
      <c r="W45" s="80"/>
    </row>
    <row r="46">
      <c r="A46" s="34">
        <v>45694.0</v>
      </c>
      <c r="B46" s="34">
        <v>45706.0</v>
      </c>
      <c r="C46" s="35">
        <v>223862.0</v>
      </c>
      <c r="D46" s="35" t="s">
        <v>210</v>
      </c>
      <c r="E46" s="34">
        <v>45323.0</v>
      </c>
      <c r="F46" s="36">
        <f t="shared" si="1"/>
        <v>12</v>
      </c>
      <c r="G46" s="34">
        <v>45509.0</v>
      </c>
      <c r="H46" s="36">
        <f t="shared" si="2"/>
        <v>6</v>
      </c>
      <c r="I46" s="35" t="s">
        <v>39</v>
      </c>
      <c r="J46" s="35" t="s">
        <v>146</v>
      </c>
      <c r="K46" s="48">
        <v>5000.0</v>
      </c>
      <c r="L46" s="35" t="s">
        <v>54</v>
      </c>
      <c r="M46" s="34">
        <v>45706.0</v>
      </c>
      <c r="N46" s="35" t="s">
        <v>20</v>
      </c>
      <c r="O46" s="55" t="s">
        <v>201</v>
      </c>
      <c r="P46" s="66"/>
      <c r="Q46" s="79"/>
      <c r="R46" s="79"/>
      <c r="S46" s="79"/>
      <c r="T46" s="80"/>
      <c r="U46" s="80"/>
      <c r="V46" s="80"/>
      <c r="W46" s="80"/>
    </row>
    <row r="47">
      <c r="A47" s="34">
        <v>45705.0</v>
      </c>
      <c r="B47" s="34">
        <v>45716.0</v>
      </c>
      <c r="C47" s="35">
        <v>218849.0</v>
      </c>
      <c r="D47" s="35" t="s">
        <v>210</v>
      </c>
      <c r="E47" s="34">
        <v>45383.0</v>
      </c>
      <c r="F47" s="36">
        <f t="shared" si="1"/>
        <v>10</v>
      </c>
      <c r="G47" s="34">
        <v>45464.0</v>
      </c>
      <c r="H47" s="36">
        <f t="shared" si="2"/>
        <v>8</v>
      </c>
      <c r="I47" s="35" t="s">
        <v>49</v>
      </c>
      <c r="J47" s="35">
        <v>233.0</v>
      </c>
      <c r="K47" s="38"/>
      <c r="L47" s="39"/>
      <c r="M47" s="39"/>
      <c r="N47" s="35" t="s">
        <v>17</v>
      </c>
      <c r="O47" s="40"/>
      <c r="P47" s="66"/>
      <c r="Q47" s="110"/>
      <c r="R47" s="110"/>
      <c r="S47" s="79"/>
      <c r="T47" s="80"/>
      <c r="U47" s="80"/>
      <c r="V47" s="80"/>
      <c r="W47" s="80"/>
    </row>
    <row r="48">
      <c r="A48" s="34">
        <v>45705.0</v>
      </c>
      <c r="B48" s="34">
        <v>45705.0</v>
      </c>
      <c r="C48" s="35">
        <v>203135.0</v>
      </c>
      <c r="D48" s="35" t="s">
        <v>210</v>
      </c>
      <c r="E48" s="34">
        <v>45261.0</v>
      </c>
      <c r="F48" s="36">
        <f t="shared" si="1"/>
        <v>14</v>
      </c>
      <c r="G48" s="34">
        <v>45342.0</v>
      </c>
      <c r="H48" s="36">
        <f t="shared" si="2"/>
        <v>12</v>
      </c>
      <c r="I48" s="35" t="s">
        <v>39</v>
      </c>
      <c r="J48" s="35" t="s">
        <v>146</v>
      </c>
      <c r="K48" s="48">
        <v>10000.0</v>
      </c>
      <c r="L48" s="35" t="s">
        <v>70</v>
      </c>
      <c r="M48" s="34">
        <v>45695.0</v>
      </c>
      <c r="N48" s="35" t="s">
        <v>21</v>
      </c>
      <c r="O48" s="55" t="s">
        <v>198</v>
      </c>
      <c r="P48" s="66"/>
      <c r="Q48" s="79"/>
      <c r="R48" s="79"/>
      <c r="S48" s="79"/>
      <c r="T48" s="80"/>
      <c r="U48" s="80"/>
      <c r="V48" s="80"/>
      <c r="W48" s="80"/>
    </row>
    <row r="49">
      <c r="A49" s="34">
        <v>45694.0</v>
      </c>
      <c r="B49" s="34">
        <v>45706.0</v>
      </c>
      <c r="C49" s="35">
        <v>221981.0</v>
      </c>
      <c r="D49" s="35" t="s">
        <v>210</v>
      </c>
      <c r="E49" s="34">
        <v>45413.0</v>
      </c>
      <c r="F49" s="36">
        <f t="shared" si="1"/>
        <v>9</v>
      </c>
      <c r="G49" s="34">
        <v>45400.0</v>
      </c>
      <c r="H49" s="36">
        <f t="shared" si="2"/>
        <v>10</v>
      </c>
      <c r="I49" s="35" t="s">
        <v>39</v>
      </c>
      <c r="J49" s="35" t="s">
        <v>52</v>
      </c>
      <c r="K49" s="48">
        <v>4500.0</v>
      </c>
      <c r="L49" s="35" t="s">
        <v>54</v>
      </c>
      <c r="M49" s="34">
        <v>45706.0</v>
      </c>
      <c r="N49" s="35" t="s">
        <v>15</v>
      </c>
      <c r="O49" s="55" t="s">
        <v>55</v>
      </c>
      <c r="P49" s="66"/>
      <c r="Q49" s="79"/>
      <c r="R49" s="79"/>
      <c r="S49" s="79"/>
      <c r="T49" s="80"/>
      <c r="U49" s="80"/>
      <c r="V49" s="80"/>
      <c r="W49" s="80"/>
    </row>
    <row r="50">
      <c r="A50" s="34">
        <v>45705.0</v>
      </c>
      <c r="B50" s="34">
        <v>45709.0</v>
      </c>
      <c r="C50" s="35">
        <v>209992.0</v>
      </c>
      <c r="D50" s="35" t="s">
        <v>210</v>
      </c>
      <c r="E50" s="34">
        <v>45352.0</v>
      </c>
      <c r="F50" s="36">
        <f t="shared" si="1"/>
        <v>11</v>
      </c>
      <c r="G50" s="34">
        <v>45392.0</v>
      </c>
      <c r="H50" s="36">
        <f t="shared" si="2"/>
        <v>10</v>
      </c>
      <c r="I50" s="35" t="s">
        <v>62</v>
      </c>
      <c r="J50" s="35">
        <v>104.0</v>
      </c>
      <c r="K50" s="48" t="s">
        <v>196</v>
      </c>
      <c r="L50" s="35" t="s">
        <v>68</v>
      </c>
      <c r="M50" s="34">
        <v>45709.0</v>
      </c>
      <c r="N50" s="35" t="s">
        <v>15</v>
      </c>
      <c r="O50" s="55" t="s">
        <v>55</v>
      </c>
      <c r="P50" s="66"/>
      <c r="Q50" s="79"/>
      <c r="R50" s="79"/>
      <c r="S50" s="79"/>
      <c r="T50" s="80"/>
      <c r="U50" s="80"/>
      <c r="V50" s="80"/>
      <c r="W50" s="80"/>
    </row>
    <row r="51">
      <c r="A51" s="34">
        <v>45705.0</v>
      </c>
      <c r="B51" s="34">
        <v>45712.0</v>
      </c>
      <c r="C51" s="35">
        <v>224518.0</v>
      </c>
      <c r="D51" s="35" t="s">
        <v>210</v>
      </c>
      <c r="E51" s="34">
        <v>45505.0</v>
      </c>
      <c r="F51" s="36">
        <f t="shared" si="1"/>
        <v>6</v>
      </c>
      <c r="G51" s="34">
        <v>45513.0</v>
      </c>
      <c r="H51" s="36">
        <f t="shared" si="2"/>
        <v>6</v>
      </c>
      <c r="I51" s="35" t="s">
        <v>43</v>
      </c>
      <c r="J51" s="35">
        <v>312.0</v>
      </c>
      <c r="K51" s="48">
        <v>22000.0</v>
      </c>
      <c r="L51" s="35" t="s">
        <v>54</v>
      </c>
      <c r="M51" s="34">
        <v>45712.0</v>
      </c>
      <c r="N51" s="35" t="s">
        <v>20</v>
      </c>
      <c r="O51" s="55" t="s">
        <v>201</v>
      </c>
      <c r="P51" s="66"/>
      <c r="Q51" s="79"/>
      <c r="R51" s="79"/>
      <c r="S51" s="79"/>
      <c r="T51" s="80"/>
      <c r="U51" s="80"/>
      <c r="V51" s="80"/>
      <c r="W51" s="80"/>
    </row>
    <row r="52">
      <c r="A52" s="34">
        <v>45705.0</v>
      </c>
      <c r="B52" s="34">
        <v>45716.0</v>
      </c>
      <c r="C52" s="35">
        <v>131317.0</v>
      </c>
      <c r="D52" s="35" t="s">
        <v>79</v>
      </c>
      <c r="E52" s="34">
        <v>44652.0</v>
      </c>
      <c r="F52" s="36">
        <f t="shared" si="1"/>
        <v>34</v>
      </c>
      <c r="G52" s="34">
        <v>44713.0</v>
      </c>
      <c r="H52" s="36">
        <f t="shared" si="2"/>
        <v>32</v>
      </c>
      <c r="I52" s="35" t="s">
        <v>118</v>
      </c>
      <c r="J52" s="35">
        <v>607.0</v>
      </c>
      <c r="K52" s="38"/>
      <c r="L52" s="39"/>
      <c r="M52" s="39"/>
      <c r="N52" s="35" t="s">
        <v>17</v>
      </c>
      <c r="O52" s="40"/>
      <c r="P52" s="66"/>
      <c r="Q52" s="110"/>
      <c r="R52" s="110"/>
      <c r="S52" s="79"/>
      <c r="T52" s="80"/>
      <c r="U52" s="80"/>
      <c r="V52" s="80"/>
      <c r="W52" s="80"/>
    </row>
    <row r="53">
      <c r="A53" s="34">
        <v>45694.0</v>
      </c>
      <c r="B53" s="34">
        <v>45706.0</v>
      </c>
      <c r="C53" s="35">
        <v>163248.0</v>
      </c>
      <c r="D53" s="35" t="s">
        <v>79</v>
      </c>
      <c r="E53" s="34">
        <v>44958.0</v>
      </c>
      <c r="F53" s="36">
        <f t="shared" si="1"/>
        <v>24</v>
      </c>
      <c r="G53" s="34">
        <v>44993.0</v>
      </c>
      <c r="H53" s="36">
        <f t="shared" si="2"/>
        <v>23</v>
      </c>
      <c r="I53" s="35" t="s">
        <v>49</v>
      </c>
      <c r="J53" s="35">
        <v>212.0</v>
      </c>
      <c r="K53" s="48" t="s">
        <v>196</v>
      </c>
      <c r="L53" s="35" t="s">
        <v>54</v>
      </c>
      <c r="M53" s="34">
        <v>45706.0</v>
      </c>
      <c r="N53" s="35" t="s">
        <v>15</v>
      </c>
      <c r="O53" s="55" t="s">
        <v>55</v>
      </c>
      <c r="P53" s="66"/>
      <c r="Q53" s="79"/>
      <c r="R53" s="79"/>
      <c r="S53" s="79"/>
      <c r="T53" s="80"/>
      <c r="U53" s="80"/>
      <c r="V53" s="80"/>
      <c r="W53" s="80"/>
    </row>
    <row r="54">
      <c r="A54" s="34">
        <v>45705.0</v>
      </c>
      <c r="B54" s="34">
        <v>45716.0</v>
      </c>
      <c r="C54" s="35">
        <v>181640.0</v>
      </c>
      <c r="D54" s="35" t="s">
        <v>79</v>
      </c>
      <c r="E54" s="34">
        <v>45108.0</v>
      </c>
      <c r="F54" s="36">
        <f t="shared" si="1"/>
        <v>19</v>
      </c>
      <c r="G54" s="34">
        <v>45147.0</v>
      </c>
      <c r="H54" s="36">
        <f t="shared" si="2"/>
        <v>18</v>
      </c>
      <c r="I54" s="35" t="s">
        <v>66</v>
      </c>
      <c r="J54" s="35" t="s">
        <v>31</v>
      </c>
      <c r="K54" s="38"/>
      <c r="L54" s="39"/>
      <c r="M54" s="39"/>
      <c r="N54" s="35" t="s">
        <v>17</v>
      </c>
      <c r="O54" s="40"/>
      <c r="P54" s="66"/>
      <c r="Q54" s="110"/>
      <c r="R54" s="110"/>
      <c r="S54" s="79"/>
      <c r="T54" s="80"/>
      <c r="U54" s="80"/>
      <c r="V54" s="80"/>
      <c r="W54" s="80"/>
    </row>
    <row r="55">
      <c r="A55" s="34">
        <v>45705.0</v>
      </c>
      <c r="B55" s="34">
        <v>45716.0</v>
      </c>
      <c r="C55" s="35">
        <v>194672.0</v>
      </c>
      <c r="D55" s="35" t="s">
        <v>79</v>
      </c>
      <c r="E55" s="34">
        <v>45261.0</v>
      </c>
      <c r="F55" s="36">
        <f t="shared" si="1"/>
        <v>14</v>
      </c>
      <c r="G55" s="34">
        <v>45261.0</v>
      </c>
      <c r="H55" s="36">
        <f t="shared" si="2"/>
        <v>14</v>
      </c>
      <c r="I55" s="35" t="s">
        <v>43</v>
      </c>
      <c r="J55" s="35" t="s">
        <v>69</v>
      </c>
      <c r="K55" s="38"/>
      <c r="L55" s="39"/>
      <c r="M55" s="34"/>
      <c r="N55" s="35" t="s">
        <v>17</v>
      </c>
      <c r="O55" s="40"/>
      <c r="P55" s="66"/>
      <c r="Q55" s="110"/>
      <c r="R55" s="79"/>
      <c r="S55" s="79"/>
      <c r="T55" s="80"/>
      <c r="U55" s="80"/>
      <c r="V55" s="80"/>
      <c r="W55" s="80"/>
    </row>
    <row r="56">
      <c r="A56" s="34">
        <v>45694.0</v>
      </c>
      <c r="B56" s="34">
        <v>45708.0</v>
      </c>
      <c r="C56" s="35">
        <v>214335.0</v>
      </c>
      <c r="D56" s="35" t="s">
        <v>79</v>
      </c>
      <c r="E56" s="34">
        <v>45383.0</v>
      </c>
      <c r="F56" s="36">
        <f t="shared" si="1"/>
        <v>10</v>
      </c>
      <c r="G56" s="34">
        <v>45426.0</v>
      </c>
      <c r="H56" s="36">
        <f t="shared" si="2"/>
        <v>9</v>
      </c>
      <c r="I56" s="35" t="s">
        <v>49</v>
      </c>
      <c r="J56" s="35">
        <v>212.0</v>
      </c>
      <c r="K56" s="48">
        <v>22000.0</v>
      </c>
      <c r="L56" s="35" t="s">
        <v>68</v>
      </c>
      <c r="M56" s="34">
        <v>45708.0</v>
      </c>
      <c r="N56" s="35" t="s">
        <v>15</v>
      </c>
      <c r="O56" s="55" t="s">
        <v>55</v>
      </c>
      <c r="P56" s="61"/>
      <c r="Q56" s="82"/>
      <c r="R56" s="82"/>
      <c r="S56" s="82"/>
      <c r="T56" s="61"/>
      <c r="U56" s="80"/>
      <c r="V56" s="80"/>
      <c r="W56" s="80"/>
    </row>
    <row r="57">
      <c r="A57" s="34">
        <v>45705.0</v>
      </c>
      <c r="B57" s="34">
        <v>45716.0</v>
      </c>
      <c r="C57" s="35">
        <v>228752.0</v>
      </c>
      <c r="D57" s="35" t="s">
        <v>79</v>
      </c>
      <c r="E57" s="34">
        <v>45444.0</v>
      </c>
      <c r="F57" s="36">
        <f t="shared" si="1"/>
        <v>8</v>
      </c>
      <c r="G57" s="34">
        <v>45561.0</v>
      </c>
      <c r="H57" s="36">
        <f t="shared" si="2"/>
        <v>5</v>
      </c>
      <c r="I57" s="35" t="s">
        <v>43</v>
      </c>
      <c r="J57" s="35" t="s">
        <v>31</v>
      </c>
      <c r="K57" s="38"/>
      <c r="L57" s="39"/>
      <c r="M57" s="39"/>
      <c r="N57" s="35" t="s">
        <v>17</v>
      </c>
      <c r="O57" s="40"/>
      <c r="P57" s="61"/>
      <c r="Q57" s="61"/>
      <c r="R57" s="61"/>
      <c r="S57" s="61"/>
      <c r="T57" s="61"/>
      <c r="U57" s="80"/>
      <c r="V57" s="80"/>
      <c r="W57" s="80"/>
    </row>
    <row r="58">
      <c r="A58" s="34">
        <v>45705.0</v>
      </c>
      <c r="B58" s="34">
        <v>45716.0</v>
      </c>
      <c r="C58" s="35">
        <v>225355.0</v>
      </c>
      <c r="D58" s="35" t="s">
        <v>79</v>
      </c>
      <c r="E58" s="34">
        <v>45474.0</v>
      </c>
      <c r="F58" s="36">
        <f t="shared" si="1"/>
        <v>7</v>
      </c>
      <c r="G58" s="34">
        <v>45523.0</v>
      </c>
      <c r="H58" s="36">
        <f t="shared" si="2"/>
        <v>6</v>
      </c>
      <c r="I58" s="35" t="s">
        <v>43</v>
      </c>
      <c r="J58" s="35" t="s">
        <v>31</v>
      </c>
      <c r="K58" s="38"/>
      <c r="L58" s="39"/>
      <c r="M58" s="39"/>
      <c r="N58" s="35" t="s">
        <v>17</v>
      </c>
      <c r="O58" s="40"/>
      <c r="P58" s="61"/>
      <c r="Q58" s="61"/>
      <c r="R58" s="61"/>
      <c r="S58" s="61"/>
      <c r="T58" s="61"/>
      <c r="U58" s="80"/>
      <c r="V58" s="80"/>
      <c r="W58" s="80"/>
    </row>
    <row r="59">
      <c r="A59" s="34">
        <v>45705.0</v>
      </c>
      <c r="B59" s="34">
        <v>45712.0</v>
      </c>
      <c r="C59" s="35">
        <v>193044.0</v>
      </c>
      <c r="D59" s="35" t="s">
        <v>79</v>
      </c>
      <c r="E59" s="34">
        <v>45231.0</v>
      </c>
      <c r="F59" s="36">
        <f t="shared" si="1"/>
        <v>15</v>
      </c>
      <c r="G59" s="37">
        <v>45247.0</v>
      </c>
      <c r="H59" s="36">
        <f t="shared" si="2"/>
        <v>15</v>
      </c>
      <c r="I59" s="35" t="s">
        <v>62</v>
      </c>
      <c r="J59" s="35">
        <v>102.0</v>
      </c>
      <c r="K59" s="48" t="s">
        <v>196</v>
      </c>
      <c r="L59" s="35" t="s">
        <v>54</v>
      </c>
      <c r="M59" s="34">
        <v>45712.0</v>
      </c>
      <c r="N59" s="35" t="s">
        <v>20</v>
      </c>
      <c r="O59" s="40"/>
      <c r="P59" s="61"/>
      <c r="Q59" s="61"/>
      <c r="R59" s="61"/>
      <c r="S59" s="61"/>
      <c r="T59" s="61"/>
      <c r="U59" s="80"/>
      <c r="V59" s="80"/>
      <c r="W59" s="80"/>
    </row>
    <row r="60">
      <c r="A60" s="34">
        <v>45705.0</v>
      </c>
      <c r="B60" s="34">
        <v>45709.0</v>
      </c>
      <c r="C60" s="35">
        <v>224694.0</v>
      </c>
      <c r="D60" s="35" t="s">
        <v>79</v>
      </c>
      <c r="E60" s="34">
        <v>45444.0</v>
      </c>
      <c r="F60" s="36">
        <f t="shared" si="1"/>
        <v>8</v>
      </c>
      <c r="G60" s="34">
        <v>45517.0</v>
      </c>
      <c r="H60" s="36">
        <f t="shared" si="2"/>
        <v>6</v>
      </c>
      <c r="I60" s="35" t="s">
        <v>62</v>
      </c>
      <c r="J60" s="35">
        <v>106.0</v>
      </c>
      <c r="K60" s="48" t="s">
        <v>196</v>
      </c>
      <c r="L60" s="35" t="s">
        <v>54</v>
      </c>
      <c r="M60" s="34">
        <v>45709.0</v>
      </c>
      <c r="N60" s="35" t="s">
        <v>15</v>
      </c>
      <c r="O60" s="55" t="s">
        <v>55</v>
      </c>
      <c r="P60" s="61"/>
      <c r="Q60" s="61"/>
      <c r="R60" s="61"/>
      <c r="S60" s="61"/>
      <c r="T60" s="61"/>
      <c r="U60" s="80"/>
      <c r="V60" s="80"/>
      <c r="W60" s="80"/>
    </row>
    <row r="61">
      <c r="A61" s="34">
        <v>45694.0</v>
      </c>
      <c r="B61" s="34">
        <v>45706.0</v>
      </c>
      <c r="C61" s="35">
        <v>222007.0</v>
      </c>
      <c r="D61" s="35" t="s">
        <v>79</v>
      </c>
      <c r="E61" s="34">
        <v>45383.0</v>
      </c>
      <c r="F61" s="36">
        <f t="shared" si="1"/>
        <v>10</v>
      </c>
      <c r="G61" s="34">
        <v>45492.0</v>
      </c>
      <c r="H61" s="36">
        <f t="shared" si="2"/>
        <v>7</v>
      </c>
      <c r="I61" s="35" t="s">
        <v>43</v>
      </c>
      <c r="J61" s="35">
        <v>307.0</v>
      </c>
      <c r="K61" s="48">
        <v>13000.0</v>
      </c>
      <c r="L61" s="35" t="s">
        <v>54</v>
      </c>
      <c r="M61" s="34">
        <v>45706.0</v>
      </c>
      <c r="N61" s="35" t="s">
        <v>15</v>
      </c>
      <c r="O61" s="55" t="s">
        <v>55</v>
      </c>
      <c r="P61" s="61"/>
      <c r="Q61" s="61"/>
      <c r="R61" s="61"/>
      <c r="S61" s="61"/>
      <c r="T61" s="61"/>
      <c r="U61" s="80"/>
      <c r="V61" s="80"/>
      <c r="W61" s="80"/>
    </row>
    <row r="62">
      <c r="A62" s="34">
        <v>45705.0</v>
      </c>
      <c r="B62" s="34">
        <v>45715.0</v>
      </c>
      <c r="C62" s="35">
        <v>219127.0</v>
      </c>
      <c r="D62" s="35" t="s">
        <v>79</v>
      </c>
      <c r="E62" s="34">
        <v>45444.0</v>
      </c>
      <c r="F62" s="36">
        <f t="shared" si="1"/>
        <v>8</v>
      </c>
      <c r="G62" s="34">
        <v>45467.0</v>
      </c>
      <c r="H62" s="36">
        <f t="shared" si="2"/>
        <v>8</v>
      </c>
      <c r="I62" s="35" t="s">
        <v>39</v>
      </c>
      <c r="J62" s="35">
        <v>501.0</v>
      </c>
      <c r="K62" s="48" t="s">
        <v>196</v>
      </c>
      <c r="L62" s="35" t="s">
        <v>54</v>
      </c>
      <c r="M62" s="34">
        <v>45715.0</v>
      </c>
      <c r="N62" s="35" t="s">
        <v>20</v>
      </c>
      <c r="O62" s="40"/>
      <c r="P62" s="61"/>
      <c r="Q62" s="61"/>
      <c r="R62" s="61"/>
      <c r="S62" s="61"/>
      <c r="T62" s="61"/>
      <c r="U62" s="80"/>
      <c r="V62" s="80"/>
      <c r="W62" s="80"/>
    </row>
    <row r="63">
      <c r="A63" s="34">
        <v>45713.0</v>
      </c>
      <c r="B63" s="34">
        <v>45714.0</v>
      </c>
      <c r="C63" s="35">
        <v>187968.0</v>
      </c>
      <c r="D63" s="35" t="s">
        <v>72</v>
      </c>
      <c r="E63" s="34"/>
      <c r="F63" s="36"/>
      <c r="G63" s="34"/>
      <c r="H63" s="36"/>
      <c r="I63" s="35" t="s">
        <v>39</v>
      </c>
      <c r="J63" s="35">
        <v>535.0</v>
      </c>
      <c r="K63" s="48">
        <v>6000.0</v>
      </c>
      <c r="L63" s="35" t="s">
        <v>68</v>
      </c>
      <c r="M63" s="34">
        <v>45714.0</v>
      </c>
      <c r="N63" s="35" t="s">
        <v>20</v>
      </c>
      <c r="O63" s="55" t="s">
        <v>198</v>
      </c>
      <c r="P63" s="61"/>
      <c r="Q63" s="61"/>
      <c r="R63" s="61"/>
      <c r="S63" s="61"/>
      <c r="T63" s="61"/>
      <c r="U63" s="80"/>
      <c r="V63" s="80"/>
      <c r="W63" s="80"/>
    </row>
    <row r="64">
      <c r="A64" s="34">
        <v>45705.0</v>
      </c>
      <c r="B64" s="34">
        <v>45716.0</v>
      </c>
      <c r="C64" s="35">
        <v>179710.0</v>
      </c>
      <c r="D64" s="35" t="s">
        <v>214</v>
      </c>
      <c r="E64" s="34">
        <v>44958.0</v>
      </c>
      <c r="F64" s="36">
        <f t="shared" ref="F64:F128" si="4">DATEDIF(E64,TODAY(),"M")</f>
        <v>24</v>
      </c>
      <c r="G64" s="34">
        <v>45134.0</v>
      </c>
      <c r="H64" s="36">
        <f t="shared" ref="H64:H128" si="5">DATEDIF(G64,TODAY(),"M")</f>
        <v>19</v>
      </c>
      <c r="I64" s="35" t="s">
        <v>43</v>
      </c>
      <c r="J64" s="35" t="s">
        <v>31</v>
      </c>
      <c r="K64" s="38"/>
      <c r="L64" s="39"/>
      <c r="M64" s="39"/>
      <c r="N64" s="35" t="s">
        <v>17</v>
      </c>
      <c r="O64" s="40"/>
      <c r="P64" s="61"/>
      <c r="Q64" s="61"/>
      <c r="R64" s="61"/>
      <c r="S64" s="61"/>
      <c r="T64" s="61"/>
      <c r="U64" s="80"/>
      <c r="V64" s="80"/>
      <c r="W64" s="80"/>
    </row>
    <row r="65">
      <c r="A65" s="34">
        <v>45705.0</v>
      </c>
      <c r="B65" s="34">
        <v>45716.0</v>
      </c>
      <c r="C65" s="35">
        <v>197691.0</v>
      </c>
      <c r="D65" s="35" t="s">
        <v>214</v>
      </c>
      <c r="E65" s="34">
        <v>45261.0</v>
      </c>
      <c r="F65" s="36">
        <f t="shared" si="4"/>
        <v>14</v>
      </c>
      <c r="G65" s="34">
        <v>45300.0</v>
      </c>
      <c r="H65" s="36">
        <f t="shared" si="5"/>
        <v>13</v>
      </c>
      <c r="I65" s="35" t="s">
        <v>43</v>
      </c>
      <c r="J65" s="35">
        <v>312.0</v>
      </c>
      <c r="K65" s="38"/>
      <c r="L65" s="39"/>
      <c r="M65" s="39"/>
      <c r="N65" s="35" t="s">
        <v>17</v>
      </c>
      <c r="O65" s="40"/>
      <c r="P65" s="61"/>
      <c r="Q65" s="61"/>
      <c r="R65" s="61"/>
      <c r="S65" s="61"/>
      <c r="T65" s="61"/>
      <c r="U65" s="80"/>
      <c r="V65" s="80"/>
      <c r="W65" s="80"/>
    </row>
    <row r="66">
      <c r="A66" s="34">
        <v>45705.0</v>
      </c>
      <c r="B66" s="34">
        <v>45716.0</v>
      </c>
      <c r="C66" s="35">
        <v>200372.0</v>
      </c>
      <c r="D66" s="35" t="s">
        <v>214</v>
      </c>
      <c r="E66" s="34">
        <v>45231.0</v>
      </c>
      <c r="F66" s="36">
        <f t="shared" si="4"/>
        <v>15</v>
      </c>
      <c r="G66" s="34">
        <v>45320.0</v>
      </c>
      <c r="H66" s="36">
        <f t="shared" si="5"/>
        <v>12</v>
      </c>
      <c r="I66" s="35" t="s">
        <v>46</v>
      </c>
      <c r="J66" s="35">
        <v>404.0</v>
      </c>
      <c r="K66" s="38"/>
      <c r="L66" s="39"/>
      <c r="M66" s="34"/>
      <c r="N66" s="35" t="s">
        <v>17</v>
      </c>
      <c r="O66" s="40"/>
      <c r="P66" s="61"/>
      <c r="Q66" s="61"/>
      <c r="R66" s="61"/>
      <c r="S66" s="61"/>
      <c r="T66" s="61"/>
      <c r="U66" s="80"/>
      <c r="V66" s="80"/>
      <c r="W66" s="80"/>
    </row>
    <row r="67">
      <c r="A67" s="34">
        <v>45695.0</v>
      </c>
      <c r="B67" s="34">
        <v>45706.0</v>
      </c>
      <c r="C67" s="35">
        <v>220302.0</v>
      </c>
      <c r="D67" s="35" t="s">
        <v>214</v>
      </c>
      <c r="E67" s="34">
        <v>45444.0</v>
      </c>
      <c r="F67" s="36">
        <f t="shared" si="4"/>
        <v>8</v>
      </c>
      <c r="G67" s="34">
        <v>45477.0</v>
      </c>
      <c r="H67" s="36">
        <f t="shared" si="5"/>
        <v>7</v>
      </c>
      <c r="I67" s="35" t="s">
        <v>47</v>
      </c>
      <c r="J67" s="86" t="s">
        <v>215</v>
      </c>
      <c r="K67" s="48">
        <v>14000.0</v>
      </c>
      <c r="L67" s="35" t="s">
        <v>54</v>
      </c>
      <c r="M67" s="34">
        <v>45706.0</v>
      </c>
      <c r="N67" s="35" t="s">
        <v>15</v>
      </c>
      <c r="O67" s="55" t="s">
        <v>55</v>
      </c>
      <c r="P67" s="61"/>
      <c r="Q67" s="61"/>
      <c r="R67" s="61"/>
      <c r="S67" s="61"/>
      <c r="T67" s="61"/>
      <c r="U67" s="80"/>
      <c r="V67" s="80"/>
      <c r="W67" s="80"/>
    </row>
    <row r="68">
      <c r="A68" s="34">
        <v>45705.0</v>
      </c>
      <c r="B68" s="34">
        <v>45712.0</v>
      </c>
      <c r="C68" s="35">
        <v>227050.0</v>
      </c>
      <c r="D68" s="35" t="s">
        <v>214</v>
      </c>
      <c r="E68" s="34">
        <v>45505.0</v>
      </c>
      <c r="F68" s="36">
        <f t="shared" si="4"/>
        <v>6</v>
      </c>
      <c r="G68" s="34">
        <v>45540.0</v>
      </c>
      <c r="H68" s="36">
        <f t="shared" si="5"/>
        <v>5</v>
      </c>
      <c r="I68" s="35" t="s">
        <v>43</v>
      </c>
      <c r="J68" s="35">
        <v>314.0</v>
      </c>
      <c r="K68" s="48" t="s">
        <v>216</v>
      </c>
      <c r="L68" s="35" t="s">
        <v>68</v>
      </c>
      <c r="M68" s="34">
        <v>45712.0</v>
      </c>
      <c r="N68" s="35" t="s">
        <v>15</v>
      </c>
      <c r="O68" s="55" t="s">
        <v>55</v>
      </c>
      <c r="P68" s="61"/>
      <c r="Q68" s="61"/>
      <c r="R68" s="61"/>
      <c r="S68" s="61"/>
      <c r="T68" s="61"/>
      <c r="U68" s="80"/>
      <c r="V68" s="80"/>
      <c r="W68" s="80"/>
    </row>
    <row r="69">
      <c r="A69" s="34">
        <v>45705.0</v>
      </c>
      <c r="B69" s="34">
        <v>45708.0</v>
      </c>
      <c r="C69" s="35">
        <v>235973.0</v>
      </c>
      <c r="D69" s="35" t="s">
        <v>214</v>
      </c>
      <c r="E69" s="34">
        <v>45536.0</v>
      </c>
      <c r="F69" s="36">
        <f t="shared" si="4"/>
        <v>5</v>
      </c>
      <c r="G69" s="34">
        <v>45628.0</v>
      </c>
      <c r="H69" s="36">
        <f t="shared" si="5"/>
        <v>2</v>
      </c>
      <c r="I69" s="35" t="s">
        <v>43</v>
      </c>
      <c r="J69" s="35">
        <v>316.0</v>
      </c>
      <c r="K69" s="48" t="s">
        <v>196</v>
      </c>
      <c r="L69" s="35" t="s">
        <v>54</v>
      </c>
      <c r="M69" s="34">
        <v>45708.0</v>
      </c>
      <c r="N69" s="35" t="s">
        <v>20</v>
      </c>
      <c r="O69" s="40"/>
      <c r="P69" s="61"/>
      <c r="Q69" s="61"/>
      <c r="R69" s="61"/>
      <c r="S69" s="61"/>
      <c r="T69" s="61"/>
      <c r="U69" s="80"/>
      <c r="V69" s="80"/>
      <c r="W69" s="80"/>
    </row>
    <row r="70">
      <c r="A70" s="34">
        <v>45705.0</v>
      </c>
      <c r="B70" s="34">
        <v>45705.0</v>
      </c>
      <c r="C70" s="35">
        <v>218860.0</v>
      </c>
      <c r="D70" s="35" t="s">
        <v>84</v>
      </c>
      <c r="E70" s="34">
        <v>45139.0</v>
      </c>
      <c r="F70" s="36">
        <f t="shared" si="4"/>
        <v>18</v>
      </c>
      <c r="G70" s="34">
        <v>45467.0</v>
      </c>
      <c r="H70" s="36">
        <f t="shared" si="5"/>
        <v>8</v>
      </c>
      <c r="I70" s="35" t="s">
        <v>43</v>
      </c>
      <c r="J70" s="35">
        <v>310.0</v>
      </c>
      <c r="K70" s="48">
        <v>7500.0</v>
      </c>
      <c r="L70" s="35" t="s">
        <v>70</v>
      </c>
      <c r="M70" s="34">
        <v>45674.0</v>
      </c>
      <c r="N70" s="35" t="s">
        <v>21</v>
      </c>
      <c r="O70" s="55" t="s">
        <v>198</v>
      </c>
      <c r="P70" s="61"/>
      <c r="Q70" s="61"/>
      <c r="R70" s="61"/>
      <c r="S70" s="61"/>
      <c r="T70" s="61"/>
      <c r="U70" s="80"/>
      <c r="V70" s="80"/>
      <c r="W70" s="80"/>
    </row>
    <row r="71">
      <c r="A71" s="34">
        <v>45705.0</v>
      </c>
      <c r="B71" s="34">
        <v>45716.0</v>
      </c>
      <c r="C71" s="35">
        <v>103095.0</v>
      </c>
      <c r="D71" s="35" t="s">
        <v>84</v>
      </c>
      <c r="E71" s="34">
        <v>44440.0</v>
      </c>
      <c r="F71" s="36">
        <f t="shared" si="4"/>
        <v>41</v>
      </c>
      <c r="G71" s="37">
        <v>44482.0</v>
      </c>
      <c r="H71" s="36">
        <f t="shared" si="5"/>
        <v>40</v>
      </c>
      <c r="I71" s="35" t="s">
        <v>118</v>
      </c>
      <c r="J71" s="35" t="s">
        <v>135</v>
      </c>
      <c r="K71" s="38"/>
      <c r="L71" s="39"/>
      <c r="M71" s="34"/>
      <c r="N71" s="35" t="s">
        <v>17</v>
      </c>
      <c r="O71" s="40"/>
      <c r="P71" s="61"/>
      <c r="Q71" s="61"/>
      <c r="R71" s="61"/>
      <c r="S71" s="61"/>
      <c r="T71" s="61"/>
      <c r="U71" s="80"/>
      <c r="V71" s="80"/>
      <c r="W71" s="80"/>
    </row>
    <row r="72">
      <c r="A72" s="34">
        <v>45705.0</v>
      </c>
      <c r="B72" s="34">
        <v>45705.0</v>
      </c>
      <c r="C72" s="35">
        <v>190117.0</v>
      </c>
      <c r="D72" s="35" t="s">
        <v>84</v>
      </c>
      <c r="E72" s="34">
        <v>44958.0</v>
      </c>
      <c r="F72" s="36">
        <f t="shared" si="4"/>
        <v>24</v>
      </c>
      <c r="G72" s="37">
        <v>45222.0</v>
      </c>
      <c r="H72" s="36">
        <f t="shared" si="5"/>
        <v>16</v>
      </c>
      <c r="I72" s="35" t="s">
        <v>49</v>
      </c>
      <c r="J72" s="35">
        <v>212.0</v>
      </c>
      <c r="K72" s="48">
        <v>6205.25</v>
      </c>
      <c r="L72" s="35" t="s">
        <v>70</v>
      </c>
      <c r="M72" s="34">
        <v>45678.0</v>
      </c>
      <c r="N72" s="35" t="s">
        <v>21</v>
      </c>
      <c r="O72" s="55" t="s">
        <v>198</v>
      </c>
      <c r="P72" s="61"/>
      <c r="Q72" s="61"/>
      <c r="R72" s="61"/>
      <c r="S72" s="61"/>
      <c r="T72" s="61"/>
      <c r="U72" s="80"/>
      <c r="V72" s="80"/>
      <c r="W72" s="80"/>
    </row>
    <row r="73">
      <c r="A73" s="34">
        <v>45705.0</v>
      </c>
      <c r="B73" s="34">
        <v>45705.0</v>
      </c>
      <c r="C73" s="35">
        <v>194249.0</v>
      </c>
      <c r="D73" s="35" t="s">
        <v>84</v>
      </c>
      <c r="E73" s="34">
        <v>45200.0</v>
      </c>
      <c r="F73" s="36">
        <f t="shared" si="4"/>
        <v>16</v>
      </c>
      <c r="G73" s="37">
        <v>45259.0</v>
      </c>
      <c r="H73" s="36">
        <f t="shared" si="5"/>
        <v>14</v>
      </c>
      <c r="I73" s="35" t="s">
        <v>39</v>
      </c>
      <c r="J73" s="35" t="s">
        <v>146</v>
      </c>
      <c r="K73" s="48">
        <v>20000.0</v>
      </c>
      <c r="L73" s="35" t="s">
        <v>68</v>
      </c>
      <c r="M73" s="34">
        <v>45699.0</v>
      </c>
      <c r="N73" s="35" t="s">
        <v>21</v>
      </c>
      <c r="O73" s="55" t="s">
        <v>198</v>
      </c>
      <c r="P73" s="61"/>
      <c r="Q73" s="61"/>
      <c r="R73" s="61"/>
      <c r="S73" s="61"/>
      <c r="T73" s="61"/>
      <c r="U73" s="80"/>
      <c r="V73" s="80"/>
      <c r="W73" s="80"/>
    </row>
    <row r="74">
      <c r="A74" s="34">
        <v>45705.0</v>
      </c>
      <c r="B74" s="34">
        <v>45716.0</v>
      </c>
      <c r="C74" s="35">
        <v>191517.0</v>
      </c>
      <c r="D74" s="35" t="s">
        <v>84</v>
      </c>
      <c r="E74" s="34">
        <v>45200.0</v>
      </c>
      <c r="F74" s="36">
        <f t="shared" si="4"/>
        <v>16</v>
      </c>
      <c r="G74" s="34">
        <v>45236.0</v>
      </c>
      <c r="H74" s="36">
        <f t="shared" si="5"/>
        <v>15</v>
      </c>
      <c r="I74" s="35" t="s">
        <v>46</v>
      </c>
      <c r="J74" s="35">
        <v>401.0</v>
      </c>
      <c r="K74" s="48" t="s">
        <v>196</v>
      </c>
      <c r="L74" s="35" t="s">
        <v>54</v>
      </c>
      <c r="M74" s="108">
        <v>45716.0</v>
      </c>
      <c r="N74" s="35" t="s">
        <v>20</v>
      </c>
      <c r="O74" s="40"/>
      <c r="P74" s="61"/>
      <c r="Q74" s="61"/>
      <c r="R74" s="61"/>
      <c r="S74" s="61"/>
      <c r="T74" s="61"/>
      <c r="U74" s="80"/>
      <c r="V74" s="80"/>
      <c r="W74" s="80"/>
    </row>
    <row r="75">
      <c r="A75" s="34">
        <v>45705.0</v>
      </c>
      <c r="B75" s="34">
        <v>45709.0</v>
      </c>
      <c r="C75" s="35">
        <v>218500.0</v>
      </c>
      <c r="D75" s="35" t="s">
        <v>84</v>
      </c>
      <c r="E75" s="34">
        <v>45352.0</v>
      </c>
      <c r="F75" s="36">
        <f t="shared" si="4"/>
        <v>11</v>
      </c>
      <c r="G75" s="34">
        <v>45463.0</v>
      </c>
      <c r="H75" s="36">
        <f t="shared" si="5"/>
        <v>8</v>
      </c>
      <c r="I75" s="35" t="s">
        <v>43</v>
      </c>
      <c r="J75" s="35">
        <v>308.0</v>
      </c>
      <c r="K75" s="48">
        <v>7350.0</v>
      </c>
      <c r="L75" s="35" t="s">
        <v>68</v>
      </c>
      <c r="M75" s="34">
        <v>45709.0</v>
      </c>
      <c r="N75" s="35" t="s">
        <v>15</v>
      </c>
      <c r="O75" s="55" t="s">
        <v>55</v>
      </c>
      <c r="P75" s="61"/>
      <c r="Q75" s="61"/>
      <c r="R75" s="61"/>
      <c r="S75" s="61"/>
      <c r="T75" s="61"/>
      <c r="U75" s="80"/>
      <c r="V75" s="80"/>
      <c r="W75" s="80"/>
    </row>
    <row r="76">
      <c r="A76" s="34">
        <v>45705.0</v>
      </c>
      <c r="B76" s="34">
        <v>45706.0</v>
      </c>
      <c r="C76" s="35">
        <v>169430.0</v>
      </c>
      <c r="D76" s="35" t="s">
        <v>84</v>
      </c>
      <c r="E76" s="34">
        <v>44958.0</v>
      </c>
      <c r="F76" s="36">
        <f t="shared" si="4"/>
        <v>24</v>
      </c>
      <c r="G76" s="34">
        <v>45049.0</v>
      </c>
      <c r="H76" s="36">
        <f t="shared" si="5"/>
        <v>21</v>
      </c>
      <c r="I76" s="35" t="s">
        <v>49</v>
      </c>
      <c r="J76" s="35">
        <v>259.0</v>
      </c>
      <c r="K76" s="48">
        <v>28000.0</v>
      </c>
      <c r="L76" s="35" t="s">
        <v>54</v>
      </c>
      <c r="M76" s="34">
        <v>45706.0</v>
      </c>
      <c r="N76" s="35" t="s">
        <v>20</v>
      </c>
      <c r="O76" s="40"/>
      <c r="P76" s="61"/>
      <c r="Q76" s="61"/>
      <c r="R76" s="61"/>
      <c r="S76" s="61"/>
      <c r="T76" s="61"/>
      <c r="U76" s="80"/>
      <c r="V76" s="80"/>
      <c r="W76" s="80"/>
    </row>
    <row r="77">
      <c r="A77" s="34">
        <v>45705.0</v>
      </c>
      <c r="B77" s="34">
        <v>45708.0</v>
      </c>
      <c r="C77" s="35">
        <v>206987.0</v>
      </c>
      <c r="D77" s="35" t="s">
        <v>84</v>
      </c>
      <c r="E77" s="34">
        <v>45352.0</v>
      </c>
      <c r="F77" s="36">
        <f t="shared" si="4"/>
        <v>11</v>
      </c>
      <c r="G77" s="34">
        <v>45371.0</v>
      </c>
      <c r="H77" s="36">
        <f t="shared" si="5"/>
        <v>11</v>
      </c>
      <c r="I77" s="35" t="s">
        <v>43</v>
      </c>
      <c r="J77" s="35">
        <v>314.0</v>
      </c>
      <c r="K77" s="48" t="s">
        <v>196</v>
      </c>
      <c r="L77" s="35" t="s">
        <v>68</v>
      </c>
      <c r="M77" s="34">
        <v>45708.0</v>
      </c>
      <c r="N77" s="35" t="s">
        <v>20</v>
      </c>
      <c r="O77" s="40"/>
      <c r="P77" s="61"/>
      <c r="Q77" s="61"/>
      <c r="R77" s="61"/>
      <c r="S77" s="61"/>
      <c r="T77" s="61"/>
      <c r="U77" s="80"/>
      <c r="V77" s="80"/>
      <c r="W77" s="80"/>
    </row>
    <row r="78">
      <c r="A78" s="34">
        <v>45705.0</v>
      </c>
      <c r="B78" s="34">
        <v>45715.0</v>
      </c>
      <c r="C78" s="35">
        <v>226288.0</v>
      </c>
      <c r="D78" s="35" t="s">
        <v>84</v>
      </c>
      <c r="E78" s="34">
        <v>45231.0</v>
      </c>
      <c r="F78" s="36">
        <f t="shared" si="4"/>
        <v>15</v>
      </c>
      <c r="G78" s="34">
        <v>45533.0</v>
      </c>
      <c r="H78" s="36">
        <f t="shared" si="5"/>
        <v>5</v>
      </c>
      <c r="I78" s="35" t="s">
        <v>39</v>
      </c>
      <c r="J78" s="35">
        <v>502.0</v>
      </c>
      <c r="K78" s="48" t="s">
        <v>196</v>
      </c>
      <c r="L78" s="35" t="s">
        <v>54</v>
      </c>
      <c r="M78" s="34">
        <v>45715.0</v>
      </c>
      <c r="N78" s="35" t="s">
        <v>20</v>
      </c>
      <c r="O78" s="40"/>
      <c r="P78" s="61"/>
      <c r="Q78" s="61"/>
      <c r="R78" s="61"/>
      <c r="S78" s="61"/>
      <c r="T78" s="61"/>
      <c r="U78" s="80"/>
      <c r="V78" s="80"/>
      <c r="W78" s="80"/>
    </row>
    <row r="79">
      <c r="A79" s="34">
        <v>45705.0</v>
      </c>
      <c r="B79" s="34">
        <v>45708.0</v>
      </c>
      <c r="C79" s="35">
        <v>213184.0</v>
      </c>
      <c r="D79" s="35" t="s">
        <v>84</v>
      </c>
      <c r="E79" s="34">
        <v>45383.0</v>
      </c>
      <c r="F79" s="36">
        <f t="shared" si="4"/>
        <v>10</v>
      </c>
      <c r="G79" s="34">
        <v>45433.0</v>
      </c>
      <c r="H79" s="36">
        <f t="shared" si="5"/>
        <v>9</v>
      </c>
      <c r="I79" s="35" t="s">
        <v>43</v>
      </c>
      <c r="J79" s="35">
        <v>308.0</v>
      </c>
      <c r="K79" s="48" t="s">
        <v>196</v>
      </c>
      <c r="L79" s="35" t="s">
        <v>54</v>
      </c>
      <c r="M79" s="34">
        <v>45708.0</v>
      </c>
      <c r="N79" s="35" t="s">
        <v>15</v>
      </c>
      <c r="O79" s="55" t="s">
        <v>55</v>
      </c>
      <c r="P79" s="61"/>
      <c r="Q79" s="61"/>
      <c r="R79" s="61"/>
      <c r="S79" s="61"/>
      <c r="T79" s="61"/>
      <c r="U79" s="80"/>
      <c r="V79" s="80"/>
      <c r="W79" s="80"/>
    </row>
    <row r="80">
      <c r="A80" s="34">
        <v>45705.0</v>
      </c>
      <c r="B80" s="34">
        <v>45705.0</v>
      </c>
      <c r="C80" s="35">
        <v>221687.0</v>
      </c>
      <c r="D80" s="35" t="s">
        <v>84</v>
      </c>
      <c r="E80" s="34">
        <v>45444.0</v>
      </c>
      <c r="F80" s="36">
        <f t="shared" si="4"/>
        <v>8</v>
      </c>
      <c r="G80" s="34">
        <v>45490.0</v>
      </c>
      <c r="H80" s="36">
        <f t="shared" si="5"/>
        <v>7</v>
      </c>
      <c r="I80" s="35" t="s">
        <v>43</v>
      </c>
      <c r="J80" s="35">
        <v>314.0</v>
      </c>
      <c r="K80" s="48">
        <v>15000.0</v>
      </c>
      <c r="L80" s="35" t="s">
        <v>54</v>
      </c>
      <c r="M80" s="34">
        <v>45705.0</v>
      </c>
      <c r="N80" s="35" t="s">
        <v>20</v>
      </c>
      <c r="O80" s="55" t="s">
        <v>201</v>
      </c>
      <c r="P80" s="61"/>
      <c r="Q80" s="61"/>
      <c r="R80" s="61"/>
      <c r="S80" s="61"/>
      <c r="T80" s="61"/>
      <c r="U80" s="80"/>
      <c r="V80" s="80"/>
      <c r="W80" s="80"/>
    </row>
    <row r="81">
      <c r="A81" s="34">
        <v>45705.0</v>
      </c>
      <c r="B81" s="34">
        <v>45706.0</v>
      </c>
      <c r="C81" s="35">
        <v>213315.0</v>
      </c>
      <c r="D81" s="35" t="s">
        <v>84</v>
      </c>
      <c r="E81" s="34">
        <v>45383.0</v>
      </c>
      <c r="F81" s="36">
        <f t="shared" si="4"/>
        <v>10</v>
      </c>
      <c r="G81" s="34">
        <v>45427.0</v>
      </c>
      <c r="H81" s="36">
        <f t="shared" si="5"/>
        <v>9</v>
      </c>
      <c r="I81" s="35" t="s">
        <v>46</v>
      </c>
      <c r="J81" s="35">
        <v>401.0</v>
      </c>
      <c r="K81" s="48">
        <v>9000.0</v>
      </c>
      <c r="L81" s="35" t="s">
        <v>54</v>
      </c>
      <c r="M81" s="34">
        <v>45706.0</v>
      </c>
      <c r="N81" s="35" t="s">
        <v>20</v>
      </c>
      <c r="O81" s="55" t="s">
        <v>201</v>
      </c>
      <c r="P81" s="61"/>
      <c r="Q81" s="61"/>
      <c r="R81" s="61"/>
      <c r="S81" s="61"/>
      <c r="T81" s="61"/>
      <c r="U81" s="80"/>
      <c r="V81" s="80"/>
      <c r="W81" s="80"/>
    </row>
    <row r="82">
      <c r="A82" s="34">
        <v>45705.0</v>
      </c>
      <c r="B82" s="34">
        <v>45705.0</v>
      </c>
      <c r="C82" s="35">
        <v>208425.0</v>
      </c>
      <c r="D82" s="35" t="s">
        <v>84</v>
      </c>
      <c r="E82" s="34">
        <v>45261.0</v>
      </c>
      <c r="F82" s="36">
        <f t="shared" si="4"/>
        <v>14</v>
      </c>
      <c r="G82" s="34">
        <v>45390.0</v>
      </c>
      <c r="H82" s="36">
        <f t="shared" si="5"/>
        <v>10</v>
      </c>
      <c r="I82" s="35" t="s">
        <v>39</v>
      </c>
      <c r="J82" s="35" t="s">
        <v>31</v>
      </c>
      <c r="K82" s="48" t="s">
        <v>196</v>
      </c>
      <c r="L82" s="35" t="s">
        <v>70</v>
      </c>
      <c r="M82" s="34">
        <v>45688.0</v>
      </c>
      <c r="N82" s="35" t="s">
        <v>22</v>
      </c>
      <c r="O82" s="40"/>
      <c r="P82" s="61"/>
      <c r="Q82" s="61"/>
      <c r="R82" s="61"/>
      <c r="S82" s="61"/>
      <c r="T82" s="61"/>
      <c r="U82" s="80"/>
      <c r="V82" s="80"/>
      <c r="W82" s="80"/>
    </row>
    <row r="83">
      <c r="A83" s="34">
        <v>45705.0</v>
      </c>
      <c r="B83" s="34">
        <v>45715.0</v>
      </c>
      <c r="C83" s="35">
        <v>217866.0</v>
      </c>
      <c r="D83" s="35" t="s">
        <v>84</v>
      </c>
      <c r="E83" s="34">
        <v>45383.0</v>
      </c>
      <c r="F83" s="36">
        <f t="shared" si="4"/>
        <v>10</v>
      </c>
      <c r="G83" s="34">
        <v>45456.0</v>
      </c>
      <c r="H83" s="36">
        <f t="shared" si="5"/>
        <v>8</v>
      </c>
      <c r="I83" s="35" t="s">
        <v>39</v>
      </c>
      <c r="J83" s="35">
        <v>504.0</v>
      </c>
      <c r="K83" s="48">
        <v>5000.0</v>
      </c>
      <c r="L83" s="35" t="s">
        <v>70</v>
      </c>
      <c r="M83" s="34">
        <v>45715.0</v>
      </c>
      <c r="N83" s="35" t="s">
        <v>20</v>
      </c>
      <c r="O83" s="55" t="s">
        <v>201</v>
      </c>
      <c r="P83" s="61"/>
      <c r="Q83" s="61"/>
      <c r="R83" s="61"/>
      <c r="S83" s="61"/>
      <c r="T83" s="61"/>
      <c r="U83" s="80"/>
      <c r="V83" s="80"/>
      <c r="W83" s="80"/>
    </row>
    <row r="84">
      <c r="A84" s="34">
        <v>45705.0</v>
      </c>
      <c r="B84" s="34">
        <v>45705.0</v>
      </c>
      <c r="C84" s="35">
        <v>234001.0</v>
      </c>
      <c r="D84" s="35" t="s">
        <v>84</v>
      </c>
      <c r="E84" s="34">
        <v>45536.0</v>
      </c>
      <c r="F84" s="36">
        <f t="shared" si="4"/>
        <v>5</v>
      </c>
      <c r="G84" s="37">
        <v>45621.0</v>
      </c>
      <c r="H84" s="36">
        <f t="shared" si="5"/>
        <v>3</v>
      </c>
      <c r="I84" s="35" t="s">
        <v>43</v>
      </c>
      <c r="J84" s="35" t="s">
        <v>31</v>
      </c>
      <c r="K84" s="48" t="s">
        <v>196</v>
      </c>
      <c r="L84" s="35" t="s">
        <v>70</v>
      </c>
      <c r="M84" s="34">
        <v>45691.0</v>
      </c>
      <c r="N84" s="35" t="s">
        <v>22</v>
      </c>
      <c r="O84" s="40"/>
      <c r="P84" s="61"/>
      <c r="Q84" s="61"/>
      <c r="R84" s="61"/>
      <c r="S84" s="61"/>
      <c r="T84" s="61"/>
      <c r="U84" s="80"/>
      <c r="V84" s="80"/>
      <c r="W84" s="80"/>
    </row>
    <row r="85">
      <c r="A85" s="34">
        <v>45705.0</v>
      </c>
      <c r="B85" s="34">
        <v>45708.0</v>
      </c>
      <c r="C85" s="35">
        <v>227855.0</v>
      </c>
      <c r="D85" s="35" t="s">
        <v>84</v>
      </c>
      <c r="E85" s="34">
        <v>45536.0</v>
      </c>
      <c r="F85" s="36">
        <f t="shared" si="4"/>
        <v>5</v>
      </c>
      <c r="G85" s="34">
        <v>45548.0</v>
      </c>
      <c r="H85" s="36">
        <f t="shared" si="5"/>
        <v>5</v>
      </c>
      <c r="I85" s="35" t="s">
        <v>43</v>
      </c>
      <c r="J85" s="35">
        <v>314.0</v>
      </c>
      <c r="K85" s="48" t="s">
        <v>196</v>
      </c>
      <c r="L85" s="35" t="s">
        <v>54</v>
      </c>
      <c r="M85" s="34">
        <v>45708.0</v>
      </c>
      <c r="N85" s="35" t="s">
        <v>15</v>
      </c>
      <c r="O85" s="55" t="s">
        <v>55</v>
      </c>
      <c r="P85" s="61"/>
      <c r="Q85" s="61"/>
      <c r="R85" s="61"/>
      <c r="S85" s="61"/>
      <c r="T85" s="61"/>
      <c r="U85" s="80"/>
      <c r="V85" s="80"/>
      <c r="W85" s="80"/>
    </row>
    <row r="86">
      <c r="A86" s="34">
        <v>45705.0</v>
      </c>
      <c r="B86" s="34">
        <v>45708.0</v>
      </c>
      <c r="C86" s="35">
        <v>240827.0</v>
      </c>
      <c r="D86" s="35" t="s">
        <v>84</v>
      </c>
      <c r="E86" s="34">
        <v>45566.0</v>
      </c>
      <c r="F86" s="36">
        <f t="shared" si="4"/>
        <v>4</v>
      </c>
      <c r="G86" s="34">
        <v>45687.0</v>
      </c>
      <c r="H86" s="36">
        <f t="shared" si="5"/>
        <v>0</v>
      </c>
      <c r="I86" s="35" t="s">
        <v>43</v>
      </c>
      <c r="J86" s="35">
        <v>308.0</v>
      </c>
      <c r="K86" s="48" t="s">
        <v>196</v>
      </c>
      <c r="L86" s="35" t="s">
        <v>54</v>
      </c>
      <c r="M86" s="34">
        <v>45708.0</v>
      </c>
      <c r="N86" s="35" t="s">
        <v>15</v>
      </c>
      <c r="O86" s="55" t="s">
        <v>55</v>
      </c>
      <c r="P86" s="61"/>
      <c r="Q86" s="61"/>
      <c r="R86" s="61"/>
      <c r="S86" s="61"/>
      <c r="T86" s="61"/>
      <c r="U86" s="80"/>
      <c r="V86" s="80"/>
      <c r="W86" s="80"/>
    </row>
    <row r="87">
      <c r="A87" s="34">
        <v>45705.0</v>
      </c>
      <c r="B87" s="34">
        <v>45709.0</v>
      </c>
      <c r="C87" s="35">
        <v>210759.0</v>
      </c>
      <c r="D87" s="35" t="s">
        <v>89</v>
      </c>
      <c r="E87" s="34">
        <v>45323.0</v>
      </c>
      <c r="F87" s="36">
        <f t="shared" si="4"/>
        <v>12</v>
      </c>
      <c r="G87" s="34">
        <v>45414.0</v>
      </c>
      <c r="H87" s="36">
        <f t="shared" si="5"/>
        <v>9</v>
      </c>
      <c r="I87" s="35" t="s">
        <v>43</v>
      </c>
      <c r="J87" s="35">
        <v>302.0</v>
      </c>
      <c r="K87" s="48">
        <v>10000.0</v>
      </c>
      <c r="L87" s="35" t="s">
        <v>68</v>
      </c>
      <c r="M87" s="34">
        <v>45709.0</v>
      </c>
      <c r="N87" s="35" t="s">
        <v>20</v>
      </c>
      <c r="O87" s="40"/>
      <c r="P87" s="61"/>
      <c r="Q87" s="61"/>
      <c r="R87" s="61"/>
      <c r="S87" s="61"/>
      <c r="T87" s="61"/>
      <c r="U87" s="80"/>
      <c r="V87" s="80"/>
      <c r="W87" s="80"/>
    </row>
    <row r="88">
      <c r="A88" s="34">
        <v>45705.0</v>
      </c>
      <c r="B88" s="34">
        <v>45712.0</v>
      </c>
      <c r="C88" s="35">
        <v>171573.0</v>
      </c>
      <c r="D88" s="35" t="s">
        <v>89</v>
      </c>
      <c r="E88" s="34">
        <v>44927.0</v>
      </c>
      <c r="F88" s="36">
        <f t="shared" si="4"/>
        <v>25</v>
      </c>
      <c r="G88" s="34">
        <v>45066.0</v>
      </c>
      <c r="H88" s="36">
        <f t="shared" si="5"/>
        <v>21</v>
      </c>
      <c r="I88" s="35" t="s">
        <v>62</v>
      </c>
      <c r="J88" s="35" t="s">
        <v>217</v>
      </c>
      <c r="K88" s="48" t="s">
        <v>196</v>
      </c>
      <c r="L88" s="35" t="s">
        <v>68</v>
      </c>
      <c r="M88" s="34">
        <v>45712.0</v>
      </c>
      <c r="N88" s="35" t="s">
        <v>20</v>
      </c>
      <c r="O88" s="40"/>
      <c r="P88" s="61"/>
      <c r="Q88" s="61"/>
      <c r="R88" s="61"/>
      <c r="S88" s="61"/>
      <c r="T88" s="61"/>
      <c r="U88" s="80"/>
      <c r="V88" s="80"/>
      <c r="W88" s="80"/>
    </row>
    <row r="89">
      <c r="A89" s="34">
        <v>45705.0</v>
      </c>
      <c r="B89" s="34">
        <v>45715.0</v>
      </c>
      <c r="C89" s="35">
        <v>188190.0</v>
      </c>
      <c r="D89" s="35" t="s">
        <v>89</v>
      </c>
      <c r="E89" s="34">
        <v>45139.0</v>
      </c>
      <c r="F89" s="36">
        <f t="shared" si="4"/>
        <v>18</v>
      </c>
      <c r="G89" s="34">
        <v>45202.0</v>
      </c>
      <c r="H89" s="36">
        <f t="shared" si="5"/>
        <v>16</v>
      </c>
      <c r="I89" s="35" t="s">
        <v>39</v>
      </c>
      <c r="J89" s="35">
        <v>502.0</v>
      </c>
      <c r="K89" s="48">
        <v>8000.0</v>
      </c>
      <c r="L89" s="35" t="s">
        <v>68</v>
      </c>
      <c r="M89" s="34">
        <v>45715.0</v>
      </c>
      <c r="N89" s="35" t="s">
        <v>15</v>
      </c>
      <c r="O89" s="55" t="s">
        <v>55</v>
      </c>
      <c r="P89" s="61"/>
      <c r="Q89" s="61"/>
      <c r="R89" s="61"/>
      <c r="S89" s="61"/>
      <c r="T89" s="61"/>
      <c r="U89" s="80"/>
      <c r="V89" s="80"/>
      <c r="W89" s="80"/>
    </row>
    <row r="90">
      <c r="A90" s="34">
        <v>45705.0</v>
      </c>
      <c r="B90" s="34">
        <v>45705.0</v>
      </c>
      <c r="C90" s="35">
        <v>216118.0</v>
      </c>
      <c r="D90" s="35" t="s">
        <v>89</v>
      </c>
      <c r="E90" s="34">
        <v>45352.0</v>
      </c>
      <c r="F90" s="36">
        <f t="shared" si="4"/>
        <v>11</v>
      </c>
      <c r="G90" s="34">
        <v>45440.0</v>
      </c>
      <c r="H90" s="36">
        <f t="shared" si="5"/>
        <v>9</v>
      </c>
      <c r="I90" s="35" t="s">
        <v>43</v>
      </c>
      <c r="J90" s="35" t="s">
        <v>31</v>
      </c>
      <c r="K90" s="48" t="s">
        <v>196</v>
      </c>
      <c r="L90" s="35" t="s">
        <v>70</v>
      </c>
      <c r="M90" s="34">
        <v>45705.0</v>
      </c>
      <c r="N90" s="35" t="s">
        <v>23</v>
      </c>
      <c r="O90" s="40"/>
      <c r="P90" s="61"/>
      <c r="Q90" s="61"/>
      <c r="R90" s="61"/>
      <c r="S90" s="61"/>
      <c r="T90" s="61"/>
      <c r="U90" s="80"/>
      <c r="V90" s="80"/>
      <c r="W90" s="80"/>
    </row>
    <row r="91">
      <c r="A91" s="34">
        <v>45705.0</v>
      </c>
      <c r="B91" s="34">
        <v>45716.0</v>
      </c>
      <c r="C91" s="35">
        <v>210314.0</v>
      </c>
      <c r="D91" s="35" t="s">
        <v>89</v>
      </c>
      <c r="E91" s="34">
        <v>45352.0</v>
      </c>
      <c r="F91" s="36">
        <f t="shared" si="4"/>
        <v>11</v>
      </c>
      <c r="G91" s="34">
        <v>45398.0</v>
      </c>
      <c r="H91" s="36">
        <f t="shared" si="5"/>
        <v>10</v>
      </c>
      <c r="I91" s="35" t="s">
        <v>43</v>
      </c>
      <c r="J91" s="35">
        <v>313.0</v>
      </c>
      <c r="K91" s="38"/>
      <c r="L91" s="39"/>
      <c r="M91" s="39"/>
      <c r="N91" s="35" t="s">
        <v>17</v>
      </c>
      <c r="O91" s="40"/>
      <c r="P91" s="61"/>
      <c r="Q91" s="61"/>
      <c r="R91" s="61"/>
      <c r="S91" s="61"/>
      <c r="T91" s="61"/>
      <c r="U91" s="80"/>
      <c r="V91" s="80"/>
      <c r="W91" s="80"/>
    </row>
    <row r="92">
      <c r="A92" s="34">
        <v>45705.0</v>
      </c>
      <c r="B92" s="34">
        <v>45716.0</v>
      </c>
      <c r="C92" s="35">
        <v>203704.0</v>
      </c>
      <c r="D92" s="35" t="s">
        <v>89</v>
      </c>
      <c r="E92" s="34">
        <v>45323.0</v>
      </c>
      <c r="F92" s="36">
        <f t="shared" si="4"/>
        <v>12</v>
      </c>
      <c r="G92" s="34">
        <v>45349.0</v>
      </c>
      <c r="H92" s="36">
        <f t="shared" si="5"/>
        <v>12</v>
      </c>
      <c r="I92" s="35" t="s">
        <v>136</v>
      </c>
      <c r="J92" s="35">
        <v>909.0</v>
      </c>
      <c r="K92" s="48">
        <v>14000.0</v>
      </c>
      <c r="L92" s="35" t="s">
        <v>68</v>
      </c>
      <c r="M92" s="34">
        <v>45716.0</v>
      </c>
      <c r="N92" s="35" t="s">
        <v>20</v>
      </c>
      <c r="O92" s="55" t="s">
        <v>209</v>
      </c>
      <c r="P92" s="61"/>
      <c r="Q92" s="61"/>
      <c r="R92" s="61"/>
      <c r="S92" s="61"/>
      <c r="T92" s="61"/>
      <c r="U92" s="80"/>
      <c r="V92" s="80"/>
      <c r="W92" s="80"/>
    </row>
    <row r="93">
      <c r="A93" s="34">
        <v>45705.0</v>
      </c>
      <c r="B93" s="34">
        <v>45707.0</v>
      </c>
      <c r="C93" s="35">
        <v>215039.0</v>
      </c>
      <c r="D93" s="35" t="s">
        <v>89</v>
      </c>
      <c r="E93" s="34">
        <v>45413.0</v>
      </c>
      <c r="F93" s="36">
        <f t="shared" si="4"/>
        <v>9</v>
      </c>
      <c r="G93" s="34">
        <v>45462.0</v>
      </c>
      <c r="H93" s="36">
        <f t="shared" si="5"/>
        <v>8</v>
      </c>
      <c r="I93" s="35" t="s">
        <v>43</v>
      </c>
      <c r="J93" s="35" t="s">
        <v>101</v>
      </c>
      <c r="K93" s="48" t="s">
        <v>218</v>
      </c>
      <c r="L93" s="35" t="s">
        <v>70</v>
      </c>
      <c r="M93" s="34">
        <v>45680.0</v>
      </c>
      <c r="N93" s="35" t="s">
        <v>21</v>
      </c>
      <c r="O93" s="55" t="s">
        <v>198</v>
      </c>
      <c r="P93" s="61"/>
      <c r="Q93" s="61"/>
      <c r="R93" s="61"/>
      <c r="S93" s="61"/>
      <c r="T93" s="61"/>
      <c r="U93" s="80"/>
      <c r="V93" s="80"/>
      <c r="W93" s="80"/>
    </row>
    <row r="94">
      <c r="A94" s="34">
        <v>45705.0</v>
      </c>
      <c r="B94" s="34">
        <v>45712.0</v>
      </c>
      <c r="C94" s="35">
        <v>188325.0</v>
      </c>
      <c r="D94" s="35" t="s">
        <v>89</v>
      </c>
      <c r="E94" s="34">
        <v>45170.0</v>
      </c>
      <c r="F94" s="36">
        <f t="shared" si="4"/>
        <v>17</v>
      </c>
      <c r="G94" s="37">
        <v>45215.0</v>
      </c>
      <c r="H94" s="36">
        <f t="shared" si="5"/>
        <v>16</v>
      </c>
      <c r="I94" s="35" t="s">
        <v>49</v>
      </c>
      <c r="J94" s="35">
        <v>215.0</v>
      </c>
      <c r="K94" s="48">
        <v>18000.0</v>
      </c>
      <c r="L94" s="35" t="s">
        <v>68</v>
      </c>
      <c r="M94" s="34">
        <v>45712.0</v>
      </c>
      <c r="N94" s="35" t="s">
        <v>15</v>
      </c>
      <c r="O94" s="55" t="s">
        <v>55</v>
      </c>
      <c r="P94" s="61"/>
      <c r="Q94" s="61"/>
      <c r="R94" s="61"/>
      <c r="S94" s="61"/>
      <c r="T94" s="61"/>
      <c r="U94" s="80"/>
      <c r="V94" s="80"/>
      <c r="W94" s="80"/>
    </row>
    <row r="95">
      <c r="A95" s="34">
        <v>45705.0</v>
      </c>
      <c r="B95" s="34">
        <v>45716.0</v>
      </c>
      <c r="C95" s="35">
        <v>220455.0</v>
      </c>
      <c r="D95" s="35" t="s">
        <v>89</v>
      </c>
      <c r="E95" s="34">
        <v>45352.0</v>
      </c>
      <c r="F95" s="36">
        <f t="shared" si="4"/>
        <v>11</v>
      </c>
      <c r="G95" s="34">
        <v>45478.0</v>
      </c>
      <c r="H95" s="36">
        <f t="shared" si="5"/>
        <v>7</v>
      </c>
      <c r="I95" s="35" t="s">
        <v>46</v>
      </c>
      <c r="J95" s="35">
        <v>402.0</v>
      </c>
      <c r="K95" s="38"/>
      <c r="L95" s="39"/>
      <c r="M95" s="39"/>
      <c r="N95" s="35" t="s">
        <v>17</v>
      </c>
      <c r="O95" s="40"/>
      <c r="P95" s="61"/>
      <c r="Q95" s="61"/>
      <c r="R95" s="61"/>
      <c r="S95" s="61"/>
      <c r="T95" s="61"/>
      <c r="U95" s="80"/>
      <c r="V95" s="80"/>
      <c r="W95" s="80"/>
    </row>
    <row r="96">
      <c r="A96" s="34">
        <v>45705.0</v>
      </c>
      <c r="B96" s="34">
        <v>45709.0</v>
      </c>
      <c r="C96" s="35">
        <v>223160.0</v>
      </c>
      <c r="D96" s="35" t="s">
        <v>89</v>
      </c>
      <c r="E96" s="34">
        <v>45444.0</v>
      </c>
      <c r="F96" s="36">
        <f t="shared" si="4"/>
        <v>8</v>
      </c>
      <c r="G96" s="34">
        <v>45506.0</v>
      </c>
      <c r="H96" s="36">
        <f t="shared" si="5"/>
        <v>6</v>
      </c>
      <c r="I96" s="35" t="s">
        <v>62</v>
      </c>
      <c r="J96" s="35">
        <v>106.0</v>
      </c>
      <c r="K96" s="48" t="s">
        <v>196</v>
      </c>
      <c r="L96" s="35" t="s">
        <v>54</v>
      </c>
      <c r="M96" s="34">
        <v>45709.0</v>
      </c>
      <c r="N96" s="35" t="s">
        <v>15</v>
      </c>
      <c r="O96" s="55" t="s">
        <v>55</v>
      </c>
      <c r="P96" s="61"/>
      <c r="Q96" s="61"/>
      <c r="R96" s="61"/>
      <c r="S96" s="61"/>
      <c r="T96" s="61"/>
      <c r="U96" s="80"/>
      <c r="V96" s="80"/>
      <c r="W96" s="80"/>
    </row>
    <row r="97">
      <c r="A97" s="34">
        <v>45705.0</v>
      </c>
      <c r="B97" s="34">
        <v>45716.0</v>
      </c>
      <c r="C97" s="35">
        <v>235234.0</v>
      </c>
      <c r="D97" s="35" t="s">
        <v>89</v>
      </c>
      <c r="E97" s="34">
        <v>45566.0</v>
      </c>
      <c r="F97" s="36">
        <f t="shared" si="4"/>
        <v>4</v>
      </c>
      <c r="G97" s="37">
        <v>45621.0</v>
      </c>
      <c r="H97" s="36">
        <f t="shared" si="5"/>
        <v>3</v>
      </c>
      <c r="I97" s="35" t="s">
        <v>43</v>
      </c>
      <c r="J97" s="35">
        <v>313.0</v>
      </c>
      <c r="K97" s="48" t="s">
        <v>196</v>
      </c>
      <c r="L97" s="35" t="s">
        <v>70</v>
      </c>
      <c r="M97" s="108">
        <v>45716.0</v>
      </c>
      <c r="N97" s="35" t="s">
        <v>23</v>
      </c>
      <c r="O97" s="40"/>
      <c r="P97" s="61"/>
      <c r="Q97" s="61"/>
      <c r="R97" s="61"/>
      <c r="S97" s="61"/>
      <c r="T97" s="61"/>
      <c r="U97" s="80"/>
      <c r="V97" s="80"/>
      <c r="W97" s="80"/>
    </row>
    <row r="98">
      <c r="A98" s="112">
        <v>45705.0</v>
      </c>
      <c r="B98" s="34">
        <v>45716.0</v>
      </c>
      <c r="C98" s="113">
        <v>180399.0</v>
      </c>
      <c r="D98" s="113" t="s">
        <v>109</v>
      </c>
      <c r="E98" s="112">
        <v>45017.0</v>
      </c>
      <c r="F98" s="114">
        <f t="shared" si="4"/>
        <v>22</v>
      </c>
      <c r="G98" s="112">
        <v>45135.0</v>
      </c>
      <c r="H98" s="114">
        <f t="shared" si="5"/>
        <v>19</v>
      </c>
      <c r="I98" s="113" t="s">
        <v>62</v>
      </c>
      <c r="J98" s="115"/>
      <c r="K98" s="116"/>
      <c r="L98" s="117"/>
      <c r="M98" s="117"/>
      <c r="N98" s="118" t="s">
        <v>17</v>
      </c>
      <c r="O98" s="119"/>
      <c r="P98" s="61"/>
      <c r="Q98" s="61"/>
      <c r="R98" s="61"/>
      <c r="S98" s="61"/>
      <c r="T98" s="61"/>
      <c r="U98" s="80"/>
      <c r="V98" s="80"/>
      <c r="W98" s="80"/>
    </row>
    <row r="99">
      <c r="A99" s="34">
        <v>45705.0</v>
      </c>
      <c r="B99" s="34">
        <v>45716.0</v>
      </c>
      <c r="C99" s="35">
        <v>161458.0</v>
      </c>
      <c r="D99" s="35" t="s">
        <v>94</v>
      </c>
      <c r="E99" s="34">
        <v>44958.0</v>
      </c>
      <c r="F99" s="36">
        <f t="shared" si="4"/>
        <v>24</v>
      </c>
      <c r="G99" s="34">
        <v>44979.0</v>
      </c>
      <c r="H99" s="36">
        <f t="shared" si="5"/>
        <v>24</v>
      </c>
      <c r="I99" s="35" t="s">
        <v>66</v>
      </c>
      <c r="J99" s="87">
        <v>45678.0</v>
      </c>
      <c r="K99" s="38"/>
      <c r="L99" s="39"/>
      <c r="M99" s="39"/>
      <c r="N99" s="35" t="s">
        <v>17</v>
      </c>
      <c r="O99" s="40"/>
      <c r="P99" s="61"/>
      <c r="Q99" s="61"/>
      <c r="R99" s="61"/>
      <c r="S99" s="61"/>
      <c r="T99" s="61"/>
      <c r="U99" s="80"/>
      <c r="V99" s="80"/>
      <c r="W99" s="80"/>
    </row>
    <row r="100">
      <c r="A100" s="34">
        <v>45705.0</v>
      </c>
      <c r="B100" s="34">
        <v>45716.0</v>
      </c>
      <c r="C100" s="35">
        <v>213290.0</v>
      </c>
      <c r="D100" s="35" t="s">
        <v>94</v>
      </c>
      <c r="E100" s="34">
        <v>45200.0</v>
      </c>
      <c r="F100" s="36">
        <f t="shared" si="4"/>
        <v>16</v>
      </c>
      <c r="G100" s="34">
        <v>45418.0</v>
      </c>
      <c r="H100" s="36">
        <f t="shared" si="5"/>
        <v>9</v>
      </c>
      <c r="I100" s="35" t="s">
        <v>46</v>
      </c>
      <c r="J100" s="35">
        <v>401.0</v>
      </c>
      <c r="K100" s="48" t="s">
        <v>196</v>
      </c>
      <c r="L100" s="35" t="s">
        <v>54</v>
      </c>
      <c r="M100" s="108">
        <v>45716.0</v>
      </c>
      <c r="N100" s="35" t="s">
        <v>20</v>
      </c>
      <c r="O100" s="40"/>
      <c r="P100" s="61"/>
      <c r="Q100" s="61"/>
      <c r="R100" s="61"/>
      <c r="S100" s="61"/>
      <c r="T100" s="61"/>
      <c r="U100" s="80"/>
      <c r="V100" s="80"/>
      <c r="W100" s="80"/>
    </row>
    <row r="101">
      <c r="A101" s="34">
        <v>45705.0</v>
      </c>
      <c r="B101" s="34">
        <v>45714.0</v>
      </c>
      <c r="C101" s="35">
        <v>197432.0</v>
      </c>
      <c r="D101" s="35" t="s">
        <v>94</v>
      </c>
      <c r="E101" s="34">
        <v>45231.0</v>
      </c>
      <c r="F101" s="36">
        <f t="shared" si="4"/>
        <v>15</v>
      </c>
      <c r="G101" s="34">
        <v>45297.0</v>
      </c>
      <c r="H101" s="36">
        <f t="shared" si="5"/>
        <v>13</v>
      </c>
      <c r="I101" s="35" t="s">
        <v>62</v>
      </c>
      <c r="J101" s="35">
        <v>139.0</v>
      </c>
      <c r="K101" s="48" t="s">
        <v>196</v>
      </c>
      <c r="L101" s="35" t="s">
        <v>54</v>
      </c>
      <c r="M101" s="34">
        <v>45714.0</v>
      </c>
      <c r="N101" s="35" t="s">
        <v>20</v>
      </c>
      <c r="O101" s="40"/>
      <c r="P101" s="61"/>
      <c r="Q101" s="61"/>
      <c r="R101" s="61"/>
      <c r="S101" s="61"/>
      <c r="T101" s="61"/>
      <c r="U101" s="80"/>
      <c r="V101" s="80"/>
      <c r="W101" s="80"/>
    </row>
    <row r="102">
      <c r="A102" s="34">
        <v>45705.0</v>
      </c>
      <c r="B102" s="34">
        <v>45716.0</v>
      </c>
      <c r="C102" s="35">
        <v>214213.0</v>
      </c>
      <c r="D102" s="35" t="s">
        <v>94</v>
      </c>
      <c r="E102" s="34">
        <v>45383.0</v>
      </c>
      <c r="F102" s="36">
        <f t="shared" si="4"/>
        <v>10</v>
      </c>
      <c r="G102" s="34">
        <v>45425.0</v>
      </c>
      <c r="H102" s="36">
        <f t="shared" si="5"/>
        <v>9</v>
      </c>
      <c r="I102" s="35" t="s">
        <v>62</v>
      </c>
      <c r="J102" s="35">
        <v>105.0</v>
      </c>
      <c r="K102" s="38"/>
      <c r="L102" s="39"/>
      <c r="M102" s="39"/>
      <c r="N102" s="35" t="s">
        <v>17</v>
      </c>
      <c r="O102" s="40"/>
      <c r="P102" s="61"/>
      <c r="Q102" s="61"/>
      <c r="R102" s="61"/>
      <c r="S102" s="61"/>
      <c r="T102" s="61"/>
      <c r="U102" s="80"/>
      <c r="V102" s="80"/>
      <c r="W102" s="80"/>
    </row>
    <row r="103">
      <c r="A103" s="34">
        <v>45705.0</v>
      </c>
      <c r="B103" s="34">
        <v>45716.0</v>
      </c>
      <c r="C103" s="120">
        <v>229310.0</v>
      </c>
      <c r="D103" s="120" t="s">
        <v>59</v>
      </c>
      <c r="E103" s="121">
        <v>45505.0</v>
      </c>
      <c r="F103" s="36">
        <f t="shared" si="4"/>
        <v>6</v>
      </c>
      <c r="G103" s="121">
        <v>45567.0</v>
      </c>
      <c r="H103" s="36">
        <f t="shared" si="5"/>
        <v>4</v>
      </c>
      <c r="I103" s="120" t="s">
        <v>43</v>
      </c>
      <c r="J103" s="120">
        <v>310.0</v>
      </c>
      <c r="K103" s="122"/>
      <c r="L103" s="123"/>
      <c r="M103" s="124"/>
      <c r="N103" s="125" t="s">
        <v>17</v>
      </c>
      <c r="O103" s="55"/>
      <c r="P103" s="61"/>
      <c r="Q103" s="61"/>
      <c r="R103" s="61"/>
      <c r="S103" s="61"/>
      <c r="T103" s="61"/>
      <c r="U103" s="80"/>
      <c r="V103" s="80"/>
      <c r="W103" s="80"/>
    </row>
    <row r="104">
      <c r="A104" s="34">
        <v>45705.0</v>
      </c>
      <c r="B104" s="34">
        <v>45716.0</v>
      </c>
      <c r="C104" s="35">
        <v>136660.0</v>
      </c>
      <c r="D104" s="35" t="s">
        <v>95</v>
      </c>
      <c r="E104" s="34">
        <v>44713.0</v>
      </c>
      <c r="F104" s="36">
        <f t="shared" si="4"/>
        <v>32</v>
      </c>
      <c r="G104" s="34">
        <v>44743.0</v>
      </c>
      <c r="H104" s="36">
        <f t="shared" si="5"/>
        <v>31</v>
      </c>
      <c r="I104" s="35" t="s">
        <v>43</v>
      </c>
      <c r="J104" s="35">
        <v>304.0</v>
      </c>
      <c r="K104" s="38"/>
      <c r="L104" s="39"/>
      <c r="M104" s="39"/>
      <c r="N104" s="35" t="s">
        <v>17</v>
      </c>
      <c r="O104" s="40"/>
      <c r="P104" s="61"/>
      <c r="Q104" s="61"/>
      <c r="R104" s="61"/>
      <c r="S104" s="61"/>
      <c r="T104" s="61"/>
      <c r="U104" s="80"/>
      <c r="V104" s="80"/>
      <c r="W104" s="80"/>
    </row>
    <row r="105">
      <c r="A105" s="34">
        <v>45705.0</v>
      </c>
      <c r="B105" s="34">
        <v>45708.0</v>
      </c>
      <c r="C105" s="35">
        <v>221521.0</v>
      </c>
      <c r="D105" s="35" t="s">
        <v>95</v>
      </c>
      <c r="E105" s="34">
        <v>45413.0</v>
      </c>
      <c r="F105" s="36">
        <f t="shared" si="4"/>
        <v>9</v>
      </c>
      <c r="G105" s="34">
        <v>45488.0</v>
      </c>
      <c r="H105" s="36">
        <f t="shared" si="5"/>
        <v>7</v>
      </c>
      <c r="I105" s="35" t="s">
        <v>43</v>
      </c>
      <c r="J105" s="35">
        <v>302.0</v>
      </c>
      <c r="K105" s="48" t="s">
        <v>196</v>
      </c>
      <c r="L105" s="35" t="s">
        <v>54</v>
      </c>
      <c r="M105" s="34">
        <v>45708.0</v>
      </c>
      <c r="N105" s="35" t="s">
        <v>15</v>
      </c>
      <c r="O105" s="55" t="s">
        <v>55</v>
      </c>
      <c r="P105" s="61"/>
      <c r="Q105" s="61"/>
      <c r="R105" s="61"/>
      <c r="S105" s="61"/>
      <c r="T105" s="61"/>
      <c r="U105" s="80"/>
      <c r="V105" s="80"/>
      <c r="W105" s="80"/>
    </row>
    <row r="106">
      <c r="A106" s="34">
        <v>45705.0</v>
      </c>
      <c r="B106" s="34">
        <v>45716.0</v>
      </c>
      <c r="C106" s="35">
        <v>211226.0</v>
      </c>
      <c r="D106" s="35" t="s">
        <v>98</v>
      </c>
      <c r="E106" s="34">
        <v>45292.0</v>
      </c>
      <c r="F106" s="36">
        <f t="shared" si="4"/>
        <v>13</v>
      </c>
      <c r="G106" s="34">
        <v>45401.0</v>
      </c>
      <c r="H106" s="36">
        <f t="shared" si="5"/>
        <v>10</v>
      </c>
      <c r="I106" s="35" t="s">
        <v>39</v>
      </c>
      <c r="J106" s="35">
        <v>534.0</v>
      </c>
      <c r="K106" s="48" t="s">
        <v>219</v>
      </c>
      <c r="L106" s="35" t="s">
        <v>70</v>
      </c>
      <c r="M106" s="108">
        <v>45695.0</v>
      </c>
      <c r="N106" s="35" t="s">
        <v>87</v>
      </c>
      <c r="O106" s="55" t="s">
        <v>157</v>
      </c>
      <c r="P106" s="61"/>
      <c r="Q106" s="61"/>
      <c r="R106" s="61"/>
      <c r="S106" s="61"/>
      <c r="T106" s="61"/>
      <c r="U106" s="80"/>
      <c r="V106" s="80"/>
      <c r="W106" s="80"/>
    </row>
    <row r="107">
      <c r="A107" s="34">
        <v>45705.0</v>
      </c>
      <c r="B107" s="34">
        <v>45716.0</v>
      </c>
      <c r="C107" s="35">
        <v>143912.0</v>
      </c>
      <c r="D107" s="35" t="s">
        <v>99</v>
      </c>
      <c r="E107" s="34">
        <v>44743.0</v>
      </c>
      <c r="F107" s="36">
        <f t="shared" si="4"/>
        <v>31</v>
      </c>
      <c r="G107" s="34">
        <v>44805.0</v>
      </c>
      <c r="H107" s="36">
        <f t="shared" si="5"/>
        <v>29</v>
      </c>
      <c r="I107" s="35" t="s">
        <v>66</v>
      </c>
      <c r="J107" s="35" t="s">
        <v>31</v>
      </c>
      <c r="K107" s="38"/>
      <c r="L107" s="39"/>
      <c r="M107" s="39"/>
      <c r="N107" s="35" t="s">
        <v>17</v>
      </c>
      <c r="O107" s="40"/>
      <c r="P107" s="61"/>
      <c r="Q107" s="61"/>
      <c r="R107" s="61"/>
      <c r="S107" s="61"/>
      <c r="T107" s="61"/>
      <c r="U107" s="80"/>
      <c r="V107" s="80"/>
      <c r="W107" s="80"/>
    </row>
    <row r="108">
      <c r="A108" s="34">
        <v>45705.0</v>
      </c>
      <c r="B108" s="34">
        <v>45716.0</v>
      </c>
      <c r="C108" s="35">
        <v>193889.0</v>
      </c>
      <c r="D108" s="35" t="s">
        <v>99</v>
      </c>
      <c r="E108" s="34">
        <v>45231.0</v>
      </c>
      <c r="F108" s="36">
        <f t="shared" si="4"/>
        <v>15</v>
      </c>
      <c r="G108" s="37">
        <v>45257.0</v>
      </c>
      <c r="H108" s="36">
        <f t="shared" si="5"/>
        <v>15</v>
      </c>
      <c r="I108" s="35" t="s">
        <v>46</v>
      </c>
      <c r="J108" s="35">
        <v>401.0</v>
      </c>
      <c r="K108" s="48" t="s">
        <v>196</v>
      </c>
      <c r="L108" s="35" t="s">
        <v>70</v>
      </c>
      <c r="M108" s="108">
        <v>45716.0</v>
      </c>
      <c r="N108" s="35" t="s">
        <v>20</v>
      </c>
      <c r="O108" s="40"/>
      <c r="P108" s="61"/>
      <c r="Q108" s="61"/>
      <c r="R108" s="61"/>
      <c r="S108" s="61"/>
      <c r="T108" s="61"/>
      <c r="U108" s="80"/>
      <c r="V108" s="80"/>
      <c r="W108" s="80"/>
    </row>
    <row r="109">
      <c r="A109" s="34">
        <v>45705.0</v>
      </c>
      <c r="B109" s="34">
        <v>45715.0</v>
      </c>
      <c r="C109" s="35">
        <v>197863.0</v>
      </c>
      <c r="D109" s="35" t="s">
        <v>99</v>
      </c>
      <c r="E109" s="34">
        <v>45261.0</v>
      </c>
      <c r="F109" s="36">
        <f t="shared" si="4"/>
        <v>14</v>
      </c>
      <c r="G109" s="34">
        <v>45301.0</v>
      </c>
      <c r="H109" s="36">
        <f t="shared" si="5"/>
        <v>13</v>
      </c>
      <c r="I109" s="35" t="s">
        <v>39</v>
      </c>
      <c r="J109" s="35">
        <v>514.0</v>
      </c>
      <c r="K109" s="48" t="s">
        <v>196</v>
      </c>
      <c r="L109" s="35" t="s">
        <v>54</v>
      </c>
      <c r="M109" s="34">
        <v>45715.0</v>
      </c>
      <c r="N109" s="35" t="s">
        <v>20</v>
      </c>
      <c r="O109" s="40"/>
      <c r="P109" s="61"/>
      <c r="Q109" s="61"/>
      <c r="R109" s="61"/>
      <c r="S109" s="61"/>
      <c r="T109" s="61"/>
      <c r="U109" s="80"/>
      <c r="V109" s="80"/>
      <c r="W109" s="80"/>
    </row>
    <row r="110">
      <c r="A110" s="34">
        <v>45705.0</v>
      </c>
      <c r="B110" s="34">
        <v>45708.0</v>
      </c>
      <c r="C110" s="35">
        <v>226804.0</v>
      </c>
      <c r="D110" s="35" t="s">
        <v>99</v>
      </c>
      <c r="E110" s="34">
        <v>45474.0</v>
      </c>
      <c r="F110" s="36">
        <f t="shared" si="4"/>
        <v>7</v>
      </c>
      <c r="G110" s="34">
        <v>45538.0</v>
      </c>
      <c r="H110" s="36">
        <f t="shared" si="5"/>
        <v>5</v>
      </c>
      <c r="I110" s="35" t="s">
        <v>43</v>
      </c>
      <c r="J110" s="35">
        <v>307.0</v>
      </c>
      <c r="K110" s="38"/>
      <c r="L110" s="39"/>
      <c r="M110" s="34">
        <v>45708.0</v>
      </c>
      <c r="N110" s="35" t="s">
        <v>16</v>
      </c>
      <c r="O110" s="55" t="s">
        <v>220</v>
      </c>
      <c r="P110" s="61"/>
      <c r="Q110" s="61"/>
      <c r="R110" s="61"/>
      <c r="S110" s="61"/>
      <c r="T110" s="61"/>
      <c r="U110" s="80"/>
      <c r="V110" s="80"/>
      <c r="W110" s="80"/>
    </row>
    <row r="111">
      <c r="A111" s="34">
        <v>45705.0</v>
      </c>
      <c r="B111" s="34">
        <v>45706.0</v>
      </c>
      <c r="C111" s="35">
        <v>235629.0</v>
      </c>
      <c r="D111" s="35" t="s">
        <v>99</v>
      </c>
      <c r="E111" s="34">
        <v>45536.0</v>
      </c>
      <c r="F111" s="36">
        <f t="shared" si="4"/>
        <v>5</v>
      </c>
      <c r="G111" s="37">
        <v>45624.0</v>
      </c>
      <c r="H111" s="36">
        <f t="shared" si="5"/>
        <v>3</v>
      </c>
      <c r="I111" s="35" t="s">
        <v>66</v>
      </c>
      <c r="J111" s="35" t="s">
        <v>31</v>
      </c>
      <c r="K111" s="48" t="s">
        <v>196</v>
      </c>
      <c r="L111" s="35" t="s">
        <v>70</v>
      </c>
      <c r="M111" s="34">
        <v>45706.0</v>
      </c>
      <c r="N111" s="35" t="s">
        <v>23</v>
      </c>
      <c r="O111" s="40"/>
      <c r="P111" s="61"/>
      <c r="Q111" s="61"/>
      <c r="R111" s="61"/>
      <c r="S111" s="61"/>
      <c r="T111" s="61"/>
      <c r="U111" s="80"/>
      <c r="V111" s="80"/>
      <c r="W111" s="80"/>
    </row>
    <row r="112">
      <c r="A112" s="34">
        <v>45705.0</v>
      </c>
      <c r="B112" s="34">
        <v>45716.0</v>
      </c>
      <c r="C112" s="35">
        <v>172187.0</v>
      </c>
      <c r="D112" s="35" t="s">
        <v>102</v>
      </c>
      <c r="E112" s="34">
        <v>45017.0</v>
      </c>
      <c r="F112" s="36">
        <f t="shared" si="4"/>
        <v>22</v>
      </c>
      <c r="G112" s="34">
        <v>45070.0</v>
      </c>
      <c r="H112" s="36">
        <f t="shared" si="5"/>
        <v>21</v>
      </c>
      <c r="I112" s="35" t="s">
        <v>118</v>
      </c>
      <c r="J112" s="35">
        <v>602.0</v>
      </c>
      <c r="K112" s="38"/>
      <c r="L112" s="39"/>
      <c r="M112" s="39"/>
      <c r="N112" s="35" t="s">
        <v>17</v>
      </c>
      <c r="O112" s="40"/>
      <c r="P112" s="61"/>
      <c r="Q112" s="61"/>
      <c r="R112" s="61"/>
      <c r="S112" s="61"/>
      <c r="T112" s="61"/>
      <c r="U112" s="80"/>
      <c r="V112" s="80"/>
      <c r="W112" s="80"/>
    </row>
    <row r="113">
      <c r="A113" s="34">
        <v>45705.0</v>
      </c>
      <c r="B113" s="34">
        <v>45716.0</v>
      </c>
      <c r="C113" s="35">
        <v>213049.0</v>
      </c>
      <c r="D113" s="35" t="s">
        <v>102</v>
      </c>
      <c r="E113" s="34">
        <v>45413.0</v>
      </c>
      <c r="F113" s="36">
        <f t="shared" si="4"/>
        <v>9</v>
      </c>
      <c r="G113" s="34">
        <v>45457.0</v>
      </c>
      <c r="H113" s="36">
        <f t="shared" si="5"/>
        <v>8</v>
      </c>
      <c r="I113" s="35" t="s">
        <v>43</v>
      </c>
      <c r="J113" s="35" t="s">
        <v>31</v>
      </c>
      <c r="K113" s="38"/>
      <c r="L113" s="39"/>
      <c r="M113" s="39"/>
      <c r="N113" s="35" t="s">
        <v>17</v>
      </c>
      <c r="O113" s="40"/>
      <c r="P113" s="61"/>
      <c r="Q113" s="61"/>
      <c r="R113" s="61"/>
      <c r="S113" s="61"/>
      <c r="T113" s="61"/>
      <c r="U113" s="80"/>
      <c r="V113" s="80"/>
      <c r="W113" s="80"/>
    </row>
    <row r="114">
      <c r="A114" s="34">
        <v>45705.0</v>
      </c>
      <c r="B114" s="34">
        <v>45712.0</v>
      </c>
      <c r="C114" s="35">
        <v>219729.0</v>
      </c>
      <c r="D114" s="35" t="s">
        <v>102</v>
      </c>
      <c r="E114" s="34">
        <v>45444.0</v>
      </c>
      <c r="F114" s="36">
        <f t="shared" si="4"/>
        <v>8</v>
      </c>
      <c r="G114" s="34">
        <v>45474.0</v>
      </c>
      <c r="H114" s="36">
        <f t="shared" si="5"/>
        <v>7</v>
      </c>
      <c r="I114" s="35" t="s">
        <v>62</v>
      </c>
      <c r="J114" s="35" t="s">
        <v>221</v>
      </c>
      <c r="K114" s="48" t="s">
        <v>196</v>
      </c>
      <c r="L114" s="35" t="s">
        <v>54</v>
      </c>
      <c r="M114" s="34">
        <v>45712.0</v>
      </c>
      <c r="N114" s="35" t="s">
        <v>15</v>
      </c>
      <c r="O114" s="55" t="s">
        <v>55</v>
      </c>
      <c r="P114" s="61"/>
      <c r="Q114" s="61"/>
      <c r="R114" s="61"/>
      <c r="S114" s="61"/>
      <c r="T114" s="61"/>
      <c r="U114" s="80"/>
      <c r="V114" s="80"/>
      <c r="W114" s="80"/>
    </row>
    <row r="115">
      <c r="A115" s="34">
        <v>45705.0</v>
      </c>
      <c r="B115" s="34">
        <v>45708.0</v>
      </c>
      <c r="C115" s="35">
        <v>234249.0</v>
      </c>
      <c r="D115" s="35" t="s">
        <v>102</v>
      </c>
      <c r="E115" s="34">
        <v>45413.0</v>
      </c>
      <c r="F115" s="36">
        <f t="shared" si="4"/>
        <v>9</v>
      </c>
      <c r="G115" s="37">
        <v>45610.0</v>
      </c>
      <c r="H115" s="36">
        <f t="shared" si="5"/>
        <v>3</v>
      </c>
      <c r="I115" s="35" t="s">
        <v>43</v>
      </c>
      <c r="J115" s="35">
        <v>302.0</v>
      </c>
      <c r="K115" s="48" t="s">
        <v>222</v>
      </c>
      <c r="L115" s="35" t="s">
        <v>54</v>
      </c>
      <c r="M115" s="34">
        <v>45708.0</v>
      </c>
      <c r="N115" s="35" t="s">
        <v>23</v>
      </c>
      <c r="O115" s="40"/>
      <c r="P115" s="61"/>
      <c r="Q115" s="61"/>
      <c r="R115" s="61"/>
      <c r="S115" s="61"/>
      <c r="T115" s="61"/>
      <c r="U115" s="80"/>
      <c r="V115" s="80"/>
      <c r="W115" s="80"/>
    </row>
    <row r="116">
      <c r="A116" s="34">
        <v>45705.0</v>
      </c>
      <c r="B116" s="34">
        <v>45706.0</v>
      </c>
      <c r="C116" s="35">
        <v>197113.0</v>
      </c>
      <c r="D116" s="35" t="s">
        <v>102</v>
      </c>
      <c r="E116" s="34">
        <v>45292.0</v>
      </c>
      <c r="F116" s="36">
        <f t="shared" si="4"/>
        <v>13</v>
      </c>
      <c r="G116" s="34">
        <v>45301.0</v>
      </c>
      <c r="H116" s="36">
        <f t="shared" si="5"/>
        <v>13</v>
      </c>
      <c r="I116" s="35" t="s">
        <v>62</v>
      </c>
      <c r="J116" s="35">
        <v>101.0</v>
      </c>
      <c r="K116" s="48">
        <v>6520.94</v>
      </c>
      <c r="L116" s="35" t="s">
        <v>54</v>
      </c>
      <c r="M116" s="34">
        <v>45706.0</v>
      </c>
      <c r="N116" s="35" t="s">
        <v>21</v>
      </c>
      <c r="O116" s="55" t="s">
        <v>198</v>
      </c>
      <c r="P116" s="61"/>
      <c r="Q116" s="61"/>
      <c r="R116" s="61"/>
      <c r="S116" s="61"/>
      <c r="T116" s="61"/>
      <c r="U116" s="80"/>
      <c r="V116" s="80"/>
      <c r="W116" s="80"/>
    </row>
    <row r="117">
      <c r="A117" s="34">
        <v>45705.0</v>
      </c>
      <c r="B117" s="34">
        <v>45709.0</v>
      </c>
      <c r="C117" s="35">
        <v>216212.0</v>
      </c>
      <c r="D117" s="35" t="s">
        <v>102</v>
      </c>
      <c r="E117" s="34">
        <v>45352.0</v>
      </c>
      <c r="F117" s="36">
        <f t="shared" si="4"/>
        <v>11</v>
      </c>
      <c r="G117" s="34">
        <v>45440.0</v>
      </c>
      <c r="H117" s="36">
        <f t="shared" si="5"/>
        <v>9</v>
      </c>
      <c r="I117" s="35" t="s">
        <v>62</v>
      </c>
      <c r="J117" s="35">
        <v>104.0</v>
      </c>
      <c r="K117" s="48" t="s">
        <v>196</v>
      </c>
      <c r="L117" s="35" t="s">
        <v>68</v>
      </c>
      <c r="M117" s="34">
        <v>45709.0</v>
      </c>
      <c r="N117" s="35" t="s">
        <v>15</v>
      </c>
      <c r="O117" s="55" t="s">
        <v>55</v>
      </c>
      <c r="P117" s="61"/>
      <c r="Q117" s="61"/>
      <c r="R117" s="61"/>
      <c r="S117" s="61"/>
      <c r="T117" s="61"/>
      <c r="U117" s="80"/>
      <c r="V117" s="80"/>
      <c r="W117" s="80"/>
    </row>
    <row r="118">
      <c r="A118" s="34">
        <v>45705.0</v>
      </c>
      <c r="B118" s="34">
        <v>45716.0</v>
      </c>
      <c r="C118" s="35">
        <v>212545.0</v>
      </c>
      <c r="D118" s="35" t="s">
        <v>105</v>
      </c>
      <c r="E118" s="34">
        <v>45323.0</v>
      </c>
      <c r="F118" s="36">
        <f t="shared" si="4"/>
        <v>12</v>
      </c>
      <c r="G118" s="34">
        <v>45412.0</v>
      </c>
      <c r="H118" s="36">
        <f t="shared" si="5"/>
        <v>9</v>
      </c>
      <c r="I118" s="35" t="s">
        <v>127</v>
      </c>
      <c r="J118" s="35" t="s">
        <v>31</v>
      </c>
      <c r="K118" s="38"/>
      <c r="L118" s="39"/>
      <c r="M118" s="39"/>
      <c r="N118" s="35" t="s">
        <v>17</v>
      </c>
      <c r="O118" s="40"/>
      <c r="P118" s="61"/>
      <c r="Q118" s="61"/>
      <c r="R118" s="61"/>
      <c r="S118" s="61"/>
      <c r="T118" s="61"/>
      <c r="U118" s="80"/>
      <c r="V118" s="80"/>
      <c r="W118" s="80"/>
    </row>
    <row r="119">
      <c r="A119" s="34">
        <v>45705.0</v>
      </c>
      <c r="B119" s="34">
        <v>45716.0</v>
      </c>
      <c r="C119" s="35">
        <v>208326.0</v>
      </c>
      <c r="D119" s="35" t="s">
        <v>105</v>
      </c>
      <c r="E119" s="34">
        <v>45352.0</v>
      </c>
      <c r="F119" s="36">
        <f t="shared" si="4"/>
        <v>11</v>
      </c>
      <c r="G119" s="34">
        <v>45379.0</v>
      </c>
      <c r="H119" s="36">
        <f t="shared" si="5"/>
        <v>11</v>
      </c>
      <c r="I119" s="35" t="s">
        <v>49</v>
      </c>
      <c r="J119" s="35">
        <v>269.0</v>
      </c>
      <c r="K119" s="38"/>
      <c r="L119" s="39"/>
      <c r="M119" s="39"/>
      <c r="N119" s="35" t="s">
        <v>17</v>
      </c>
      <c r="O119" s="40"/>
      <c r="P119" s="61"/>
      <c r="Q119" s="61"/>
      <c r="R119" s="61"/>
      <c r="S119" s="61"/>
      <c r="T119" s="61"/>
      <c r="U119" s="80"/>
      <c r="V119" s="80"/>
      <c r="W119" s="80"/>
    </row>
    <row r="120">
      <c r="A120" s="34">
        <v>45705.0</v>
      </c>
      <c r="B120" s="34">
        <v>45706.0</v>
      </c>
      <c r="C120" s="35">
        <v>221228.0</v>
      </c>
      <c r="D120" s="35" t="s">
        <v>106</v>
      </c>
      <c r="E120" s="34">
        <v>45413.0</v>
      </c>
      <c r="F120" s="36">
        <f t="shared" si="4"/>
        <v>9</v>
      </c>
      <c r="G120" s="34">
        <v>45484.0</v>
      </c>
      <c r="H120" s="36">
        <f t="shared" si="5"/>
        <v>7</v>
      </c>
      <c r="I120" s="35" t="s">
        <v>43</v>
      </c>
      <c r="J120" s="35">
        <v>312.0</v>
      </c>
      <c r="K120" s="48">
        <v>10000.0</v>
      </c>
      <c r="L120" s="35" t="s">
        <v>54</v>
      </c>
      <c r="M120" s="34">
        <v>45706.0</v>
      </c>
      <c r="N120" s="35" t="s">
        <v>15</v>
      </c>
      <c r="O120" s="55" t="s">
        <v>55</v>
      </c>
      <c r="P120" s="61"/>
      <c r="Q120" s="61"/>
      <c r="R120" s="61"/>
      <c r="S120" s="61"/>
      <c r="T120" s="61"/>
      <c r="U120" s="80"/>
      <c r="V120" s="80"/>
      <c r="W120" s="80"/>
    </row>
    <row r="121">
      <c r="A121" s="34">
        <v>45705.0</v>
      </c>
      <c r="B121" s="34">
        <v>45707.0</v>
      </c>
      <c r="C121" s="35">
        <v>221873.0</v>
      </c>
      <c r="D121" s="35" t="s">
        <v>106</v>
      </c>
      <c r="E121" s="34">
        <v>45383.0</v>
      </c>
      <c r="F121" s="36">
        <f t="shared" si="4"/>
        <v>10</v>
      </c>
      <c r="G121" s="34">
        <v>45490.0</v>
      </c>
      <c r="H121" s="36">
        <f t="shared" si="5"/>
        <v>7</v>
      </c>
      <c r="I121" s="35" t="s">
        <v>46</v>
      </c>
      <c r="J121" s="35">
        <v>406.0</v>
      </c>
      <c r="K121" s="48" t="s">
        <v>196</v>
      </c>
      <c r="L121" s="35" t="s">
        <v>70</v>
      </c>
      <c r="M121" s="34">
        <v>45707.0</v>
      </c>
      <c r="N121" s="35" t="s">
        <v>22</v>
      </c>
      <c r="O121" s="40"/>
      <c r="P121" s="61"/>
      <c r="Q121" s="61"/>
      <c r="R121" s="61"/>
      <c r="S121" s="61"/>
      <c r="T121" s="61"/>
      <c r="U121" s="80"/>
      <c r="V121" s="80"/>
      <c r="W121" s="80"/>
    </row>
    <row r="122">
      <c r="A122" s="34">
        <v>45705.0</v>
      </c>
      <c r="B122" s="34">
        <v>45716.0</v>
      </c>
      <c r="C122" s="35">
        <v>229409.0</v>
      </c>
      <c r="D122" s="35" t="s">
        <v>106</v>
      </c>
      <c r="E122" s="34">
        <v>45474.0</v>
      </c>
      <c r="F122" s="36">
        <f t="shared" si="4"/>
        <v>7</v>
      </c>
      <c r="G122" s="34">
        <v>45565.0</v>
      </c>
      <c r="H122" s="36">
        <f t="shared" si="5"/>
        <v>4</v>
      </c>
      <c r="I122" s="35" t="s">
        <v>66</v>
      </c>
      <c r="J122" s="35" t="s">
        <v>31</v>
      </c>
      <c r="K122" s="38"/>
      <c r="L122" s="39"/>
      <c r="M122" s="39"/>
      <c r="N122" s="35" t="s">
        <v>17</v>
      </c>
      <c r="O122" s="40"/>
      <c r="P122" s="61"/>
      <c r="Q122" s="61"/>
      <c r="R122" s="61"/>
      <c r="S122" s="61"/>
      <c r="T122" s="61"/>
      <c r="U122" s="80"/>
      <c r="V122" s="80"/>
      <c r="W122" s="80"/>
    </row>
    <row r="123">
      <c r="A123" s="34">
        <v>45705.0</v>
      </c>
      <c r="B123" s="34">
        <v>45716.0</v>
      </c>
      <c r="C123" s="35">
        <v>169900.0</v>
      </c>
      <c r="D123" s="35" t="s">
        <v>108</v>
      </c>
      <c r="E123" s="34">
        <v>45017.0</v>
      </c>
      <c r="F123" s="36">
        <f t="shared" si="4"/>
        <v>22</v>
      </c>
      <c r="G123" s="34">
        <v>45051.0</v>
      </c>
      <c r="H123" s="36">
        <f t="shared" si="5"/>
        <v>21</v>
      </c>
      <c r="I123" s="35" t="s">
        <v>49</v>
      </c>
      <c r="J123" s="35">
        <v>214.0</v>
      </c>
      <c r="K123" s="38"/>
      <c r="L123" s="39"/>
      <c r="M123" s="39"/>
      <c r="N123" s="35" t="s">
        <v>17</v>
      </c>
      <c r="O123" s="40"/>
      <c r="P123" s="61"/>
      <c r="Q123" s="61"/>
      <c r="R123" s="61"/>
      <c r="S123" s="61"/>
      <c r="T123" s="61"/>
      <c r="U123" s="80"/>
      <c r="V123" s="80"/>
      <c r="W123" s="80"/>
    </row>
    <row r="124">
      <c r="A124" s="34">
        <v>45705.0</v>
      </c>
      <c r="B124" s="34">
        <v>45714.0</v>
      </c>
      <c r="C124" s="35">
        <v>180391.0</v>
      </c>
      <c r="D124" s="35" t="s">
        <v>109</v>
      </c>
      <c r="E124" s="34">
        <v>45017.0</v>
      </c>
      <c r="F124" s="36">
        <f t="shared" si="4"/>
        <v>22</v>
      </c>
      <c r="G124" s="34">
        <v>45135.0</v>
      </c>
      <c r="H124" s="36">
        <f t="shared" si="5"/>
        <v>19</v>
      </c>
      <c r="I124" s="35" t="s">
        <v>62</v>
      </c>
      <c r="J124" s="35">
        <v>112.0</v>
      </c>
      <c r="K124" s="48" t="s">
        <v>196</v>
      </c>
      <c r="L124" s="35" t="s">
        <v>54</v>
      </c>
      <c r="M124" s="34">
        <v>45714.0</v>
      </c>
      <c r="N124" s="35" t="s">
        <v>20</v>
      </c>
      <c r="O124" s="40"/>
      <c r="P124" s="61"/>
      <c r="Q124" s="61"/>
      <c r="R124" s="61"/>
      <c r="S124" s="61"/>
      <c r="T124" s="61"/>
      <c r="U124" s="80"/>
      <c r="V124" s="80"/>
      <c r="W124" s="80"/>
    </row>
    <row r="125">
      <c r="A125" s="34">
        <v>45705.0</v>
      </c>
      <c r="B125" s="34">
        <v>45716.0</v>
      </c>
      <c r="C125" s="35">
        <v>183882.0</v>
      </c>
      <c r="D125" s="35" t="s">
        <v>109</v>
      </c>
      <c r="E125" s="34">
        <v>45139.0</v>
      </c>
      <c r="F125" s="36">
        <f t="shared" si="4"/>
        <v>18</v>
      </c>
      <c r="G125" s="34">
        <v>45166.0</v>
      </c>
      <c r="H125" s="36">
        <f t="shared" si="5"/>
        <v>18</v>
      </c>
      <c r="I125" s="35" t="s">
        <v>39</v>
      </c>
      <c r="J125" s="35" t="s">
        <v>146</v>
      </c>
      <c r="K125" s="38"/>
      <c r="L125" s="39"/>
      <c r="M125" s="39"/>
      <c r="N125" s="35" t="s">
        <v>17</v>
      </c>
      <c r="O125" s="40"/>
      <c r="P125" s="61"/>
      <c r="Q125" s="61"/>
      <c r="R125" s="61"/>
      <c r="S125" s="61"/>
      <c r="T125" s="61"/>
      <c r="U125" s="80"/>
      <c r="V125" s="80"/>
      <c r="W125" s="80"/>
    </row>
    <row r="126">
      <c r="A126" s="34">
        <v>45705.0</v>
      </c>
      <c r="B126" s="34">
        <v>45707.0</v>
      </c>
      <c r="C126" s="35">
        <v>196695.0</v>
      </c>
      <c r="D126" s="35" t="s">
        <v>110</v>
      </c>
      <c r="E126" s="34">
        <v>45261.0</v>
      </c>
      <c r="F126" s="36">
        <f t="shared" si="4"/>
        <v>14</v>
      </c>
      <c r="G126" s="37">
        <v>45287.0</v>
      </c>
      <c r="H126" s="36">
        <f t="shared" si="5"/>
        <v>14</v>
      </c>
      <c r="I126" s="35" t="s">
        <v>49</v>
      </c>
      <c r="J126" s="35">
        <v>215.0</v>
      </c>
      <c r="K126" s="48" t="s">
        <v>223</v>
      </c>
      <c r="L126" s="35" t="s">
        <v>68</v>
      </c>
      <c r="M126" s="34">
        <v>45707.0</v>
      </c>
      <c r="N126" s="35" t="s">
        <v>21</v>
      </c>
      <c r="O126" s="55" t="s">
        <v>208</v>
      </c>
      <c r="P126" s="61"/>
      <c r="Q126" s="61"/>
      <c r="R126" s="61"/>
      <c r="S126" s="61"/>
      <c r="T126" s="61"/>
      <c r="U126" s="80"/>
      <c r="V126" s="80"/>
      <c r="W126" s="80"/>
    </row>
    <row r="127">
      <c r="A127" s="34">
        <v>45705.0</v>
      </c>
      <c r="B127" s="34">
        <v>45708.0</v>
      </c>
      <c r="C127" s="35">
        <v>220290.0</v>
      </c>
      <c r="D127" s="35" t="s">
        <v>113</v>
      </c>
      <c r="E127" s="34">
        <v>45444.0</v>
      </c>
      <c r="F127" s="36">
        <f t="shared" si="4"/>
        <v>8</v>
      </c>
      <c r="G127" s="34">
        <v>45477.0</v>
      </c>
      <c r="H127" s="36">
        <f t="shared" si="5"/>
        <v>7</v>
      </c>
      <c r="I127" s="35" t="s">
        <v>43</v>
      </c>
      <c r="J127" s="35">
        <v>301.0</v>
      </c>
      <c r="K127" s="48" t="s">
        <v>196</v>
      </c>
      <c r="L127" s="35" t="s">
        <v>54</v>
      </c>
      <c r="M127" s="34">
        <v>45708.0</v>
      </c>
      <c r="N127" s="35" t="s">
        <v>15</v>
      </c>
      <c r="O127" s="55" t="s">
        <v>55</v>
      </c>
      <c r="P127" s="61"/>
      <c r="Q127" s="61"/>
      <c r="R127" s="61"/>
      <c r="S127" s="61"/>
      <c r="T127" s="61"/>
      <c r="U127" s="80"/>
      <c r="V127" s="80"/>
      <c r="W127" s="80"/>
    </row>
    <row r="128">
      <c r="A128" s="34">
        <v>45705.0</v>
      </c>
      <c r="B128" s="34">
        <v>45674.0</v>
      </c>
      <c r="C128" s="35">
        <v>223302.0</v>
      </c>
      <c r="D128" s="35" t="s">
        <v>114</v>
      </c>
      <c r="E128" s="34">
        <v>45474.0</v>
      </c>
      <c r="F128" s="36">
        <f t="shared" si="4"/>
        <v>7</v>
      </c>
      <c r="G128" s="34">
        <v>45503.0</v>
      </c>
      <c r="H128" s="36">
        <f t="shared" si="5"/>
        <v>6</v>
      </c>
      <c r="I128" s="35" t="s">
        <v>43</v>
      </c>
      <c r="J128" s="35" t="s">
        <v>31</v>
      </c>
      <c r="K128" s="48" t="s">
        <v>196</v>
      </c>
      <c r="L128" s="35" t="s">
        <v>70</v>
      </c>
      <c r="M128" s="37">
        <v>45643.0</v>
      </c>
      <c r="N128" s="35" t="s">
        <v>22</v>
      </c>
      <c r="O128" s="40"/>
      <c r="P128" s="61"/>
      <c r="Q128" s="61"/>
      <c r="R128" s="61"/>
      <c r="S128" s="61"/>
      <c r="T128" s="61"/>
      <c r="U128" s="80"/>
      <c r="V128" s="80"/>
      <c r="W128" s="80"/>
    </row>
    <row r="129">
      <c r="A129" s="112">
        <v>45705.0</v>
      </c>
      <c r="B129" s="126">
        <v>45716.0</v>
      </c>
      <c r="C129" s="113">
        <v>221763.0</v>
      </c>
      <c r="D129" s="113" t="s">
        <v>84</v>
      </c>
      <c r="E129" s="112">
        <v>45474.0</v>
      </c>
      <c r="F129" s="114">
        <v>7.0</v>
      </c>
      <c r="G129" s="127">
        <v>45499.0</v>
      </c>
      <c r="H129" s="114">
        <v>6.0</v>
      </c>
      <c r="I129" s="113" t="s">
        <v>49</v>
      </c>
      <c r="J129" s="113">
        <v>230.0</v>
      </c>
      <c r="K129" s="128">
        <v>6500.0</v>
      </c>
      <c r="L129" s="35" t="s">
        <v>68</v>
      </c>
      <c r="M129" s="108">
        <v>45716.0</v>
      </c>
      <c r="N129" s="129" t="s">
        <v>15</v>
      </c>
      <c r="O129" s="130" t="s">
        <v>55</v>
      </c>
      <c r="P129" s="131"/>
      <c r="Q129" s="131"/>
      <c r="R129" s="131"/>
      <c r="S129" s="131"/>
      <c r="T129" s="131"/>
      <c r="U129" s="132"/>
      <c r="V129" s="132"/>
      <c r="W129" s="132"/>
    </row>
    <row r="130">
      <c r="A130" s="34">
        <v>45705.0</v>
      </c>
      <c r="B130" s="34">
        <v>45716.0</v>
      </c>
      <c r="C130" s="35">
        <v>237548.0</v>
      </c>
      <c r="D130" s="35" t="s">
        <v>114</v>
      </c>
      <c r="E130" s="34">
        <v>45474.0</v>
      </c>
      <c r="F130" s="36">
        <f t="shared" ref="F130:F712" si="6">DATEDIF(E130,TODAY(),"M")</f>
        <v>7</v>
      </c>
      <c r="G130" s="37">
        <v>45644.0</v>
      </c>
      <c r="H130" s="36">
        <f t="shared" ref="H130:H712" si="7">DATEDIF(G130,TODAY(),"M")</f>
        <v>2</v>
      </c>
      <c r="I130" s="35" t="s">
        <v>49</v>
      </c>
      <c r="J130" s="35">
        <v>203.0</v>
      </c>
      <c r="K130" s="38"/>
      <c r="L130" s="39"/>
      <c r="M130" s="39"/>
      <c r="N130" s="35" t="s">
        <v>17</v>
      </c>
      <c r="O130" s="40"/>
      <c r="P130" s="61"/>
      <c r="Q130" s="61"/>
      <c r="R130" s="61"/>
      <c r="S130" s="61"/>
      <c r="T130" s="61"/>
      <c r="U130" s="80"/>
      <c r="V130" s="80"/>
      <c r="W130" s="80"/>
    </row>
    <row r="131">
      <c r="A131" s="34">
        <v>45705.0</v>
      </c>
      <c r="B131" s="34">
        <v>45716.0</v>
      </c>
      <c r="C131" s="35">
        <v>142909.0</v>
      </c>
      <c r="D131" s="35" t="s">
        <v>115</v>
      </c>
      <c r="E131" s="34">
        <v>44743.0</v>
      </c>
      <c r="F131" s="36">
        <f t="shared" si="6"/>
        <v>31</v>
      </c>
      <c r="G131" s="34">
        <v>44807.0</v>
      </c>
      <c r="H131" s="36">
        <f t="shared" si="7"/>
        <v>29</v>
      </c>
      <c r="I131" s="35" t="s">
        <v>224</v>
      </c>
      <c r="J131" s="35" t="s">
        <v>31</v>
      </c>
      <c r="K131" s="38"/>
      <c r="L131" s="39"/>
      <c r="M131" s="39"/>
      <c r="N131" s="35" t="s">
        <v>17</v>
      </c>
      <c r="O131" s="40"/>
      <c r="P131" s="61"/>
      <c r="Q131" s="61"/>
      <c r="R131" s="61"/>
      <c r="S131" s="61"/>
      <c r="T131" s="61"/>
      <c r="U131" s="80"/>
      <c r="V131" s="80"/>
      <c r="W131" s="80"/>
    </row>
    <row r="132">
      <c r="A132" s="34">
        <v>45705.0</v>
      </c>
      <c r="B132" s="34">
        <v>45708.0</v>
      </c>
      <c r="C132" s="35">
        <v>198684.0</v>
      </c>
      <c r="D132" s="35" t="s">
        <v>115</v>
      </c>
      <c r="E132" s="34">
        <v>45292.0</v>
      </c>
      <c r="F132" s="36">
        <f t="shared" si="6"/>
        <v>13</v>
      </c>
      <c r="G132" s="34">
        <v>45307.0</v>
      </c>
      <c r="H132" s="36">
        <f t="shared" si="7"/>
        <v>13</v>
      </c>
      <c r="I132" s="35" t="s">
        <v>43</v>
      </c>
      <c r="J132" s="35">
        <v>301.0</v>
      </c>
      <c r="K132" s="48">
        <v>6000.0</v>
      </c>
      <c r="L132" s="35" t="s">
        <v>54</v>
      </c>
      <c r="M132" s="34">
        <v>45708.0</v>
      </c>
      <c r="N132" s="35" t="s">
        <v>15</v>
      </c>
      <c r="O132" s="55" t="s">
        <v>55</v>
      </c>
      <c r="P132" s="61"/>
      <c r="Q132" s="61"/>
      <c r="R132" s="61"/>
      <c r="S132" s="61"/>
      <c r="T132" s="61"/>
      <c r="U132" s="80"/>
      <c r="V132" s="80"/>
      <c r="W132" s="80"/>
    </row>
    <row r="133">
      <c r="A133" s="34">
        <v>45705.0</v>
      </c>
      <c r="B133" s="34">
        <v>45705.0</v>
      </c>
      <c r="C133" s="35">
        <v>205386.0</v>
      </c>
      <c r="D133" s="35" t="s">
        <v>115</v>
      </c>
      <c r="E133" s="34">
        <v>45352.0</v>
      </c>
      <c r="F133" s="36">
        <f t="shared" si="6"/>
        <v>11</v>
      </c>
      <c r="G133" s="34">
        <v>45359.0</v>
      </c>
      <c r="H133" s="36">
        <f t="shared" si="7"/>
        <v>11</v>
      </c>
      <c r="I133" s="35" t="s">
        <v>43</v>
      </c>
      <c r="J133" s="35">
        <v>309.0</v>
      </c>
      <c r="K133" s="48">
        <v>16900.0</v>
      </c>
      <c r="L133" s="35" t="s">
        <v>68</v>
      </c>
      <c r="M133" s="34">
        <v>45685.0</v>
      </c>
      <c r="N133" s="35" t="s">
        <v>21</v>
      </c>
      <c r="O133" s="55" t="s">
        <v>198</v>
      </c>
      <c r="P133" s="61"/>
      <c r="Q133" s="61"/>
      <c r="R133" s="61"/>
      <c r="S133" s="61"/>
      <c r="T133" s="61"/>
      <c r="U133" s="80"/>
      <c r="V133" s="80"/>
      <c r="W133" s="80"/>
    </row>
    <row r="134">
      <c r="A134" s="34">
        <v>45705.0</v>
      </c>
      <c r="B134" s="34">
        <v>45707.0</v>
      </c>
      <c r="C134" s="35">
        <v>204082.0</v>
      </c>
      <c r="D134" s="35" t="s">
        <v>115</v>
      </c>
      <c r="E134" s="34">
        <v>45323.0</v>
      </c>
      <c r="F134" s="36">
        <f t="shared" si="6"/>
        <v>12</v>
      </c>
      <c r="G134" s="34">
        <v>45352.0</v>
      </c>
      <c r="H134" s="36">
        <f t="shared" si="7"/>
        <v>11</v>
      </c>
      <c r="I134" s="35" t="s">
        <v>62</v>
      </c>
      <c r="J134" s="35">
        <v>139.0</v>
      </c>
      <c r="K134" s="48" t="s">
        <v>225</v>
      </c>
      <c r="L134" s="35" t="s">
        <v>68</v>
      </c>
      <c r="M134" s="34">
        <v>45707.0</v>
      </c>
      <c r="N134" s="35" t="s">
        <v>21</v>
      </c>
      <c r="O134" s="55" t="s">
        <v>226</v>
      </c>
      <c r="P134" s="61"/>
      <c r="Q134" s="61"/>
      <c r="R134" s="61"/>
      <c r="S134" s="61"/>
      <c r="T134" s="61"/>
      <c r="U134" s="80"/>
      <c r="V134" s="80"/>
      <c r="W134" s="80"/>
    </row>
    <row r="135">
      <c r="A135" s="34">
        <v>45705.0</v>
      </c>
      <c r="B135" s="34">
        <v>45716.0</v>
      </c>
      <c r="C135" s="35">
        <v>224646.0</v>
      </c>
      <c r="D135" s="35" t="s">
        <v>115</v>
      </c>
      <c r="E135" s="34">
        <v>45413.0</v>
      </c>
      <c r="F135" s="36">
        <f t="shared" si="6"/>
        <v>9</v>
      </c>
      <c r="G135" s="34">
        <v>45517.0</v>
      </c>
      <c r="H135" s="36">
        <f t="shared" si="7"/>
        <v>6</v>
      </c>
      <c r="I135" s="35" t="s">
        <v>66</v>
      </c>
      <c r="J135" s="35" t="s">
        <v>31</v>
      </c>
      <c r="K135" s="38"/>
      <c r="L135" s="39"/>
      <c r="M135" s="39"/>
      <c r="N135" s="35" t="s">
        <v>17</v>
      </c>
      <c r="O135" s="40"/>
      <c r="P135" s="61"/>
      <c r="Q135" s="61"/>
      <c r="R135" s="61"/>
      <c r="S135" s="61"/>
      <c r="T135" s="61"/>
      <c r="U135" s="80"/>
      <c r="V135" s="80"/>
      <c r="W135" s="80"/>
    </row>
    <row r="136">
      <c r="A136" s="34">
        <v>45705.0</v>
      </c>
      <c r="B136" s="34">
        <v>45716.0</v>
      </c>
      <c r="C136" s="35">
        <v>231676.0</v>
      </c>
      <c r="D136" s="35" t="s">
        <v>115</v>
      </c>
      <c r="E136" s="34">
        <v>45383.0</v>
      </c>
      <c r="F136" s="36">
        <f t="shared" si="6"/>
        <v>10</v>
      </c>
      <c r="G136" s="37">
        <v>45586.0</v>
      </c>
      <c r="H136" s="36">
        <f t="shared" si="7"/>
        <v>4</v>
      </c>
      <c r="I136" s="35" t="s">
        <v>39</v>
      </c>
      <c r="J136" s="35" t="s">
        <v>31</v>
      </c>
      <c r="K136" s="38"/>
      <c r="L136" s="39"/>
      <c r="M136" s="39"/>
      <c r="N136" s="35" t="s">
        <v>17</v>
      </c>
      <c r="O136" s="40"/>
      <c r="P136" s="61"/>
      <c r="Q136" s="61"/>
      <c r="R136" s="61"/>
      <c r="S136" s="61"/>
      <c r="T136" s="61"/>
      <c r="U136" s="80"/>
      <c r="V136" s="80"/>
      <c r="W136" s="80"/>
    </row>
    <row r="137">
      <c r="A137" s="34">
        <v>45705.0</v>
      </c>
      <c r="B137" s="34">
        <v>45705.0</v>
      </c>
      <c r="C137" s="35">
        <v>231486.0</v>
      </c>
      <c r="D137" s="35" t="s">
        <v>115</v>
      </c>
      <c r="E137" s="34">
        <v>45566.0</v>
      </c>
      <c r="F137" s="36">
        <f t="shared" si="6"/>
        <v>4</v>
      </c>
      <c r="G137" s="37">
        <v>45593.0</v>
      </c>
      <c r="H137" s="36">
        <f t="shared" si="7"/>
        <v>4</v>
      </c>
      <c r="I137" s="35" t="s">
        <v>43</v>
      </c>
      <c r="J137" s="35" t="s">
        <v>31</v>
      </c>
      <c r="K137" s="48" t="s">
        <v>196</v>
      </c>
      <c r="L137" s="35" t="s">
        <v>70</v>
      </c>
      <c r="M137" s="34">
        <v>45693.0</v>
      </c>
      <c r="N137" s="35" t="s">
        <v>22</v>
      </c>
      <c r="O137" s="40"/>
      <c r="P137" s="61"/>
      <c r="Q137" s="61"/>
      <c r="R137" s="61"/>
      <c r="S137" s="61"/>
      <c r="T137" s="61"/>
      <c r="U137" s="80"/>
      <c r="V137" s="80"/>
      <c r="W137" s="80"/>
    </row>
    <row r="138">
      <c r="A138" s="34">
        <v>45705.0</v>
      </c>
      <c r="B138" s="34">
        <v>45716.0</v>
      </c>
      <c r="C138" s="35">
        <v>151729.0</v>
      </c>
      <c r="D138" s="35" t="s">
        <v>116</v>
      </c>
      <c r="E138" s="34">
        <v>44896.0</v>
      </c>
      <c r="F138" s="36">
        <f t="shared" si="6"/>
        <v>26</v>
      </c>
      <c r="G138" s="37">
        <v>44887.0</v>
      </c>
      <c r="H138" s="36">
        <f t="shared" si="7"/>
        <v>27</v>
      </c>
      <c r="I138" s="35" t="s">
        <v>49</v>
      </c>
      <c r="J138" s="35" t="s">
        <v>31</v>
      </c>
      <c r="K138" s="38"/>
      <c r="L138" s="39"/>
      <c r="M138" s="39"/>
      <c r="N138" s="35" t="s">
        <v>17</v>
      </c>
      <c r="O138" s="40"/>
      <c r="P138" s="61"/>
      <c r="Q138" s="61"/>
      <c r="R138" s="61"/>
      <c r="S138" s="61"/>
      <c r="T138" s="61"/>
      <c r="U138" s="80"/>
      <c r="V138" s="80"/>
      <c r="W138" s="80"/>
    </row>
    <row r="139">
      <c r="A139" s="34">
        <v>45705.0</v>
      </c>
      <c r="B139" s="34">
        <v>45716.0</v>
      </c>
      <c r="C139" s="35">
        <v>205533.0</v>
      </c>
      <c r="D139" s="35" t="s">
        <v>116</v>
      </c>
      <c r="E139" s="34">
        <v>45352.0</v>
      </c>
      <c r="F139" s="36">
        <f t="shared" si="6"/>
        <v>11</v>
      </c>
      <c r="G139" s="34">
        <v>45362.0</v>
      </c>
      <c r="H139" s="36">
        <f t="shared" si="7"/>
        <v>11</v>
      </c>
      <c r="I139" s="35" t="s">
        <v>66</v>
      </c>
      <c r="J139" s="35" t="s">
        <v>31</v>
      </c>
      <c r="K139" s="38"/>
      <c r="L139" s="39"/>
      <c r="M139" s="39"/>
      <c r="N139" s="35" t="s">
        <v>17</v>
      </c>
      <c r="O139" s="40"/>
      <c r="P139" s="61"/>
      <c r="Q139" s="61"/>
      <c r="R139" s="61"/>
      <c r="S139" s="61"/>
      <c r="T139" s="61"/>
      <c r="U139" s="80"/>
      <c r="V139" s="80"/>
      <c r="W139" s="80"/>
    </row>
    <row r="140">
      <c r="A140" s="34">
        <v>45705.0</v>
      </c>
      <c r="B140" s="34">
        <v>45716.0</v>
      </c>
      <c r="C140" s="35">
        <v>222140.0</v>
      </c>
      <c r="D140" s="35" t="s">
        <v>116</v>
      </c>
      <c r="E140" s="34">
        <v>45444.0</v>
      </c>
      <c r="F140" s="36">
        <f t="shared" si="6"/>
        <v>8</v>
      </c>
      <c r="G140" s="34">
        <v>45492.0</v>
      </c>
      <c r="H140" s="36">
        <f t="shared" si="7"/>
        <v>7</v>
      </c>
      <c r="I140" s="35" t="s">
        <v>43</v>
      </c>
      <c r="J140" s="35" t="s">
        <v>31</v>
      </c>
      <c r="K140" s="38"/>
      <c r="L140" s="39"/>
      <c r="M140" s="39"/>
      <c r="N140" s="35" t="s">
        <v>17</v>
      </c>
      <c r="O140" s="40"/>
      <c r="P140" s="61"/>
      <c r="Q140" s="61"/>
      <c r="R140" s="61"/>
      <c r="S140" s="61"/>
      <c r="T140" s="61"/>
      <c r="U140" s="80"/>
      <c r="V140" s="80"/>
      <c r="W140" s="80"/>
    </row>
    <row r="141">
      <c r="A141" s="34">
        <v>45705.0</v>
      </c>
      <c r="B141" s="34">
        <v>45716.0</v>
      </c>
      <c r="C141" s="35">
        <v>56886.0</v>
      </c>
      <c r="D141" s="35" t="s">
        <v>117</v>
      </c>
      <c r="E141" s="34">
        <v>44470.0</v>
      </c>
      <c r="F141" s="36">
        <f t="shared" si="6"/>
        <v>40</v>
      </c>
      <c r="G141" s="37">
        <v>44517.0</v>
      </c>
      <c r="H141" s="36">
        <f t="shared" si="7"/>
        <v>39</v>
      </c>
      <c r="I141" s="35" t="s">
        <v>66</v>
      </c>
      <c r="J141" s="35" t="s">
        <v>31</v>
      </c>
      <c r="K141" s="38"/>
      <c r="L141" s="39"/>
      <c r="M141" s="39"/>
      <c r="N141" s="35" t="s">
        <v>17</v>
      </c>
      <c r="O141" s="40"/>
      <c r="P141" s="61"/>
      <c r="Q141" s="61"/>
      <c r="R141" s="61"/>
      <c r="S141" s="61"/>
      <c r="T141" s="61"/>
      <c r="U141" s="80"/>
      <c r="V141" s="80"/>
      <c r="W141" s="80"/>
    </row>
    <row r="142">
      <c r="A142" s="34">
        <v>45705.0</v>
      </c>
      <c r="B142" s="34">
        <v>45707.0</v>
      </c>
      <c r="C142" s="35">
        <v>162708.0</v>
      </c>
      <c r="D142" s="35" t="s">
        <v>117</v>
      </c>
      <c r="E142" s="34">
        <v>44897.0</v>
      </c>
      <c r="F142" s="36">
        <f t="shared" si="6"/>
        <v>26</v>
      </c>
      <c r="G142" s="34">
        <v>44470.0</v>
      </c>
      <c r="H142" s="36">
        <f t="shared" si="7"/>
        <v>40</v>
      </c>
      <c r="I142" s="35" t="s">
        <v>49</v>
      </c>
      <c r="J142" s="39"/>
      <c r="K142" s="38"/>
      <c r="L142" s="39"/>
      <c r="M142" s="39"/>
      <c r="N142" s="35" t="s">
        <v>21</v>
      </c>
      <c r="O142" s="40"/>
      <c r="P142" s="61"/>
      <c r="Q142" s="61"/>
      <c r="R142" s="61"/>
      <c r="S142" s="61"/>
      <c r="T142" s="61"/>
      <c r="U142" s="80"/>
      <c r="V142" s="80"/>
      <c r="W142" s="80"/>
    </row>
    <row r="143">
      <c r="A143" s="34">
        <v>45705.0</v>
      </c>
      <c r="B143" s="34">
        <v>45716.0</v>
      </c>
      <c r="C143" s="35">
        <v>194649.0</v>
      </c>
      <c r="D143" s="35" t="s">
        <v>117</v>
      </c>
      <c r="E143" s="34">
        <v>45170.0</v>
      </c>
      <c r="F143" s="36">
        <f t="shared" si="6"/>
        <v>17</v>
      </c>
      <c r="G143" s="37">
        <v>45213.0</v>
      </c>
      <c r="H143" s="36">
        <f t="shared" si="7"/>
        <v>16</v>
      </c>
      <c r="I143" s="35" t="s">
        <v>43</v>
      </c>
      <c r="J143" s="35">
        <v>313.0</v>
      </c>
      <c r="K143" s="48" t="s">
        <v>196</v>
      </c>
      <c r="L143" s="35" t="s">
        <v>70</v>
      </c>
      <c r="M143" s="108">
        <v>45716.0</v>
      </c>
      <c r="N143" s="35" t="s">
        <v>21</v>
      </c>
      <c r="O143" s="55" t="s">
        <v>208</v>
      </c>
      <c r="P143" s="61"/>
      <c r="Q143" s="61"/>
      <c r="R143" s="61"/>
      <c r="S143" s="61"/>
      <c r="T143" s="61"/>
      <c r="U143" s="80"/>
      <c r="V143" s="80"/>
      <c r="W143" s="80"/>
    </row>
    <row r="144">
      <c r="A144" s="34">
        <v>45705.0</v>
      </c>
      <c r="B144" s="34">
        <v>45716.0</v>
      </c>
      <c r="C144" s="35">
        <v>183832.0</v>
      </c>
      <c r="D144" s="35" t="s">
        <v>117</v>
      </c>
      <c r="E144" s="34">
        <v>45139.0</v>
      </c>
      <c r="F144" s="36">
        <f t="shared" si="6"/>
        <v>18</v>
      </c>
      <c r="G144" s="34">
        <v>45341.0</v>
      </c>
      <c r="H144" s="36">
        <f t="shared" si="7"/>
        <v>12</v>
      </c>
      <c r="I144" s="35" t="s">
        <v>49</v>
      </c>
      <c r="J144" s="35" t="s">
        <v>31</v>
      </c>
      <c r="K144" s="38"/>
      <c r="L144" s="39"/>
      <c r="M144" s="39"/>
      <c r="N144" s="35" t="s">
        <v>17</v>
      </c>
      <c r="O144" s="40"/>
      <c r="P144" s="61"/>
      <c r="Q144" s="61"/>
      <c r="R144" s="61"/>
      <c r="S144" s="61"/>
      <c r="T144" s="61"/>
      <c r="U144" s="80"/>
      <c r="V144" s="80"/>
      <c r="W144" s="80"/>
    </row>
    <row r="145">
      <c r="A145" s="34">
        <v>45705.0</v>
      </c>
      <c r="B145" s="34">
        <v>45716.0</v>
      </c>
      <c r="C145" s="35">
        <v>203413.0</v>
      </c>
      <c r="D145" s="35" t="s">
        <v>117</v>
      </c>
      <c r="E145" s="34">
        <v>45292.0</v>
      </c>
      <c r="F145" s="36">
        <f t="shared" si="6"/>
        <v>13</v>
      </c>
      <c r="G145" s="34">
        <v>45317.0</v>
      </c>
      <c r="H145" s="36">
        <f t="shared" si="7"/>
        <v>13</v>
      </c>
      <c r="I145" s="35" t="s">
        <v>118</v>
      </c>
      <c r="J145" s="35" t="s">
        <v>31</v>
      </c>
      <c r="K145" s="38"/>
      <c r="L145" s="39"/>
      <c r="M145" s="39"/>
      <c r="N145" s="35" t="s">
        <v>17</v>
      </c>
      <c r="O145" s="40"/>
      <c r="P145" s="61"/>
      <c r="Q145" s="61"/>
      <c r="R145" s="61"/>
      <c r="S145" s="61"/>
      <c r="T145" s="61"/>
      <c r="U145" s="80"/>
      <c r="V145" s="80"/>
      <c r="W145" s="80"/>
    </row>
    <row r="146">
      <c r="A146" s="34">
        <v>45705.0</v>
      </c>
      <c r="B146" s="34">
        <v>45707.0</v>
      </c>
      <c r="C146" s="35">
        <v>188209.0</v>
      </c>
      <c r="D146" s="35" t="s">
        <v>117</v>
      </c>
      <c r="E146" s="34">
        <v>44896.0</v>
      </c>
      <c r="F146" s="36">
        <f t="shared" si="6"/>
        <v>26</v>
      </c>
      <c r="G146" s="34">
        <v>45202.0</v>
      </c>
      <c r="H146" s="36">
        <f t="shared" si="7"/>
        <v>16</v>
      </c>
      <c r="I146" s="35" t="s">
        <v>49</v>
      </c>
      <c r="J146" s="35">
        <v>208.0</v>
      </c>
      <c r="K146" s="48">
        <v>4500.0</v>
      </c>
      <c r="L146" s="35" t="s">
        <v>54</v>
      </c>
      <c r="M146" s="34">
        <v>45707.0</v>
      </c>
      <c r="N146" s="35" t="s">
        <v>15</v>
      </c>
      <c r="O146" s="55" t="s">
        <v>55</v>
      </c>
      <c r="P146" s="61"/>
      <c r="Q146" s="61"/>
      <c r="R146" s="61"/>
      <c r="S146" s="61"/>
      <c r="T146" s="61"/>
      <c r="U146" s="80"/>
      <c r="V146" s="80"/>
      <c r="W146" s="80"/>
    </row>
    <row r="147">
      <c r="A147" s="34">
        <v>45705.0</v>
      </c>
      <c r="B147" s="34">
        <v>45708.0</v>
      </c>
      <c r="C147" s="35">
        <v>221909.0</v>
      </c>
      <c r="D147" s="35" t="s">
        <v>117</v>
      </c>
      <c r="E147" s="34">
        <v>45323.0</v>
      </c>
      <c r="F147" s="36">
        <f t="shared" si="6"/>
        <v>12</v>
      </c>
      <c r="G147" s="34">
        <v>45400.0</v>
      </c>
      <c r="H147" s="36">
        <f t="shared" si="7"/>
        <v>10</v>
      </c>
      <c r="I147" s="35" t="s">
        <v>43</v>
      </c>
      <c r="J147" s="35">
        <v>301.0</v>
      </c>
      <c r="K147" s="48">
        <v>20000.0</v>
      </c>
      <c r="L147" s="35" t="s">
        <v>54</v>
      </c>
      <c r="M147" s="34">
        <v>45708.0</v>
      </c>
      <c r="N147" s="35" t="s">
        <v>15</v>
      </c>
      <c r="O147" s="55" t="s">
        <v>55</v>
      </c>
      <c r="P147" s="61"/>
      <c r="Q147" s="61"/>
      <c r="R147" s="61"/>
      <c r="S147" s="61"/>
      <c r="T147" s="61"/>
      <c r="U147" s="80"/>
      <c r="V147" s="80"/>
      <c r="W147" s="80"/>
    </row>
    <row r="148">
      <c r="A148" s="34">
        <v>45705.0</v>
      </c>
      <c r="B148" s="34">
        <v>45716.0</v>
      </c>
      <c r="C148" s="35">
        <v>213914.0</v>
      </c>
      <c r="D148" s="35" t="s">
        <v>117</v>
      </c>
      <c r="E148" s="34">
        <v>45352.0</v>
      </c>
      <c r="F148" s="36">
        <f t="shared" si="6"/>
        <v>11</v>
      </c>
      <c r="G148" s="34">
        <v>45426.0</v>
      </c>
      <c r="H148" s="36">
        <f t="shared" si="7"/>
        <v>9</v>
      </c>
      <c r="I148" s="35" t="s">
        <v>39</v>
      </c>
      <c r="J148" s="35">
        <v>534.0</v>
      </c>
      <c r="K148" s="38"/>
      <c r="L148" s="39"/>
      <c r="M148" s="39"/>
      <c r="N148" s="35" t="s">
        <v>17</v>
      </c>
      <c r="O148" s="40"/>
      <c r="P148" s="61"/>
      <c r="Q148" s="61"/>
      <c r="R148" s="61"/>
      <c r="S148" s="61"/>
      <c r="T148" s="61"/>
      <c r="U148" s="80"/>
      <c r="V148" s="80"/>
      <c r="W148" s="80"/>
    </row>
    <row r="149">
      <c r="A149" s="34">
        <v>45705.0</v>
      </c>
      <c r="B149" s="34">
        <v>45705.0</v>
      </c>
      <c r="C149" s="35">
        <v>179083.0</v>
      </c>
      <c r="D149" s="35" t="s">
        <v>117</v>
      </c>
      <c r="E149" s="34">
        <v>45108.0</v>
      </c>
      <c r="F149" s="36">
        <f t="shared" si="6"/>
        <v>19</v>
      </c>
      <c r="G149" s="34">
        <v>45126.0</v>
      </c>
      <c r="H149" s="36">
        <f t="shared" si="7"/>
        <v>19</v>
      </c>
      <c r="I149" s="35" t="s">
        <v>39</v>
      </c>
      <c r="J149" s="35">
        <v>524.0</v>
      </c>
      <c r="K149" s="48" t="s">
        <v>227</v>
      </c>
      <c r="L149" s="35" t="s">
        <v>68</v>
      </c>
      <c r="M149" s="34">
        <v>45705.0</v>
      </c>
      <c r="N149" s="35" t="s">
        <v>20</v>
      </c>
      <c r="O149" s="55"/>
      <c r="P149" s="61"/>
      <c r="Q149" s="61"/>
      <c r="R149" s="61"/>
      <c r="S149" s="61"/>
      <c r="T149" s="61"/>
      <c r="U149" s="80"/>
      <c r="V149" s="80"/>
      <c r="W149" s="80"/>
    </row>
    <row r="150">
      <c r="A150" s="34">
        <v>45705.0</v>
      </c>
      <c r="B150" s="34">
        <v>45716.0</v>
      </c>
      <c r="C150" s="35">
        <v>229375.0</v>
      </c>
      <c r="D150" s="35" t="s">
        <v>117</v>
      </c>
      <c r="E150" s="34">
        <v>45505.0</v>
      </c>
      <c r="F150" s="36">
        <f t="shared" si="6"/>
        <v>6</v>
      </c>
      <c r="G150" s="34">
        <v>45562.0</v>
      </c>
      <c r="H150" s="36">
        <f t="shared" si="7"/>
        <v>5</v>
      </c>
      <c r="I150" s="35" t="s">
        <v>66</v>
      </c>
      <c r="J150" s="35" t="s">
        <v>31</v>
      </c>
      <c r="K150" s="38"/>
      <c r="L150" s="39"/>
      <c r="M150" s="39"/>
      <c r="N150" s="35" t="s">
        <v>17</v>
      </c>
      <c r="O150" s="40"/>
      <c r="P150" s="61"/>
      <c r="Q150" s="61"/>
      <c r="R150" s="61"/>
      <c r="S150" s="61"/>
      <c r="T150" s="61"/>
      <c r="U150" s="80"/>
      <c r="V150" s="80"/>
      <c r="W150" s="80"/>
    </row>
    <row r="151">
      <c r="A151" s="34">
        <v>45705.0</v>
      </c>
      <c r="B151" s="34">
        <v>45708.0</v>
      </c>
      <c r="C151" s="35">
        <v>238009.0</v>
      </c>
      <c r="D151" s="35" t="s">
        <v>117</v>
      </c>
      <c r="E151" s="34">
        <v>45536.0</v>
      </c>
      <c r="F151" s="36">
        <f t="shared" si="6"/>
        <v>5</v>
      </c>
      <c r="G151" s="34">
        <v>45659.0</v>
      </c>
      <c r="H151" s="36">
        <f t="shared" si="7"/>
        <v>1</v>
      </c>
      <c r="I151" s="35" t="s">
        <v>43</v>
      </c>
      <c r="J151" s="35">
        <v>314.0</v>
      </c>
      <c r="K151" s="48" t="s">
        <v>196</v>
      </c>
      <c r="L151" s="35" t="s">
        <v>54</v>
      </c>
      <c r="M151" s="34">
        <v>45708.0</v>
      </c>
      <c r="N151" s="35" t="s">
        <v>15</v>
      </c>
      <c r="O151" s="55" t="s">
        <v>55</v>
      </c>
      <c r="P151" s="61"/>
      <c r="Q151" s="61"/>
      <c r="R151" s="61"/>
      <c r="S151" s="61"/>
      <c r="T151" s="61"/>
      <c r="U151" s="80"/>
      <c r="V151" s="80"/>
      <c r="W151" s="80"/>
    </row>
    <row r="152">
      <c r="A152" s="34">
        <v>45705.0</v>
      </c>
      <c r="B152" s="34">
        <v>45716.0</v>
      </c>
      <c r="C152" s="35">
        <v>234815.0</v>
      </c>
      <c r="D152" s="35" t="s">
        <v>117</v>
      </c>
      <c r="E152" s="34">
        <v>45566.0</v>
      </c>
      <c r="F152" s="36">
        <f t="shared" si="6"/>
        <v>4</v>
      </c>
      <c r="G152" s="37">
        <v>45615.0</v>
      </c>
      <c r="H152" s="36">
        <f t="shared" si="7"/>
        <v>3</v>
      </c>
      <c r="I152" s="35" t="s">
        <v>43</v>
      </c>
      <c r="J152" s="35" t="s">
        <v>31</v>
      </c>
      <c r="K152" s="38"/>
      <c r="L152" s="39"/>
      <c r="M152" s="39"/>
      <c r="N152" s="35" t="s">
        <v>17</v>
      </c>
      <c r="O152" s="40"/>
      <c r="P152" s="61"/>
      <c r="Q152" s="61"/>
      <c r="R152" s="61"/>
      <c r="S152" s="61"/>
      <c r="T152" s="61"/>
      <c r="U152" s="80"/>
      <c r="V152" s="80"/>
      <c r="W152" s="80"/>
    </row>
    <row r="153">
      <c r="A153" s="34">
        <v>45705.0</v>
      </c>
      <c r="B153" s="34">
        <v>45716.0</v>
      </c>
      <c r="C153" s="35">
        <v>71498.0</v>
      </c>
      <c r="D153" s="35" t="s">
        <v>125</v>
      </c>
      <c r="E153" s="34">
        <v>44136.0</v>
      </c>
      <c r="F153" s="36">
        <f t="shared" si="6"/>
        <v>51</v>
      </c>
      <c r="G153" s="34">
        <v>44167.0</v>
      </c>
      <c r="H153" s="36">
        <f t="shared" si="7"/>
        <v>50</v>
      </c>
      <c r="I153" s="35" t="s">
        <v>118</v>
      </c>
      <c r="J153" s="35">
        <v>608.0</v>
      </c>
      <c r="K153" s="38"/>
      <c r="L153" s="39"/>
      <c r="M153" s="39"/>
      <c r="N153" s="35" t="s">
        <v>17</v>
      </c>
      <c r="O153" s="40"/>
      <c r="P153" s="61"/>
      <c r="Q153" s="61"/>
      <c r="R153" s="61"/>
      <c r="S153" s="61"/>
      <c r="T153" s="61"/>
      <c r="U153" s="80"/>
      <c r="V153" s="80"/>
      <c r="W153" s="80"/>
    </row>
    <row r="154">
      <c r="A154" s="34">
        <v>45705.0</v>
      </c>
      <c r="B154" s="34">
        <v>45716.0</v>
      </c>
      <c r="C154" s="35">
        <v>201927.0</v>
      </c>
      <c r="D154" s="35" t="s">
        <v>125</v>
      </c>
      <c r="E154" s="34">
        <v>45292.0</v>
      </c>
      <c r="F154" s="36">
        <f t="shared" si="6"/>
        <v>13</v>
      </c>
      <c r="G154" s="34">
        <v>45332.0</v>
      </c>
      <c r="H154" s="36">
        <f t="shared" si="7"/>
        <v>12</v>
      </c>
      <c r="I154" s="35" t="s">
        <v>43</v>
      </c>
      <c r="J154" s="35">
        <v>310.0</v>
      </c>
      <c r="K154" s="38"/>
      <c r="L154" s="39"/>
      <c r="M154" s="39"/>
      <c r="N154" s="35" t="s">
        <v>17</v>
      </c>
      <c r="O154" s="40"/>
      <c r="P154" s="61"/>
      <c r="Q154" s="61"/>
      <c r="R154" s="61"/>
      <c r="S154" s="61"/>
      <c r="T154" s="61"/>
      <c r="U154" s="80"/>
      <c r="V154" s="80"/>
      <c r="W154" s="80"/>
    </row>
    <row r="155">
      <c r="A155" s="34">
        <v>45705.0</v>
      </c>
      <c r="B155" s="34">
        <v>45705.0</v>
      </c>
      <c r="C155" s="35">
        <v>216307.0</v>
      </c>
      <c r="D155" s="35" t="s">
        <v>125</v>
      </c>
      <c r="E155" s="34">
        <v>45383.0</v>
      </c>
      <c r="F155" s="36">
        <f t="shared" si="6"/>
        <v>10</v>
      </c>
      <c r="G155" s="34">
        <v>45441.0</v>
      </c>
      <c r="H155" s="36">
        <f t="shared" si="7"/>
        <v>8</v>
      </c>
      <c r="I155" s="35" t="s">
        <v>46</v>
      </c>
      <c r="J155" s="35">
        <v>406.0</v>
      </c>
      <c r="K155" s="48">
        <v>10000.0</v>
      </c>
      <c r="L155" s="35" t="s">
        <v>70</v>
      </c>
      <c r="M155" s="34">
        <v>45705.0</v>
      </c>
      <c r="N155" s="35" t="s">
        <v>21</v>
      </c>
      <c r="O155" s="55" t="s">
        <v>228</v>
      </c>
      <c r="P155" s="61"/>
      <c r="Q155" s="61"/>
      <c r="R155" s="61"/>
      <c r="S155" s="61"/>
      <c r="T155" s="61"/>
      <c r="U155" s="80"/>
      <c r="V155" s="80"/>
      <c r="W155" s="80"/>
    </row>
    <row r="156">
      <c r="A156" s="34">
        <v>45705.0</v>
      </c>
      <c r="B156" s="34">
        <v>45716.0</v>
      </c>
      <c r="C156" s="35">
        <v>206437.0</v>
      </c>
      <c r="D156" s="35" t="s">
        <v>125</v>
      </c>
      <c r="E156" s="34">
        <v>45231.0</v>
      </c>
      <c r="F156" s="36">
        <f t="shared" si="6"/>
        <v>15</v>
      </c>
      <c r="G156" s="34">
        <v>45366.0</v>
      </c>
      <c r="H156" s="36">
        <f t="shared" si="7"/>
        <v>11</v>
      </c>
      <c r="I156" s="35" t="s">
        <v>62</v>
      </c>
      <c r="J156" s="35">
        <v>139.0</v>
      </c>
      <c r="K156" s="38"/>
      <c r="L156" s="39"/>
      <c r="M156" s="39"/>
      <c r="N156" s="35" t="s">
        <v>17</v>
      </c>
      <c r="O156" s="40"/>
      <c r="P156" s="61"/>
      <c r="Q156" s="61"/>
      <c r="R156" s="61"/>
      <c r="S156" s="61"/>
      <c r="T156" s="61"/>
      <c r="U156" s="80"/>
      <c r="V156" s="80"/>
      <c r="W156" s="80"/>
    </row>
    <row r="157">
      <c r="A157" s="34">
        <v>45705.0</v>
      </c>
      <c r="B157" s="34">
        <v>45716.0</v>
      </c>
      <c r="C157" s="35">
        <v>218930.0</v>
      </c>
      <c r="D157" s="35" t="s">
        <v>125</v>
      </c>
      <c r="E157" s="34">
        <v>45383.0</v>
      </c>
      <c r="F157" s="36">
        <f t="shared" si="6"/>
        <v>10</v>
      </c>
      <c r="G157" s="34">
        <v>45464.0</v>
      </c>
      <c r="H157" s="36">
        <f t="shared" si="7"/>
        <v>8</v>
      </c>
      <c r="I157" s="35" t="s">
        <v>46</v>
      </c>
      <c r="J157" s="35">
        <v>402.0</v>
      </c>
      <c r="K157" s="38"/>
      <c r="L157" s="39"/>
      <c r="M157" s="39"/>
      <c r="N157" s="35" t="s">
        <v>17</v>
      </c>
      <c r="O157" s="40"/>
      <c r="P157" s="61"/>
      <c r="Q157" s="61"/>
      <c r="R157" s="61"/>
      <c r="S157" s="61"/>
      <c r="T157" s="61"/>
      <c r="U157" s="80"/>
      <c r="V157" s="80"/>
      <c r="W157" s="80"/>
    </row>
    <row r="158">
      <c r="A158" s="34">
        <v>45705.0</v>
      </c>
      <c r="B158" s="34">
        <v>45716.0</v>
      </c>
      <c r="C158" s="35">
        <v>142732.0</v>
      </c>
      <c r="D158" s="35" t="s">
        <v>128</v>
      </c>
      <c r="E158" s="34">
        <v>44743.0</v>
      </c>
      <c r="F158" s="36">
        <f t="shared" si="6"/>
        <v>31</v>
      </c>
      <c r="G158" s="34">
        <v>44805.0</v>
      </c>
      <c r="H158" s="36">
        <f t="shared" si="7"/>
        <v>29</v>
      </c>
      <c r="I158" s="35" t="s">
        <v>39</v>
      </c>
      <c r="J158" s="35" t="s">
        <v>229</v>
      </c>
      <c r="K158" s="38"/>
      <c r="L158" s="39"/>
      <c r="M158" s="39"/>
      <c r="N158" s="35" t="s">
        <v>17</v>
      </c>
      <c r="O158" s="40"/>
      <c r="P158" s="61"/>
      <c r="Q158" s="61"/>
      <c r="R158" s="61"/>
      <c r="S158" s="61"/>
      <c r="T158" s="61"/>
      <c r="U158" s="80"/>
      <c r="V158" s="80"/>
      <c r="W158" s="80"/>
    </row>
    <row r="159">
      <c r="A159" s="34">
        <v>45705.0</v>
      </c>
      <c r="B159" s="34">
        <v>45708.0</v>
      </c>
      <c r="C159" s="35">
        <v>144013.0</v>
      </c>
      <c r="D159" s="35" t="s">
        <v>128</v>
      </c>
      <c r="E159" s="34">
        <v>45047.0</v>
      </c>
      <c r="F159" s="36">
        <f t="shared" si="6"/>
        <v>21</v>
      </c>
      <c r="G159" s="34">
        <v>45184.0</v>
      </c>
      <c r="H159" s="36">
        <f t="shared" si="7"/>
        <v>17</v>
      </c>
      <c r="I159" s="35" t="s">
        <v>49</v>
      </c>
      <c r="J159" s="35">
        <v>208.0</v>
      </c>
      <c r="K159" s="48">
        <v>10000.0</v>
      </c>
      <c r="L159" s="35" t="s">
        <v>68</v>
      </c>
      <c r="M159" s="34">
        <v>45708.0</v>
      </c>
      <c r="N159" s="35" t="s">
        <v>20</v>
      </c>
      <c r="O159" s="55"/>
      <c r="P159" s="61"/>
      <c r="Q159" s="61"/>
      <c r="R159" s="61"/>
      <c r="S159" s="61"/>
      <c r="T159" s="61"/>
      <c r="U159" s="80"/>
      <c r="V159" s="80"/>
      <c r="W159" s="80"/>
    </row>
    <row r="160">
      <c r="A160" s="34">
        <v>45705.0</v>
      </c>
      <c r="B160" s="34">
        <v>45716.0</v>
      </c>
      <c r="C160" s="35">
        <v>187297.0</v>
      </c>
      <c r="D160" s="35" t="s">
        <v>128</v>
      </c>
      <c r="E160" s="34">
        <v>45170.0</v>
      </c>
      <c r="F160" s="36">
        <f t="shared" si="6"/>
        <v>17</v>
      </c>
      <c r="G160" s="34">
        <v>45195.0</v>
      </c>
      <c r="H160" s="36">
        <f t="shared" si="7"/>
        <v>17</v>
      </c>
      <c r="I160" s="35" t="s">
        <v>66</v>
      </c>
      <c r="J160" s="35">
        <v>30.0</v>
      </c>
      <c r="K160" s="38"/>
      <c r="L160" s="39"/>
      <c r="M160" s="39"/>
      <c r="N160" s="35" t="s">
        <v>17</v>
      </c>
      <c r="O160" s="40"/>
      <c r="P160" s="61"/>
      <c r="Q160" s="61"/>
      <c r="R160" s="61"/>
      <c r="S160" s="61"/>
      <c r="T160" s="61"/>
      <c r="U160" s="80"/>
      <c r="V160" s="80"/>
      <c r="W160" s="80"/>
    </row>
    <row r="161">
      <c r="A161" s="34">
        <v>45705.0</v>
      </c>
      <c r="B161" s="34">
        <v>45715.0</v>
      </c>
      <c r="C161" s="35">
        <v>218100.0</v>
      </c>
      <c r="D161" s="35" t="s">
        <v>128</v>
      </c>
      <c r="E161" s="34">
        <v>45323.0</v>
      </c>
      <c r="F161" s="36">
        <f t="shared" si="6"/>
        <v>12</v>
      </c>
      <c r="G161" s="34">
        <v>45457.0</v>
      </c>
      <c r="H161" s="36">
        <f t="shared" si="7"/>
        <v>8</v>
      </c>
      <c r="I161" s="35" t="s">
        <v>39</v>
      </c>
      <c r="J161" s="35">
        <v>537.0</v>
      </c>
      <c r="K161" s="48">
        <v>5000.0</v>
      </c>
      <c r="L161" s="35" t="s">
        <v>68</v>
      </c>
      <c r="M161" s="34">
        <v>45715.0</v>
      </c>
      <c r="N161" s="35" t="s">
        <v>20</v>
      </c>
      <c r="O161" s="55" t="s">
        <v>230</v>
      </c>
      <c r="P161" s="61"/>
      <c r="Q161" s="61"/>
      <c r="R161" s="61"/>
      <c r="S161" s="61"/>
      <c r="T161" s="61"/>
      <c r="U161" s="80"/>
      <c r="V161" s="80"/>
      <c r="W161" s="80"/>
    </row>
    <row r="162">
      <c r="A162" s="34">
        <v>45705.0</v>
      </c>
      <c r="B162" s="34">
        <v>45716.0</v>
      </c>
      <c r="C162" s="35">
        <v>229782.0</v>
      </c>
      <c r="D162" s="35" t="s">
        <v>128</v>
      </c>
      <c r="E162" s="34">
        <v>45231.0</v>
      </c>
      <c r="F162" s="36">
        <f t="shared" si="6"/>
        <v>15</v>
      </c>
      <c r="G162" s="34">
        <v>45567.0</v>
      </c>
      <c r="H162" s="36">
        <f t="shared" si="7"/>
        <v>4</v>
      </c>
      <c r="I162" s="35" t="s">
        <v>66</v>
      </c>
      <c r="J162" s="35" t="s">
        <v>31</v>
      </c>
      <c r="K162" s="38"/>
      <c r="L162" s="39"/>
      <c r="M162" s="39"/>
      <c r="N162" s="35" t="s">
        <v>17</v>
      </c>
      <c r="O162" s="40"/>
      <c r="P162" s="61"/>
      <c r="Q162" s="61"/>
      <c r="R162" s="61"/>
      <c r="S162" s="61"/>
      <c r="T162" s="61"/>
      <c r="U162" s="80"/>
      <c r="V162" s="80"/>
      <c r="W162" s="80"/>
    </row>
    <row r="163">
      <c r="A163" s="34">
        <v>45705.0</v>
      </c>
      <c r="B163" s="34">
        <v>45716.0</v>
      </c>
      <c r="C163" s="35">
        <v>235150.0</v>
      </c>
      <c r="D163" s="35" t="s">
        <v>128</v>
      </c>
      <c r="E163" s="34">
        <v>45413.0</v>
      </c>
      <c r="F163" s="36">
        <f t="shared" si="6"/>
        <v>9</v>
      </c>
      <c r="G163" s="37">
        <v>45618.0</v>
      </c>
      <c r="H163" s="36">
        <f t="shared" si="7"/>
        <v>3</v>
      </c>
      <c r="I163" s="35" t="s">
        <v>66</v>
      </c>
      <c r="J163" s="35" t="s">
        <v>31</v>
      </c>
      <c r="K163" s="38"/>
      <c r="L163" s="39"/>
      <c r="M163" s="39"/>
      <c r="N163" s="35" t="s">
        <v>17</v>
      </c>
      <c r="O163" s="40"/>
      <c r="P163" s="61"/>
      <c r="Q163" s="61"/>
      <c r="R163" s="61"/>
      <c r="S163" s="61"/>
      <c r="T163" s="61"/>
      <c r="U163" s="80"/>
      <c r="V163" s="80"/>
      <c r="W163" s="80"/>
    </row>
    <row r="164">
      <c r="A164" s="34">
        <v>45705.0</v>
      </c>
      <c r="B164" s="34">
        <v>45716.0</v>
      </c>
      <c r="C164" s="35">
        <v>227719.0</v>
      </c>
      <c r="D164" s="35" t="s">
        <v>128</v>
      </c>
      <c r="E164" s="34">
        <v>45444.0</v>
      </c>
      <c r="F164" s="36">
        <f t="shared" si="6"/>
        <v>8</v>
      </c>
      <c r="G164" s="34">
        <v>45546.0</v>
      </c>
      <c r="H164" s="36">
        <f t="shared" si="7"/>
        <v>5</v>
      </c>
      <c r="I164" s="35" t="s">
        <v>39</v>
      </c>
      <c r="J164" s="35">
        <v>524.0</v>
      </c>
      <c r="K164" s="38"/>
      <c r="L164" s="39"/>
      <c r="M164" s="39"/>
      <c r="N164" s="35" t="s">
        <v>17</v>
      </c>
      <c r="O164" s="40"/>
      <c r="P164" s="61"/>
      <c r="Q164" s="61"/>
      <c r="R164" s="61"/>
      <c r="S164" s="61"/>
      <c r="T164" s="61"/>
      <c r="U164" s="80"/>
      <c r="V164" s="80"/>
      <c r="W164" s="80"/>
    </row>
    <row r="165">
      <c r="A165" s="34">
        <v>45705.0</v>
      </c>
      <c r="B165" s="34">
        <v>45716.0</v>
      </c>
      <c r="C165" s="35">
        <v>187500.0</v>
      </c>
      <c r="D165" s="35" t="s">
        <v>129</v>
      </c>
      <c r="E165" s="34">
        <v>44986.0</v>
      </c>
      <c r="F165" s="36">
        <f t="shared" si="6"/>
        <v>23</v>
      </c>
      <c r="G165" s="34">
        <v>45196.0</v>
      </c>
      <c r="H165" s="36">
        <f t="shared" si="7"/>
        <v>17</v>
      </c>
      <c r="I165" s="35" t="s">
        <v>39</v>
      </c>
      <c r="J165" s="35" t="s">
        <v>31</v>
      </c>
      <c r="K165" s="38"/>
      <c r="L165" s="39"/>
      <c r="M165" s="39"/>
      <c r="N165" s="35" t="s">
        <v>17</v>
      </c>
      <c r="O165" s="40"/>
      <c r="P165" s="61"/>
      <c r="Q165" s="61"/>
      <c r="R165" s="61"/>
      <c r="S165" s="61"/>
      <c r="T165" s="61"/>
      <c r="U165" s="80"/>
      <c r="V165" s="80"/>
      <c r="W165" s="80"/>
    </row>
    <row r="166">
      <c r="A166" s="34">
        <v>45705.0</v>
      </c>
      <c r="B166" s="34">
        <v>45713.0</v>
      </c>
      <c r="C166" s="35">
        <v>192672.0</v>
      </c>
      <c r="D166" s="35" t="s">
        <v>129</v>
      </c>
      <c r="E166" s="34">
        <v>45200.0</v>
      </c>
      <c r="F166" s="36">
        <f t="shared" si="6"/>
        <v>16</v>
      </c>
      <c r="G166" s="37">
        <v>45243.0</v>
      </c>
      <c r="H166" s="36">
        <f t="shared" si="7"/>
        <v>15</v>
      </c>
      <c r="I166" s="35" t="s">
        <v>67</v>
      </c>
      <c r="J166" s="35">
        <v>4012.0</v>
      </c>
      <c r="K166" s="48">
        <v>19000.0</v>
      </c>
      <c r="L166" s="35" t="s">
        <v>68</v>
      </c>
      <c r="M166" s="34">
        <v>45713.0</v>
      </c>
      <c r="N166" s="35" t="s">
        <v>15</v>
      </c>
      <c r="O166" s="55" t="s">
        <v>55</v>
      </c>
      <c r="P166" s="61"/>
      <c r="Q166" s="61"/>
      <c r="R166" s="61"/>
      <c r="S166" s="61"/>
      <c r="T166" s="61"/>
      <c r="U166" s="80"/>
      <c r="V166" s="80"/>
      <c r="W166" s="80"/>
    </row>
    <row r="167">
      <c r="A167" s="34">
        <v>45705.0</v>
      </c>
      <c r="B167" s="34">
        <v>45712.0</v>
      </c>
      <c r="C167" s="35">
        <v>217785.0</v>
      </c>
      <c r="D167" s="35" t="s">
        <v>129</v>
      </c>
      <c r="E167" s="34">
        <v>44378.0</v>
      </c>
      <c r="F167" s="36">
        <f t="shared" si="6"/>
        <v>43</v>
      </c>
      <c r="G167" s="34">
        <v>45460.0</v>
      </c>
      <c r="H167" s="36">
        <f t="shared" si="7"/>
        <v>8</v>
      </c>
      <c r="I167" s="35" t="s">
        <v>62</v>
      </c>
      <c r="J167" s="35">
        <v>107.0</v>
      </c>
      <c r="K167" s="48" t="s">
        <v>196</v>
      </c>
      <c r="L167" s="35" t="s">
        <v>70</v>
      </c>
      <c r="M167" s="34">
        <v>45712.0</v>
      </c>
      <c r="N167" s="35" t="s">
        <v>15</v>
      </c>
      <c r="O167" s="55" t="s">
        <v>55</v>
      </c>
      <c r="P167" s="61"/>
      <c r="Q167" s="61"/>
      <c r="R167" s="61"/>
      <c r="S167" s="61"/>
      <c r="T167" s="61"/>
      <c r="U167" s="80"/>
      <c r="V167" s="80"/>
      <c r="W167" s="80"/>
    </row>
    <row r="168">
      <c r="A168" s="34">
        <v>45705.0</v>
      </c>
      <c r="B168" s="34">
        <v>45709.0</v>
      </c>
      <c r="C168" s="35">
        <v>235426.0</v>
      </c>
      <c r="D168" s="35" t="s">
        <v>129</v>
      </c>
      <c r="E168" s="34">
        <v>45292.0</v>
      </c>
      <c r="F168" s="36">
        <f t="shared" si="6"/>
        <v>13</v>
      </c>
      <c r="G168" s="37">
        <v>45622.0</v>
      </c>
      <c r="H168" s="36">
        <f t="shared" si="7"/>
        <v>3</v>
      </c>
      <c r="I168" s="35" t="s">
        <v>62</v>
      </c>
      <c r="J168" s="35" t="s">
        <v>31</v>
      </c>
      <c r="K168" s="48" t="s">
        <v>196</v>
      </c>
      <c r="L168" s="35" t="s">
        <v>70</v>
      </c>
      <c r="M168" s="34">
        <v>45709.0</v>
      </c>
      <c r="N168" s="35" t="s">
        <v>22</v>
      </c>
      <c r="O168" s="40"/>
      <c r="P168" s="61"/>
      <c r="Q168" s="61"/>
      <c r="R168" s="61"/>
      <c r="S168" s="61"/>
      <c r="T168" s="61"/>
      <c r="U168" s="80"/>
      <c r="V168" s="80"/>
      <c r="W168" s="80"/>
    </row>
    <row r="169">
      <c r="A169" s="34">
        <v>45705.0</v>
      </c>
      <c r="B169" s="34">
        <v>45716.0</v>
      </c>
      <c r="C169" s="35">
        <v>204131.0</v>
      </c>
      <c r="D169" s="35" t="s">
        <v>132</v>
      </c>
      <c r="E169" s="34">
        <v>45261.0</v>
      </c>
      <c r="F169" s="36">
        <f t="shared" si="6"/>
        <v>14</v>
      </c>
      <c r="G169" s="34">
        <v>45350.0</v>
      </c>
      <c r="H169" s="36">
        <f t="shared" si="7"/>
        <v>12</v>
      </c>
      <c r="I169" s="35" t="s">
        <v>46</v>
      </c>
      <c r="J169" s="35">
        <v>404.0</v>
      </c>
      <c r="K169" s="38"/>
      <c r="L169" s="39"/>
      <c r="M169" s="39"/>
      <c r="N169" s="35" t="s">
        <v>17</v>
      </c>
      <c r="O169" s="40"/>
      <c r="P169" s="61"/>
      <c r="Q169" s="61"/>
      <c r="R169" s="61"/>
      <c r="S169" s="61"/>
      <c r="T169" s="61"/>
      <c r="U169" s="80"/>
      <c r="V169" s="80"/>
      <c r="W169" s="80"/>
    </row>
    <row r="170">
      <c r="A170" s="34">
        <v>45705.0</v>
      </c>
      <c r="B170" s="34">
        <v>45705.0</v>
      </c>
      <c r="C170" s="35">
        <v>202688.0</v>
      </c>
      <c r="D170" s="35" t="s">
        <v>132</v>
      </c>
      <c r="E170" s="34">
        <v>45261.0</v>
      </c>
      <c r="F170" s="36">
        <f t="shared" si="6"/>
        <v>14</v>
      </c>
      <c r="G170" s="34">
        <v>45338.0</v>
      </c>
      <c r="H170" s="36">
        <f t="shared" si="7"/>
        <v>12</v>
      </c>
      <c r="I170" s="35" t="s">
        <v>43</v>
      </c>
      <c r="J170" s="35">
        <v>307.0</v>
      </c>
      <c r="K170" s="48">
        <v>20000.0</v>
      </c>
      <c r="L170" s="35" t="s">
        <v>70</v>
      </c>
      <c r="M170" s="34">
        <v>45701.0</v>
      </c>
      <c r="N170" s="35" t="s">
        <v>21</v>
      </c>
      <c r="O170" s="55" t="s">
        <v>231</v>
      </c>
      <c r="P170" s="61"/>
      <c r="Q170" s="61"/>
      <c r="R170" s="61"/>
      <c r="S170" s="61"/>
      <c r="T170" s="61"/>
      <c r="U170" s="80"/>
      <c r="V170" s="80"/>
      <c r="W170" s="80"/>
    </row>
    <row r="171">
      <c r="A171" s="34">
        <v>45705.0</v>
      </c>
      <c r="B171" s="34">
        <v>45715.0</v>
      </c>
      <c r="C171" s="35">
        <v>207364.0</v>
      </c>
      <c r="D171" s="35" t="s">
        <v>132</v>
      </c>
      <c r="E171" s="34">
        <v>45323.0</v>
      </c>
      <c r="F171" s="36">
        <f t="shared" si="6"/>
        <v>12</v>
      </c>
      <c r="G171" s="34">
        <v>45372.0</v>
      </c>
      <c r="H171" s="36">
        <f t="shared" si="7"/>
        <v>11</v>
      </c>
      <c r="I171" s="35" t="s">
        <v>39</v>
      </c>
      <c r="J171" s="35">
        <v>537.0</v>
      </c>
      <c r="K171" s="48">
        <v>11900.0</v>
      </c>
      <c r="L171" s="35" t="s">
        <v>68</v>
      </c>
      <c r="M171" s="34">
        <v>45715.0</v>
      </c>
      <c r="N171" s="35" t="s">
        <v>20</v>
      </c>
      <c r="O171" s="55" t="s">
        <v>201</v>
      </c>
      <c r="P171" s="61"/>
      <c r="Q171" s="61"/>
      <c r="R171" s="61"/>
      <c r="S171" s="61"/>
      <c r="T171" s="61"/>
      <c r="U171" s="80"/>
      <c r="V171" s="80"/>
      <c r="W171" s="80"/>
    </row>
    <row r="172">
      <c r="A172" s="34">
        <v>45705.0</v>
      </c>
      <c r="B172" s="34">
        <v>45716.0</v>
      </c>
      <c r="C172" s="35">
        <v>228058.0</v>
      </c>
      <c r="D172" s="35" t="s">
        <v>132</v>
      </c>
      <c r="E172" s="34">
        <v>45444.0</v>
      </c>
      <c r="F172" s="36">
        <f t="shared" si="6"/>
        <v>8</v>
      </c>
      <c r="G172" s="34">
        <v>45551.0</v>
      </c>
      <c r="H172" s="36">
        <f t="shared" si="7"/>
        <v>5</v>
      </c>
      <c r="I172" s="35" t="s">
        <v>43</v>
      </c>
      <c r="J172" s="35" t="s">
        <v>31</v>
      </c>
      <c r="K172" s="38"/>
      <c r="L172" s="39"/>
      <c r="M172" s="39"/>
      <c r="N172" s="35" t="s">
        <v>17</v>
      </c>
      <c r="O172" s="40"/>
      <c r="P172" s="61"/>
      <c r="Q172" s="61"/>
      <c r="R172" s="61"/>
      <c r="S172" s="61"/>
      <c r="T172" s="61"/>
      <c r="U172" s="80"/>
      <c r="V172" s="80"/>
      <c r="W172" s="80"/>
    </row>
    <row r="173">
      <c r="A173" s="34">
        <v>45705.0</v>
      </c>
      <c r="B173" s="34">
        <v>45708.0</v>
      </c>
      <c r="C173" s="35">
        <v>233505.0</v>
      </c>
      <c r="D173" s="35" t="s">
        <v>132</v>
      </c>
      <c r="E173" s="34">
        <v>45566.0</v>
      </c>
      <c r="F173" s="36">
        <f t="shared" si="6"/>
        <v>4</v>
      </c>
      <c r="G173" s="34">
        <v>45602.0</v>
      </c>
      <c r="H173" s="36">
        <f t="shared" si="7"/>
        <v>3</v>
      </c>
      <c r="I173" s="35" t="s">
        <v>43</v>
      </c>
      <c r="J173" s="35">
        <v>314.0</v>
      </c>
      <c r="K173" s="48">
        <v>10000.0</v>
      </c>
      <c r="L173" s="35" t="s">
        <v>70</v>
      </c>
      <c r="M173" s="34">
        <v>45708.0</v>
      </c>
      <c r="N173" s="35" t="s">
        <v>15</v>
      </c>
      <c r="O173" s="55" t="s">
        <v>55</v>
      </c>
      <c r="P173" s="61"/>
      <c r="Q173" s="61"/>
      <c r="R173" s="61"/>
      <c r="S173" s="61"/>
      <c r="T173" s="61"/>
      <c r="U173" s="80"/>
      <c r="V173" s="80"/>
      <c r="W173" s="80"/>
    </row>
    <row r="174">
      <c r="A174" s="34">
        <v>45705.0</v>
      </c>
      <c r="B174" s="34">
        <v>45716.0</v>
      </c>
      <c r="C174" s="35">
        <v>102601.0</v>
      </c>
      <c r="D174" s="35" t="s">
        <v>134</v>
      </c>
      <c r="E174" s="34">
        <v>44378.0</v>
      </c>
      <c r="F174" s="36">
        <f t="shared" si="6"/>
        <v>43</v>
      </c>
      <c r="G174" s="34">
        <v>44477.0</v>
      </c>
      <c r="H174" s="36">
        <f t="shared" si="7"/>
        <v>40</v>
      </c>
      <c r="I174" s="35" t="s">
        <v>66</v>
      </c>
      <c r="J174" s="35" t="s">
        <v>31</v>
      </c>
      <c r="K174" s="38"/>
      <c r="L174" s="39"/>
      <c r="M174" s="39"/>
      <c r="N174" s="35" t="s">
        <v>17</v>
      </c>
      <c r="O174" s="40"/>
      <c r="P174" s="61"/>
      <c r="Q174" s="61"/>
      <c r="R174" s="61"/>
      <c r="S174" s="61"/>
      <c r="T174" s="61"/>
      <c r="U174" s="80"/>
      <c r="V174" s="80"/>
      <c r="W174" s="80"/>
    </row>
    <row r="175">
      <c r="A175" s="34">
        <v>45705.0</v>
      </c>
      <c r="B175" s="34">
        <v>45716.0</v>
      </c>
      <c r="C175" s="35">
        <v>195196.0</v>
      </c>
      <c r="D175" s="35" t="s">
        <v>134</v>
      </c>
      <c r="E175" s="34">
        <v>45139.0</v>
      </c>
      <c r="F175" s="36">
        <f t="shared" si="6"/>
        <v>18</v>
      </c>
      <c r="G175" s="34">
        <v>45267.0</v>
      </c>
      <c r="H175" s="36">
        <f t="shared" si="7"/>
        <v>14</v>
      </c>
      <c r="I175" s="35" t="s">
        <v>66</v>
      </c>
      <c r="J175" s="35" t="s">
        <v>31</v>
      </c>
      <c r="K175" s="38"/>
      <c r="L175" s="39"/>
      <c r="M175" s="39"/>
      <c r="N175" s="35" t="s">
        <v>17</v>
      </c>
      <c r="O175" s="40"/>
      <c r="P175" s="61"/>
      <c r="Q175" s="61"/>
      <c r="R175" s="61"/>
      <c r="S175" s="61"/>
      <c r="T175" s="61"/>
      <c r="U175" s="80"/>
      <c r="V175" s="80"/>
      <c r="W175" s="80"/>
    </row>
    <row r="176">
      <c r="A176" s="34">
        <v>45705.0</v>
      </c>
      <c r="B176" s="34">
        <v>45716.0</v>
      </c>
      <c r="C176" s="35">
        <v>197711.0</v>
      </c>
      <c r="D176" s="35" t="s">
        <v>134</v>
      </c>
      <c r="E176" s="34">
        <v>45231.0</v>
      </c>
      <c r="F176" s="36">
        <f t="shared" si="6"/>
        <v>15</v>
      </c>
      <c r="G176" s="34">
        <v>45301.0</v>
      </c>
      <c r="H176" s="36">
        <f t="shared" si="7"/>
        <v>13</v>
      </c>
      <c r="I176" s="35" t="s">
        <v>49</v>
      </c>
      <c r="J176" s="35">
        <v>214.0</v>
      </c>
      <c r="K176" s="38"/>
      <c r="L176" s="39"/>
      <c r="M176" s="39"/>
      <c r="N176" s="35" t="s">
        <v>17</v>
      </c>
      <c r="O176" s="40"/>
      <c r="P176" s="61"/>
      <c r="Q176" s="61"/>
      <c r="R176" s="61"/>
      <c r="S176" s="61"/>
      <c r="T176" s="61"/>
      <c r="U176" s="80"/>
      <c r="V176" s="80"/>
      <c r="W176" s="80"/>
    </row>
    <row r="177">
      <c r="A177" s="34">
        <v>45705.0</v>
      </c>
      <c r="B177" s="34">
        <v>45716.0</v>
      </c>
      <c r="C177" s="35">
        <v>206058.0</v>
      </c>
      <c r="D177" s="35" t="s">
        <v>134</v>
      </c>
      <c r="E177" s="34">
        <v>45292.0</v>
      </c>
      <c r="F177" s="36">
        <f t="shared" si="6"/>
        <v>13</v>
      </c>
      <c r="G177" s="34">
        <v>45363.0</v>
      </c>
      <c r="H177" s="36">
        <f t="shared" si="7"/>
        <v>11</v>
      </c>
      <c r="I177" s="35" t="s">
        <v>66</v>
      </c>
      <c r="J177" s="35">
        <v>88.0</v>
      </c>
      <c r="K177" s="38"/>
      <c r="L177" s="39"/>
      <c r="M177" s="39"/>
      <c r="N177" s="35" t="s">
        <v>17</v>
      </c>
      <c r="O177" s="40"/>
      <c r="P177" s="61"/>
      <c r="Q177" s="61"/>
      <c r="R177" s="61"/>
      <c r="S177" s="61"/>
      <c r="T177" s="61"/>
      <c r="U177" s="80"/>
      <c r="V177" s="80"/>
      <c r="W177" s="80"/>
    </row>
    <row r="178">
      <c r="A178" s="34">
        <v>45705.0</v>
      </c>
      <c r="B178" s="34">
        <v>45716.0</v>
      </c>
      <c r="C178" s="35">
        <v>230804.0</v>
      </c>
      <c r="D178" s="35" t="s">
        <v>134</v>
      </c>
      <c r="E178" s="34">
        <v>45383.0</v>
      </c>
      <c r="F178" s="36">
        <f t="shared" si="6"/>
        <v>10</v>
      </c>
      <c r="G178" s="34">
        <v>45601.0</v>
      </c>
      <c r="H178" s="36">
        <f t="shared" si="7"/>
        <v>3</v>
      </c>
      <c r="I178" s="35" t="s">
        <v>46</v>
      </c>
      <c r="J178" s="35">
        <v>401.0</v>
      </c>
      <c r="K178" s="48" t="s">
        <v>196</v>
      </c>
      <c r="L178" s="35" t="s">
        <v>54</v>
      </c>
      <c r="M178" s="108">
        <v>45716.0</v>
      </c>
      <c r="N178" s="35" t="s">
        <v>20</v>
      </c>
      <c r="O178" s="40"/>
      <c r="P178" s="61"/>
      <c r="Q178" s="61"/>
      <c r="R178" s="61"/>
      <c r="S178" s="61"/>
      <c r="T178" s="61"/>
      <c r="U178" s="80"/>
      <c r="V178" s="80"/>
      <c r="W178" s="80"/>
    </row>
    <row r="179">
      <c r="A179" s="34">
        <v>45705.0</v>
      </c>
      <c r="B179" s="34">
        <v>45709.0</v>
      </c>
      <c r="C179" s="35">
        <v>231221.0</v>
      </c>
      <c r="D179" s="35" t="s">
        <v>134</v>
      </c>
      <c r="E179" s="34">
        <v>45413.0</v>
      </c>
      <c r="F179" s="36">
        <f t="shared" si="6"/>
        <v>9</v>
      </c>
      <c r="G179" s="37">
        <v>45580.0</v>
      </c>
      <c r="H179" s="36">
        <f t="shared" si="7"/>
        <v>4</v>
      </c>
      <c r="I179" s="35" t="s">
        <v>62</v>
      </c>
      <c r="J179" s="35">
        <v>106.0</v>
      </c>
      <c r="K179" s="48" t="s">
        <v>196</v>
      </c>
      <c r="L179" s="35" t="s">
        <v>54</v>
      </c>
      <c r="M179" s="34">
        <v>45709.0</v>
      </c>
      <c r="N179" s="35" t="s">
        <v>15</v>
      </c>
      <c r="O179" s="55" t="s">
        <v>55</v>
      </c>
      <c r="P179" s="61"/>
      <c r="Q179" s="61"/>
      <c r="R179" s="61"/>
      <c r="S179" s="61"/>
      <c r="T179" s="61"/>
      <c r="U179" s="80"/>
      <c r="V179" s="80"/>
      <c r="W179" s="80"/>
    </row>
    <row r="180">
      <c r="A180" s="34">
        <v>45705.0</v>
      </c>
      <c r="B180" s="34">
        <v>45716.0</v>
      </c>
      <c r="C180" s="35">
        <v>230680.0</v>
      </c>
      <c r="D180" s="35" t="s">
        <v>134</v>
      </c>
      <c r="E180" s="34">
        <v>45566.0</v>
      </c>
      <c r="F180" s="36">
        <f t="shared" si="6"/>
        <v>4</v>
      </c>
      <c r="G180" s="37">
        <v>45576.0</v>
      </c>
      <c r="H180" s="36">
        <f t="shared" si="7"/>
        <v>4</v>
      </c>
      <c r="I180" s="35" t="s">
        <v>43</v>
      </c>
      <c r="J180" s="35" t="s">
        <v>31</v>
      </c>
      <c r="K180" s="38"/>
      <c r="L180" s="39"/>
      <c r="M180" s="39"/>
      <c r="N180" s="35" t="s">
        <v>17</v>
      </c>
      <c r="O180" s="40"/>
      <c r="P180" s="61"/>
      <c r="Q180" s="61"/>
      <c r="R180" s="61"/>
      <c r="S180" s="61"/>
      <c r="T180" s="61"/>
      <c r="U180" s="80"/>
      <c r="V180" s="80"/>
      <c r="W180" s="80"/>
    </row>
    <row r="181">
      <c r="A181" s="34">
        <v>45705.0</v>
      </c>
      <c r="B181" s="34">
        <v>45716.0</v>
      </c>
      <c r="C181" s="35">
        <v>146531.0</v>
      </c>
      <c r="D181" s="35" t="s">
        <v>65</v>
      </c>
      <c r="E181" s="34">
        <v>44652.0</v>
      </c>
      <c r="F181" s="36">
        <f t="shared" si="6"/>
        <v>34</v>
      </c>
      <c r="G181" s="34">
        <v>44840.0</v>
      </c>
      <c r="H181" s="36">
        <f t="shared" si="7"/>
        <v>28</v>
      </c>
      <c r="I181" s="35" t="s">
        <v>139</v>
      </c>
      <c r="J181" s="35" t="s">
        <v>31</v>
      </c>
      <c r="K181" s="38"/>
      <c r="L181" s="39"/>
      <c r="M181" s="39"/>
      <c r="N181" s="35" t="s">
        <v>17</v>
      </c>
      <c r="O181" s="40"/>
      <c r="P181" s="61"/>
      <c r="Q181" s="61"/>
      <c r="R181" s="61"/>
      <c r="S181" s="61"/>
      <c r="T181" s="61"/>
      <c r="U181" s="80"/>
      <c r="V181" s="80"/>
      <c r="W181" s="80"/>
    </row>
    <row r="182">
      <c r="A182" s="34">
        <v>45705.0</v>
      </c>
      <c r="B182" s="34">
        <v>45716.0</v>
      </c>
      <c r="C182" s="35">
        <v>65429.0</v>
      </c>
      <c r="D182" s="35" t="s">
        <v>128</v>
      </c>
      <c r="E182" s="34">
        <v>44105.0</v>
      </c>
      <c r="F182" s="36">
        <f t="shared" si="6"/>
        <v>52</v>
      </c>
      <c r="G182" s="34">
        <v>44244.0</v>
      </c>
      <c r="H182" s="36">
        <f t="shared" si="7"/>
        <v>48</v>
      </c>
      <c r="I182" s="35" t="s">
        <v>139</v>
      </c>
      <c r="J182" s="35" t="s">
        <v>31</v>
      </c>
      <c r="K182" s="38"/>
      <c r="L182" s="39"/>
      <c r="M182" s="39"/>
      <c r="N182" s="35" t="s">
        <v>17</v>
      </c>
      <c r="O182" s="40"/>
      <c r="P182" s="61"/>
      <c r="Q182" s="61"/>
      <c r="R182" s="61"/>
      <c r="S182" s="61"/>
      <c r="T182" s="61"/>
      <c r="U182" s="80"/>
      <c r="V182" s="80"/>
      <c r="W182" s="80"/>
    </row>
    <row r="183">
      <c r="A183" s="34">
        <v>45705.0</v>
      </c>
      <c r="B183" s="34">
        <v>45716.0</v>
      </c>
      <c r="C183" s="35">
        <v>110959.0</v>
      </c>
      <c r="D183" s="35" t="s">
        <v>95</v>
      </c>
      <c r="E183" s="34">
        <v>43862.0</v>
      </c>
      <c r="F183" s="36">
        <f t="shared" si="6"/>
        <v>60</v>
      </c>
      <c r="G183" s="34">
        <v>44566.0</v>
      </c>
      <c r="H183" s="36">
        <f t="shared" si="7"/>
        <v>37</v>
      </c>
      <c r="I183" s="35" t="s">
        <v>139</v>
      </c>
      <c r="J183" s="35">
        <v>705.0</v>
      </c>
      <c r="K183" s="38"/>
      <c r="L183" s="39"/>
      <c r="M183" s="39"/>
      <c r="N183" s="35" t="s">
        <v>17</v>
      </c>
      <c r="O183" s="40"/>
      <c r="P183" s="61"/>
      <c r="Q183" s="61"/>
      <c r="R183" s="61"/>
      <c r="S183" s="61"/>
      <c r="T183" s="61"/>
      <c r="U183" s="80"/>
      <c r="V183" s="80"/>
      <c r="W183" s="80"/>
    </row>
    <row r="184">
      <c r="A184" s="34">
        <v>45705.0</v>
      </c>
      <c r="B184" s="34">
        <v>45716.0</v>
      </c>
      <c r="C184" s="35">
        <v>138634.0</v>
      </c>
      <c r="D184" s="35" t="s">
        <v>89</v>
      </c>
      <c r="E184" s="34">
        <v>44621.0</v>
      </c>
      <c r="F184" s="36">
        <f t="shared" si="6"/>
        <v>35</v>
      </c>
      <c r="G184" s="34">
        <v>44743.0</v>
      </c>
      <c r="H184" s="36">
        <f t="shared" si="7"/>
        <v>31</v>
      </c>
      <c r="I184" s="35" t="s">
        <v>139</v>
      </c>
      <c r="J184" s="35">
        <v>704.0</v>
      </c>
      <c r="K184" s="38"/>
      <c r="L184" s="39"/>
      <c r="M184" s="39"/>
      <c r="N184" s="35" t="s">
        <v>17</v>
      </c>
      <c r="O184" s="40"/>
      <c r="P184" s="61"/>
      <c r="Q184" s="61"/>
      <c r="R184" s="61"/>
      <c r="S184" s="61"/>
      <c r="T184" s="61"/>
      <c r="U184" s="80"/>
      <c r="V184" s="80"/>
      <c r="W184" s="80"/>
    </row>
    <row r="185">
      <c r="A185" s="34">
        <v>45705.0</v>
      </c>
      <c r="B185" s="34">
        <v>45716.0</v>
      </c>
      <c r="C185" s="35">
        <v>65830.0</v>
      </c>
      <c r="D185" s="35" t="s">
        <v>65</v>
      </c>
      <c r="E185" s="34">
        <v>43891.0</v>
      </c>
      <c r="F185" s="36">
        <f t="shared" si="6"/>
        <v>59</v>
      </c>
      <c r="G185" s="34">
        <v>44105.0</v>
      </c>
      <c r="H185" s="36">
        <f t="shared" si="7"/>
        <v>52</v>
      </c>
      <c r="I185" s="35" t="s">
        <v>139</v>
      </c>
      <c r="J185" s="35">
        <v>701.0</v>
      </c>
      <c r="K185" s="38"/>
      <c r="L185" s="39"/>
      <c r="M185" s="39"/>
      <c r="N185" s="35" t="s">
        <v>17</v>
      </c>
      <c r="O185" s="40"/>
      <c r="P185" s="61"/>
      <c r="Q185" s="61"/>
      <c r="R185" s="61"/>
      <c r="S185" s="61"/>
      <c r="T185" s="61"/>
      <c r="U185" s="80"/>
      <c r="V185" s="80"/>
      <c r="W185" s="80"/>
    </row>
    <row r="186">
      <c r="A186" s="34">
        <v>45705.0</v>
      </c>
      <c r="B186" s="34">
        <v>45716.0</v>
      </c>
      <c r="C186" s="35">
        <v>47370.0</v>
      </c>
      <c r="D186" s="35" t="s">
        <v>84</v>
      </c>
      <c r="E186" s="34">
        <v>43891.0</v>
      </c>
      <c r="F186" s="36">
        <f t="shared" si="6"/>
        <v>59</v>
      </c>
      <c r="G186" s="34">
        <v>44311.0</v>
      </c>
      <c r="H186" s="36">
        <f t="shared" si="7"/>
        <v>46</v>
      </c>
      <c r="I186" s="35" t="s">
        <v>139</v>
      </c>
      <c r="J186" s="35">
        <v>701.0</v>
      </c>
      <c r="K186" s="38"/>
      <c r="L186" s="39"/>
      <c r="M186" s="39"/>
      <c r="N186" s="35" t="s">
        <v>17</v>
      </c>
      <c r="O186" s="40"/>
      <c r="P186" s="61"/>
      <c r="Q186" s="61"/>
      <c r="R186" s="61"/>
      <c r="S186" s="61"/>
      <c r="T186" s="61"/>
      <c r="U186" s="80"/>
      <c r="V186" s="80"/>
      <c r="W186" s="80"/>
    </row>
    <row r="187">
      <c r="A187" s="34">
        <v>45705.0</v>
      </c>
      <c r="B187" s="34">
        <v>45716.0</v>
      </c>
      <c r="C187" s="35">
        <v>93868.0</v>
      </c>
      <c r="D187" s="35" t="s">
        <v>214</v>
      </c>
      <c r="E187" s="34">
        <v>44317.0</v>
      </c>
      <c r="F187" s="36">
        <f t="shared" si="6"/>
        <v>45</v>
      </c>
      <c r="G187" s="34">
        <v>44387.0</v>
      </c>
      <c r="H187" s="36">
        <f t="shared" si="7"/>
        <v>43</v>
      </c>
      <c r="I187" s="35" t="s">
        <v>139</v>
      </c>
      <c r="J187" s="35">
        <v>703.0</v>
      </c>
      <c r="K187" s="38"/>
      <c r="L187" s="39"/>
      <c r="M187" s="39"/>
      <c r="N187" s="35" t="s">
        <v>17</v>
      </c>
      <c r="O187" s="40"/>
      <c r="P187" s="61"/>
      <c r="Q187" s="61"/>
      <c r="R187" s="61"/>
      <c r="S187" s="61"/>
      <c r="T187" s="61"/>
      <c r="U187" s="80"/>
      <c r="V187" s="80"/>
      <c r="W187" s="80"/>
    </row>
    <row r="188">
      <c r="A188" s="34">
        <v>45705.0</v>
      </c>
      <c r="B188" s="34">
        <v>45716.0</v>
      </c>
      <c r="C188" s="35">
        <v>131002.0</v>
      </c>
      <c r="D188" s="35" t="s">
        <v>110</v>
      </c>
      <c r="E188" s="34">
        <v>44409.0</v>
      </c>
      <c r="F188" s="36">
        <f t="shared" si="6"/>
        <v>42</v>
      </c>
      <c r="G188" s="34">
        <v>44712.0</v>
      </c>
      <c r="H188" s="36">
        <f t="shared" si="7"/>
        <v>32</v>
      </c>
      <c r="I188" s="35" t="s">
        <v>139</v>
      </c>
      <c r="J188" s="35" t="s">
        <v>232</v>
      </c>
      <c r="K188" s="38"/>
      <c r="L188" s="39"/>
      <c r="M188" s="39"/>
      <c r="N188" s="35" t="s">
        <v>17</v>
      </c>
      <c r="O188" s="40"/>
      <c r="P188" s="61"/>
      <c r="Q188" s="61"/>
      <c r="R188" s="61"/>
      <c r="S188" s="61"/>
      <c r="T188" s="61"/>
      <c r="U188" s="80"/>
      <c r="V188" s="80"/>
      <c r="W188" s="80"/>
    </row>
    <row r="189">
      <c r="A189" s="34">
        <v>45705.0</v>
      </c>
      <c r="B189" s="34">
        <v>45716.0</v>
      </c>
      <c r="C189" s="35">
        <v>28913.0</v>
      </c>
      <c r="D189" s="35" t="s">
        <v>233</v>
      </c>
      <c r="E189" s="34">
        <v>43709.0</v>
      </c>
      <c r="F189" s="36">
        <f t="shared" si="6"/>
        <v>65</v>
      </c>
      <c r="G189" s="34">
        <v>43746.0</v>
      </c>
      <c r="H189" s="36">
        <f t="shared" si="7"/>
        <v>64</v>
      </c>
      <c r="I189" s="35" t="s">
        <v>139</v>
      </c>
      <c r="J189" s="35">
        <v>706.0</v>
      </c>
      <c r="K189" s="38"/>
      <c r="L189" s="39"/>
      <c r="M189" s="39"/>
      <c r="N189" s="35" t="s">
        <v>17</v>
      </c>
      <c r="O189" s="40"/>
      <c r="P189" s="61"/>
      <c r="Q189" s="61"/>
      <c r="R189" s="61"/>
      <c r="S189" s="61"/>
      <c r="T189" s="61"/>
      <c r="U189" s="80"/>
      <c r="V189" s="80"/>
      <c r="W189" s="80"/>
    </row>
    <row r="190">
      <c r="A190" s="34">
        <v>45705.0</v>
      </c>
      <c r="B190" s="34">
        <v>45716.0</v>
      </c>
      <c r="C190" s="35">
        <v>75757.0</v>
      </c>
      <c r="D190" s="35" t="s">
        <v>84</v>
      </c>
      <c r="E190" s="34">
        <v>43891.0</v>
      </c>
      <c r="F190" s="36">
        <f t="shared" si="6"/>
        <v>59</v>
      </c>
      <c r="G190" s="34">
        <v>44287.0</v>
      </c>
      <c r="H190" s="36">
        <f t="shared" si="7"/>
        <v>46</v>
      </c>
      <c r="I190" s="35" t="s">
        <v>49</v>
      </c>
      <c r="J190" s="35" t="s">
        <v>31</v>
      </c>
      <c r="K190" s="38"/>
      <c r="L190" s="39"/>
      <c r="M190" s="39"/>
      <c r="N190" s="35" t="s">
        <v>17</v>
      </c>
      <c r="O190" s="40"/>
      <c r="P190" s="61"/>
      <c r="Q190" s="61"/>
      <c r="R190" s="61"/>
      <c r="S190" s="61"/>
      <c r="T190" s="61"/>
      <c r="U190" s="80"/>
      <c r="V190" s="80"/>
      <c r="W190" s="80"/>
    </row>
    <row r="191">
      <c r="A191" s="34">
        <v>45705.0</v>
      </c>
      <c r="B191" s="34">
        <v>45716.0</v>
      </c>
      <c r="C191" s="35">
        <v>97453.0</v>
      </c>
      <c r="D191" s="35" t="s">
        <v>65</v>
      </c>
      <c r="E191" s="34">
        <v>43374.0</v>
      </c>
      <c r="F191" s="36">
        <f t="shared" si="6"/>
        <v>76</v>
      </c>
      <c r="G191" s="34">
        <v>44428.0</v>
      </c>
      <c r="H191" s="36">
        <f t="shared" si="7"/>
        <v>42</v>
      </c>
      <c r="I191" s="35" t="s">
        <v>139</v>
      </c>
      <c r="J191" s="35" t="s">
        <v>31</v>
      </c>
      <c r="K191" s="38"/>
      <c r="L191" s="39"/>
      <c r="M191" s="39"/>
      <c r="N191" s="35" t="s">
        <v>17</v>
      </c>
      <c r="O191" s="40"/>
      <c r="P191" s="61"/>
      <c r="Q191" s="61"/>
      <c r="R191" s="61"/>
      <c r="S191" s="61"/>
      <c r="T191" s="61"/>
      <c r="U191" s="80"/>
      <c r="V191" s="80"/>
      <c r="W191" s="80"/>
    </row>
    <row r="192">
      <c r="A192" s="34">
        <v>45705.0</v>
      </c>
      <c r="B192" s="34">
        <v>45716.0</v>
      </c>
      <c r="C192" s="35">
        <v>160799.0</v>
      </c>
      <c r="D192" s="35" t="s">
        <v>214</v>
      </c>
      <c r="E192" s="34">
        <v>44958.0</v>
      </c>
      <c r="F192" s="36">
        <f t="shared" si="6"/>
        <v>24</v>
      </c>
      <c r="G192" s="34">
        <v>44972.0</v>
      </c>
      <c r="H192" s="36">
        <f t="shared" si="7"/>
        <v>24</v>
      </c>
      <c r="I192" s="35" t="s">
        <v>43</v>
      </c>
      <c r="J192" s="35">
        <v>306.0</v>
      </c>
      <c r="K192" s="38"/>
      <c r="L192" s="39"/>
      <c r="M192" s="39"/>
      <c r="N192" s="35" t="s">
        <v>17</v>
      </c>
      <c r="O192" s="40"/>
      <c r="P192" s="61"/>
      <c r="Q192" s="61"/>
      <c r="R192" s="61"/>
      <c r="S192" s="61"/>
      <c r="T192" s="61"/>
      <c r="U192" s="80"/>
      <c r="V192" s="80"/>
      <c r="W192" s="80"/>
    </row>
    <row r="193">
      <c r="A193" s="34">
        <v>45705.0</v>
      </c>
      <c r="B193" s="34">
        <v>45716.0</v>
      </c>
      <c r="C193" s="35">
        <v>190186.0</v>
      </c>
      <c r="D193" s="35" t="s">
        <v>84</v>
      </c>
      <c r="E193" s="34">
        <v>45078.0</v>
      </c>
      <c r="F193" s="36">
        <f t="shared" si="6"/>
        <v>20</v>
      </c>
      <c r="G193" s="37">
        <v>45222.0</v>
      </c>
      <c r="H193" s="36">
        <f t="shared" si="7"/>
        <v>16</v>
      </c>
      <c r="I193" s="35" t="s">
        <v>46</v>
      </c>
      <c r="J193" s="35">
        <v>404.0</v>
      </c>
      <c r="K193" s="38"/>
      <c r="L193" s="39"/>
      <c r="M193" s="39"/>
      <c r="N193" s="35" t="s">
        <v>17</v>
      </c>
      <c r="O193" s="40"/>
      <c r="P193" s="61"/>
      <c r="Q193" s="61"/>
      <c r="R193" s="61"/>
      <c r="S193" s="61"/>
      <c r="T193" s="61"/>
      <c r="U193" s="80"/>
      <c r="V193" s="80"/>
      <c r="W193" s="80"/>
    </row>
    <row r="194">
      <c r="A194" s="34">
        <v>45705.0</v>
      </c>
      <c r="B194" s="34">
        <v>45716.0</v>
      </c>
      <c r="C194" s="35">
        <v>189998.0</v>
      </c>
      <c r="D194" s="35" t="s">
        <v>65</v>
      </c>
      <c r="E194" s="34">
        <v>44682.0</v>
      </c>
      <c r="F194" s="36">
        <f t="shared" si="6"/>
        <v>33</v>
      </c>
      <c r="G194" s="37">
        <v>45219.0</v>
      </c>
      <c r="H194" s="36">
        <f t="shared" si="7"/>
        <v>16</v>
      </c>
      <c r="I194" s="35" t="s">
        <v>43</v>
      </c>
      <c r="J194" s="35" t="s">
        <v>31</v>
      </c>
      <c r="K194" s="38"/>
      <c r="L194" s="39"/>
      <c r="M194" s="39"/>
      <c r="N194" s="35" t="s">
        <v>17</v>
      </c>
      <c r="O194" s="40"/>
      <c r="P194" s="61"/>
      <c r="Q194" s="61"/>
      <c r="R194" s="61"/>
      <c r="S194" s="61"/>
      <c r="T194" s="61"/>
      <c r="U194" s="80"/>
      <c r="V194" s="80"/>
      <c r="W194" s="80"/>
    </row>
    <row r="195">
      <c r="A195" s="34">
        <v>45705.0</v>
      </c>
      <c r="B195" s="34">
        <v>45708.0</v>
      </c>
      <c r="C195" s="35">
        <v>205602.0</v>
      </c>
      <c r="D195" s="35" t="s">
        <v>89</v>
      </c>
      <c r="E195" s="34">
        <v>45231.0</v>
      </c>
      <c r="F195" s="36">
        <f t="shared" si="6"/>
        <v>15</v>
      </c>
      <c r="G195" s="34">
        <v>45359.0</v>
      </c>
      <c r="H195" s="36">
        <f t="shared" si="7"/>
        <v>11</v>
      </c>
      <c r="I195" s="35" t="s">
        <v>43</v>
      </c>
      <c r="J195" s="35">
        <v>302.0</v>
      </c>
      <c r="K195" s="48" t="s">
        <v>196</v>
      </c>
      <c r="L195" s="35" t="s">
        <v>54</v>
      </c>
      <c r="M195" s="34">
        <v>45708.0</v>
      </c>
      <c r="N195" s="35" t="s">
        <v>20</v>
      </c>
      <c r="O195" s="40"/>
      <c r="P195" s="61"/>
      <c r="Q195" s="61"/>
      <c r="R195" s="61"/>
      <c r="S195" s="61"/>
      <c r="T195" s="61"/>
      <c r="U195" s="80"/>
      <c r="V195" s="80"/>
      <c r="W195" s="80"/>
    </row>
    <row r="196">
      <c r="A196" s="34">
        <v>45705.0</v>
      </c>
      <c r="B196" s="34">
        <v>45716.0</v>
      </c>
      <c r="C196" s="35">
        <v>177410.0</v>
      </c>
      <c r="D196" s="35" t="s">
        <v>59</v>
      </c>
      <c r="E196" s="34">
        <v>45078.0</v>
      </c>
      <c r="F196" s="36">
        <f t="shared" si="6"/>
        <v>20</v>
      </c>
      <c r="G196" s="34">
        <v>45119.0</v>
      </c>
      <c r="H196" s="36">
        <f t="shared" si="7"/>
        <v>19</v>
      </c>
      <c r="I196" s="35" t="s">
        <v>43</v>
      </c>
      <c r="J196" s="35">
        <v>313.0</v>
      </c>
      <c r="K196" s="38"/>
      <c r="L196" s="39"/>
      <c r="M196" s="39"/>
      <c r="N196" s="35" t="s">
        <v>17</v>
      </c>
      <c r="O196" s="40"/>
      <c r="P196" s="61"/>
      <c r="Q196" s="61"/>
      <c r="R196" s="61"/>
      <c r="S196" s="61"/>
      <c r="T196" s="61"/>
      <c r="U196" s="80"/>
      <c r="V196" s="80"/>
      <c r="W196" s="80"/>
    </row>
    <row r="197">
      <c r="A197" s="34">
        <v>45705.0</v>
      </c>
      <c r="B197" s="34">
        <v>45716.0</v>
      </c>
      <c r="C197" s="35">
        <v>60952.0</v>
      </c>
      <c r="D197" s="35" t="s">
        <v>234</v>
      </c>
      <c r="E197" s="34">
        <v>43983.0</v>
      </c>
      <c r="F197" s="36">
        <f t="shared" si="6"/>
        <v>56</v>
      </c>
      <c r="G197" s="34">
        <v>44044.0</v>
      </c>
      <c r="H197" s="36">
        <f t="shared" si="7"/>
        <v>54</v>
      </c>
      <c r="I197" s="35" t="s">
        <v>139</v>
      </c>
      <c r="J197" s="35" t="s">
        <v>31</v>
      </c>
      <c r="K197" s="38"/>
      <c r="L197" s="39"/>
      <c r="M197" s="39"/>
      <c r="N197" s="35" t="s">
        <v>17</v>
      </c>
      <c r="O197" s="40"/>
      <c r="P197" s="61"/>
      <c r="Q197" s="61"/>
      <c r="R197" s="61"/>
      <c r="S197" s="61"/>
      <c r="T197" s="61"/>
      <c r="U197" s="80"/>
      <c r="V197" s="80"/>
      <c r="W197" s="80"/>
    </row>
    <row r="198">
      <c r="A198" s="34">
        <v>45705.0</v>
      </c>
      <c r="B198" s="34">
        <v>45716.0</v>
      </c>
      <c r="C198" s="35">
        <v>151629.0</v>
      </c>
      <c r="D198" s="35" t="s">
        <v>109</v>
      </c>
      <c r="E198" s="34">
        <v>44835.0</v>
      </c>
      <c r="F198" s="36">
        <f t="shared" si="6"/>
        <v>28</v>
      </c>
      <c r="G198" s="37">
        <v>44886.0</v>
      </c>
      <c r="H198" s="36">
        <f t="shared" si="7"/>
        <v>27</v>
      </c>
      <c r="I198" s="35" t="s">
        <v>49</v>
      </c>
      <c r="J198" s="35" t="s">
        <v>31</v>
      </c>
      <c r="K198" s="38"/>
      <c r="L198" s="39"/>
      <c r="M198" s="39"/>
      <c r="N198" s="35" t="s">
        <v>17</v>
      </c>
      <c r="O198" s="40"/>
      <c r="P198" s="61"/>
      <c r="Q198" s="61"/>
      <c r="R198" s="61"/>
      <c r="S198" s="61"/>
      <c r="T198" s="61"/>
      <c r="U198" s="80"/>
      <c r="V198" s="80"/>
      <c r="W198" s="80"/>
    </row>
    <row r="199">
      <c r="A199" s="34">
        <v>45705.0</v>
      </c>
      <c r="B199" s="34">
        <v>45705.0</v>
      </c>
      <c r="C199" s="35">
        <v>184959.0</v>
      </c>
      <c r="D199" s="35" t="s">
        <v>129</v>
      </c>
      <c r="E199" s="34">
        <v>45078.0</v>
      </c>
      <c r="F199" s="36">
        <f t="shared" si="6"/>
        <v>20</v>
      </c>
      <c r="G199" s="34">
        <v>45174.0</v>
      </c>
      <c r="H199" s="36">
        <f t="shared" si="7"/>
        <v>17</v>
      </c>
      <c r="I199" s="35" t="s">
        <v>43</v>
      </c>
      <c r="J199" s="35">
        <v>310.0</v>
      </c>
      <c r="K199" s="48" t="s">
        <v>235</v>
      </c>
      <c r="L199" s="35" t="s">
        <v>70</v>
      </c>
      <c r="M199" s="34">
        <v>45670.0</v>
      </c>
      <c r="N199" s="35" t="s">
        <v>21</v>
      </c>
      <c r="O199" s="55" t="s">
        <v>206</v>
      </c>
      <c r="P199" s="61"/>
      <c r="Q199" s="61"/>
      <c r="R199" s="61"/>
      <c r="S199" s="61"/>
      <c r="T199" s="61"/>
      <c r="U199" s="80"/>
      <c r="V199" s="80"/>
      <c r="W199" s="80"/>
    </row>
    <row r="200">
      <c r="A200" s="34">
        <v>45705.0</v>
      </c>
      <c r="B200" s="34">
        <v>45716.0</v>
      </c>
      <c r="C200" s="35">
        <v>122888.0</v>
      </c>
      <c r="D200" s="35" t="s">
        <v>84</v>
      </c>
      <c r="E200" s="39"/>
      <c r="F200" s="36">
        <f t="shared" si="6"/>
        <v>1501</v>
      </c>
      <c r="G200" s="39"/>
      <c r="H200" s="36">
        <f t="shared" si="7"/>
        <v>1501</v>
      </c>
      <c r="I200" s="35" t="s">
        <v>118</v>
      </c>
      <c r="J200" s="35">
        <v>607.0</v>
      </c>
      <c r="K200" s="38"/>
      <c r="L200" s="39"/>
      <c r="M200" s="39"/>
      <c r="N200" s="35" t="s">
        <v>17</v>
      </c>
      <c r="O200" s="40"/>
      <c r="P200" s="61"/>
      <c r="Q200" s="61"/>
      <c r="R200" s="61"/>
      <c r="S200" s="61"/>
      <c r="T200" s="61"/>
      <c r="U200" s="80"/>
      <c r="V200" s="80"/>
      <c r="W200" s="80"/>
    </row>
    <row r="201">
      <c r="A201" s="34">
        <v>45705.0</v>
      </c>
      <c r="B201" s="34">
        <v>45705.0</v>
      </c>
      <c r="C201" s="35">
        <v>190246.0</v>
      </c>
      <c r="D201" s="35" t="s">
        <v>84</v>
      </c>
      <c r="E201" s="34">
        <v>45108.0</v>
      </c>
      <c r="F201" s="36">
        <f t="shared" si="6"/>
        <v>19</v>
      </c>
      <c r="G201" s="37">
        <v>45223.0</v>
      </c>
      <c r="H201" s="36">
        <f t="shared" si="7"/>
        <v>16</v>
      </c>
      <c r="I201" s="35" t="s">
        <v>43</v>
      </c>
      <c r="J201" s="35">
        <v>350.0</v>
      </c>
      <c r="K201" s="48" t="s">
        <v>236</v>
      </c>
      <c r="L201" s="35" t="s">
        <v>70</v>
      </c>
      <c r="M201" s="34">
        <v>45700.0</v>
      </c>
      <c r="N201" s="35" t="s">
        <v>21</v>
      </c>
      <c r="O201" s="55" t="s">
        <v>206</v>
      </c>
      <c r="P201" s="61"/>
      <c r="Q201" s="61"/>
      <c r="R201" s="61"/>
      <c r="S201" s="61"/>
      <c r="T201" s="61"/>
      <c r="U201" s="80"/>
      <c r="V201" s="80"/>
      <c r="W201" s="80"/>
    </row>
    <row r="202">
      <c r="A202" s="34">
        <v>45705.0</v>
      </c>
      <c r="B202" s="34">
        <v>45705.0</v>
      </c>
      <c r="C202" s="35">
        <v>198101.0</v>
      </c>
      <c r="D202" s="35" t="s">
        <v>116</v>
      </c>
      <c r="E202" s="34">
        <v>45292.0</v>
      </c>
      <c r="F202" s="36">
        <f t="shared" si="6"/>
        <v>13</v>
      </c>
      <c r="G202" s="34">
        <v>45301.0</v>
      </c>
      <c r="H202" s="36">
        <f t="shared" si="7"/>
        <v>13</v>
      </c>
      <c r="I202" s="35" t="s">
        <v>43</v>
      </c>
      <c r="J202" s="35">
        <v>328.0</v>
      </c>
      <c r="K202" s="48" t="s">
        <v>237</v>
      </c>
      <c r="L202" s="35" t="s">
        <v>68</v>
      </c>
      <c r="M202" s="34">
        <v>45671.0</v>
      </c>
      <c r="N202" s="35" t="s">
        <v>21</v>
      </c>
      <c r="O202" s="55" t="s">
        <v>198</v>
      </c>
      <c r="P202" s="61"/>
      <c r="Q202" s="61"/>
      <c r="R202" s="61"/>
      <c r="S202" s="61"/>
      <c r="T202" s="61"/>
      <c r="U202" s="80"/>
      <c r="V202" s="80"/>
      <c r="W202" s="80"/>
    </row>
    <row r="203">
      <c r="A203" s="34">
        <v>45705.0</v>
      </c>
      <c r="B203" s="34">
        <v>45716.0</v>
      </c>
      <c r="C203" s="35">
        <v>89639.0</v>
      </c>
      <c r="D203" s="35" t="s">
        <v>48</v>
      </c>
      <c r="E203" s="34">
        <v>43922.0</v>
      </c>
      <c r="F203" s="36">
        <f t="shared" si="6"/>
        <v>58</v>
      </c>
      <c r="G203" s="34">
        <v>44350.0</v>
      </c>
      <c r="H203" s="36">
        <f t="shared" si="7"/>
        <v>44</v>
      </c>
      <c r="I203" s="35" t="s">
        <v>43</v>
      </c>
      <c r="J203" s="35" t="s">
        <v>31</v>
      </c>
      <c r="K203" s="38"/>
      <c r="L203" s="39"/>
      <c r="M203" s="39"/>
      <c r="N203" s="35" t="s">
        <v>17</v>
      </c>
      <c r="O203" s="40"/>
      <c r="P203" s="61"/>
      <c r="Q203" s="61"/>
      <c r="R203" s="61"/>
      <c r="S203" s="61"/>
      <c r="T203" s="61"/>
      <c r="U203" s="80"/>
      <c r="V203" s="80"/>
      <c r="W203" s="80"/>
    </row>
    <row r="204">
      <c r="A204" s="34">
        <v>45702.0</v>
      </c>
      <c r="B204" s="34">
        <v>45707.0</v>
      </c>
      <c r="C204" s="35">
        <v>236904.0</v>
      </c>
      <c r="D204" s="35" t="s">
        <v>81</v>
      </c>
      <c r="E204" s="34">
        <v>45292.0</v>
      </c>
      <c r="F204" s="36">
        <f t="shared" si="6"/>
        <v>13</v>
      </c>
      <c r="G204" s="37">
        <v>45639.0</v>
      </c>
      <c r="H204" s="36">
        <f t="shared" si="7"/>
        <v>2</v>
      </c>
      <c r="I204" s="35" t="s">
        <v>43</v>
      </c>
      <c r="J204" s="35">
        <v>307.0</v>
      </c>
      <c r="K204" s="48">
        <v>1000.0</v>
      </c>
      <c r="L204" s="35" t="s">
        <v>54</v>
      </c>
      <c r="M204" s="34">
        <v>45707.0</v>
      </c>
      <c r="N204" s="35" t="s">
        <v>15</v>
      </c>
      <c r="O204" s="55" t="s">
        <v>201</v>
      </c>
      <c r="P204" s="61"/>
      <c r="Q204" s="61"/>
      <c r="R204" s="61"/>
      <c r="S204" s="61"/>
      <c r="T204" s="61"/>
      <c r="U204" s="80"/>
      <c r="V204" s="80"/>
      <c r="W204" s="80"/>
    </row>
    <row r="205">
      <c r="A205" s="34">
        <v>45705.0</v>
      </c>
      <c r="B205" s="34">
        <v>45716.0</v>
      </c>
      <c r="C205" s="35">
        <v>142321.0</v>
      </c>
      <c r="D205" s="35" t="s">
        <v>95</v>
      </c>
      <c r="E205" s="34">
        <v>44743.0</v>
      </c>
      <c r="F205" s="36">
        <f t="shared" si="6"/>
        <v>31</v>
      </c>
      <c r="G205" s="34">
        <v>44802.0</v>
      </c>
      <c r="H205" s="36">
        <f t="shared" si="7"/>
        <v>29</v>
      </c>
      <c r="I205" s="35" t="s">
        <v>49</v>
      </c>
      <c r="J205" s="35" t="s">
        <v>31</v>
      </c>
      <c r="K205" s="38"/>
      <c r="L205" s="39"/>
      <c r="M205" s="39"/>
      <c r="N205" s="35" t="s">
        <v>17</v>
      </c>
      <c r="O205" s="40"/>
      <c r="P205" s="61"/>
      <c r="Q205" s="61"/>
      <c r="R205" s="61"/>
      <c r="S205" s="61"/>
      <c r="T205" s="61"/>
      <c r="U205" s="80"/>
      <c r="V205" s="80"/>
      <c r="W205" s="80"/>
    </row>
    <row r="206">
      <c r="A206" s="34">
        <v>45705.0</v>
      </c>
      <c r="B206" s="34">
        <v>45716.0</v>
      </c>
      <c r="C206" s="35">
        <v>9851.0</v>
      </c>
      <c r="D206" s="35" t="s">
        <v>65</v>
      </c>
      <c r="E206" s="34">
        <v>42767.0</v>
      </c>
      <c r="F206" s="36">
        <f t="shared" si="6"/>
        <v>96</v>
      </c>
      <c r="G206" s="34">
        <v>44256.0</v>
      </c>
      <c r="H206" s="36">
        <f t="shared" si="7"/>
        <v>47</v>
      </c>
      <c r="I206" s="35" t="s">
        <v>238</v>
      </c>
      <c r="J206" s="39"/>
      <c r="K206" s="38"/>
      <c r="L206" s="39"/>
      <c r="M206" s="39"/>
      <c r="N206" s="35" t="s">
        <v>17</v>
      </c>
      <c r="O206" s="40"/>
      <c r="P206" s="61"/>
      <c r="Q206" s="61"/>
      <c r="R206" s="61"/>
      <c r="S206" s="61"/>
      <c r="T206" s="61"/>
      <c r="U206" s="80"/>
      <c r="V206" s="80"/>
      <c r="W206" s="80"/>
    </row>
    <row r="207">
      <c r="A207" s="34">
        <v>45705.0</v>
      </c>
      <c r="B207" s="34">
        <v>45716.0</v>
      </c>
      <c r="C207" s="35">
        <v>9865.0</v>
      </c>
      <c r="D207" s="35" t="s">
        <v>125</v>
      </c>
      <c r="E207" s="34">
        <v>43230.0</v>
      </c>
      <c r="F207" s="36">
        <f t="shared" si="6"/>
        <v>81</v>
      </c>
      <c r="G207" s="34">
        <v>43518.0</v>
      </c>
      <c r="H207" s="36">
        <f t="shared" si="7"/>
        <v>72</v>
      </c>
      <c r="I207" s="35" t="s">
        <v>136</v>
      </c>
      <c r="J207" s="35" t="s">
        <v>31</v>
      </c>
      <c r="K207" s="38"/>
      <c r="L207" s="39"/>
      <c r="M207" s="39"/>
      <c r="N207" s="35" t="s">
        <v>17</v>
      </c>
      <c r="O207" s="40"/>
      <c r="P207" s="61"/>
      <c r="Q207" s="61"/>
      <c r="R207" s="61"/>
      <c r="S207" s="61"/>
      <c r="T207" s="61"/>
      <c r="U207" s="80"/>
      <c r="V207" s="80"/>
      <c r="W207" s="80"/>
    </row>
    <row r="208">
      <c r="A208" s="34">
        <v>45705.0</v>
      </c>
      <c r="B208" s="34">
        <v>45712.0</v>
      </c>
      <c r="C208" s="35">
        <v>76519.0</v>
      </c>
      <c r="D208" s="35" t="s">
        <v>38</v>
      </c>
      <c r="E208" s="34">
        <v>44246.0</v>
      </c>
      <c r="F208" s="36">
        <f t="shared" si="6"/>
        <v>48</v>
      </c>
      <c r="G208" s="34">
        <v>44197.0</v>
      </c>
      <c r="H208" s="36">
        <f t="shared" si="7"/>
        <v>49</v>
      </c>
      <c r="I208" s="35" t="s">
        <v>62</v>
      </c>
      <c r="J208" s="35">
        <v>107.0</v>
      </c>
      <c r="K208" s="48" t="s">
        <v>196</v>
      </c>
      <c r="L208" s="35" t="s">
        <v>54</v>
      </c>
      <c r="M208" s="34">
        <v>45712.0</v>
      </c>
      <c r="N208" s="35" t="s">
        <v>15</v>
      </c>
      <c r="O208" s="55" t="s">
        <v>55</v>
      </c>
      <c r="P208" s="61"/>
      <c r="Q208" s="61"/>
      <c r="R208" s="61"/>
      <c r="S208" s="61"/>
      <c r="T208" s="61"/>
      <c r="U208" s="80"/>
      <c r="V208" s="80"/>
      <c r="W208" s="80"/>
    </row>
    <row r="209">
      <c r="A209" s="34">
        <v>45705.0</v>
      </c>
      <c r="B209" s="34">
        <v>45716.0</v>
      </c>
      <c r="C209" s="35">
        <v>174401.0</v>
      </c>
      <c r="D209" s="35" t="s">
        <v>42</v>
      </c>
      <c r="E209" s="34">
        <v>45047.0</v>
      </c>
      <c r="F209" s="36">
        <f t="shared" si="6"/>
        <v>21</v>
      </c>
      <c r="G209" s="34">
        <v>45090.0</v>
      </c>
      <c r="H209" s="36">
        <f t="shared" si="7"/>
        <v>20</v>
      </c>
      <c r="I209" s="35" t="s">
        <v>62</v>
      </c>
      <c r="J209" s="35">
        <v>120.0</v>
      </c>
      <c r="K209" s="38"/>
      <c r="L209" s="39"/>
      <c r="M209" s="39"/>
      <c r="N209" s="35" t="s">
        <v>17</v>
      </c>
      <c r="O209" s="40"/>
      <c r="P209" s="61"/>
      <c r="Q209" s="61"/>
      <c r="R209" s="61"/>
      <c r="S209" s="61"/>
      <c r="T209" s="61"/>
      <c r="U209" s="80"/>
      <c r="V209" s="80"/>
      <c r="W209" s="80"/>
    </row>
    <row r="210">
      <c r="A210" s="34">
        <v>45705.0</v>
      </c>
      <c r="B210" s="34">
        <v>45716.0</v>
      </c>
      <c r="C210" s="35">
        <v>206853.0</v>
      </c>
      <c r="D210" s="35" t="s">
        <v>42</v>
      </c>
      <c r="E210" s="34">
        <v>45352.0</v>
      </c>
      <c r="F210" s="36">
        <f t="shared" si="6"/>
        <v>11</v>
      </c>
      <c r="G210" s="34">
        <v>45377.0</v>
      </c>
      <c r="H210" s="36">
        <f t="shared" si="7"/>
        <v>11</v>
      </c>
      <c r="I210" s="35" t="s">
        <v>39</v>
      </c>
      <c r="J210" s="35" t="s">
        <v>31</v>
      </c>
      <c r="K210" s="38"/>
      <c r="L210" s="39"/>
      <c r="M210" s="39"/>
      <c r="N210" s="35" t="s">
        <v>17</v>
      </c>
      <c r="O210" s="40"/>
      <c r="P210" s="61"/>
      <c r="Q210" s="61"/>
      <c r="R210" s="61"/>
      <c r="S210" s="61"/>
      <c r="T210" s="61"/>
      <c r="U210" s="80"/>
      <c r="V210" s="80"/>
      <c r="W210" s="80"/>
    </row>
    <row r="211">
      <c r="A211" s="34">
        <v>45705.0</v>
      </c>
      <c r="B211" s="34">
        <v>45716.0</v>
      </c>
      <c r="C211" s="35">
        <v>178578.0</v>
      </c>
      <c r="D211" s="35" t="s">
        <v>42</v>
      </c>
      <c r="E211" s="34">
        <v>44958.0</v>
      </c>
      <c r="F211" s="36">
        <f t="shared" si="6"/>
        <v>24</v>
      </c>
      <c r="G211" s="34">
        <v>45133.0</v>
      </c>
      <c r="H211" s="36">
        <f t="shared" si="7"/>
        <v>19</v>
      </c>
      <c r="I211" s="35" t="s">
        <v>62</v>
      </c>
      <c r="J211" s="35" t="s">
        <v>31</v>
      </c>
      <c r="K211" s="38"/>
      <c r="L211" s="39"/>
      <c r="M211" s="39"/>
      <c r="N211" s="35" t="s">
        <v>17</v>
      </c>
      <c r="O211" s="40"/>
      <c r="P211" s="61"/>
      <c r="Q211" s="61"/>
      <c r="R211" s="61"/>
      <c r="S211" s="61"/>
      <c r="T211" s="61"/>
      <c r="U211" s="80"/>
      <c r="V211" s="80"/>
      <c r="W211" s="80"/>
    </row>
    <row r="212">
      <c r="A212" s="34">
        <v>45705.0</v>
      </c>
      <c r="B212" s="34">
        <v>45707.0</v>
      </c>
      <c r="C212" s="35">
        <v>210982.0</v>
      </c>
      <c r="D212" s="35" t="s">
        <v>42</v>
      </c>
      <c r="E212" s="34">
        <v>45292.0</v>
      </c>
      <c r="F212" s="36">
        <f t="shared" si="6"/>
        <v>13</v>
      </c>
      <c r="G212" s="34">
        <v>45407.0</v>
      </c>
      <c r="H212" s="36">
        <f t="shared" si="7"/>
        <v>10</v>
      </c>
      <c r="I212" s="35" t="s">
        <v>39</v>
      </c>
      <c r="J212" s="39"/>
      <c r="K212" s="38"/>
      <c r="L212" s="39"/>
      <c r="M212" s="39"/>
      <c r="N212" s="35" t="s">
        <v>21</v>
      </c>
      <c r="O212" s="40"/>
      <c r="P212" s="61"/>
      <c r="Q212" s="61"/>
      <c r="R212" s="61"/>
      <c r="S212" s="61"/>
      <c r="T212" s="61"/>
      <c r="U212" s="80"/>
      <c r="V212" s="80"/>
      <c r="W212" s="80"/>
    </row>
    <row r="213">
      <c r="A213" s="34">
        <v>45705.0</v>
      </c>
      <c r="B213" s="34">
        <v>45715.0</v>
      </c>
      <c r="C213" s="35">
        <v>226989.0</v>
      </c>
      <c r="D213" s="35" t="s">
        <v>42</v>
      </c>
      <c r="E213" s="34">
        <v>44896.0</v>
      </c>
      <c r="F213" s="36">
        <f t="shared" si="6"/>
        <v>26</v>
      </c>
      <c r="G213" s="34">
        <v>45539.0</v>
      </c>
      <c r="H213" s="36">
        <f t="shared" si="7"/>
        <v>5</v>
      </c>
      <c r="I213" s="35" t="s">
        <v>39</v>
      </c>
      <c r="J213" s="35">
        <v>526.0</v>
      </c>
      <c r="K213" s="48">
        <v>8500.0</v>
      </c>
      <c r="L213" s="35" t="s">
        <v>68</v>
      </c>
      <c r="M213" s="34">
        <v>45715.0</v>
      </c>
      <c r="N213" s="35" t="s">
        <v>20</v>
      </c>
      <c r="O213" s="55" t="s">
        <v>201</v>
      </c>
      <c r="P213" s="61"/>
      <c r="Q213" s="61"/>
      <c r="R213" s="61"/>
      <c r="S213" s="61"/>
      <c r="T213" s="61"/>
      <c r="U213" s="80"/>
      <c r="V213" s="80"/>
      <c r="W213" s="80"/>
    </row>
    <row r="214">
      <c r="A214" s="34">
        <v>45705.0</v>
      </c>
      <c r="B214" s="34">
        <v>45716.0</v>
      </c>
      <c r="C214" s="35">
        <v>233547.0</v>
      </c>
      <c r="D214" s="35" t="s">
        <v>42</v>
      </c>
      <c r="E214" s="34">
        <v>45566.0</v>
      </c>
      <c r="F214" s="36">
        <f t="shared" si="6"/>
        <v>4</v>
      </c>
      <c r="G214" s="34">
        <v>45603.0</v>
      </c>
      <c r="H214" s="36">
        <f t="shared" si="7"/>
        <v>3</v>
      </c>
      <c r="I214" s="35" t="s">
        <v>62</v>
      </c>
      <c r="J214" s="35" t="s">
        <v>31</v>
      </c>
      <c r="K214" s="38"/>
      <c r="L214" s="39"/>
      <c r="M214" s="39"/>
      <c r="N214" s="35" t="s">
        <v>17</v>
      </c>
      <c r="O214" s="40"/>
      <c r="P214" s="61"/>
      <c r="Q214" s="61"/>
      <c r="R214" s="61"/>
      <c r="S214" s="61"/>
      <c r="T214" s="61"/>
      <c r="U214" s="80"/>
      <c r="V214" s="80"/>
      <c r="W214" s="80"/>
    </row>
    <row r="215">
      <c r="A215" s="34">
        <v>45705.0</v>
      </c>
      <c r="B215" s="34">
        <v>45716.0</v>
      </c>
      <c r="C215" s="35">
        <v>238378.0</v>
      </c>
      <c r="D215" s="35" t="s">
        <v>42</v>
      </c>
      <c r="E215" s="34">
        <v>45627.0</v>
      </c>
      <c r="F215" s="36">
        <f t="shared" si="6"/>
        <v>2</v>
      </c>
      <c r="G215" s="34">
        <v>45664.0</v>
      </c>
      <c r="H215" s="36">
        <f t="shared" si="7"/>
        <v>1</v>
      </c>
      <c r="I215" s="35" t="s">
        <v>46</v>
      </c>
      <c r="J215" s="35" t="s">
        <v>31</v>
      </c>
      <c r="K215" s="38"/>
      <c r="L215" s="39"/>
      <c r="M215" s="39"/>
      <c r="N215" s="35" t="s">
        <v>17</v>
      </c>
      <c r="O215" s="40"/>
      <c r="P215" s="61"/>
      <c r="Q215" s="61"/>
      <c r="R215" s="61"/>
      <c r="S215" s="61"/>
      <c r="T215" s="61"/>
      <c r="U215" s="80"/>
      <c r="V215" s="80"/>
      <c r="W215" s="80"/>
    </row>
    <row r="216">
      <c r="A216" s="34">
        <v>45705.0</v>
      </c>
      <c r="B216" s="34">
        <v>45716.0</v>
      </c>
      <c r="C216" s="35">
        <v>241342.0</v>
      </c>
      <c r="D216" s="35" t="s">
        <v>42</v>
      </c>
      <c r="E216" s="34">
        <v>45536.0</v>
      </c>
      <c r="F216" s="36">
        <f t="shared" si="6"/>
        <v>5</v>
      </c>
      <c r="G216" s="34">
        <v>45688.0</v>
      </c>
      <c r="H216" s="36">
        <f t="shared" si="7"/>
        <v>0</v>
      </c>
      <c r="I216" s="35" t="s">
        <v>39</v>
      </c>
      <c r="J216" s="35" t="s">
        <v>31</v>
      </c>
      <c r="K216" s="38"/>
      <c r="L216" s="39"/>
      <c r="M216" s="39"/>
      <c r="N216" s="35" t="s">
        <v>17</v>
      </c>
      <c r="O216" s="40"/>
      <c r="P216" s="61"/>
      <c r="Q216" s="61"/>
      <c r="R216" s="61"/>
      <c r="S216" s="61"/>
      <c r="T216" s="61"/>
      <c r="U216" s="80"/>
      <c r="V216" s="80"/>
      <c r="W216" s="80"/>
    </row>
    <row r="217">
      <c r="A217" s="34">
        <v>45705.0</v>
      </c>
      <c r="B217" s="34">
        <v>45716.0</v>
      </c>
      <c r="C217" s="35">
        <v>228721.0</v>
      </c>
      <c r="D217" s="35" t="s">
        <v>48</v>
      </c>
      <c r="E217" s="34">
        <v>45505.0</v>
      </c>
      <c r="F217" s="36">
        <f t="shared" si="6"/>
        <v>6</v>
      </c>
      <c r="G217" s="34">
        <v>45558.0</v>
      </c>
      <c r="H217" s="36">
        <f t="shared" si="7"/>
        <v>5</v>
      </c>
      <c r="I217" s="35" t="s">
        <v>62</v>
      </c>
      <c r="J217" s="35" t="s">
        <v>31</v>
      </c>
      <c r="K217" s="38"/>
      <c r="L217" s="39"/>
      <c r="M217" s="39"/>
      <c r="N217" s="35" t="s">
        <v>17</v>
      </c>
      <c r="O217" s="40"/>
      <c r="P217" s="61"/>
      <c r="Q217" s="61"/>
      <c r="R217" s="61"/>
      <c r="S217" s="61"/>
      <c r="T217" s="61"/>
      <c r="U217" s="80"/>
      <c r="V217" s="80"/>
      <c r="W217" s="80"/>
    </row>
    <row r="218">
      <c r="A218" s="34">
        <v>45705.0</v>
      </c>
      <c r="B218" s="34">
        <v>45716.0</v>
      </c>
      <c r="C218" s="35">
        <v>159940.0</v>
      </c>
      <c r="D218" s="35" t="s">
        <v>48</v>
      </c>
      <c r="E218" s="34">
        <v>44774.0</v>
      </c>
      <c r="F218" s="36">
        <f t="shared" si="6"/>
        <v>30</v>
      </c>
      <c r="G218" s="34">
        <v>44967.0</v>
      </c>
      <c r="H218" s="36">
        <f t="shared" si="7"/>
        <v>24</v>
      </c>
      <c r="I218" s="35" t="s">
        <v>47</v>
      </c>
      <c r="J218" s="35" t="s">
        <v>31</v>
      </c>
      <c r="K218" s="38"/>
      <c r="L218" s="39"/>
      <c r="M218" s="39"/>
      <c r="N218" s="35" t="s">
        <v>17</v>
      </c>
      <c r="O218" s="40"/>
      <c r="P218" s="61"/>
      <c r="Q218" s="61"/>
      <c r="R218" s="61"/>
      <c r="S218" s="61"/>
      <c r="T218" s="61"/>
      <c r="U218" s="80"/>
      <c r="V218" s="80"/>
      <c r="W218" s="80"/>
    </row>
    <row r="219">
      <c r="A219" s="34">
        <v>45705.0</v>
      </c>
      <c r="B219" s="34">
        <v>45716.0</v>
      </c>
      <c r="C219" s="35">
        <v>235777.0</v>
      </c>
      <c r="D219" s="35" t="s">
        <v>48</v>
      </c>
      <c r="E219" s="34">
        <v>45597.0</v>
      </c>
      <c r="F219" s="36">
        <f t="shared" si="6"/>
        <v>3</v>
      </c>
      <c r="G219" s="37">
        <v>45625.0</v>
      </c>
      <c r="H219" s="36">
        <f t="shared" si="7"/>
        <v>2</v>
      </c>
      <c r="I219" s="35" t="s">
        <v>39</v>
      </c>
      <c r="J219" s="35" t="s">
        <v>31</v>
      </c>
      <c r="K219" s="38"/>
      <c r="L219" s="39"/>
      <c r="M219" s="39"/>
      <c r="N219" s="35" t="s">
        <v>17</v>
      </c>
      <c r="O219" s="40"/>
      <c r="P219" s="61"/>
      <c r="Q219" s="61"/>
      <c r="R219" s="61"/>
      <c r="S219" s="61"/>
      <c r="T219" s="61"/>
      <c r="U219" s="80"/>
      <c r="V219" s="80"/>
      <c r="W219" s="80"/>
    </row>
    <row r="220">
      <c r="A220" s="34">
        <v>45705.0</v>
      </c>
      <c r="B220" s="34">
        <v>45716.0</v>
      </c>
      <c r="C220" s="35">
        <v>177981.0</v>
      </c>
      <c r="D220" s="35" t="s">
        <v>48</v>
      </c>
      <c r="E220" s="34">
        <v>44409.0</v>
      </c>
      <c r="F220" s="36">
        <f t="shared" si="6"/>
        <v>42</v>
      </c>
      <c r="G220" s="34">
        <v>45118.0</v>
      </c>
      <c r="H220" s="36">
        <f t="shared" si="7"/>
        <v>19</v>
      </c>
      <c r="I220" s="35" t="s">
        <v>39</v>
      </c>
      <c r="J220" s="35" t="s">
        <v>31</v>
      </c>
      <c r="K220" s="38"/>
      <c r="L220" s="39"/>
      <c r="M220" s="39"/>
      <c r="N220" s="35" t="s">
        <v>17</v>
      </c>
      <c r="O220" s="40"/>
      <c r="P220" s="61"/>
      <c r="Q220" s="61"/>
      <c r="R220" s="61"/>
      <c r="S220" s="61"/>
      <c r="T220" s="61"/>
      <c r="U220" s="80"/>
      <c r="V220" s="80"/>
      <c r="W220" s="80"/>
    </row>
    <row r="221">
      <c r="A221" s="34">
        <v>45705.0</v>
      </c>
      <c r="B221" s="34">
        <v>45716.0</v>
      </c>
      <c r="C221" s="35">
        <v>186009.0</v>
      </c>
      <c r="D221" s="35" t="s">
        <v>48</v>
      </c>
      <c r="E221" s="34">
        <v>45139.0</v>
      </c>
      <c r="F221" s="36">
        <f t="shared" si="6"/>
        <v>18</v>
      </c>
      <c r="G221" s="34">
        <v>45187.0</v>
      </c>
      <c r="H221" s="36">
        <f t="shared" si="7"/>
        <v>17</v>
      </c>
      <c r="I221" s="35" t="s">
        <v>39</v>
      </c>
      <c r="J221" s="35" t="s">
        <v>31</v>
      </c>
      <c r="K221" s="38"/>
      <c r="L221" s="39"/>
      <c r="M221" s="39"/>
      <c r="N221" s="35" t="s">
        <v>17</v>
      </c>
      <c r="O221" s="40"/>
      <c r="P221" s="61"/>
      <c r="Q221" s="61"/>
      <c r="R221" s="61"/>
      <c r="S221" s="61"/>
      <c r="T221" s="61"/>
      <c r="U221" s="80"/>
      <c r="V221" s="80"/>
      <c r="W221" s="80"/>
    </row>
    <row r="222">
      <c r="A222" s="34">
        <v>45705.0</v>
      </c>
      <c r="B222" s="34">
        <v>45716.0</v>
      </c>
      <c r="C222" s="35">
        <v>192367.0</v>
      </c>
      <c r="D222" s="35" t="s">
        <v>48</v>
      </c>
      <c r="E222" s="34">
        <v>45200.0</v>
      </c>
      <c r="F222" s="36">
        <f t="shared" si="6"/>
        <v>16</v>
      </c>
      <c r="G222" s="34">
        <v>45239.0</v>
      </c>
      <c r="H222" s="36">
        <f t="shared" si="7"/>
        <v>15</v>
      </c>
      <c r="I222" s="35" t="s">
        <v>39</v>
      </c>
      <c r="J222" s="35" t="s">
        <v>31</v>
      </c>
      <c r="K222" s="38"/>
      <c r="L222" s="39"/>
      <c r="M222" s="39"/>
      <c r="N222" s="35" t="s">
        <v>17</v>
      </c>
      <c r="O222" s="40"/>
      <c r="P222" s="61"/>
      <c r="Q222" s="61"/>
      <c r="R222" s="61"/>
      <c r="S222" s="61"/>
      <c r="T222" s="61"/>
      <c r="U222" s="80"/>
      <c r="V222" s="80"/>
      <c r="W222" s="80"/>
    </row>
    <row r="223">
      <c r="A223" s="34">
        <v>45705.0</v>
      </c>
      <c r="B223" s="34">
        <v>45716.0</v>
      </c>
      <c r="C223" s="35">
        <v>200750.0</v>
      </c>
      <c r="D223" s="35" t="s">
        <v>48</v>
      </c>
      <c r="E223" s="34">
        <v>45261.0</v>
      </c>
      <c r="F223" s="36">
        <f t="shared" si="6"/>
        <v>14</v>
      </c>
      <c r="G223" s="34">
        <v>45324.0</v>
      </c>
      <c r="H223" s="36">
        <f t="shared" si="7"/>
        <v>12</v>
      </c>
      <c r="I223" s="35" t="s">
        <v>39</v>
      </c>
      <c r="J223" s="35">
        <v>535.0</v>
      </c>
      <c r="K223" s="38"/>
      <c r="L223" s="39"/>
      <c r="M223" s="39"/>
      <c r="N223" s="35" t="s">
        <v>17</v>
      </c>
      <c r="O223" s="40"/>
      <c r="P223" s="61"/>
      <c r="Q223" s="61"/>
      <c r="R223" s="61"/>
      <c r="S223" s="61"/>
      <c r="T223" s="61"/>
      <c r="U223" s="80"/>
      <c r="V223" s="80"/>
      <c r="W223" s="80"/>
    </row>
    <row r="224">
      <c r="A224" s="34">
        <v>45705.0</v>
      </c>
      <c r="B224" s="34">
        <v>45716.0</v>
      </c>
      <c r="C224" s="35">
        <v>187334.0</v>
      </c>
      <c r="D224" s="35" t="s">
        <v>48</v>
      </c>
      <c r="E224" s="34">
        <v>45108.0</v>
      </c>
      <c r="F224" s="36">
        <f t="shared" si="6"/>
        <v>19</v>
      </c>
      <c r="G224" s="34">
        <v>45161.0</v>
      </c>
      <c r="H224" s="36">
        <f t="shared" si="7"/>
        <v>18</v>
      </c>
      <c r="I224" s="35" t="s">
        <v>49</v>
      </c>
      <c r="J224" s="35" t="s">
        <v>239</v>
      </c>
      <c r="K224" s="38"/>
      <c r="L224" s="39"/>
      <c r="M224" s="39"/>
      <c r="N224" s="35" t="s">
        <v>17</v>
      </c>
      <c r="O224" s="40"/>
      <c r="P224" s="61"/>
      <c r="Q224" s="61"/>
      <c r="R224" s="61"/>
      <c r="S224" s="61"/>
      <c r="T224" s="61"/>
      <c r="U224" s="80"/>
      <c r="V224" s="80"/>
      <c r="W224" s="80"/>
    </row>
    <row r="225">
      <c r="A225" s="34">
        <v>45705.0</v>
      </c>
      <c r="B225" s="34">
        <v>45716.0</v>
      </c>
      <c r="C225" s="35">
        <v>199929.0</v>
      </c>
      <c r="D225" s="35" t="s">
        <v>48</v>
      </c>
      <c r="E225" s="34">
        <v>45352.0</v>
      </c>
      <c r="F225" s="36">
        <f t="shared" si="6"/>
        <v>11</v>
      </c>
      <c r="G225" s="34">
        <v>45406.0</v>
      </c>
      <c r="H225" s="36">
        <f t="shared" si="7"/>
        <v>10</v>
      </c>
      <c r="I225" s="35" t="s">
        <v>39</v>
      </c>
      <c r="J225" s="35" t="s">
        <v>31</v>
      </c>
      <c r="K225" s="38"/>
      <c r="L225" s="39"/>
      <c r="M225" s="39"/>
      <c r="N225" s="35" t="s">
        <v>17</v>
      </c>
      <c r="O225" s="40"/>
      <c r="P225" s="61"/>
      <c r="Q225" s="61"/>
      <c r="R225" s="61"/>
      <c r="S225" s="61"/>
      <c r="T225" s="61"/>
      <c r="U225" s="80"/>
      <c r="V225" s="80"/>
      <c r="W225" s="80"/>
    </row>
    <row r="226">
      <c r="A226" s="34">
        <v>45705.0</v>
      </c>
      <c r="B226" s="34">
        <v>45712.0</v>
      </c>
      <c r="C226" s="35">
        <v>217371.0</v>
      </c>
      <c r="D226" s="35" t="s">
        <v>48</v>
      </c>
      <c r="E226" s="34">
        <v>45352.0</v>
      </c>
      <c r="F226" s="36">
        <f t="shared" si="6"/>
        <v>11</v>
      </c>
      <c r="G226" s="34">
        <v>45451.0</v>
      </c>
      <c r="H226" s="36">
        <f t="shared" si="7"/>
        <v>8</v>
      </c>
      <c r="I226" s="35" t="s">
        <v>39</v>
      </c>
      <c r="J226" s="35">
        <v>535.0</v>
      </c>
      <c r="K226" s="48">
        <v>2500.0</v>
      </c>
      <c r="L226" s="35" t="s">
        <v>54</v>
      </c>
      <c r="M226" s="34">
        <v>45712.0</v>
      </c>
      <c r="N226" s="35" t="s">
        <v>15</v>
      </c>
      <c r="O226" s="55" t="s">
        <v>55</v>
      </c>
      <c r="P226" s="61"/>
      <c r="Q226" s="61"/>
      <c r="R226" s="61"/>
      <c r="S226" s="61"/>
      <c r="T226" s="61"/>
      <c r="U226" s="80"/>
      <c r="V226" s="80"/>
      <c r="W226" s="80"/>
    </row>
    <row r="227">
      <c r="A227" s="34">
        <v>45705.0</v>
      </c>
      <c r="B227" s="34">
        <v>45716.0</v>
      </c>
      <c r="C227" s="35">
        <v>219947.0</v>
      </c>
      <c r="D227" s="35" t="s">
        <v>48</v>
      </c>
      <c r="E227" s="34">
        <v>45383.0</v>
      </c>
      <c r="F227" s="36">
        <f t="shared" si="6"/>
        <v>10</v>
      </c>
      <c r="G227" s="34">
        <v>45476.0</v>
      </c>
      <c r="H227" s="36">
        <f t="shared" si="7"/>
        <v>7</v>
      </c>
      <c r="I227" s="35" t="s">
        <v>39</v>
      </c>
      <c r="J227" s="35" t="s">
        <v>31</v>
      </c>
      <c r="K227" s="38"/>
      <c r="L227" s="39"/>
      <c r="M227" s="39"/>
      <c r="N227" s="35" t="s">
        <v>17</v>
      </c>
      <c r="O227" s="40"/>
      <c r="P227" s="61"/>
      <c r="Q227" s="61"/>
      <c r="R227" s="61"/>
      <c r="S227" s="61"/>
      <c r="T227" s="61"/>
      <c r="U227" s="80"/>
      <c r="V227" s="80"/>
      <c r="W227" s="80"/>
    </row>
    <row r="228">
      <c r="A228" s="34">
        <v>45705.0</v>
      </c>
      <c r="B228" s="34">
        <v>45709.0</v>
      </c>
      <c r="C228" s="35">
        <v>132052.0</v>
      </c>
      <c r="D228" s="35" t="s">
        <v>48</v>
      </c>
      <c r="E228" s="34">
        <v>45292.0</v>
      </c>
      <c r="F228" s="36">
        <f t="shared" si="6"/>
        <v>13</v>
      </c>
      <c r="G228" s="34">
        <v>45495.0</v>
      </c>
      <c r="H228" s="36">
        <f t="shared" si="7"/>
        <v>7</v>
      </c>
      <c r="I228" s="35" t="s">
        <v>62</v>
      </c>
      <c r="J228" s="35">
        <v>104.0</v>
      </c>
      <c r="K228" s="48" t="s">
        <v>196</v>
      </c>
      <c r="L228" s="35" t="s">
        <v>54</v>
      </c>
      <c r="M228" s="34">
        <v>45709.0</v>
      </c>
      <c r="N228" s="35" t="s">
        <v>15</v>
      </c>
      <c r="O228" s="55" t="s">
        <v>55</v>
      </c>
      <c r="P228" s="61"/>
      <c r="Q228" s="61"/>
      <c r="R228" s="61"/>
      <c r="S228" s="61"/>
      <c r="T228" s="61"/>
      <c r="U228" s="80"/>
      <c r="V228" s="80"/>
      <c r="W228" s="80"/>
    </row>
    <row r="229">
      <c r="A229" s="34">
        <v>45705.0</v>
      </c>
      <c r="B229" s="34">
        <v>45716.0</v>
      </c>
      <c r="C229" s="35">
        <v>222088.0</v>
      </c>
      <c r="D229" s="35" t="s">
        <v>48</v>
      </c>
      <c r="E229" s="34">
        <v>45474.0</v>
      </c>
      <c r="F229" s="36">
        <f t="shared" si="6"/>
        <v>7</v>
      </c>
      <c r="G229" s="34">
        <v>45524.0</v>
      </c>
      <c r="H229" s="36">
        <f t="shared" si="7"/>
        <v>6</v>
      </c>
      <c r="I229" s="35" t="s">
        <v>39</v>
      </c>
      <c r="J229" s="35" t="s">
        <v>31</v>
      </c>
      <c r="K229" s="38"/>
      <c r="L229" s="39"/>
      <c r="M229" s="39"/>
      <c r="N229" s="35" t="s">
        <v>17</v>
      </c>
      <c r="O229" s="40"/>
      <c r="P229" s="61"/>
      <c r="Q229" s="61"/>
      <c r="R229" s="61"/>
      <c r="S229" s="61"/>
      <c r="T229" s="61"/>
      <c r="U229" s="80"/>
      <c r="V229" s="80"/>
      <c r="W229" s="80"/>
    </row>
    <row r="230">
      <c r="A230" s="34">
        <v>45705.0</v>
      </c>
      <c r="B230" s="34">
        <v>45716.0</v>
      </c>
      <c r="C230" s="35">
        <v>228023.0</v>
      </c>
      <c r="D230" s="35" t="s">
        <v>48</v>
      </c>
      <c r="E230" s="34">
        <v>45413.0</v>
      </c>
      <c r="F230" s="36">
        <f t="shared" si="6"/>
        <v>9</v>
      </c>
      <c r="G230" s="34">
        <v>45549.0</v>
      </c>
      <c r="H230" s="36">
        <f t="shared" si="7"/>
        <v>5</v>
      </c>
      <c r="I230" s="35" t="s">
        <v>39</v>
      </c>
      <c r="J230" s="35" t="s">
        <v>31</v>
      </c>
      <c r="K230" s="38"/>
      <c r="L230" s="39"/>
      <c r="M230" s="39"/>
      <c r="N230" s="35" t="s">
        <v>17</v>
      </c>
      <c r="O230" s="40"/>
      <c r="P230" s="61"/>
      <c r="Q230" s="61"/>
      <c r="R230" s="61"/>
      <c r="S230" s="61"/>
      <c r="T230" s="61"/>
      <c r="U230" s="80"/>
      <c r="V230" s="80"/>
      <c r="W230" s="80"/>
    </row>
    <row r="231">
      <c r="A231" s="34">
        <v>45705.0</v>
      </c>
      <c r="B231" s="34">
        <v>45707.0</v>
      </c>
      <c r="C231" s="35">
        <v>231008.0</v>
      </c>
      <c r="D231" s="35" t="s">
        <v>48</v>
      </c>
      <c r="E231" s="34">
        <v>45261.0</v>
      </c>
      <c r="F231" s="36">
        <f t="shared" si="6"/>
        <v>14</v>
      </c>
      <c r="G231" s="37">
        <v>45580.0</v>
      </c>
      <c r="H231" s="36">
        <f t="shared" si="7"/>
        <v>4</v>
      </c>
      <c r="I231" s="35" t="s">
        <v>39</v>
      </c>
      <c r="J231" s="35" t="s">
        <v>31</v>
      </c>
      <c r="K231" s="48" t="s">
        <v>196</v>
      </c>
      <c r="L231" s="35" t="s">
        <v>70</v>
      </c>
      <c r="M231" s="34">
        <v>45707.0</v>
      </c>
      <c r="N231" s="35" t="s">
        <v>23</v>
      </c>
      <c r="O231" s="40"/>
      <c r="P231" s="61"/>
      <c r="Q231" s="61"/>
      <c r="R231" s="61"/>
      <c r="S231" s="61"/>
      <c r="T231" s="61"/>
      <c r="U231" s="80"/>
      <c r="V231" s="80"/>
      <c r="W231" s="80"/>
    </row>
    <row r="232">
      <c r="A232" s="34">
        <v>45705.0</v>
      </c>
      <c r="B232" s="34">
        <v>45716.0</v>
      </c>
      <c r="C232" s="35">
        <v>232865.0</v>
      </c>
      <c r="D232" s="35" t="s">
        <v>48</v>
      </c>
      <c r="E232" s="34">
        <v>45505.0</v>
      </c>
      <c r="F232" s="36">
        <f t="shared" si="6"/>
        <v>6</v>
      </c>
      <c r="G232" s="34">
        <v>45597.0</v>
      </c>
      <c r="H232" s="36">
        <f t="shared" si="7"/>
        <v>3</v>
      </c>
      <c r="I232" s="35" t="s">
        <v>39</v>
      </c>
      <c r="J232" s="35" t="s">
        <v>31</v>
      </c>
      <c r="K232" s="38"/>
      <c r="L232" s="39"/>
      <c r="M232" s="39"/>
      <c r="N232" s="35" t="s">
        <v>17</v>
      </c>
      <c r="O232" s="40"/>
      <c r="P232" s="61"/>
      <c r="Q232" s="61"/>
      <c r="R232" s="61"/>
      <c r="S232" s="61"/>
      <c r="T232" s="61"/>
      <c r="U232" s="80"/>
      <c r="V232" s="80"/>
      <c r="W232" s="80"/>
    </row>
    <row r="233">
      <c r="A233" s="34">
        <v>45705.0</v>
      </c>
      <c r="B233" s="34">
        <v>45716.0</v>
      </c>
      <c r="C233" s="35">
        <v>235080.0</v>
      </c>
      <c r="D233" s="35" t="s">
        <v>48</v>
      </c>
      <c r="E233" s="34">
        <v>45597.0</v>
      </c>
      <c r="F233" s="36">
        <f t="shared" si="6"/>
        <v>3</v>
      </c>
      <c r="G233" s="37">
        <v>45621.0</v>
      </c>
      <c r="H233" s="36">
        <f t="shared" si="7"/>
        <v>3</v>
      </c>
      <c r="I233" s="35" t="s">
        <v>62</v>
      </c>
      <c r="J233" s="35" t="s">
        <v>31</v>
      </c>
      <c r="K233" s="38"/>
      <c r="L233" s="39"/>
      <c r="M233" s="39"/>
      <c r="N233" s="35" t="s">
        <v>17</v>
      </c>
      <c r="O233" s="40"/>
      <c r="P233" s="61"/>
      <c r="Q233" s="61"/>
      <c r="R233" s="61"/>
      <c r="S233" s="61"/>
      <c r="T233" s="61"/>
      <c r="U233" s="80"/>
      <c r="V233" s="80"/>
      <c r="W233" s="80"/>
    </row>
    <row r="234">
      <c r="A234" s="34">
        <v>45705.0</v>
      </c>
      <c r="B234" s="34">
        <v>45716.0</v>
      </c>
      <c r="C234" s="35">
        <v>236577.0</v>
      </c>
      <c r="D234" s="35" t="s">
        <v>48</v>
      </c>
      <c r="E234" s="34">
        <v>45597.0</v>
      </c>
      <c r="F234" s="36">
        <f t="shared" si="6"/>
        <v>3</v>
      </c>
      <c r="G234" s="34">
        <v>45635.0</v>
      </c>
      <c r="H234" s="36">
        <f t="shared" si="7"/>
        <v>2</v>
      </c>
      <c r="I234" s="35" t="s">
        <v>62</v>
      </c>
      <c r="J234" s="35" t="s">
        <v>31</v>
      </c>
      <c r="K234" s="38"/>
      <c r="L234" s="39"/>
      <c r="M234" s="39"/>
      <c r="N234" s="35" t="s">
        <v>17</v>
      </c>
      <c r="O234" s="40"/>
      <c r="P234" s="61"/>
      <c r="Q234" s="61"/>
      <c r="R234" s="61"/>
      <c r="S234" s="61"/>
      <c r="T234" s="61"/>
      <c r="U234" s="80"/>
      <c r="V234" s="80"/>
      <c r="W234" s="80"/>
    </row>
    <row r="235">
      <c r="A235" s="34">
        <v>45705.0</v>
      </c>
      <c r="B235" s="34">
        <v>45716.0</v>
      </c>
      <c r="C235" s="35">
        <v>237549.0</v>
      </c>
      <c r="D235" s="35" t="s">
        <v>48</v>
      </c>
      <c r="E235" s="34">
        <v>45474.0</v>
      </c>
      <c r="F235" s="36">
        <f t="shared" si="6"/>
        <v>7</v>
      </c>
      <c r="G235" s="37">
        <v>45647.0</v>
      </c>
      <c r="H235" s="36">
        <f t="shared" si="7"/>
        <v>2</v>
      </c>
      <c r="I235" s="35" t="s">
        <v>39</v>
      </c>
      <c r="J235" s="35" t="s">
        <v>31</v>
      </c>
      <c r="K235" s="38"/>
      <c r="L235" s="39"/>
      <c r="M235" s="39"/>
      <c r="N235" s="35" t="s">
        <v>17</v>
      </c>
      <c r="O235" s="40"/>
      <c r="P235" s="61"/>
      <c r="Q235" s="61"/>
      <c r="R235" s="61"/>
      <c r="S235" s="61"/>
      <c r="T235" s="61"/>
      <c r="U235" s="80"/>
      <c r="V235" s="80"/>
      <c r="W235" s="80"/>
    </row>
    <row r="236">
      <c r="A236" s="34">
        <v>45705.0</v>
      </c>
      <c r="B236" s="34">
        <v>45716.0</v>
      </c>
      <c r="C236" s="35">
        <v>238742.0</v>
      </c>
      <c r="D236" s="35" t="s">
        <v>48</v>
      </c>
      <c r="E236" s="34">
        <v>45658.0</v>
      </c>
      <c r="F236" s="36">
        <f t="shared" si="6"/>
        <v>1</v>
      </c>
      <c r="G236" s="34">
        <v>45667.0</v>
      </c>
      <c r="H236" s="36">
        <f t="shared" si="7"/>
        <v>1</v>
      </c>
      <c r="I236" s="35" t="s">
        <v>62</v>
      </c>
      <c r="J236" s="35" t="s">
        <v>31</v>
      </c>
      <c r="K236" s="38"/>
      <c r="L236" s="39"/>
      <c r="M236" s="39"/>
      <c r="N236" s="35" t="s">
        <v>17</v>
      </c>
      <c r="O236" s="40"/>
      <c r="P236" s="61"/>
      <c r="Q236" s="61"/>
      <c r="R236" s="61"/>
      <c r="S236" s="61"/>
      <c r="T236" s="61"/>
      <c r="U236" s="80"/>
      <c r="V236" s="80"/>
      <c r="W236" s="80"/>
    </row>
    <row r="237">
      <c r="A237" s="34">
        <v>45705.0</v>
      </c>
      <c r="B237" s="34">
        <v>45716.0</v>
      </c>
      <c r="C237" s="35">
        <v>175923.0</v>
      </c>
      <c r="D237" s="35" t="s">
        <v>48</v>
      </c>
      <c r="E237" s="34">
        <v>44986.0</v>
      </c>
      <c r="F237" s="36">
        <f t="shared" si="6"/>
        <v>23</v>
      </c>
      <c r="G237" s="34">
        <v>45150.0</v>
      </c>
      <c r="H237" s="36">
        <f t="shared" si="7"/>
        <v>18</v>
      </c>
      <c r="I237" s="35" t="s">
        <v>49</v>
      </c>
      <c r="J237" s="35">
        <v>208.0</v>
      </c>
      <c r="K237" s="38"/>
      <c r="L237" s="39"/>
      <c r="M237" s="39"/>
      <c r="N237" s="35" t="s">
        <v>17</v>
      </c>
      <c r="O237" s="40"/>
      <c r="P237" s="61"/>
      <c r="Q237" s="61"/>
      <c r="R237" s="61"/>
      <c r="S237" s="61"/>
      <c r="T237" s="61"/>
      <c r="U237" s="80"/>
      <c r="V237" s="80"/>
      <c r="W237" s="80"/>
    </row>
    <row r="238">
      <c r="A238" s="34">
        <v>45705.0</v>
      </c>
      <c r="B238" s="34">
        <v>45716.0</v>
      </c>
      <c r="C238" s="35">
        <v>240569.0</v>
      </c>
      <c r="D238" s="35" t="s">
        <v>48</v>
      </c>
      <c r="E238" s="34">
        <v>45566.0</v>
      </c>
      <c r="F238" s="36">
        <f t="shared" si="6"/>
        <v>4</v>
      </c>
      <c r="G238" s="34">
        <v>45684.0</v>
      </c>
      <c r="H238" s="36">
        <f t="shared" si="7"/>
        <v>1</v>
      </c>
      <c r="I238" s="35" t="s">
        <v>62</v>
      </c>
      <c r="J238" s="35" t="s">
        <v>31</v>
      </c>
      <c r="K238" s="38"/>
      <c r="L238" s="39"/>
      <c r="M238" s="39"/>
      <c r="N238" s="35" t="s">
        <v>17</v>
      </c>
      <c r="O238" s="40"/>
      <c r="P238" s="61"/>
      <c r="Q238" s="61"/>
      <c r="R238" s="61"/>
      <c r="S238" s="61"/>
      <c r="T238" s="61"/>
      <c r="U238" s="80"/>
      <c r="V238" s="80"/>
      <c r="W238" s="80"/>
    </row>
    <row r="239">
      <c r="A239" s="34">
        <v>45705.0</v>
      </c>
      <c r="B239" s="34">
        <v>45716.0</v>
      </c>
      <c r="C239" s="35">
        <v>242358.0</v>
      </c>
      <c r="D239" s="35" t="s">
        <v>48</v>
      </c>
      <c r="E239" s="34">
        <v>45658.0</v>
      </c>
      <c r="F239" s="36">
        <f t="shared" si="6"/>
        <v>1</v>
      </c>
      <c r="G239" s="34">
        <v>45695.0</v>
      </c>
      <c r="H239" s="36">
        <f t="shared" si="7"/>
        <v>0</v>
      </c>
      <c r="I239" s="35" t="s">
        <v>39</v>
      </c>
      <c r="J239" s="35" t="s">
        <v>31</v>
      </c>
      <c r="K239" s="38"/>
      <c r="L239" s="39"/>
      <c r="M239" s="39"/>
      <c r="N239" s="35" t="s">
        <v>17</v>
      </c>
      <c r="O239" s="40"/>
      <c r="P239" s="61"/>
      <c r="Q239" s="61"/>
      <c r="R239" s="61"/>
      <c r="S239" s="61"/>
      <c r="T239" s="61"/>
      <c r="U239" s="80"/>
      <c r="V239" s="80"/>
      <c r="W239" s="80"/>
    </row>
    <row r="240">
      <c r="A240" s="34">
        <v>45705.0</v>
      </c>
      <c r="B240" s="34">
        <v>45714.0</v>
      </c>
      <c r="C240" s="35">
        <v>223849.0</v>
      </c>
      <c r="D240" s="35" t="s">
        <v>240</v>
      </c>
      <c r="E240" s="34">
        <v>45474.0</v>
      </c>
      <c r="F240" s="36">
        <f t="shared" si="6"/>
        <v>7</v>
      </c>
      <c r="G240" s="34">
        <v>45509.0</v>
      </c>
      <c r="H240" s="36">
        <f t="shared" si="7"/>
        <v>6</v>
      </c>
      <c r="I240" s="35" t="s">
        <v>62</v>
      </c>
      <c r="J240" s="35">
        <v>102.0</v>
      </c>
      <c r="K240" s="48">
        <v>7000.0</v>
      </c>
      <c r="L240" s="35" t="s">
        <v>54</v>
      </c>
      <c r="M240" s="34">
        <v>45714.0</v>
      </c>
      <c r="N240" s="35" t="s">
        <v>15</v>
      </c>
      <c r="O240" s="55" t="s">
        <v>55</v>
      </c>
      <c r="P240" s="61"/>
      <c r="Q240" s="61"/>
      <c r="R240" s="61"/>
      <c r="S240" s="61"/>
      <c r="T240" s="61"/>
      <c r="U240" s="80"/>
      <c r="V240" s="80"/>
      <c r="W240" s="80"/>
    </row>
    <row r="241">
      <c r="A241" s="34">
        <v>45705.0</v>
      </c>
      <c r="B241" s="34">
        <v>45716.0</v>
      </c>
      <c r="C241" s="35">
        <v>229793.0</v>
      </c>
      <c r="D241" s="35" t="s">
        <v>240</v>
      </c>
      <c r="E241" s="34">
        <v>45536.0</v>
      </c>
      <c r="F241" s="36">
        <f t="shared" si="6"/>
        <v>5</v>
      </c>
      <c r="G241" s="34">
        <v>45570.0</v>
      </c>
      <c r="H241" s="36">
        <f t="shared" si="7"/>
        <v>4</v>
      </c>
      <c r="I241" s="35" t="s">
        <v>62</v>
      </c>
      <c r="J241" s="35" t="s">
        <v>31</v>
      </c>
      <c r="K241" s="38"/>
      <c r="L241" s="39"/>
      <c r="M241" s="39"/>
      <c r="N241" s="35" t="s">
        <v>17</v>
      </c>
      <c r="O241" s="40"/>
      <c r="P241" s="61"/>
      <c r="Q241" s="61"/>
      <c r="R241" s="61"/>
      <c r="S241" s="61"/>
      <c r="T241" s="61"/>
      <c r="U241" s="80"/>
      <c r="V241" s="80"/>
      <c r="W241" s="80"/>
    </row>
    <row r="242">
      <c r="A242" s="34">
        <v>45705.0</v>
      </c>
      <c r="B242" s="34">
        <v>45716.0</v>
      </c>
      <c r="C242" s="35">
        <v>192770.0</v>
      </c>
      <c r="D242" s="35" t="s">
        <v>240</v>
      </c>
      <c r="E242" s="34">
        <v>45200.0</v>
      </c>
      <c r="F242" s="36">
        <f t="shared" si="6"/>
        <v>16</v>
      </c>
      <c r="G242" s="34">
        <v>45269.0</v>
      </c>
      <c r="H242" s="36">
        <f t="shared" si="7"/>
        <v>14</v>
      </c>
      <c r="I242" s="35" t="s">
        <v>49</v>
      </c>
      <c r="J242" s="35" t="s">
        <v>31</v>
      </c>
      <c r="K242" s="38"/>
      <c r="L242" s="39"/>
      <c r="M242" s="39"/>
      <c r="N242" s="35" t="s">
        <v>17</v>
      </c>
      <c r="O242" s="40"/>
      <c r="P242" s="61"/>
      <c r="Q242" s="61"/>
      <c r="R242" s="61"/>
      <c r="S242" s="61"/>
      <c r="T242" s="61"/>
      <c r="U242" s="80"/>
      <c r="V242" s="80"/>
      <c r="W242" s="80"/>
    </row>
    <row r="243">
      <c r="A243" s="34">
        <v>45705.0</v>
      </c>
      <c r="B243" s="34">
        <v>45716.0</v>
      </c>
      <c r="C243" s="35">
        <v>181210.0</v>
      </c>
      <c r="D243" s="35" t="s">
        <v>240</v>
      </c>
      <c r="E243" s="34">
        <v>44927.0</v>
      </c>
      <c r="F243" s="36">
        <f t="shared" si="6"/>
        <v>25</v>
      </c>
      <c r="G243" s="34">
        <v>45145.0</v>
      </c>
      <c r="H243" s="36">
        <f t="shared" si="7"/>
        <v>18</v>
      </c>
      <c r="I243" s="35" t="s">
        <v>49</v>
      </c>
      <c r="J243" s="35" t="s">
        <v>31</v>
      </c>
      <c r="K243" s="38"/>
      <c r="L243" s="39"/>
      <c r="M243" s="39"/>
      <c r="N243" s="35" t="s">
        <v>17</v>
      </c>
      <c r="O243" s="40"/>
      <c r="P243" s="61"/>
      <c r="Q243" s="61"/>
      <c r="R243" s="61"/>
      <c r="S243" s="61"/>
      <c r="T243" s="61"/>
      <c r="U243" s="80"/>
      <c r="V243" s="80"/>
      <c r="W243" s="80"/>
    </row>
    <row r="244">
      <c r="A244" s="34">
        <v>45705.0</v>
      </c>
      <c r="B244" s="34">
        <v>45707.0</v>
      </c>
      <c r="C244" s="35">
        <v>211484.0</v>
      </c>
      <c r="D244" s="35" t="s">
        <v>240</v>
      </c>
      <c r="E244" s="34">
        <v>45383.0</v>
      </c>
      <c r="F244" s="36">
        <f t="shared" si="6"/>
        <v>10</v>
      </c>
      <c r="G244" s="34">
        <v>45427.0</v>
      </c>
      <c r="H244" s="36">
        <f t="shared" si="7"/>
        <v>9</v>
      </c>
      <c r="I244" s="35" t="s">
        <v>62</v>
      </c>
      <c r="J244" s="39"/>
      <c r="K244" s="38"/>
      <c r="L244" s="39"/>
      <c r="M244" s="39"/>
      <c r="N244" s="35" t="s">
        <v>21</v>
      </c>
      <c r="O244" s="40"/>
      <c r="P244" s="61"/>
      <c r="Q244" s="61"/>
      <c r="R244" s="61"/>
      <c r="S244" s="61"/>
      <c r="T244" s="61"/>
      <c r="U244" s="80"/>
      <c r="V244" s="80"/>
      <c r="W244" s="80"/>
    </row>
    <row r="245">
      <c r="A245" s="34">
        <v>45705.0</v>
      </c>
      <c r="B245" s="34">
        <v>45716.0</v>
      </c>
      <c r="C245" s="35">
        <v>215103.0</v>
      </c>
      <c r="D245" s="35" t="s">
        <v>240</v>
      </c>
      <c r="E245" s="34">
        <v>45505.0</v>
      </c>
      <c r="F245" s="36">
        <f t="shared" si="6"/>
        <v>6</v>
      </c>
      <c r="G245" s="34">
        <v>45544.0</v>
      </c>
      <c r="H245" s="36">
        <f t="shared" si="7"/>
        <v>5</v>
      </c>
      <c r="I245" s="35" t="s">
        <v>43</v>
      </c>
      <c r="J245" s="35">
        <v>328.0</v>
      </c>
      <c r="K245" s="38"/>
      <c r="L245" s="39"/>
      <c r="M245" s="39"/>
      <c r="N245" s="35" t="s">
        <v>17</v>
      </c>
      <c r="O245" s="40"/>
      <c r="P245" s="61"/>
      <c r="Q245" s="61"/>
      <c r="R245" s="61"/>
      <c r="S245" s="61"/>
      <c r="T245" s="61"/>
      <c r="U245" s="80"/>
      <c r="V245" s="80"/>
      <c r="W245" s="80"/>
    </row>
    <row r="246">
      <c r="A246" s="34">
        <v>45705.0</v>
      </c>
      <c r="B246" s="34">
        <v>45716.0</v>
      </c>
      <c r="C246" s="35">
        <v>224935.0</v>
      </c>
      <c r="D246" s="35" t="s">
        <v>240</v>
      </c>
      <c r="E246" s="34">
        <v>45505.0</v>
      </c>
      <c r="F246" s="36">
        <f t="shared" si="6"/>
        <v>6</v>
      </c>
      <c r="G246" s="34">
        <v>45521.0</v>
      </c>
      <c r="H246" s="36">
        <f t="shared" si="7"/>
        <v>6</v>
      </c>
      <c r="I246" s="35" t="s">
        <v>62</v>
      </c>
      <c r="J246" s="35" t="s">
        <v>31</v>
      </c>
      <c r="K246" s="38"/>
      <c r="L246" s="39"/>
      <c r="M246" s="39"/>
      <c r="N246" s="35" t="s">
        <v>17</v>
      </c>
      <c r="O246" s="40"/>
      <c r="P246" s="61"/>
      <c r="Q246" s="61"/>
      <c r="R246" s="61"/>
      <c r="S246" s="61"/>
      <c r="T246" s="61"/>
      <c r="U246" s="80"/>
      <c r="V246" s="80"/>
      <c r="W246" s="80"/>
    </row>
    <row r="247">
      <c r="A247" s="34">
        <v>45705.0</v>
      </c>
      <c r="B247" s="34">
        <v>45713.0</v>
      </c>
      <c r="C247" s="35">
        <v>230096.0</v>
      </c>
      <c r="D247" s="35" t="s">
        <v>240</v>
      </c>
      <c r="E247" s="34">
        <v>45536.0</v>
      </c>
      <c r="F247" s="36">
        <f t="shared" si="6"/>
        <v>5</v>
      </c>
      <c r="G247" s="34">
        <v>45572.0</v>
      </c>
      <c r="H247" s="36">
        <f t="shared" si="7"/>
        <v>4</v>
      </c>
      <c r="I247" s="35" t="s">
        <v>46</v>
      </c>
      <c r="J247" s="35">
        <v>434.0</v>
      </c>
      <c r="K247" s="48">
        <v>10000.0</v>
      </c>
      <c r="L247" s="39"/>
      <c r="M247" s="34">
        <v>45713.0</v>
      </c>
      <c r="N247" s="35" t="s">
        <v>16</v>
      </c>
      <c r="O247" s="55" t="s">
        <v>61</v>
      </c>
      <c r="P247" s="61"/>
      <c r="Q247" s="61"/>
      <c r="R247" s="61"/>
      <c r="S247" s="61"/>
      <c r="T247" s="61"/>
      <c r="U247" s="80"/>
      <c r="V247" s="80"/>
      <c r="W247" s="80"/>
    </row>
    <row r="248">
      <c r="A248" s="34">
        <v>45705.0</v>
      </c>
      <c r="B248" s="34">
        <v>45716.0</v>
      </c>
      <c r="C248" s="35">
        <v>231683.0</v>
      </c>
      <c r="D248" s="35" t="s">
        <v>240</v>
      </c>
      <c r="E248" s="34">
        <v>45566.0</v>
      </c>
      <c r="F248" s="36">
        <f t="shared" si="6"/>
        <v>4</v>
      </c>
      <c r="G248" s="37">
        <v>45586.0</v>
      </c>
      <c r="H248" s="36">
        <f t="shared" si="7"/>
        <v>4</v>
      </c>
      <c r="I248" s="35" t="s">
        <v>49</v>
      </c>
      <c r="J248" s="35" t="s">
        <v>241</v>
      </c>
      <c r="K248" s="48">
        <v>8800.0</v>
      </c>
      <c r="L248" s="39"/>
      <c r="M248" s="39"/>
      <c r="N248" s="35" t="s">
        <v>18</v>
      </c>
      <c r="O248" s="40"/>
      <c r="P248" s="61"/>
      <c r="Q248" s="61"/>
      <c r="R248" s="61"/>
      <c r="S248" s="61"/>
      <c r="T248" s="61"/>
      <c r="U248" s="80"/>
      <c r="V248" s="80"/>
      <c r="W248" s="80"/>
    </row>
    <row r="249">
      <c r="A249" s="34">
        <v>45705.0</v>
      </c>
      <c r="B249" s="34">
        <v>45716.0</v>
      </c>
      <c r="C249" s="35">
        <v>225828.0</v>
      </c>
      <c r="D249" s="35" t="s">
        <v>59</v>
      </c>
      <c r="E249" s="34">
        <v>45505.0</v>
      </c>
      <c r="F249" s="36">
        <f t="shared" si="6"/>
        <v>6</v>
      </c>
      <c r="G249" s="34">
        <v>45532.0</v>
      </c>
      <c r="H249" s="36">
        <f t="shared" si="7"/>
        <v>6</v>
      </c>
      <c r="I249" s="35" t="s">
        <v>62</v>
      </c>
      <c r="J249" s="35" t="s">
        <v>31</v>
      </c>
      <c r="K249" s="38"/>
      <c r="L249" s="39"/>
      <c r="M249" s="39"/>
      <c r="N249" s="35" t="s">
        <v>17</v>
      </c>
      <c r="O249" s="40"/>
      <c r="P249" s="61"/>
      <c r="Q249" s="61"/>
      <c r="R249" s="61"/>
      <c r="S249" s="61"/>
      <c r="T249" s="61"/>
      <c r="U249" s="80"/>
      <c r="V249" s="80"/>
      <c r="W249" s="80"/>
    </row>
    <row r="250">
      <c r="A250" s="34">
        <v>45705.0</v>
      </c>
      <c r="B250" s="34">
        <v>45716.0</v>
      </c>
      <c r="C250" s="35">
        <v>209286.0</v>
      </c>
      <c r="D250" s="35" t="s">
        <v>59</v>
      </c>
      <c r="E250" s="34">
        <v>45352.0</v>
      </c>
      <c r="F250" s="36">
        <f t="shared" si="6"/>
        <v>11</v>
      </c>
      <c r="G250" s="34">
        <v>45400.0</v>
      </c>
      <c r="H250" s="36">
        <f t="shared" si="7"/>
        <v>10</v>
      </c>
      <c r="I250" s="35" t="s">
        <v>46</v>
      </c>
      <c r="J250" s="35" t="s">
        <v>31</v>
      </c>
      <c r="K250" s="38"/>
      <c r="L250" s="39"/>
      <c r="M250" s="39"/>
      <c r="N250" s="35" t="s">
        <v>17</v>
      </c>
      <c r="O250" s="40"/>
      <c r="P250" s="61"/>
      <c r="Q250" s="61"/>
      <c r="R250" s="61"/>
      <c r="S250" s="61"/>
      <c r="T250" s="61"/>
      <c r="U250" s="80"/>
      <c r="V250" s="80"/>
      <c r="W250" s="80"/>
    </row>
    <row r="251">
      <c r="A251" s="34">
        <v>45705.0</v>
      </c>
      <c r="B251" s="34">
        <v>45716.0</v>
      </c>
      <c r="C251" s="35">
        <v>220135.0</v>
      </c>
      <c r="D251" s="35" t="s">
        <v>59</v>
      </c>
      <c r="E251" s="34">
        <v>45444.0</v>
      </c>
      <c r="F251" s="36">
        <f t="shared" si="6"/>
        <v>8</v>
      </c>
      <c r="G251" s="34">
        <v>45476.0</v>
      </c>
      <c r="H251" s="36">
        <f t="shared" si="7"/>
        <v>7</v>
      </c>
      <c r="I251" s="35" t="s">
        <v>49</v>
      </c>
      <c r="J251" s="35" t="s">
        <v>31</v>
      </c>
      <c r="K251" s="38"/>
      <c r="L251" s="39"/>
      <c r="M251" s="39"/>
      <c r="N251" s="35" t="s">
        <v>17</v>
      </c>
      <c r="O251" s="40"/>
      <c r="P251" s="61"/>
      <c r="Q251" s="61"/>
      <c r="R251" s="61"/>
      <c r="S251" s="61"/>
      <c r="T251" s="61"/>
      <c r="U251" s="80"/>
      <c r="V251" s="80"/>
      <c r="W251" s="80"/>
    </row>
    <row r="252">
      <c r="A252" s="34">
        <v>45705.0</v>
      </c>
      <c r="B252" s="34">
        <v>45716.0</v>
      </c>
      <c r="C252" s="35">
        <v>231557.0</v>
      </c>
      <c r="D252" s="35" t="s">
        <v>59</v>
      </c>
      <c r="E252" s="34">
        <v>45536.0</v>
      </c>
      <c r="F252" s="36">
        <f t="shared" si="6"/>
        <v>5</v>
      </c>
      <c r="G252" s="37">
        <v>45584.0</v>
      </c>
      <c r="H252" s="36">
        <f t="shared" si="7"/>
        <v>4</v>
      </c>
      <c r="I252" s="35" t="s">
        <v>43</v>
      </c>
      <c r="J252" s="35" t="s">
        <v>31</v>
      </c>
      <c r="K252" s="38"/>
      <c r="L252" s="39"/>
      <c r="M252" s="39"/>
      <c r="N252" s="35" t="s">
        <v>17</v>
      </c>
      <c r="O252" s="40"/>
      <c r="P252" s="61"/>
      <c r="Q252" s="61"/>
      <c r="R252" s="61"/>
      <c r="S252" s="61"/>
      <c r="T252" s="61"/>
      <c r="U252" s="80"/>
      <c r="V252" s="80"/>
      <c r="W252" s="80"/>
    </row>
    <row r="253">
      <c r="A253" s="34">
        <v>45705.0</v>
      </c>
      <c r="B253" s="34">
        <v>45716.0</v>
      </c>
      <c r="C253" s="35">
        <v>189845.0</v>
      </c>
      <c r="D253" s="35" t="s">
        <v>59</v>
      </c>
      <c r="E253" s="34">
        <v>45139.0</v>
      </c>
      <c r="F253" s="36">
        <f t="shared" si="6"/>
        <v>18</v>
      </c>
      <c r="G253" s="37">
        <v>45240.0</v>
      </c>
      <c r="H253" s="36">
        <f t="shared" si="7"/>
        <v>15</v>
      </c>
      <c r="I253" s="35" t="s">
        <v>39</v>
      </c>
      <c r="J253" s="35" t="s">
        <v>31</v>
      </c>
      <c r="K253" s="38"/>
      <c r="L253" s="39"/>
      <c r="M253" s="39"/>
      <c r="N253" s="35" t="s">
        <v>17</v>
      </c>
      <c r="O253" s="40"/>
      <c r="P253" s="61"/>
      <c r="Q253" s="61"/>
      <c r="R253" s="61"/>
      <c r="S253" s="61"/>
      <c r="T253" s="61"/>
      <c r="U253" s="80"/>
      <c r="V253" s="80"/>
      <c r="W253" s="80"/>
    </row>
    <row r="254">
      <c r="A254" s="34">
        <v>45705.0</v>
      </c>
      <c r="B254" s="34">
        <v>45716.0</v>
      </c>
      <c r="C254" s="35">
        <v>193814.0</v>
      </c>
      <c r="D254" s="35" t="s">
        <v>59</v>
      </c>
      <c r="E254" s="34">
        <v>45078.0</v>
      </c>
      <c r="F254" s="36">
        <f t="shared" si="6"/>
        <v>20</v>
      </c>
      <c r="G254" s="37">
        <v>45260.0</v>
      </c>
      <c r="H254" s="36">
        <f t="shared" si="7"/>
        <v>14</v>
      </c>
      <c r="I254" s="35" t="s">
        <v>39</v>
      </c>
      <c r="J254" s="35" t="s">
        <v>31</v>
      </c>
      <c r="K254" s="38"/>
      <c r="L254" s="39"/>
      <c r="M254" s="39"/>
      <c r="N254" s="35" t="s">
        <v>17</v>
      </c>
      <c r="O254" s="40"/>
      <c r="P254" s="61"/>
      <c r="Q254" s="61"/>
      <c r="R254" s="61"/>
      <c r="S254" s="61"/>
      <c r="T254" s="61"/>
      <c r="U254" s="80"/>
      <c r="V254" s="80"/>
      <c r="W254" s="80"/>
    </row>
    <row r="255">
      <c r="A255" s="34">
        <v>45705.0</v>
      </c>
      <c r="B255" s="34">
        <v>45716.0</v>
      </c>
      <c r="C255" s="35">
        <v>208164.0</v>
      </c>
      <c r="D255" s="35" t="s">
        <v>59</v>
      </c>
      <c r="E255" s="34">
        <v>45352.0</v>
      </c>
      <c r="F255" s="36">
        <f t="shared" si="6"/>
        <v>11</v>
      </c>
      <c r="G255" s="34">
        <v>45378.0</v>
      </c>
      <c r="H255" s="36">
        <f t="shared" si="7"/>
        <v>11</v>
      </c>
      <c r="I255" s="35" t="s">
        <v>39</v>
      </c>
      <c r="J255" s="35" t="s">
        <v>31</v>
      </c>
      <c r="K255" s="38"/>
      <c r="L255" s="39"/>
      <c r="M255" s="39"/>
      <c r="N255" s="35" t="s">
        <v>17</v>
      </c>
      <c r="O255" s="40"/>
      <c r="P255" s="61"/>
      <c r="Q255" s="61"/>
      <c r="R255" s="61"/>
      <c r="S255" s="61"/>
      <c r="T255" s="61"/>
      <c r="U255" s="80"/>
      <c r="V255" s="80"/>
      <c r="W255" s="80"/>
    </row>
    <row r="256">
      <c r="A256" s="34">
        <v>45705.0</v>
      </c>
      <c r="B256" s="34">
        <v>45716.0</v>
      </c>
      <c r="C256" s="35">
        <v>221809.0</v>
      </c>
      <c r="D256" s="35" t="s">
        <v>59</v>
      </c>
      <c r="E256" s="34">
        <v>45413.0</v>
      </c>
      <c r="F256" s="36">
        <f t="shared" si="6"/>
        <v>9</v>
      </c>
      <c r="G256" s="34">
        <v>45493.0</v>
      </c>
      <c r="H256" s="36">
        <f t="shared" si="7"/>
        <v>7</v>
      </c>
      <c r="I256" s="35" t="s">
        <v>39</v>
      </c>
      <c r="J256" s="35" t="s">
        <v>31</v>
      </c>
      <c r="K256" s="38"/>
      <c r="L256" s="39"/>
      <c r="M256" s="39"/>
      <c r="N256" s="35" t="s">
        <v>17</v>
      </c>
      <c r="O256" s="40"/>
      <c r="P256" s="61"/>
      <c r="Q256" s="61"/>
      <c r="R256" s="61"/>
      <c r="S256" s="61"/>
      <c r="T256" s="61"/>
      <c r="U256" s="80"/>
      <c r="V256" s="80"/>
      <c r="W256" s="80"/>
    </row>
    <row r="257">
      <c r="A257" s="34">
        <v>45705.0</v>
      </c>
      <c r="B257" s="34">
        <v>45716.0</v>
      </c>
      <c r="C257" s="35">
        <v>229323.0</v>
      </c>
      <c r="D257" s="35" t="s">
        <v>59</v>
      </c>
      <c r="E257" s="34">
        <v>45383.0</v>
      </c>
      <c r="F257" s="36">
        <f t="shared" si="6"/>
        <v>10</v>
      </c>
      <c r="G257" s="34">
        <v>45562.0</v>
      </c>
      <c r="H257" s="36">
        <f t="shared" si="7"/>
        <v>5</v>
      </c>
      <c r="I257" s="35" t="s">
        <v>39</v>
      </c>
      <c r="J257" s="35" t="s">
        <v>31</v>
      </c>
      <c r="K257" s="38"/>
      <c r="L257" s="39"/>
      <c r="M257" s="39"/>
      <c r="N257" s="35" t="s">
        <v>17</v>
      </c>
      <c r="O257" s="40"/>
      <c r="P257" s="61"/>
      <c r="Q257" s="61"/>
      <c r="R257" s="61"/>
      <c r="S257" s="61"/>
      <c r="T257" s="61"/>
      <c r="U257" s="80"/>
      <c r="V257" s="80"/>
      <c r="W257" s="80"/>
    </row>
    <row r="258">
      <c r="A258" s="34">
        <v>45705.0</v>
      </c>
      <c r="B258" s="34">
        <v>45716.0</v>
      </c>
      <c r="C258" s="35">
        <v>231971.0</v>
      </c>
      <c r="D258" s="35" t="s">
        <v>59</v>
      </c>
      <c r="E258" s="34">
        <v>45597.0</v>
      </c>
      <c r="F258" s="36">
        <f t="shared" si="6"/>
        <v>3</v>
      </c>
      <c r="G258" s="37">
        <v>45610.0</v>
      </c>
      <c r="H258" s="36">
        <f t="shared" si="7"/>
        <v>3</v>
      </c>
      <c r="I258" s="35" t="s">
        <v>39</v>
      </c>
      <c r="J258" s="35" t="s">
        <v>31</v>
      </c>
      <c r="K258" s="38"/>
      <c r="L258" s="39"/>
      <c r="M258" s="39"/>
      <c r="N258" s="35" t="s">
        <v>17</v>
      </c>
      <c r="O258" s="40"/>
      <c r="P258" s="61"/>
      <c r="Q258" s="61"/>
      <c r="R258" s="61"/>
      <c r="S258" s="61"/>
      <c r="T258" s="61"/>
      <c r="U258" s="80"/>
      <c r="V258" s="80"/>
      <c r="W258" s="80"/>
    </row>
    <row r="259">
      <c r="A259" s="34">
        <v>45705.0</v>
      </c>
      <c r="B259" s="34">
        <v>45716.0</v>
      </c>
      <c r="C259" s="35">
        <v>238612.0</v>
      </c>
      <c r="D259" s="35" t="s">
        <v>65</v>
      </c>
      <c r="E259" s="34">
        <v>45627.0</v>
      </c>
      <c r="F259" s="36">
        <f t="shared" si="6"/>
        <v>2</v>
      </c>
      <c r="G259" s="34">
        <v>45666.0</v>
      </c>
      <c r="H259" s="36">
        <f t="shared" si="7"/>
        <v>1</v>
      </c>
      <c r="I259" s="35" t="s">
        <v>131</v>
      </c>
      <c r="J259" s="35" t="s">
        <v>31</v>
      </c>
      <c r="K259" s="38"/>
      <c r="L259" s="39"/>
      <c r="M259" s="39"/>
      <c r="N259" s="35" t="s">
        <v>17</v>
      </c>
      <c r="O259" s="40"/>
      <c r="P259" s="61"/>
      <c r="Q259" s="61"/>
      <c r="R259" s="61"/>
      <c r="S259" s="61"/>
      <c r="T259" s="61"/>
      <c r="U259" s="80"/>
      <c r="V259" s="80"/>
      <c r="W259" s="80"/>
    </row>
    <row r="260">
      <c r="A260" s="34">
        <v>45705.0</v>
      </c>
      <c r="B260" s="34">
        <v>45716.0</v>
      </c>
      <c r="C260" s="35">
        <v>116389.0</v>
      </c>
      <c r="D260" s="35" t="s">
        <v>65</v>
      </c>
      <c r="E260" s="34">
        <v>44593.0</v>
      </c>
      <c r="F260" s="36">
        <f t="shared" si="6"/>
        <v>36</v>
      </c>
      <c r="G260" s="34">
        <v>44609.0</v>
      </c>
      <c r="H260" s="36">
        <f t="shared" si="7"/>
        <v>36</v>
      </c>
      <c r="I260" s="35" t="s">
        <v>49</v>
      </c>
      <c r="J260" s="35" t="s">
        <v>31</v>
      </c>
      <c r="K260" s="38"/>
      <c r="L260" s="39"/>
      <c r="M260" s="39"/>
      <c r="N260" s="35" t="s">
        <v>17</v>
      </c>
      <c r="O260" s="40"/>
      <c r="P260" s="61"/>
      <c r="Q260" s="61"/>
      <c r="R260" s="61"/>
      <c r="S260" s="61"/>
      <c r="T260" s="61"/>
      <c r="U260" s="80"/>
      <c r="V260" s="80"/>
      <c r="W260" s="80"/>
    </row>
    <row r="261">
      <c r="A261" s="34">
        <v>45705.0</v>
      </c>
      <c r="B261" s="34">
        <v>45716.0</v>
      </c>
      <c r="C261" s="35">
        <v>153513.0</v>
      </c>
      <c r="D261" s="35" t="s">
        <v>65</v>
      </c>
      <c r="E261" s="34">
        <v>44866.0</v>
      </c>
      <c r="F261" s="36">
        <f t="shared" si="6"/>
        <v>27</v>
      </c>
      <c r="G261" s="34">
        <v>44904.0</v>
      </c>
      <c r="H261" s="36">
        <f t="shared" si="7"/>
        <v>26</v>
      </c>
      <c r="I261" s="35" t="s">
        <v>43</v>
      </c>
      <c r="J261" s="35" t="s">
        <v>31</v>
      </c>
      <c r="K261" s="38"/>
      <c r="L261" s="39"/>
      <c r="M261" s="39"/>
      <c r="N261" s="35" t="s">
        <v>17</v>
      </c>
      <c r="O261" s="40"/>
      <c r="P261" s="61"/>
      <c r="Q261" s="61"/>
      <c r="R261" s="61"/>
      <c r="S261" s="61"/>
      <c r="T261" s="61"/>
      <c r="U261" s="80"/>
      <c r="V261" s="80"/>
      <c r="W261" s="80"/>
    </row>
    <row r="262">
      <c r="A262" s="34">
        <v>45705.0</v>
      </c>
      <c r="B262" s="34">
        <v>45716.0</v>
      </c>
      <c r="C262" s="35">
        <v>231113.0</v>
      </c>
      <c r="D262" s="35" t="s">
        <v>65</v>
      </c>
      <c r="E262" s="34">
        <v>45536.0</v>
      </c>
      <c r="F262" s="36">
        <f t="shared" si="6"/>
        <v>5</v>
      </c>
      <c r="G262" s="37">
        <v>45580.0</v>
      </c>
      <c r="H262" s="36">
        <f t="shared" si="7"/>
        <v>4</v>
      </c>
      <c r="I262" s="35" t="s">
        <v>39</v>
      </c>
      <c r="J262" s="35" t="s">
        <v>31</v>
      </c>
      <c r="K262" s="38"/>
      <c r="L262" s="39"/>
      <c r="M262" s="39"/>
      <c r="N262" s="35" t="s">
        <v>17</v>
      </c>
      <c r="O262" s="40"/>
      <c r="P262" s="61"/>
      <c r="Q262" s="61"/>
      <c r="R262" s="61"/>
      <c r="S262" s="61"/>
      <c r="T262" s="61"/>
      <c r="U262" s="80"/>
      <c r="V262" s="80"/>
      <c r="W262" s="80"/>
    </row>
    <row r="263">
      <c r="A263" s="34">
        <v>45705.0</v>
      </c>
      <c r="B263" s="34">
        <v>45716.0</v>
      </c>
      <c r="C263" s="35">
        <v>184009.0</v>
      </c>
      <c r="D263" s="35" t="s">
        <v>65</v>
      </c>
      <c r="E263" s="34">
        <v>45108.0</v>
      </c>
      <c r="F263" s="36">
        <f t="shared" si="6"/>
        <v>19</v>
      </c>
      <c r="G263" s="34">
        <v>45166.0</v>
      </c>
      <c r="H263" s="36">
        <f t="shared" si="7"/>
        <v>18</v>
      </c>
      <c r="I263" s="35" t="s">
        <v>39</v>
      </c>
      <c r="J263" s="35" t="s">
        <v>31</v>
      </c>
      <c r="K263" s="38"/>
      <c r="L263" s="39"/>
      <c r="M263" s="39"/>
      <c r="N263" s="35" t="s">
        <v>17</v>
      </c>
      <c r="O263" s="40"/>
      <c r="P263" s="61"/>
      <c r="Q263" s="61"/>
      <c r="R263" s="61"/>
      <c r="S263" s="61"/>
      <c r="T263" s="61"/>
      <c r="U263" s="80"/>
      <c r="V263" s="80"/>
      <c r="W263" s="80"/>
    </row>
    <row r="264">
      <c r="A264" s="34">
        <v>45705.0</v>
      </c>
      <c r="B264" s="34">
        <v>45716.0</v>
      </c>
      <c r="C264" s="35">
        <v>236034.0</v>
      </c>
      <c r="D264" s="35" t="s">
        <v>65</v>
      </c>
      <c r="E264" s="34">
        <v>45536.0</v>
      </c>
      <c r="F264" s="36">
        <f t="shared" si="6"/>
        <v>5</v>
      </c>
      <c r="G264" s="34">
        <v>45635.0</v>
      </c>
      <c r="H264" s="36">
        <f t="shared" si="7"/>
        <v>2</v>
      </c>
      <c r="I264" s="35" t="s">
        <v>46</v>
      </c>
      <c r="J264" s="35" t="s">
        <v>31</v>
      </c>
      <c r="K264" s="38"/>
      <c r="L264" s="39"/>
      <c r="M264" s="39"/>
      <c r="N264" s="35" t="s">
        <v>17</v>
      </c>
      <c r="O264" s="40"/>
      <c r="P264" s="61"/>
      <c r="Q264" s="61"/>
      <c r="R264" s="61"/>
      <c r="S264" s="61"/>
      <c r="T264" s="61"/>
      <c r="U264" s="80"/>
      <c r="V264" s="80"/>
      <c r="W264" s="80"/>
    </row>
    <row r="265">
      <c r="A265" s="34">
        <v>45705.0</v>
      </c>
      <c r="B265" s="34">
        <v>45716.0</v>
      </c>
      <c r="C265" s="35">
        <v>212893.0</v>
      </c>
      <c r="D265" s="35" t="s">
        <v>65</v>
      </c>
      <c r="E265" s="34">
        <v>45231.0</v>
      </c>
      <c r="F265" s="36">
        <f t="shared" si="6"/>
        <v>15</v>
      </c>
      <c r="G265" s="34">
        <v>45415.0</v>
      </c>
      <c r="H265" s="36">
        <f t="shared" si="7"/>
        <v>9</v>
      </c>
      <c r="I265" s="35" t="s">
        <v>67</v>
      </c>
      <c r="J265" s="35" t="s">
        <v>31</v>
      </c>
      <c r="K265" s="38"/>
      <c r="L265" s="39"/>
      <c r="M265" s="39"/>
      <c r="N265" s="35" t="s">
        <v>17</v>
      </c>
      <c r="O265" s="40"/>
      <c r="P265" s="61"/>
      <c r="Q265" s="61"/>
      <c r="R265" s="61"/>
      <c r="S265" s="61"/>
      <c r="T265" s="61"/>
      <c r="U265" s="80"/>
      <c r="V265" s="80"/>
      <c r="W265" s="80"/>
    </row>
    <row r="266">
      <c r="A266" s="34">
        <v>45705.0</v>
      </c>
      <c r="B266" s="34">
        <v>45716.0</v>
      </c>
      <c r="C266" s="35">
        <v>182601.0</v>
      </c>
      <c r="D266" s="35" t="s">
        <v>65</v>
      </c>
      <c r="E266" s="34">
        <v>45078.0</v>
      </c>
      <c r="F266" s="36">
        <f t="shared" si="6"/>
        <v>20</v>
      </c>
      <c r="G266" s="34">
        <v>45154.0</v>
      </c>
      <c r="H266" s="36">
        <f t="shared" si="7"/>
        <v>18</v>
      </c>
      <c r="I266" s="35" t="s">
        <v>67</v>
      </c>
      <c r="J266" s="35" t="s">
        <v>31</v>
      </c>
      <c r="K266" s="38"/>
      <c r="L266" s="39"/>
      <c r="M266" s="39"/>
      <c r="N266" s="35" t="s">
        <v>17</v>
      </c>
      <c r="O266" s="40"/>
      <c r="P266" s="61"/>
      <c r="Q266" s="61"/>
      <c r="R266" s="61"/>
      <c r="S266" s="61"/>
      <c r="T266" s="61"/>
      <c r="U266" s="80"/>
      <c r="V266" s="80"/>
      <c r="W266" s="80"/>
    </row>
    <row r="267">
      <c r="A267" s="34">
        <v>45705.0</v>
      </c>
      <c r="B267" s="34">
        <v>45716.0</v>
      </c>
      <c r="C267" s="35">
        <v>189011.0</v>
      </c>
      <c r="D267" s="35" t="s">
        <v>65</v>
      </c>
      <c r="E267" s="34">
        <v>45200.0</v>
      </c>
      <c r="F267" s="36">
        <f t="shared" si="6"/>
        <v>16</v>
      </c>
      <c r="G267" s="37">
        <v>45210.0</v>
      </c>
      <c r="H267" s="36">
        <f t="shared" si="7"/>
        <v>16</v>
      </c>
      <c r="I267" s="35" t="s">
        <v>62</v>
      </c>
      <c r="J267" s="35">
        <v>112.0</v>
      </c>
      <c r="K267" s="38"/>
      <c r="L267" s="39"/>
      <c r="M267" s="39"/>
      <c r="N267" s="35" t="s">
        <v>17</v>
      </c>
      <c r="O267" s="40"/>
      <c r="P267" s="61"/>
      <c r="Q267" s="61"/>
      <c r="R267" s="61"/>
      <c r="S267" s="61"/>
      <c r="T267" s="61"/>
      <c r="U267" s="80"/>
      <c r="V267" s="80"/>
      <c r="W267" s="80"/>
    </row>
    <row r="268">
      <c r="A268" s="34">
        <v>45705.0</v>
      </c>
      <c r="B268" s="34">
        <v>45716.0</v>
      </c>
      <c r="C268" s="35">
        <v>198608.0</v>
      </c>
      <c r="D268" s="35" t="s">
        <v>65</v>
      </c>
      <c r="E268" s="34">
        <v>45108.0</v>
      </c>
      <c r="F268" s="36">
        <f t="shared" si="6"/>
        <v>19</v>
      </c>
      <c r="G268" s="34">
        <v>45306.0</v>
      </c>
      <c r="H268" s="36">
        <f t="shared" si="7"/>
        <v>13</v>
      </c>
      <c r="I268" s="35" t="s">
        <v>43</v>
      </c>
      <c r="J268" s="35" t="s">
        <v>31</v>
      </c>
      <c r="K268" s="38"/>
      <c r="L268" s="39"/>
      <c r="M268" s="39"/>
      <c r="N268" s="35" t="s">
        <v>17</v>
      </c>
      <c r="O268" s="40"/>
      <c r="P268" s="61"/>
      <c r="Q268" s="61"/>
      <c r="R268" s="61"/>
      <c r="S268" s="61"/>
      <c r="T268" s="61"/>
      <c r="U268" s="80"/>
      <c r="V268" s="80"/>
      <c r="W268" s="80"/>
    </row>
    <row r="269">
      <c r="A269" s="34">
        <v>45712.0</v>
      </c>
      <c r="B269" s="34">
        <v>45713.0</v>
      </c>
      <c r="C269" s="35">
        <v>208605.0</v>
      </c>
      <c r="D269" s="35" t="s">
        <v>65</v>
      </c>
      <c r="E269" s="34">
        <v>45323.0</v>
      </c>
      <c r="F269" s="36">
        <f t="shared" si="6"/>
        <v>12</v>
      </c>
      <c r="G269" s="34">
        <v>45385.0</v>
      </c>
      <c r="H269" s="36">
        <f t="shared" si="7"/>
        <v>10</v>
      </c>
      <c r="I269" s="35" t="s">
        <v>39</v>
      </c>
      <c r="J269" s="35">
        <v>510.0</v>
      </c>
      <c r="K269" s="48">
        <v>5000.0</v>
      </c>
      <c r="L269" s="35" t="s">
        <v>54</v>
      </c>
      <c r="M269" s="34">
        <v>45713.0</v>
      </c>
      <c r="N269" s="35" t="s">
        <v>20</v>
      </c>
      <c r="O269" s="55" t="s">
        <v>201</v>
      </c>
      <c r="P269" s="61"/>
      <c r="Q269" s="61"/>
      <c r="R269" s="61"/>
      <c r="S269" s="61"/>
      <c r="T269" s="61"/>
      <c r="U269" s="80"/>
      <c r="V269" s="80"/>
      <c r="W269" s="80"/>
    </row>
    <row r="270">
      <c r="A270" s="34">
        <v>45705.0</v>
      </c>
      <c r="B270" s="34">
        <v>45716.0</v>
      </c>
      <c r="C270" s="35">
        <v>182440.0</v>
      </c>
      <c r="D270" s="35" t="s">
        <v>65</v>
      </c>
      <c r="E270" s="34">
        <v>45108.0</v>
      </c>
      <c r="F270" s="36">
        <f t="shared" si="6"/>
        <v>19</v>
      </c>
      <c r="G270" s="34">
        <v>45154.0</v>
      </c>
      <c r="H270" s="36">
        <f t="shared" si="7"/>
        <v>18</v>
      </c>
      <c r="I270" s="35" t="s">
        <v>43</v>
      </c>
      <c r="J270" s="35" t="s">
        <v>31</v>
      </c>
      <c r="K270" s="38"/>
      <c r="L270" s="39"/>
      <c r="M270" s="39"/>
      <c r="N270" s="35" t="s">
        <v>17</v>
      </c>
      <c r="O270" s="40"/>
      <c r="P270" s="61"/>
      <c r="Q270" s="61"/>
      <c r="R270" s="61"/>
      <c r="S270" s="61"/>
      <c r="T270" s="61"/>
      <c r="U270" s="80"/>
      <c r="V270" s="80"/>
      <c r="W270" s="80"/>
    </row>
    <row r="271">
      <c r="A271" s="34">
        <v>45705.0</v>
      </c>
      <c r="B271" s="34">
        <v>45716.0</v>
      </c>
      <c r="C271" s="35">
        <v>219349.0</v>
      </c>
      <c r="D271" s="35" t="s">
        <v>65</v>
      </c>
      <c r="E271" s="34">
        <v>45413.0</v>
      </c>
      <c r="F271" s="36">
        <f t="shared" si="6"/>
        <v>9</v>
      </c>
      <c r="G271" s="34">
        <v>45469.0</v>
      </c>
      <c r="H271" s="36">
        <f t="shared" si="7"/>
        <v>8</v>
      </c>
      <c r="I271" s="35" t="s">
        <v>39</v>
      </c>
      <c r="J271" s="35" t="s">
        <v>31</v>
      </c>
      <c r="K271" s="38"/>
      <c r="L271" s="39"/>
      <c r="M271" s="39"/>
      <c r="N271" s="35" t="s">
        <v>17</v>
      </c>
      <c r="O271" s="40"/>
      <c r="P271" s="61"/>
      <c r="Q271" s="61"/>
      <c r="R271" s="61"/>
      <c r="S271" s="61"/>
      <c r="T271" s="61"/>
      <c r="U271" s="80"/>
      <c r="V271" s="80"/>
      <c r="W271" s="80"/>
    </row>
    <row r="272">
      <c r="A272" s="34">
        <v>45705.0</v>
      </c>
      <c r="B272" s="34">
        <v>45716.0</v>
      </c>
      <c r="C272" s="35">
        <v>226456.0</v>
      </c>
      <c r="D272" s="35" t="s">
        <v>65</v>
      </c>
      <c r="E272" s="34">
        <v>45505.0</v>
      </c>
      <c r="F272" s="36">
        <f t="shared" si="6"/>
        <v>6</v>
      </c>
      <c r="G272" s="34">
        <v>45533.0</v>
      </c>
      <c r="H272" s="36">
        <f t="shared" si="7"/>
        <v>5</v>
      </c>
      <c r="I272" s="35" t="s">
        <v>49</v>
      </c>
      <c r="J272" s="35" t="s">
        <v>31</v>
      </c>
      <c r="K272" s="38"/>
      <c r="L272" s="39"/>
      <c r="M272" s="39"/>
      <c r="N272" s="35" t="s">
        <v>17</v>
      </c>
      <c r="O272" s="40"/>
      <c r="P272" s="61"/>
      <c r="Q272" s="61"/>
      <c r="R272" s="61"/>
      <c r="S272" s="61"/>
      <c r="T272" s="61"/>
      <c r="U272" s="80"/>
      <c r="V272" s="80"/>
      <c r="W272" s="80"/>
    </row>
    <row r="273">
      <c r="A273" s="34">
        <v>45705.0</v>
      </c>
      <c r="B273" s="34">
        <v>45707.0</v>
      </c>
      <c r="C273" s="35">
        <v>230245.0</v>
      </c>
      <c r="D273" s="35" t="s">
        <v>65</v>
      </c>
      <c r="E273" s="34">
        <v>45444.0</v>
      </c>
      <c r="F273" s="36">
        <f t="shared" si="6"/>
        <v>8</v>
      </c>
      <c r="G273" s="34">
        <v>45574.0</v>
      </c>
      <c r="H273" s="36">
        <f t="shared" si="7"/>
        <v>4</v>
      </c>
      <c r="I273" s="35" t="s">
        <v>39</v>
      </c>
      <c r="J273" s="35" t="s">
        <v>31</v>
      </c>
      <c r="K273" s="48" t="s">
        <v>196</v>
      </c>
      <c r="L273" s="35" t="s">
        <v>70</v>
      </c>
      <c r="M273" s="34">
        <v>45707.0</v>
      </c>
      <c r="N273" s="35" t="s">
        <v>23</v>
      </c>
      <c r="O273" s="40"/>
      <c r="P273" s="61"/>
      <c r="Q273" s="61"/>
      <c r="R273" s="61"/>
      <c r="S273" s="61"/>
      <c r="T273" s="61"/>
      <c r="U273" s="80"/>
      <c r="V273" s="80"/>
      <c r="W273" s="80"/>
    </row>
    <row r="274">
      <c r="A274" s="34">
        <v>45705.0</v>
      </c>
      <c r="B274" s="34">
        <v>45716.0</v>
      </c>
      <c r="C274" s="35">
        <v>235467.0</v>
      </c>
      <c r="D274" s="35" t="s">
        <v>65</v>
      </c>
      <c r="E274" s="34">
        <v>45566.0</v>
      </c>
      <c r="F274" s="36">
        <f t="shared" si="6"/>
        <v>4</v>
      </c>
      <c r="G274" s="37">
        <v>45623.0</v>
      </c>
      <c r="H274" s="36">
        <f t="shared" si="7"/>
        <v>3</v>
      </c>
      <c r="I274" s="35" t="s">
        <v>49</v>
      </c>
      <c r="J274" s="35" t="s">
        <v>31</v>
      </c>
      <c r="K274" s="38"/>
      <c r="L274" s="39"/>
      <c r="M274" s="39"/>
      <c r="N274" s="35" t="s">
        <v>17</v>
      </c>
      <c r="O274" s="40"/>
      <c r="P274" s="61"/>
      <c r="Q274" s="61"/>
      <c r="R274" s="61"/>
      <c r="S274" s="61"/>
      <c r="T274" s="61"/>
      <c r="U274" s="80"/>
      <c r="V274" s="80"/>
      <c r="W274" s="80"/>
    </row>
    <row r="275">
      <c r="A275" s="34">
        <v>45705.0</v>
      </c>
      <c r="B275" s="34">
        <v>45716.0</v>
      </c>
      <c r="C275" s="35">
        <v>237288.0</v>
      </c>
      <c r="D275" s="35" t="s">
        <v>65</v>
      </c>
      <c r="E275" s="34">
        <v>45627.0</v>
      </c>
      <c r="F275" s="36">
        <f t="shared" si="6"/>
        <v>2</v>
      </c>
      <c r="G275" s="37">
        <v>45643.0</v>
      </c>
      <c r="H275" s="36">
        <f t="shared" si="7"/>
        <v>2</v>
      </c>
      <c r="I275" s="35" t="s">
        <v>43</v>
      </c>
      <c r="J275" s="35" t="s">
        <v>31</v>
      </c>
      <c r="K275" s="38"/>
      <c r="L275" s="39"/>
      <c r="M275" s="39"/>
      <c r="N275" s="35" t="s">
        <v>17</v>
      </c>
      <c r="O275" s="40"/>
      <c r="P275" s="61"/>
      <c r="Q275" s="61"/>
      <c r="R275" s="61"/>
      <c r="S275" s="61"/>
      <c r="T275" s="61"/>
      <c r="U275" s="80"/>
      <c r="V275" s="80"/>
      <c r="W275" s="80"/>
    </row>
    <row r="276">
      <c r="A276" s="34">
        <v>45705.0</v>
      </c>
      <c r="B276" s="34">
        <v>45716.0</v>
      </c>
      <c r="C276" s="35">
        <v>238636.0</v>
      </c>
      <c r="D276" s="35" t="s">
        <v>65</v>
      </c>
      <c r="E276" s="34">
        <v>45658.0</v>
      </c>
      <c r="F276" s="36">
        <f t="shared" si="6"/>
        <v>1</v>
      </c>
      <c r="G276" s="34">
        <v>45665.0</v>
      </c>
      <c r="H276" s="36">
        <f t="shared" si="7"/>
        <v>1</v>
      </c>
      <c r="I276" s="35" t="s">
        <v>62</v>
      </c>
      <c r="J276" s="35" t="s">
        <v>31</v>
      </c>
      <c r="K276" s="38"/>
      <c r="L276" s="39"/>
      <c r="M276" s="39"/>
      <c r="N276" s="35" t="s">
        <v>17</v>
      </c>
      <c r="O276" s="40"/>
      <c r="P276" s="61"/>
      <c r="Q276" s="61"/>
      <c r="R276" s="61"/>
      <c r="S276" s="61"/>
      <c r="T276" s="61"/>
      <c r="U276" s="80"/>
      <c r="V276" s="80"/>
      <c r="W276" s="80"/>
    </row>
    <row r="277">
      <c r="A277" s="34">
        <v>45705.0</v>
      </c>
      <c r="B277" s="34">
        <v>45716.0</v>
      </c>
      <c r="C277" s="35">
        <v>239588.0</v>
      </c>
      <c r="D277" s="35" t="s">
        <v>65</v>
      </c>
      <c r="E277" s="34">
        <v>45627.0</v>
      </c>
      <c r="F277" s="36">
        <f t="shared" si="6"/>
        <v>2</v>
      </c>
      <c r="G277" s="34">
        <v>45672.0</v>
      </c>
      <c r="H277" s="36">
        <f t="shared" si="7"/>
        <v>1</v>
      </c>
      <c r="I277" s="35" t="s">
        <v>43</v>
      </c>
      <c r="J277" s="35" t="s">
        <v>31</v>
      </c>
      <c r="K277" s="38"/>
      <c r="L277" s="39"/>
      <c r="M277" s="39"/>
      <c r="N277" s="35" t="s">
        <v>17</v>
      </c>
      <c r="O277" s="40"/>
      <c r="P277" s="61"/>
      <c r="Q277" s="61"/>
      <c r="R277" s="61"/>
      <c r="S277" s="61"/>
      <c r="T277" s="61"/>
      <c r="U277" s="80"/>
      <c r="V277" s="80"/>
      <c r="W277" s="80"/>
    </row>
    <row r="278">
      <c r="A278" s="34">
        <v>45705.0</v>
      </c>
      <c r="B278" s="34">
        <v>45716.0</v>
      </c>
      <c r="C278" s="35">
        <v>240342.0</v>
      </c>
      <c r="D278" s="35" t="s">
        <v>65</v>
      </c>
      <c r="E278" s="34">
        <v>45658.0</v>
      </c>
      <c r="F278" s="36">
        <f t="shared" si="6"/>
        <v>1</v>
      </c>
      <c r="G278" s="34">
        <v>45679.0</v>
      </c>
      <c r="H278" s="36">
        <f t="shared" si="7"/>
        <v>1</v>
      </c>
      <c r="I278" s="35" t="s">
        <v>43</v>
      </c>
      <c r="J278" s="35" t="s">
        <v>31</v>
      </c>
      <c r="K278" s="38"/>
      <c r="L278" s="39"/>
      <c r="M278" s="39"/>
      <c r="N278" s="35" t="s">
        <v>17</v>
      </c>
      <c r="O278" s="40"/>
      <c r="P278" s="61"/>
      <c r="Q278" s="61"/>
      <c r="R278" s="61"/>
      <c r="S278" s="61"/>
      <c r="T278" s="61"/>
      <c r="U278" s="80"/>
      <c r="V278" s="80"/>
      <c r="W278" s="80"/>
    </row>
    <row r="279">
      <c r="A279" s="34">
        <v>45705.0</v>
      </c>
      <c r="B279" s="34">
        <v>45716.0</v>
      </c>
      <c r="C279" s="35">
        <v>240746.0</v>
      </c>
      <c r="D279" s="35" t="s">
        <v>65</v>
      </c>
      <c r="E279" s="34">
        <v>45627.0</v>
      </c>
      <c r="F279" s="36">
        <f t="shared" si="6"/>
        <v>2</v>
      </c>
      <c r="G279" s="34">
        <v>45684.0</v>
      </c>
      <c r="H279" s="36">
        <f t="shared" si="7"/>
        <v>1</v>
      </c>
      <c r="I279" s="35" t="s">
        <v>39</v>
      </c>
      <c r="J279" s="35" t="s">
        <v>31</v>
      </c>
      <c r="K279" s="38"/>
      <c r="L279" s="39"/>
      <c r="M279" s="39"/>
      <c r="N279" s="35" t="s">
        <v>17</v>
      </c>
      <c r="O279" s="40"/>
      <c r="P279" s="61"/>
      <c r="Q279" s="61"/>
      <c r="R279" s="61"/>
      <c r="S279" s="61"/>
      <c r="T279" s="61"/>
      <c r="U279" s="80"/>
      <c r="V279" s="80"/>
      <c r="W279" s="80"/>
    </row>
    <row r="280">
      <c r="A280" s="34">
        <v>45705.0</v>
      </c>
      <c r="B280" s="34">
        <v>45716.0</v>
      </c>
      <c r="C280" s="35">
        <v>242028.0</v>
      </c>
      <c r="D280" s="35" t="s">
        <v>65</v>
      </c>
      <c r="E280" s="34">
        <v>45658.0</v>
      </c>
      <c r="F280" s="36">
        <f t="shared" si="6"/>
        <v>1</v>
      </c>
      <c r="G280" s="34">
        <v>45693.0</v>
      </c>
      <c r="H280" s="36">
        <f t="shared" si="7"/>
        <v>0</v>
      </c>
      <c r="I280" s="35" t="s">
        <v>46</v>
      </c>
      <c r="J280" s="35" t="s">
        <v>31</v>
      </c>
      <c r="K280" s="38"/>
      <c r="L280" s="39"/>
      <c r="M280" s="39"/>
      <c r="N280" s="35" t="s">
        <v>17</v>
      </c>
      <c r="O280" s="40"/>
      <c r="P280" s="61"/>
      <c r="Q280" s="61"/>
      <c r="R280" s="61"/>
      <c r="S280" s="61"/>
      <c r="T280" s="61"/>
      <c r="U280" s="80"/>
      <c r="V280" s="80"/>
      <c r="W280" s="80"/>
    </row>
    <row r="281">
      <c r="A281" s="34">
        <v>45705.0</v>
      </c>
      <c r="B281" s="34">
        <v>45716.0</v>
      </c>
      <c r="C281" s="35">
        <v>242265.0</v>
      </c>
      <c r="D281" s="35" t="s">
        <v>65</v>
      </c>
      <c r="E281" s="34">
        <v>45627.0</v>
      </c>
      <c r="F281" s="36">
        <f t="shared" si="6"/>
        <v>2</v>
      </c>
      <c r="G281" s="34">
        <v>45695.0</v>
      </c>
      <c r="H281" s="36">
        <f t="shared" si="7"/>
        <v>0</v>
      </c>
      <c r="I281" s="35" t="s">
        <v>39</v>
      </c>
      <c r="J281" s="35" t="s">
        <v>31</v>
      </c>
      <c r="K281" s="38"/>
      <c r="L281" s="39"/>
      <c r="M281" s="39"/>
      <c r="N281" s="35" t="s">
        <v>17</v>
      </c>
      <c r="O281" s="40"/>
      <c r="P281" s="61"/>
      <c r="Q281" s="61"/>
      <c r="R281" s="61"/>
      <c r="S281" s="61"/>
      <c r="T281" s="61"/>
      <c r="U281" s="80"/>
      <c r="V281" s="80"/>
      <c r="W281" s="80"/>
    </row>
    <row r="282">
      <c r="A282" s="34">
        <v>45705.0</v>
      </c>
      <c r="B282" s="34">
        <v>45716.0</v>
      </c>
      <c r="C282" s="35">
        <v>120147.0</v>
      </c>
      <c r="D282" s="35" t="s">
        <v>72</v>
      </c>
      <c r="E282" s="34">
        <v>44593.0</v>
      </c>
      <c r="F282" s="36">
        <f t="shared" si="6"/>
        <v>36</v>
      </c>
      <c r="G282" s="34">
        <v>44641.0</v>
      </c>
      <c r="H282" s="36">
        <f t="shared" si="7"/>
        <v>35</v>
      </c>
      <c r="I282" s="35" t="s">
        <v>43</v>
      </c>
      <c r="J282" s="35" t="s">
        <v>31</v>
      </c>
      <c r="K282" s="38"/>
      <c r="L282" s="39"/>
      <c r="M282" s="39"/>
      <c r="N282" s="35" t="s">
        <v>17</v>
      </c>
      <c r="O282" s="40"/>
      <c r="P282" s="61"/>
      <c r="Q282" s="61"/>
      <c r="R282" s="61"/>
      <c r="S282" s="61"/>
      <c r="T282" s="61"/>
      <c r="U282" s="80"/>
      <c r="V282" s="80"/>
      <c r="W282" s="80"/>
    </row>
    <row r="283">
      <c r="A283" s="34">
        <v>45705.0</v>
      </c>
      <c r="B283" s="34">
        <v>45716.0</v>
      </c>
      <c r="C283" s="35">
        <v>168906.0</v>
      </c>
      <c r="D283" s="35" t="s">
        <v>72</v>
      </c>
      <c r="E283" s="34">
        <v>44986.0</v>
      </c>
      <c r="F283" s="36">
        <f t="shared" si="6"/>
        <v>23</v>
      </c>
      <c r="G283" s="34">
        <v>45042.0</v>
      </c>
      <c r="H283" s="36">
        <f t="shared" si="7"/>
        <v>22</v>
      </c>
      <c r="I283" s="35" t="s">
        <v>43</v>
      </c>
      <c r="J283" s="35" t="s">
        <v>242</v>
      </c>
      <c r="K283" s="38"/>
      <c r="L283" s="39"/>
      <c r="M283" s="39"/>
      <c r="N283" s="35" t="s">
        <v>17</v>
      </c>
      <c r="O283" s="40"/>
      <c r="P283" s="61"/>
      <c r="Q283" s="61"/>
      <c r="R283" s="61"/>
      <c r="S283" s="61"/>
      <c r="T283" s="61"/>
      <c r="U283" s="80"/>
      <c r="V283" s="80"/>
      <c r="W283" s="80"/>
    </row>
    <row r="284">
      <c r="A284" s="34">
        <v>45705.0</v>
      </c>
      <c r="B284" s="34">
        <v>45707.0</v>
      </c>
      <c r="C284" s="35">
        <v>216765.0</v>
      </c>
      <c r="D284" s="35" t="s">
        <v>72</v>
      </c>
      <c r="E284" s="34">
        <v>45413.0</v>
      </c>
      <c r="F284" s="36">
        <f t="shared" si="6"/>
        <v>9</v>
      </c>
      <c r="G284" s="34">
        <v>45448.0</v>
      </c>
      <c r="H284" s="36">
        <f t="shared" si="7"/>
        <v>8</v>
      </c>
      <c r="I284" s="35" t="s">
        <v>46</v>
      </c>
      <c r="J284" s="39"/>
      <c r="K284" s="38"/>
      <c r="L284" s="39"/>
      <c r="M284" s="39"/>
      <c r="N284" s="35" t="s">
        <v>21</v>
      </c>
      <c r="O284" s="40"/>
      <c r="P284" s="61"/>
      <c r="Q284" s="61"/>
      <c r="R284" s="61"/>
      <c r="S284" s="61"/>
      <c r="T284" s="61"/>
      <c r="U284" s="80"/>
      <c r="V284" s="80"/>
      <c r="W284" s="80"/>
    </row>
    <row r="285">
      <c r="A285" s="34">
        <v>45705.0</v>
      </c>
      <c r="B285" s="34">
        <v>45709.0</v>
      </c>
      <c r="C285" s="35">
        <v>219518.0</v>
      </c>
      <c r="D285" s="35" t="s">
        <v>72</v>
      </c>
      <c r="E285" s="34">
        <v>45413.0</v>
      </c>
      <c r="F285" s="36">
        <f t="shared" si="6"/>
        <v>9</v>
      </c>
      <c r="G285" s="34">
        <v>45474.0</v>
      </c>
      <c r="H285" s="36">
        <f t="shared" si="7"/>
        <v>7</v>
      </c>
      <c r="I285" s="35" t="s">
        <v>62</v>
      </c>
      <c r="J285" s="35">
        <v>106.0</v>
      </c>
      <c r="K285" s="48">
        <v>7000.0</v>
      </c>
      <c r="L285" s="35" t="s">
        <v>70</v>
      </c>
      <c r="M285" s="34">
        <v>45709.0</v>
      </c>
      <c r="N285" s="35" t="s">
        <v>20</v>
      </c>
      <c r="O285" s="55"/>
      <c r="P285" s="61"/>
      <c r="Q285" s="61"/>
      <c r="R285" s="61"/>
      <c r="S285" s="61"/>
      <c r="T285" s="61"/>
      <c r="U285" s="80"/>
      <c r="V285" s="80"/>
      <c r="W285" s="80"/>
    </row>
    <row r="286">
      <c r="A286" s="34">
        <v>45705.0</v>
      </c>
      <c r="B286" s="34">
        <v>45713.0</v>
      </c>
      <c r="C286" s="35">
        <v>202488.0</v>
      </c>
      <c r="D286" s="35" t="s">
        <v>72</v>
      </c>
      <c r="E286" s="34">
        <v>45231.0</v>
      </c>
      <c r="F286" s="36">
        <f t="shared" si="6"/>
        <v>15</v>
      </c>
      <c r="G286" s="34">
        <v>45338.0</v>
      </c>
      <c r="H286" s="36">
        <f t="shared" si="7"/>
        <v>12</v>
      </c>
      <c r="I286" s="35" t="s">
        <v>62</v>
      </c>
      <c r="J286" s="35">
        <v>104.0</v>
      </c>
      <c r="K286" s="48">
        <v>3000.0</v>
      </c>
      <c r="L286" s="35" t="s">
        <v>70</v>
      </c>
      <c r="M286" s="34">
        <v>45713.0</v>
      </c>
      <c r="N286" s="35" t="s">
        <v>20</v>
      </c>
      <c r="O286" s="55" t="s">
        <v>201</v>
      </c>
      <c r="P286" s="61"/>
      <c r="Q286" s="61"/>
      <c r="R286" s="61"/>
      <c r="S286" s="61"/>
      <c r="T286" s="61"/>
      <c r="U286" s="80"/>
      <c r="V286" s="80"/>
      <c r="W286" s="80"/>
    </row>
    <row r="287">
      <c r="A287" s="34">
        <v>45705.0</v>
      </c>
      <c r="B287" s="34">
        <v>45716.0</v>
      </c>
      <c r="C287" s="35">
        <v>159842.0</v>
      </c>
      <c r="D287" s="35" t="s">
        <v>72</v>
      </c>
      <c r="E287" s="34">
        <v>44743.0</v>
      </c>
      <c r="F287" s="36">
        <f t="shared" si="6"/>
        <v>31</v>
      </c>
      <c r="G287" s="34">
        <v>44965.0</v>
      </c>
      <c r="H287" s="36">
        <f t="shared" si="7"/>
        <v>24</v>
      </c>
      <c r="I287" s="35" t="s">
        <v>62</v>
      </c>
      <c r="J287" s="35" t="s">
        <v>31</v>
      </c>
      <c r="K287" s="38"/>
      <c r="L287" s="39"/>
      <c r="M287" s="39"/>
      <c r="N287" s="35" t="s">
        <v>17</v>
      </c>
      <c r="O287" s="40"/>
      <c r="P287" s="61"/>
      <c r="Q287" s="61"/>
      <c r="R287" s="61"/>
      <c r="S287" s="61"/>
      <c r="T287" s="61"/>
      <c r="U287" s="80"/>
      <c r="V287" s="80"/>
      <c r="W287" s="80"/>
    </row>
    <row r="288">
      <c r="A288" s="34">
        <v>45705.0</v>
      </c>
      <c r="B288" s="34">
        <v>45716.0</v>
      </c>
      <c r="C288" s="35">
        <v>185472.0</v>
      </c>
      <c r="D288" s="35" t="s">
        <v>72</v>
      </c>
      <c r="E288" s="34">
        <v>45231.0</v>
      </c>
      <c r="F288" s="36">
        <f t="shared" si="6"/>
        <v>15</v>
      </c>
      <c r="G288" s="34">
        <v>45328.0</v>
      </c>
      <c r="H288" s="36">
        <f t="shared" si="7"/>
        <v>12</v>
      </c>
      <c r="I288" s="35" t="s">
        <v>62</v>
      </c>
      <c r="J288" s="35" t="s">
        <v>31</v>
      </c>
      <c r="K288" s="38"/>
      <c r="L288" s="39"/>
      <c r="M288" s="39"/>
      <c r="N288" s="35" t="s">
        <v>17</v>
      </c>
      <c r="O288" s="40"/>
      <c r="P288" s="61"/>
      <c r="Q288" s="61"/>
      <c r="R288" s="61"/>
      <c r="S288" s="61"/>
      <c r="T288" s="61"/>
      <c r="U288" s="80"/>
      <c r="V288" s="80"/>
      <c r="W288" s="80"/>
    </row>
    <row r="289">
      <c r="A289" s="34">
        <v>45705.0</v>
      </c>
      <c r="B289" s="34">
        <v>45716.0</v>
      </c>
      <c r="C289" s="35">
        <v>203360.0</v>
      </c>
      <c r="D289" s="35" t="s">
        <v>72</v>
      </c>
      <c r="E289" s="34">
        <v>45261.0</v>
      </c>
      <c r="F289" s="36">
        <f t="shared" si="6"/>
        <v>14</v>
      </c>
      <c r="G289" s="34">
        <v>45344.0</v>
      </c>
      <c r="H289" s="36">
        <f t="shared" si="7"/>
        <v>12</v>
      </c>
      <c r="I289" s="35" t="s">
        <v>62</v>
      </c>
      <c r="J289" s="35" t="s">
        <v>31</v>
      </c>
      <c r="K289" s="38"/>
      <c r="L289" s="39"/>
      <c r="M289" s="39"/>
      <c r="N289" s="35" t="s">
        <v>17</v>
      </c>
      <c r="O289" s="40"/>
      <c r="P289" s="61"/>
      <c r="Q289" s="61"/>
      <c r="R289" s="61"/>
      <c r="S289" s="61"/>
      <c r="T289" s="61"/>
      <c r="U289" s="80"/>
      <c r="V289" s="80"/>
      <c r="W289" s="80"/>
    </row>
    <row r="290">
      <c r="A290" s="34">
        <v>45705.0</v>
      </c>
      <c r="B290" s="34">
        <v>45716.0</v>
      </c>
      <c r="C290" s="35">
        <v>226868.0</v>
      </c>
      <c r="D290" s="35" t="s">
        <v>72</v>
      </c>
      <c r="E290" s="34">
        <v>45139.0</v>
      </c>
      <c r="F290" s="36">
        <f t="shared" si="6"/>
        <v>18</v>
      </c>
      <c r="G290" s="34">
        <v>45540.0</v>
      </c>
      <c r="H290" s="36">
        <f t="shared" si="7"/>
        <v>5</v>
      </c>
      <c r="I290" s="35" t="s">
        <v>46</v>
      </c>
      <c r="J290" s="35" t="s">
        <v>31</v>
      </c>
      <c r="K290" s="38"/>
      <c r="L290" s="39"/>
      <c r="M290" s="39"/>
      <c r="N290" s="35" t="s">
        <v>17</v>
      </c>
      <c r="O290" s="40"/>
      <c r="P290" s="61"/>
      <c r="Q290" s="61"/>
      <c r="R290" s="61"/>
      <c r="S290" s="61"/>
      <c r="T290" s="61"/>
      <c r="U290" s="80"/>
      <c r="V290" s="80"/>
      <c r="W290" s="80"/>
    </row>
    <row r="291">
      <c r="A291" s="34">
        <v>45705.0</v>
      </c>
      <c r="B291" s="34">
        <v>45716.0</v>
      </c>
      <c r="C291" s="35">
        <v>209199.0</v>
      </c>
      <c r="D291" s="35" t="s">
        <v>72</v>
      </c>
      <c r="E291" s="34">
        <v>45170.0</v>
      </c>
      <c r="F291" s="36">
        <f t="shared" si="6"/>
        <v>17</v>
      </c>
      <c r="G291" s="34">
        <v>45387.0</v>
      </c>
      <c r="H291" s="36">
        <f t="shared" si="7"/>
        <v>10</v>
      </c>
      <c r="I291" s="35" t="s">
        <v>62</v>
      </c>
      <c r="J291" s="35" t="s">
        <v>31</v>
      </c>
      <c r="K291" s="38"/>
      <c r="L291" s="39"/>
      <c r="M291" s="39"/>
      <c r="N291" s="35" t="s">
        <v>17</v>
      </c>
      <c r="O291" s="40"/>
      <c r="P291" s="61"/>
      <c r="Q291" s="61"/>
      <c r="R291" s="61"/>
      <c r="S291" s="61"/>
      <c r="T291" s="61"/>
      <c r="U291" s="80"/>
      <c r="V291" s="80"/>
      <c r="W291" s="80"/>
    </row>
    <row r="292">
      <c r="A292" s="34">
        <v>45705.0</v>
      </c>
      <c r="B292" s="34">
        <v>45716.0</v>
      </c>
      <c r="C292" s="35">
        <v>238649.0</v>
      </c>
      <c r="D292" s="35" t="s">
        <v>79</v>
      </c>
      <c r="E292" s="35">
        <v>6.0</v>
      </c>
      <c r="F292" s="36">
        <f t="shared" si="6"/>
        <v>1501</v>
      </c>
      <c r="G292" s="35">
        <v>1.0</v>
      </c>
      <c r="H292" s="36">
        <f t="shared" si="7"/>
        <v>1501</v>
      </c>
      <c r="I292" s="35" t="s">
        <v>39</v>
      </c>
      <c r="J292" s="35" t="s">
        <v>31</v>
      </c>
      <c r="K292" s="38"/>
      <c r="L292" s="39"/>
      <c r="M292" s="39"/>
      <c r="N292" s="35" t="s">
        <v>17</v>
      </c>
      <c r="O292" s="40"/>
      <c r="P292" s="61"/>
      <c r="Q292" s="61"/>
      <c r="R292" s="61"/>
      <c r="S292" s="61"/>
      <c r="T292" s="61"/>
      <c r="U292" s="80"/>
      <c r="V292" s="80"/>
      <c r="W292" s="80"/>
    </row>
    <row r="293">
      <c r="A293" s="34">
        <v>45705.0</v>
      </c>
      <c r="B293" s="34">
        <v>45716.0</v>
      </c>
      <c r="C293" s="35">
        <v>236726.0</v>
      </c>
      <c r="D293" s="35" t="s">
        <v>79</v>
      </c>
      <c r="E293" s="35">
        <v>2.0</v>
      </c>
      <c r="F293" s="36">
        <f t="shared" si="6"/>
        <v>1501</v>
      </c>
      <c r="G293" s="35">
        <v>2.0</v>
      </c>
      <c r="H293" s="36">
        <f t="shared" si="7"/>
        <v>1501</v>
      </c>
      <c r="I293" s="35" t="s">
        <v>43</v>
      </c>
      <c r="J293" s="35" t="s">
        <v>31</v>
      </c>
      <c r="K293" s="38"/>
      <c r="L293" s="39"/>
      <c r="M293" s="39"/>
      <c r="N293" s="35" t="s">
        <v>17</v>
      </c>
      <c r="O293" s="40"/>
      <c r="P293" s="61"/>
      <c r="Q293" s="61"/>
      <c r="R293" s="61"/>
      <c r="S293" s="61"/>
      <c r="T293" s="61"/>
      <c r="U293" s="80"/>
      <c r="V293" s="80"/>
      <c r="W293" s="80"/>
    </row>
    <row r="294">
      <c r="A294" s="34">
        <v>45705.0</v>
      </c>
      <c r="B294" s="34">
        <v>45716.0</v>
      </c>
      <c r="C294" s="35">
        <v>114391.0</v>
      </c>
      <c r="D294" s="35" t="s">
        <v>79</v>
      </c>
      <c r="E294" s="35">
        <v>41.0</v>
      </c>
      <c r="F294" s="36">
        <f t="shared" si="6"/>
        <v>1500</v>
      </c>
      <c r="G294" s="35">
        <v>36.0</v>
      </c>
      <c r="H294" s="36">
        <f t="shared" si="7"/>
        <v>1500</v>
      </c>
      <c r="I294" s="35" t="s">
        <v>67</v>
      </c>
      <c r="J294" s="35" t="s">
        <v>31</v>
      </c>
      <c r="K294" s="38"/>
      <c r="L294" s="39"/>
      <c r="M294" s="39"/>
      <c r="N294" s="35" t="s">
        <v>17</v>
      </c>
      <c r="O294" s="40"/>
      <c r="P294" s="61"/>
      <c r="Q294" s="61"/>
      <c r="R294" s="61"/>
      <c r="S294" s="61"/>
      <c r="T294" s="61"/>
      <c r="U294" s="80"/>
      <c r="V294" s="80"/>
      <c r="W294" s="80"/>
    </row>
    <row r="295">
      <c r="A295" s="34">
        <v>45707.0</v>
      </c>
      <c r="B295" s="34">
        <v>45709.0</v>
      </c>
      <c r="C295" s="35">
        <v>237171.0</v>
      </c>
      <c r="D295" s="35" t="s">
        <v>79</v>
      </c>
      <c r="E295" s="35">
        <v>4.0</v>
      </c>
      <c r="F295" s="36">
        <f t="shared" si="6"/>
        <v>1501</v>
      </c>
      <c r="G295" s="35">
        <v>1.0</v>
      </c>
      <c r="H295" s="36">
        <f t="shared" si="7"/>
        <v>1501</v>
      </c>
      <c r="I295" s="35" t="s">
        <v>39</v>
      </c>
      <c r="J295" s="35">
        <v>504.0</v>
      </c>
      <c r="K295" s="48" t="s">
        <v>196</v>
      </c>
      <c r="L295" s="35" t="s">
        <v>54</v>
      </c>
      <c r="M295" s="34">
        <v>45709.0</v>
      </c>
      <c r="N295" s="35" t="s">
        <v>20</v>
      </c>
      <c r="O295" s="40"/>
      <c r="P295" s="61"/>
      <c r="Q295" s="61"/>
      <c r="R295" s="61"/>
      <c r="S295" s="61"/>
      <c r="T295" s="61"/>
      <c r="U295" s="80"/>
      <c r="V295" s="80"/>
      <c r="W295" s="80"/>
    </row>
    <row r="296">
      <c r="A296" s="34">
        <v>45705.0</v>
      </c>
      <c r="B296" s="34">
        <v>45716.0</v>
      </c>
      <c r="C296" s="35">
        <v>184470.0</v>
      </c>
      <c r="D296" s="35" t="s">
        <v>79</v>
      </c>
      <c r="E296" s="35">
        <v>18.0</v>
      </c>
      <c r="F296" s="36">
        <f t="shared" si="6"/>
        <v>1501</v>
      </c>
      <c r="G296" s="35">
        <v>17.0</v>
      </c>
      <c r="H296" s="36">
        <f t="shared" si="7"/>
        <v>1501</v>
      </c>
      <c r="I296" s="35" t="s">
        <v>67</v>
      </c>
      <c r="J296" s="35" t="s">
        <v>31</v>
      </c>
      <c r="K296" s="38"/>
      <c r="L296" s="39"/>
      <c r="M296" s="39"/>
      <c r="N296" s="35" t="s">
        <v>17</v>
      </c>
      <c r="O296" s="40"/>
      <c r="P296" s="61"/>
      <c r="Q296" s="61"/>
      <c r="R296" s="61"/>
      <c r="S296" s="61"/>
      <c r="T296" s="61"/>
      <c r="U296" s="80"/>
      <c r="V296" s="80"/>
      <c r="W296" s="80"/>
    </row>
    <row r="297">
      <c r="A297" s="34">
        <v>45705.0</v>
      </c>
      <c r="B297" s="34">
        <v>45716.0</v>
      </c>
      <c r="C297" s="35">
        <v>197494.0</v>
      </c>
      <c r="D297" s="35" t="s">
        <v>79</v>
      </c>
      <c r="E297" s="35">
        <v>14.0</v>
      </c>
      <c r="F297" s="36">
        <f t="shared" si="6"/>
        <v>1501</v>
      </c>
      <c r="G297" s="35">
        <v>13.0</v>
      </c>
      <c r="H297" s="36">
        <f t="shared" si="7"/>
        <v>1501</v>
      </c>
      <c r="I297" s="35" t="s">
        <v>39</v>
      </c>
      <c r="J297" s="35" t="s">
        <v>31</v>
      </c>
      <c r="K297" s="38"/>
      <c r="L297" s="39"/>
      <c r="M297" s="39"/>
      <c r="N297" s="35" t="s">
        <v>17</v>
      </c>
      <c r="O297" s="40"/>
      <c r="P297" s="61"/>
      <c r="Q297" s="61"/>
      <c r="R297" s="61"/>
      <c r="S297" s="61"/>
      <c r="T297" s="61"/>
      <c r="U297" s="80"/>
      <c r="V297" s="80"/>
      <c r="W297" s="80"/>
    </row>
    <row r="298">
      <c r="A298" s="34">
        <v>45705.0</v>
      </c>
      <c r="B298" s="34">
        <v>45715.0</v>
      </c>
      <c r="C298" s="35">
        <v>210882.0</v>
      </c>
      <c r="D298" s="35" t="s">
        <v>79</v>
      </c>
      <c r="E298" s="35">
        <v>11.0</v>
      </c>
      <c r="F298" s="36">
        <f t="shared" si="6"/>
        <v>1501</v>
      </c>
      <c r="G298" s="35">
        <v>9.0</v>
      </c>
      <c r="H298" s="36">
        <f t="shared" si="7"/>
        <v>1501</v>
      </c>
      <c r="I298" s="35" t="s">
        <v>39</v>
      </c>
      <c r="J298" s="35">
        <v>504.0</v>
      </c>
      <c r="K298" s="48">
        <v>5800.0</v>
      </c>
      <c r="L298" s="35" t="s">
        <v>68</v>
      </c>
      <c r="M298" s="34">
        <v>45715.0</v>
      </c>
      <c r="N298" s="35" t="s">
        <v>20</v>
      </c>
      <c r="O298" s="40"/>
      <c r="P298" s="61"/>
      <c r="Q298" s="61"/>
      <c r="R298" s="61"/>
      <c r="S298" s="61"/>
      <c r="T298" s="61"/>
      <c r="U298" s="80"/>
      <c r="V298" s="80"/>
      <c r="W298" s="80"/>
    </row>
    <row r="299">
      <c r="A299" s="34">
        <v>45705.0</v>
      </c>
      <c r="B299" s="34">
        <v>45715.0</v>
      </c>
      <c r="C299" s="35">
        <v>218744.0</v>
      </c>
      <c r="D299" s="35" t="s">
        <v>79</v>
      </c>
      <c r="E299" s="35">
        <v>9.0</v>
      </c>
      <c r="F299" s="36">
        <f t="shared" si="6"/>
        <v>1501</v>
      </c>
      <c r="G299" s="35">
        <v>7.0</v>
      </c>
      <c r="H299" s="36">
        <f t="shared" si="7"/>
        <v>1501</v>
      </c>
      <c r="I299" s="35" t="s">
        <v>39</v>
      </c>
      <c r="J299" s="35">
        <v>501.0</v>
      </c>
      <c r="K299" s="48" t="s">
        <v>196</v>
      </c>
      <c r="L299" s="35" t="s">
        <v>54</v>
      </c>
      <c r="M299" s="34">
        <v>45715.0</v>
      </c>
      <c r="N299" s="35" t="s">
        <v>20</v>
      </c>
      <c r="O299" s="40"/>
      <c r="P299" s="61"/>
      <c r="Q299" s="61"/>
      <c r="R299" s="61"/>
      <c r="S299" s="61"/>
      <c r="T299" s="61"/>
      <c r="U299" s="80"/>
      <c r="V299" s="80"/>
      <c r="W299" s="80"/>
    </row>
    <row r="300">
      <c r="A300" s="34">
        <v>45705.0</v>
      </c>
      <c r="B300" s="34">
        <v>45712.0</v>
      </c>
      <c r="C300" s="35">
        <v>225054.0</v>
      </c>
      <c r="D300" s="35" t="s">
        <v>79</v>
      </c>
      <c r="E300" s="35">
        <v>7.0</v>
      </c>
      <c r="F300" s="36">
        <f t="shared" si="6"/>
        <v>1501</v>
      </c>
      <c r="G300" s="35">
        <v>5.0</v>
      </c>
      <c r="H300" s="36">
        <f t="shared" si="7"/>
        <v>1501</v>
      </c>
      <c r="I300" s="35" t="s">
        <v>39</v>
      </c>
      <c r="J300" s="35" t="s">
        <v>31</v>
      </c>
      <c r="K300" s="48" t="s">
        <v>196</v>
      </c>
      <c r="L300" s="35" t="s">
        <v>70</v>
      </c>
      <c r="M300" s="34">
        <v>45684.0</v>
      </c>
      <c r="N300" s="35" t="s">
        <v>23</v>
      </c>
      <c r="O300" s="40"/>
      <c r="P300" s="61"/>
      <c r="Q300" s="61"/>
      <c r="R300" s="61"/>
      <c r="S300" s="61"/>
      <c r="T300" s="61"/>
      <c r="U300" s="80"/>
      <c r="V300" s="80"/>
      <c r="W300" s="80"/>
    </row>
    <row r="301">
      <c r="A301" s="34">
        <v>45705.0</v>
      </c>
      <c r="B301" s="34">
        <v>45716.0</v>
      </c>
      <c r="C301" s="35">
        <v>229476.0</v>
      </c>
      <c r="D301" s="35" t="s">
        <v>79</v>
      </c>
      <c r="E301" s="35">
        <v>5.0</v>
      </c>
      <c r="F301" s="36">
        <f t="shared" si="6"/>
        <v>1501</v>
      </c>
      <c r="G301" s="35">
        <v>4.0</v>
      </c>
      <c r="H301" s="36">
        <f t="shared" si="7"/>
        <v>1501</v>
      </c>
      <c r="I301" s="35" t="s">
        <v>39</v>
      </c>
      <c r="J301" s="35" t="s">
        <v>31</v>
      </c>
      <c r="K301" s="38"/>
      <c r="L301" s="39"/>
      <c r="M301" s="39"/>
      <c r="N301" s="35" t="s">
        <v>17</v>
      </c>
      <c r="O301" s="40"/>
      <c r="P301" s="61"/>
      <c r="Q301" s="61"/>
      <c r="R301" s="61"/>
      <c r="S301" s="61"/>
      <c r="T301" s="61"/>
      <c r="U301" s="80"/>
      <c r="V301" s="80"/>
      <c r="W301" s="80"/>
    </row>
    <row r="302">
      <c r="A302" s="34">
        <v>45705.0</v>
      </c>
      <c r="B302" s="34">
        <v>45716.0</v>
      </c>
      <c r="C302" s="35">
        <v>231940.0</v>
      </c>
      <c r="D302" s="35" t="s">
        <v>79</v>
      </c>
      <c r="E302" s="35">
        <v>8.0</v>
      </c>
      <c r="F302" s="36">
        <f t="shared" si="6"/>
        <v>1501</v>
      </c>
      <c r="G302" s="35">
        <v>3.0</v>
      </c>
      <c r="H302" s="36">
        <f t="shared" si="7"/>
        <v>1501</v>
      </c>
      <c r="I302" s="35" t="s">
        <v>39</v>
      </c>
      <c r="J302" s="35" t="s">
        <v>31</v>
      </c>
      <c r="K302" s="38"/>
      <c r="L302" s="39"/>
      <c r="M302" s="39"/>
      <c r="N302" s="35" t="s">
        <v>17</v>
      </c>
      <c r="O302" s="40"/>
      <c r="P302" s="61"/>
      <c r="Q302" s="61"/>
      <c r="R302" s="61"/>
      <c r="S302" s="61"/>
      <c r="T302" s="61"/>
      <c r="U302" s="80"/>
      <c r="V302" s="80"/>
      <c r="W302" s="80"/>
    </row>
    <row r="303">
      <c r="A303" s="34">
        <v>45705.0</v>
      </c>
      <c r="B303" s="34">
        <v>45716.0</v>
      </c>
      <c r="C303" s="35">
        <v>233712.0</v>
      </c>
      <c r="D303" s="35" t="s">
        <v>79</v>
      </c>
      <c r="E303" s="35">
        <v>4.0</v>
      </c>
      <c r="F303" s="36">
        <f t="shared" si="6"/>
        <v>1501</v>
      </c>
      <c r="G303" s="35">
        <v>5.0</v>
      </c>
      <c r="H303" s="36">
        <f t="shared" si="7"/>
        <v>1501</v>
      </c>
      <c r="I303" s="35" t="s">
        <v>39</v>
      </c>
      <c r="J303" s="35" t="s">
        <v>31</v>
      </c>
      <c r="K303" s="38"/>
      <c r="L303" s="39"/>
      <c r="M303" s="39"/>
      <c r="N303" s="35" t="s">
        <v>17</v>
      </c>
      <c r="O303" s="40"/>
      <c r="P303" s="61"/>
      <c r="Q303" s="61"/>
      <c r="R303" s="61"/>
      <c r="S303" s="61"/>
      <c r="T303" s="61"/>
      <c r="U303" s="80"/>
      <c r="V303" s="80"/>
      <c r="W303" s="80"/>
    </row>
    <row r="304">
      <c r="A304" s="34">
        <v>45705.0</v>
      </c>
      <c r="B304" s="34">
        <v>45716.0</v>
      </c>
      <c r="C304" s="35">
        <v>234826.0</v>
      </c>
      <c r="D304" s="35" t="s">
        <v>79</v>
      </c>
      <c r="E304" s="35">
        <v>9.0</v>
      </c>
      <c r="F304" s="36">
        <f t="shared" si="6"/>
        <v>1501</v>
      </c>
      <c r="G304" s="35">
        <v>2.0</v>
      </c>
      <c r="H304" s="36">
        <f t="shared" si="7"/>
        <v>1501</v>
      </c>
      <c r="I304" s="35" t="s">
        <v>39</v>
      </c>
      <c r="J304" s="35" t="s">
        <v>31</v>
      </c>
      <c r="K304" s="38"/>
      <c r="L304" s="39"/>
      <c r="M304" s="39"/>
      <c r="N304" s="35" t="s">
        <v>17</v>
      </c>
      <c r="O304" s="40"/>
      <c r="P304" s="61"/>
      <c r="Q304" s="61"/>
      <c r="R304" s="61"/>
      <c r="S304" s="61"/>
      <c r="T304" s="61"/>
      <c r="U304" s="80"/>
      <c r="V304" s="80"/>
      <c r="W304" s="80"/>
    </row>
    <row r="305">
      <c r="A305" s="34">
        <v>45705.0</v>
      </c>
      <c r="B305" s="34">
        <v>45716.0</v>
      </c>
      <c r="C305" s="35">
        <v>238379.0</v>
      </c>
      <c r="D305" s="35" t="s">
        <v>79</v>
      </c>
      <c r="E305" s="35">
        <v>2.0</v>
      </c>
      <c r="F305" s="36">
        <f t="shared" si="6"/>
        <v>1501</v>
      </c>
      <c r="G305" s="35">
        <v>1.0</v>
      </c>
      <c r="H305" s="36">
        <f t="shared" si="7"/>
        <v>1501</v>
      </c>
      <c r="I305" s="35" t="s">
        <v>39</v>
      </c>
      <c r="J305" s="35" t="s">
        <v>31</v>
      </c>
      <c r="K305" s="38"/>
      <c r="L305" s="39"/>
      <c r="M305" s="39"/>
      <c r="N305" s="35" t="s">
        <v>17</v>
      </c>
      <c r="O305" s="40"/>
      <c r="P305" s="61"/>
      <c r="Q305" s="61"/>
      <c r="R305" s="61"/>
      <c r="S305" s="61"/>
      <c r="T305" s="61"/>
      <c r="U305" s="80"/>
      <c r="V305" s="80"/>
      <c r="W305" s="80"/>
    </row>
    <row r="306">
      <c r="A306" s="34">
        <v>45705.0</v>
      </c>
      <c r="B306" s="34">
        <v>45716.0</v>
      </c>
      <c r="C306" s="35">
        <v>239488.0</v>
      </c>
      <c r="D306" s="35" t="s">
        <v>79</v>
      </c>
      <c r="E306" s="35">
        <v>2.0</v>
      </c>
      <c r="F306" s="36">
        <f t="shared" si="6"/>
        <v>1501</v>
      </c>
      <c r="G306" s="35">
        <v>0.0</v>
      </c>
      <c r="H306" s="36">
        <f t="shared" si="7"/>
        <v>1501</v>
      </c>
      <c r="I306" s="35" t="s">
        <v>46</v>
      </c>
      <c r="J306" s="35" t="s">
        <v>31</v>
      </c>
      <c r="K306" s="38"/>
      <c r="L306" s="39"/>
      <c r="M306" s="39"/>
      <c r="N306" s="35" t="s">
        <v>17</v>
      </c>
      <c r="O306" s="40"/>
      <c r="P306" s="61"/>
      <c r="Q306" s="61"/>
      <c r="R306" s="61"/>
      <c r="S306" s="61"/>
      <c r="T306" s="61"/>
      <c r="U306" s="80"/>
      <c r="V306" s="80"/>
      <c r="W306" s="80"/>
    </row>
    <row r="307">
      <c r="A307" s="34">
        <v>45705.0</v>
      </c>
      <c r="B307" s="34">
        <v>45716.0</v>
      </c>
      <c r="C307" s="35">
        <v>240579.0</v>
      </c>
      <c r="D307" s="35" t="s">
        <v>79</v>
      </c>
      <c r="E307" s="35">
        <v>4.0</v>
      </c>
      <c r="F307" s="36">
        <f t="shared" si="6"/>
        <v>1501</v>
      </c>
      <c r="G307" s="35">
        <v>0.0</v>
      </c>
      <c r="H307" s="36">
        <f t="shared" si="7"/>
        <v>1501</v>
      </c>
      <c r="I307" s="35" t="s">
        <v>62</v>
      </c>
      <c r="J307" s="35" t="s">
        <v>31</v>
      </c>
      <c r="K307" s="38"/>
      <c r="L307" s="39"/>
      <c r="M307" s="39"/>
      <c r="N307" s="35" t="s">
        <v>17</v>
      </c>
      <c r="O307" s="40"/>
      <c r="P307" s="61"/>
      <c r="Q307" s="61"/>
      <c r="R307" s="61"/>
      <c r="S307" s="61"/>
      <c r="T307" s="61"/>
      <c r="U307" s="80"/>
      <c r="V307" s="80"/>
      <c r="W307" s="80"/>
    </row>
    <row r="308">
      <c r="A308" s="34">
        <v>45705.0</v>
      </c>
      <c r="B308" s="34">
        <v>45716.0</v>
      </c>
      <c r="C308" s="35">
        <v>240777.0</v>
      </c>
      <c r="D308" s="35" t="s">
        <v>79</v>
      </c>
      <c r="E308" s="35">
        <v>11.0</v>
      </c>
      <c r="F308" s="36">
        <f t="shared" si="6"/>
        <v>1501</v>
      </c>
      <c r="G308" s="35">
        <v>0.0</v>
      </c>
      <c r="H308" s="36">
        <f t="shared" si="7"/>
        <v>1501</v>
      </c>
      <c r="I308" s="35" t="s">
        <v>49</v>
      </c>
      <c r="J308" s="35" t="s">
        <v>31</v>
      </c>
      <c r="K308" s="38"/>
      <c r="L308" s="39"/>
      <c r="M308" s="39"/>
      <c r="N308" s="35" t="s">
        <v>17</v>
      </c>
      <c r="O308" s="40"/>
      <c r="P308" s="61"/>
      <c r="Q308" s="61"/>
      <c r="R308" s="61"/>
      <c r="S308" s="61"/>
      <c r="T308" s="61"/>
      <c r="U308" s="80"/>
      <c r="V308" s="80"/>
      <c r="W308" s="80"/>
    </row>
    <row r="309">
      <c r="A309" s="34">
        <v>45705.0</v>
      </c>
      <c r="B309" s="34">
        <v>45716.0</v>
      </c>
      <c r="C309" s="35">
        <v>242413.0</v>
      </c>
      <c r="D309" s="35" t="s">
        <v>79</v>
      </c>
      <c r="E309" s="35">
        <v>0.0</v>
      </c>
      <c r="F309" s="36">
        <f t="shared" si="6"/>
        <v>1501</v>
      </c>
      <c r="G309" s="35">
        <v>0.0</v>
      </c>
      <c r="H309" s="36">
        <f t="shared" si="7"/>
        <v>1501</v>
      </c>
      <c r="I309" s="35" t="s">
        <v>62</v>
      </c>
      <c r="J309" s="35" t="s">
        <v>31</v>
      </c>
      <c r="K309" s="38"/>
      <c r="L309" s="39"/>
      <c r="M309" s="39"/>
      <c r="N309" s="35" t="s">
        <v>17</v>
      </c>
      <c r="O309" s="40"/>
      <c r="P309" s="61"/>
      <c r="Q309" s="61"/>
      <c r="R309" s="61"/>
      <c r="S309" s="61"/>
      <c r="T309" s="61"/>
      <c r="U309" s="80"/>
      <c r="V309" s="80"/>
      <c r="W309" s="80"/>
    </row>
    <row r="310">
      <c r="A310" s="34">
        <v>45705.0</v>
      </c>
      <c r="B310" s="34">
        <v>45716.0</v>
      </c>
      <c r="C310" s="35">
        <v>153064.0</v>
      </c>
      <c r="D310" s="35" t="s">
        <v>243</v>
      </c>
      <c r="E310" s="34">
        <v>44927.0</v>
      </c>
      <c r="F310" s="36">
        <f t="shared" si="6"/>
        <v>25</v>
      </c>
      <c r="G310" s="34">
        <v>44957.0</v>
      </c>
      <c r="H310" s="36">
        <f t="shared" si="7"/>
        <v>24</v>
      </c>
      <c r="I310" s="35" t="s">
        <v>62</v>
      </c>
      <c r="J310" s="35" t="s">
        <v>31</v>
      </c>
      <c r="K310" s="38"/>
      <c r="L310" s="39"/>
      <c r="M310" s="39"/>
      <c r="N310" s="35" t="s">
        <v>17</v>
      </c>
      <c r="O310" s="40"/>
      <c r="P310" s="61"/>
      <c r="Q310" s="61"/>
      <c r="R310" s="61"/>
      <c r="S310" s="61"/>
      <c r="T310" s="61"/>
      <c r="U310" s="80"/>
      <c r="V310" s="80"/>
      <c r="W310" s="80"/>
    </row>
    <row r="311">
      <c r="A311" s="34">
        <v>45705.0</v>
      </c>
      <c r="B311" s="34">
        <v>45712.0</v>
      </c>
      <c r="C311" s="35">
        <v>223752.0</v>
      </c>
      <c r="D311" s="35" t="s">
        <v>243</v>
      </c>
      <c r="E311" s="34">
        <v>45474.0</v>
      </c>
      <c r="F311" s="36">
        <f t="shared" si="6"/>
        <v>7</v>
      </c>
      <c r="G311" s="34">
        <v>45520.0</v>
      </c>
      <c r="H311" s="36">
        <f t="shared" si="7"/>
        <v>6</v>
      </c>
      <c r="I311" s="35" t="s">
        <v>62</v>
      </c>
      <c r="J311" s="35">
        <v>120.0</v>
      </c>
      <c r="K311" s="48">
        <v>10000.0</v>
      </c>
      <c r="L311" s="35" t="s">
        <v>54</v>
      </c>
      <c r="M311" s="34">
        <v>45712.0</v>
      </c>
      <c r="N311" s="35" t="s">
        <v>15</v>
      </c>
      <c r="O311" s="55" t="s">
        <v>55</v>
      </c>
      <c r="P311" s="61"/>
      <c r="Q311" s="61"/>
      <c r="R311" s="61"/>
      <c r="S311" s="61"/>
      <c r="T311" s="61"/>
      <c r="U311" s="80"/>
      <c r="V311" s="80"/>
      <c r="W311" s="80"/>
    </row>
    <row r="312">
      <c r="A312" s="34">
        <v>45705.0</v>
      </c>
      <c r="B312" s="34">
        <v>45716.0</v>
      </c>
      <c r="C312" s="35">
        <v>181787.0</v>
      </c>
      <c r="D312" s="35" t="s">
        <v>243</v>
      </c>
      <c r="E312" s="34">
        <v>45108.0</v>
      </c>
      <c r="F312" s="36">
        <f t="shared" si="6"/>
        <v>19</v>
      </c>
      <c r="G312" s="34">
        <v>45148.0</v>
      </c>
      <c r="H312" s="36">
        <f t="shared" si="7"/>
        <v>18</v>
      </c>
      <c r="I312" s="35" t="s">
        <v>49</v>
      </c>
      <c r="J312" s="35" t="s">
        <v>31</v>
      </c>
      <c r="K312" s="38"/>
      <c r="L312" s="39"/>
      <c r="M312" s="39"/>
      <c r="N312" s="35" t="s">
        <v>17</v>
      </c>
      <c r="O312" s="40"/>
      <c r="P312" s="61"/>
      <c r="Q312" s="61"/>
      <c r="R312" s="61"/>
      <c r="S312" s="61"/>
      <c r="T312" s="61"/>
      <c r="U312" s="80"/>
      <c r="V312" s="80"/>
      <c r="W312" s="80"/>
    </row>
    <row r="313">
      <c r="A313" s="34">
        <v>45705.0</v>
      </c>
      <c r="B313" s="34">
        <v>45709.0</v>
      </c>
      <c r="C313" s="35">
        <v>160996.0</v>
      </c>
      <c r="D313" s="35" t="s">
        <v>243</v>
      </c>
      <c r="E313" s="34">
        <v>45323.0</v>
      </c>
      <c r="F313" s="36">
        <f t="shared" si="6"/>
        <v>12</v>
      </c>
      <c r="G313" s="34">
        <v>45462.0</v>
      </c>
      <c r="H313" s="36">
        <f t="shared" si="7"/>
        <v>8</v>
      </c>
      <c r="I313" s="35" t="s">
        <v>62</v>
      </c>
      <c r="J313" s="35">
        <v>104.0</v>
      </c>
      <c r="K313" s="48">
        <v>2000.0</v>
      </c>
      <c r="L313" s="35" t="s">
        <v>68</v>
      </c>
      <c r="M313" s="34">
        <v>45709.0</v>
      </c>
      <c r="N313" s="35" t="s">
        <v>15</v>
      </c>
      <c r="O313" s="55" t="s">
        <v>55</v>
      </c>
      <c r="P313" s="61"/>
      <c r="Q313" s="61"/>
      <c r="R313" s="61"/>
      <c r="S313" s="61"/>
      <c r="T313" s="61"/>
      <c r="U313" s="80"/>
      <c r="V313" s="80"/>
      <c r="W313" s="80"/>
    </row>
    <row r="314">
      <c r="A314" s="34">
        <v>45705.0</v>
      </c>
      <c r="B314" s="34">
        <v>45707.0</v>
      </c>
      <c r="C314" s="35">
        <v>218585.0</v>
      </c>
      <c r="D314" s="35" t="s">
        <v>243</v>
      </c>
      <c r="E314" s="34">
        <v>45383.0</v>
      </c>
      <c r="F314" s="36">
        <f t="shared" si="6"/>
        <v>10</v>
      </c>
      <c r="G314" s="34">
        <v>45462.0</v>
      </c>
      <c r="H314" s="36">
        <f t="shared" si="7"/>
        <v>8</v>
      </c>
      <c r="I314" s="35" t="s">
        <v>62</v>
      </c>
      <c r="J314" s="39"/>
      <c r="K314" s="38"/>
      <c r="L314" s="39"/>
      <c r="M314" s="39"/>
      <c r="N314" s="35" t="s">
        <v>21</v>
      </c>
      <c r="O314" s="40"/>
      <c r="P314" s="61"/>
      <c r="Q314" s="61"/>
      <c r="R314" s="61"/>
      <c r="S314" s="61"/>
      <c r="T314" s="61"/>
      <c r="U314" s="80"/>
      <c r="V314" s="80"/>
      <c r="W314" s="80"/>
    </row>
    <row r="315">
      <c r="A315" s="34">
        <v>45705.0</v>
      </c>
      <c r="B315" s="34">
        <v>45707.0</v>
      </c>
      <c r="C315" s="35">
        <v>218679.0</v>
      </c>
      <c r="D315" s="35" t="s">
        <v>243</v>
      </c>
      <c r="E315" s="34">
        <v>45413.0</v>
      </c>
      <c r="F315" s="36">
        <f t="shared" si="6"/>
        <v>9</v>
      </c>
      <c r="G315" s="34">
        <v>45463.0</v>
      </c>
      <c r="H315" s="36">
        <f t="shared" si="7"/>
        <v>8</v>
      </c>
      <c r="I315" s="35" t="s">
        <v>62</v>
      </c>
      <c r="J315" s="39"/>
      <c r="K315" s="38"/>
      <c r="L315" s="39"/>
      <c r="M315" s="39"/>
      <c r="N315" s="35" t="s">
        <v>21</v>
      </c>
      <c r="O315" s="40"/>
      <c r="P315" s="61"/>
      <c r="Q315" s="61"/>
      <c r="R315" s="61"/>
      <c r="S315" s="61"/>
      <c r="T315" s="61"/>
      <c r="U315" s="80"/>
      <c r="V315" s="80"/>
      <c r="W315" s="80"/>
    </row>
    <row r="316">
      <c r="A316" s="34">
        <v>45705.0</v>
      </c>
      <c r="B316" s="34">
        <v>45716.0</v>
      </c>
      <c r="C316" s="35">
        <v>228782.0</v>
      </c>
      <c r="D316" s="35" t="s">
        <v>243</v>
      </c>
      <c r="E316" s="34">
        <v>45474.0</v>
      </c>
      <c r="F316" s="36">
        <f t="shared" si="6"/>
        <v>7</v>
      </c>
      <c r="G316" s="34">
        <v>45558.0</v>
      </c>
      <c r="H316" s="36">
        <f t="shared" si="7"/>
        <v>5</v>
      </c>
      <c r="I316" s="35" t="s">
        <v>62</v>
      </c>
      <c r="J316" s="35" t="s">
        <v>31</v>
      </c>
      <c r="K316" s="38"/>
      <c r="L316" s="39"/>
      <c r="M316" s="39"/>
      <c r="N316" s="35" t="s">
        <v>17</v>
      </c>
      <c r="O316" s="40"/>
      <c r="P316" s="61"/>
      <c r="Q316" s="61"/>
      <c r="R316" s="61"/>
      <c r="S316" s="61"/>
      <c r="T316" s="61"/>
      <c r="U316" s="80"/>
      <c r="V316" s="80"/>
      <c r="W316" s="80"/>
    </row>
    <row r="317">
      <c r="A317" s="34">
        <v>45705.0</v>
      </c>
      <c r="B317" s="34">
        <v>45716.0</v>
      </c>
      <c r="C317" s="35">
        <v>223767.0</v>
      </c>
      <c r="D317" s="35" t="s">
        <v>243</v>
      </c>
      <c r="E317" s="34">
        <v>45474.0</v>
      </c>
      <c r="F317" s="36">
        <f t="shared" si="6"/>
        <v>7</v>
      </c>
      <c r="G317" s="34">
        <v>45511.0</v>
      </c>
      <c r="H317" s="36">
        <f t="shared" si="7"/>
        <v>6</v>
      </c>
      <c r="I317" s="35" t="s">
        <v>62</v>
      </c>
      <c r="J317" s="35" t="s">
        <v>31</v>
      </c>
      <c r="K317" s="38"/>
      <c r="L317" s="39"/>
      <c r="M317" s="39"/>
      <c r="N317" s="35" t="s">
        <v>17</v>
      </c>
      <c r="O317" s="40"/>
      <c r="P317" s="61"/>
      <c r="Q317" s="61"/>
      <c r="R317" s="61"/>
      <c r="S317" s="61"/>
      <c r="T317" s="61"/>
      <c r="U317" s="80"/>
      <c r="V317" s="80"/>
      <c r="W317" s="80"/>
    </row>
    <row r="318">
      <c r="A318" s="34">
        <v>45705.0</v>
      </c>
      <c r="B318" s="34">
        <v>45716.0</v>
      </c>
      <c r="C318" s="35">
        <v>232694.0</v>
      </c>
      <c r="D318" s="35" t="s">
        <v>243</v>
      </c>
      <c r="E318" s="34">
        <v>45536.0</v>
      </c>
      <c r="F318" s="36">
        <f t="shared" si="6"/>
        <v>5</v>
      </c>
      <c r="G318" s="37">
        <v>45595.0</v>
      </c>
      <c r="H318" s="36">
        <f t="shared" si="7"/>
        <v>3</v>
      </c>
      <c r="I318" s="35" t="s">
        <v>43</v>
      </c>
      <c r="J318" s="35" t="s">
        <v>31</v>
      </c>
      <c r="K318" s="38"/>
      <c r="L318" s="39"/>
      <c r="M318" s="39"/>
      <c r="N318" s="35" t="s">
        <v>17</v>
      </c>
      <c r="O318" s="40"/>
      <c r="P318" s="61"/>
      <c r="Q318" s="61"/>
      <c r="R318" s="61"/>
      <c r="S318" s="61"/>
      <c r="T318" s="61"/>
      <c r="U318" s="80"/>
      <c r="V318" s="80"/>
      <c r="W318" s="80"/>
    </row>
    <row r="319">
      <c r="A319" s="34">
        <v>45705.0</v>
      </c>
      <c r="B319" s="34">
        <v>45716.0</v>
      </c>
      <c r="C319" s="35">
        <v>233788.0</v>
      </c>
      <c r="D319" s="35" t="s">
        <v>243</v>
      </c>
      <c r="E319" s="34">
        <v>45566.0</v>
      </c>
      <c r="F319" s="36">
        <f t="shared" si="6"/>
        <v>4</v>
      </c>
      <c r="G319" s="34">
        <v>45543.0</v>
      </c>
      <c r="H319" s="36">
        <f t="shared" si="7"/>
        <v>5</v>
      </c>
      <c r="I319" s="35" t="s">
        <v>43</v>
      </c>
      <c r="J319" s="35" t="s">
        <v>31</v>
      </c>
      <c r="K319" s="38"/>
      <c r="L319" s="39"/>
      <c r="M319" s="39"/>
      <c r="N319" s="35" t="s">
        <v>17</v>
      </c>
      <c r="O319" s="40"/>
      <c r="P319" s="61"/>
      <c r="Q319" s="61"/>
      <c r="R319" s="61"/>
      <c r="S319" s="61"/>
      <c r="T319" s="61"/>
      <c r="U319" s="80"/>
      <c r="V319" s="80"/>
      <c r="W319" s="80"/>
    </row>
    <row r="320">
      <c r="A320" s="34">
        <v>45705.0</v>
      </c>
      <c r="B320" s="34">
        <v>45716.0</v>
      </c>
      <c r="C320" s="35">
        <v>237104.0</v>
      </c>
      <c r="D320" s="35" t="s">
        <v>243</v>
      </c>
      <c r="E320" s="34">
        <v>45505.0</v>
      </c>
      <c r="F320" s="36">
        <f t="shared" si="6"/>
        <v>6</v>
      </c>
      <c r="G320" s="37">
        <v>45639.0</v>
      </c>
      <c r="H320" s="36">
        <f t="shared" si="7"/>
        <v>2</v>
      </c>
      <c r="I320" s="35" t="s">
        <v>49</v>
      </c>
      <c r="J320" s="35" t="s">
        <v>31</v>
      </c>
      <c r="K320" s="38"/>
      <c r="L320" s="39"/>
      <c r="M320" s="39"/>
      <c r="N320" s="35" t="s">
        <v>17</v>
      </c>
      <c r="O320" s="40"/>
      <c r="P320" s="61"/>
      <c r="Q320" s="61"/>
      <c r="R320" s="61"/>
      <c r="S320" s="61"/>
      <c r="T320" s="61"/>
      <c r="U320" s="80"/>
      <c r="V320" s="80"/>
      <c r="W320" s="80"/>
    </row>
    <row r="321">
      <c r="A321" s="34">
        <v>45705.0</v>
      </c>
      <c r="B321" s="34">
        <v>45716.0</v>
      </c>
      <c r="C321" s="35">
        <v>233864.0</v>
      </c>
      <c r="D321" s="35" t="s">
        <v>243</v>
      </c>
      <c r="E321" s="34">
        <v>45566.0</v>
      </c>
      <c r="F321" s="36">
        <f t="shared" si="6"/>
        <v>4</v>
      </c>
      <c r="G321" s="37">
        <v>45607.0</v>
      </c>
      <c r="H321" s="36">
        <f t="shared" si="7"/>
        <v>3</v>
      </c>
      <c r="I321" s="35" t="s">
        <v>49</v>
      </c>
      <c r="J321" s="35" t="s">
        <v>31</v>
      </c>
      <c r="K321" s="38"/>
      <c r="L321" s="39"/>
      <c r="M321" s="39"/>
      <c r="N321" s="35" t="s">
        <v>17</v>
      </c>
      <c r="O321" s="40"/>
      <c r="P321" s="61"/>
      <c r="Q321" s="61"/>
      <c r="R321" s="61"/>
      <c r="S321" s="61"/>
      <c r="T321" s="61"/>
      <c r="U321" s="80"/>
      <c r="V321" s="80"/>
      <c r="W321" s="80"/>
    </row>
    <row r="322">
      <c r="A322" s="34">
        <v>45705.0</v>
      </c>
      <c r="B322" s="34">
        <v>45716.0</v>
      </c>
      <c r="C322" s="35">
        <v>235608.0</v>
      </c>
      <c r="D322" s="35" t="s">
        <v>210</v>
      </c>
      <c r="E322" s="34">
        <v>45566.0</v>
      </c>
      <c r="F322" s="36">
        <f t="shared" si="6"/>
        <v>4</v>
      </c>
      <c r="G322" s="37">
        <v>45623.0</v>
      </c>
      <c r="H322" s="36">
        <f t="shared" si="7"/>
        <v>3</v>
      </c>
      <c r="I322" s="35" t="s">
        <v>39</v>
      </c>
      <c r="J322" s="35" t="s">
        <v>31</v>
      </c>
      <c r="K322" s="38"/>
      <c r="L322" s="39"/>
      <c r="M322" s="39"/>
      <c r="N322" s="35" t="s">
        <v>17</v>
      </c>
      <c r="O322" s="40"/>
      <c r="P322" s="61"/>
      <c r="Q322" s="61"/>
      <c r="R322" s="61"/>
      <c r="S322" s="61"/>
      <c r="T322" s="61"/>
      <c r="U322" s="80"/>
      <c r="V322" s="80"/>
      <c r="W322" s="80"/>
    </row>
    <row r="323">
      <c r="A323" s="34">
        <v>45705.0</v>
      </c>
      <c r="B323" s="34">
        <v>45716.0</v>
      </c>
      <c r="C323" s="35">
        <v>218405.0</v>
      </c>
      <c r="D323" s="35" t="s">
        <v>210</v>
      </c>
      <c r="E323" s="34">
        <v>45444.0</v>
      </c>
      <c r="F323" s="36">
        <f t="shared" si="6"/>
        <v>8</v>
      </c>
      <c r="G323" s="34">
        <v>45461.0</v>
      </c>
      <c r="H323" s="36">
        <f t="shared" si="7"/>
        <v>8</v>
      </c>
      <c r="I323" s="35" t="s">
        <v>39</v>
      </c>
      <c r="J323" s="35" t="s">
        <v>31</v>
      </c>
      <c r="K323" s="38"/>
      <c r="L323" s="39"/>
      <c r="M323" s="39"/>
      <c r="N323" s="35" t="s">
        <v>17</v>
      </c>
      <c r="O323" s="40"/>
      <c r="P323" s="61"/>
      <c r="Q323" s="61"/>
      <c r="R323" s="61"/>
      <c r="S323" s="61"/>
      <c r="T323" s="61"/>
      <c r="U323" s="80"/>
      <c r="V323" s="80"/>
      <c r="W323" s="80"/>
    </row>
    <row r="324">
      <c r="A324" s="34">
        <v>45705.0</v>
      </c>
      <c r="B324" s="34">
        <v>45716.0</v>
      </c>
      <c r="C324" s="35">
        <v>226187.0</v>
      </c>
      <c r="D324" s="35" t="s">
        <v>210</v>
      </c>
      <c r="E324" s="34">
        <v>45352.0</v>
      </c>
      <c r="F324" s="36">
        <f t="shared" si="6"/>
        <v>11</v>
      </c>
      <c r="G324" s="34">
        <v>45532.0</v>
      </c>
      <c r="H324" s="36">
        <f t="shared" si="7"/>
        <v>6</v>
      </c>
      <c r="I324" s="35" t="s">
        <v>39</v>
      </c>
      <c r="J324" s="35" t="s">
        <v>31</v>
      </c>
      <c r="K324" s="38"/>
      <c r="L324" s="39"/>
      <c r="M324" s="39"/>
      <c r="N324" s="35" t="s">
        <v>17</v>
      </c>
      <c r="O324" s="40"/>
      <c r="P324" s="61"/>
      <c r="Q324" s="61"/>
      <c r="R324" s="61"/>
      <c r="S324" s="61"/>
      <c r="T324" s="61"/>
      <c r="U324" s="80"/>
      <c r="V324" s="80"/>
      <c r="W324" s="80"/>
    </row>
    <row r="325">
      <c r="A325" s="34">
        <v>45705.0</v>
      </c>
      <c r="B325" s="34">
        <v>45716.0</v>
      </c>
      <c r="C325" s="35">
        <v>241240.0</v>
      </c>
      <c r="D325" s="35" t="s">
        <v>210</v>
      </c>
      <c r="E325" s="34">
        <v>45505.0</v>
      </c>
      <c r="F325" s="36">
        <f t="shared" si="6"/>
        <v>6</v>
      </c>
      <c r="G325" s="34">
        <v>45687.0</v>
      </c>
      <c r="H325" s="36">
        <f t="shared" si="7"/>
        <v>0</v>
      </c>
      <c r="I325" s="35" t="s">
        <v>66</v>
      </c>
      <c r="J325" s="35" t="s">
        <v>31</v>
      </c>
      <c r="K325" s="38"/>
      <c r="L325" s="39"/>
      <c r="M325" s="39"/>
      <c r="N325" s="35" t="s">
        <v>17</v>
      </c>
      <c r="O325" s="40"/>
      <c r="P325" s="61"/>
      <c r="Q325" s="61"/>
      <c r="R325" s="61"/>
      <c r="S325" s="61"/>
      <c r="T325" s="61"/>
      <c r="U325" s="80"/>
      <c r="V325" s="80"/>
      <c r="W325" s="80"/>
    </row>
    <row r="326">
      <c r="A326" s="34">
        <v>45705.0</v>
      </c>
      <c r="B326" s="34">
        <v>45716.0</v>
      </c>
      <c r="C326" s="35">
        <v>213766.0</v>
      </c>
      <c r="D326" s="35" t="s">
        <v>210</v>
      </c>
      <c r="E326" s="34">
        <v>45383.0</v>
      </c>
      <c r="F326" s="36">
        <f t="shared" si="6"/>
        <v>10</v>
      </c>
      <c r="G326" s="34">
        <v>45421.0</v>
      </c>
      <c r="H326" s="36">
        <f t="shared" si="7"/>
        <v>9</v>
      </c>
      <c r="I326" s="35" t="s">
        <v>39</v>
      </c>
      <c r="J326" s="35" t="s">
        <v>31</v>
      </c>
      <c r="K326" s="38"/>
      <c r="L326" s="39"/>
      <c r="M326" s="39"/>
      <c r="N326" s="35" t="s">
        <v>17</v>
      </c>
      <c r="O326" s="40"/>
      <c r="P326" s="61"/>
      <c r="Q326" s="61"/>
      <c r="R326" s="61"/>
      <c r="S326" s="61"/>
      <c r="T326" s="61"/>
      <c r="U326" s="80"/>
      <c r="V326" s="80"/>
      <c r="W326" s="80"/>
    </row>
    <row r="327">
      <c r="A327" s="34">
        <v>45705.0</v>
      </c>
      <c r="B327" s="34">
        <v>45716.0</v>
      </c>
      <c r="C327" s="35">
        <v>202427.0</v>
      </c>
      <c r="D327" s="35" t="s">
        <v>210</v>
      </c>
      <c r="E327" s="34">
        <v>45323.0</v>
      </c>
      <c r="F327" s="36">
        <f t="shared" si="6"/>
        <v>12</v>
      </c>
      <c r="G327" s="34">
        <v>45337.0</v>
      </c>
      <c r="H327" s="36">
        <f t="shared" si="7"/>
        <v>12</v>
      </c>
      <c r="I327" s="35" t="s">
        <v>39</v>
      </c>
      <c r="J327" s="35">
        <v>535.0</v>
      </c>
      <c r="K327" s="38"/>
      <c r="L327" s="39"/>
      <c r="M327" s="39"/>
      <c r="N327" s="35" t="s">
        <v>17</v>
      </c>
      <c r="O327" s="40"/>
      <c r="P327" s="61"/>
      <c r="Q327" s="61"/>
      <c r="R327" s="61"/>
      <c r="S327" s="61"/>
      <c r="T327" s="61"/>
      <c r="U327" s="80"/>
      <c r="V327" s="80"/>
      <c r="W327" s="80"/>
    </row>
    <row r="328">
      <c r="A328" s="34">
        <v>45705.0</v>
      </c>
      <c r="B328" s="34">
        <v>45707.0</v>
      </c>
      <c r="C328" s="35">
        <v>211003.0</v>
      </c>
      <c r="D328" s="35" t="s">
        <v>210</v>
      </c>
      <c r="E328" s="34">
        <v>45352.0</v>
      </c>
      <c r="F328" s="36">
        <f t="shared" si="6"/>
        <v>11</v>
      </c>
      <c r="G328" s="34">
        <v>45409.0</v>
      </c>
      <c r="H328" s="36">
        <f t="shared" si="7"/>
        <v>10</v>
      </c>
      <c r="I328" s="35" t="s">
        <v>39</v>
      </c>
      <c r="J328" s="39"/>
      <c r="K328" s="38"/>
      <c r="L328" s="39"/>
      <c r="M328" s="39"/>
      <c r="N328" s="35" t="s">
        <v>21</v>
      </c>
      <c r="O328" s="40"/>
      <c r="P328" s="61"/>
      <c r="Q328" s="61"/>
      <c r="R328" s="61"/>
      <c r="S328" s="61"/>
      <c r="T328" s="61"/>
      <c r="U328" s="80"/>
      <c r="V328" s="80"/>
      <c r="W328" s="80"/>
    </row>
    <row r="329">
      <c r="A329" s="34">
        <v>45705.0</v>
      </c>
      <c r="B329" s="34">
        <v>45716.0</v>
      </c>
      <c r="C329" s="35">
        <v>221270.0</v>
      </c>
      <c r="D329" s="35" t="s">
        <v>210</v>
      </c>
      <c r="E329" s="34">
        <v>45474.0</v>
      </c>
      <c r="F329" s="36">
        <f t="shared" si="6"/>
        <v>7</v>
      </c>
      <c r="G329" s="34">
        <v>45485.0</v>
      </c>
      <c r="H329" s="36">
        <f t="shared" si="7"/>
        <v>7</v>
      </c>
      <c r="I329" s="35" t="s">
        <v>39</v>
      </c>
      <c r="J329" s="35" t="s">
        <v>31</v>
      </c>
      <c r="K329" s="48">
        <v>4000.0</v>
      </c>
      <c r="L329" s="39"/>
      <c r="M329" s="39"/>
      <c r="N329" s="35" t="s">
        <v>18</v>
      </c>
      <c r="O329" s="40"/>
      <c r="P329" s="61"/>
      <c r="Q329" s="61"/>
      <c r="R329" s="61"/>
      <c r="S329" s="61"/>
      <c r="T329" s="61"/>
      <c r="U329" s="80"/>
      <c r="V329" s="80"/>
      <c r="W329" s="80"/>
    </row>
    <row r="330">
      <c r="A330" s="34">
        <v>45705.0</v>
      </c>
      <c r="B330" s="34">
        <v>45716.0</v>
      </c>
      <c r="C330" s="35">
        <v>225555.0</v>
      </c>
      <c r="D330" s="35" t="s">
        <v>210</v>
      </c>
      <c r="E330" s="34">
        <v>45474.0</v>
      </c>
      <c r="F330" s="36">
        <f t="shared" si="6"/>
        <v>7</v>
      </c>
      <c r="G330" s="34">
        <v>45526.0</v>
      </c>
      <c r="H330" s="36">
        <f t="shared" si="7"/>
        <v>6</v>
      </c>
      <c r="I330" s="35" t="s">
        <v>39</v>
      </c>
      <c r="J330" s="35" t="s">
        <v>31</v>
      </c>
      <c r="K330" s="38"/>
      <c r="L330" s="39"/>
      <c r="M330" s="39"/>
      <c r="N330" s="35" t="s">
        <v>17</v>
      </c>
      <c r="O330" s="40"/>
      <c r="P330" s="61"/>
      <c r="Q330" s="61"/>
      <c r="R330" s="61"/>
      <c r="S330" s="61"/>
      <c r="T330" s="61"/>
      <c r="U330" s="80"/>
      <c r="V330" s="80"/>
      <c r="W330" s="80"/>
    </row>
    <row r="331">
      <c r="A331" s="34">
        <v>45705.0</v>
      </c>
      <c r="B331" s="34">
        <v>45707.0</v>
      </c>
      <c r="C331" s="35">
        <v>228366.0</v>
      </c>
      <c r="D331" s="35" t="s">
        <v>210</v>
      </c>
      <c r="E331" s="34">
        <v>45474.0</v>
      </c>
      <c r="F331" s="36">
        <f t="shared" si="6"/>
        <v>7</v>
      </c>
      <c r="G331" s="34">
        <v>45555.0</v>
      </c>
      <c r="H331" s="36">
        <f t="shared" si="7"/>
        <v>5</v>
      </c>
      <c r="I331" s="35" t="s">
        <v>39</v>
      </c>
      <c r="J331" s="39"/>
      <c r="K331" s="38"/>
      <c r="L331" s="39"/>
      <c r="M331" s="39"/>
      <c r="N331" s="35" t="s">
        <v>21</v>
      </c>
      <c r="O331" s="40"/>
      <c r="P331" s="61"/>
      <c r="Q331" s="61"/>
      <c r="R331" s="61"/>
      <c r="S331" s="61"/>
      <c r="T331" s="61"/>
      <c r="U331" s="80"/>
      <c r="V331" s="80"/>
      <c r="W331" s="80"/>
    </row>
    <row r="332">
      <c r="A332" s="34">
        <v>45705.0</v>
      </c>
      <c r="B332" s="34">
        <v>45716.0</v>
      </c>
      <c r="C332" s="35">
        <v>231527.0</v>
      </c>
      <c r="D332" s="35" t="s">
        <v>210</v>
      </c>
      <c r="E332" s="34">
        <v>45536.0</v>
      </c>
      <c r="F332" s="36">
        <f t="shared" si="6"/>
        <v>5</v>
      </c>
      <c r="G332" s="37">
        <v>45582.0</v>
      </c>
      <c r="H332" s="36">
        <f t="shared" si="7"/>
        <v>4</v>
      </c>
      <c r="I332" s="35" t="s">
        <v>39</v>
      </c>
      <c r="J332" s="35" t="s">
        <v>31</v>
      </c>
      <c r="K332" s="38"/>
      <c r="L332" s="39"/>
      <c r="M332" s="39"/>
      <c r="N332" s="35" t="s">
        <v>17</v>
      </c>
      <c r="O332" s="40"/>
      <c r="P332" s="61"/>
      <c r="Q332" s="61"/>
      <c r="R332" s="61"/>
      <c r="S332" s="61"/>
      <c r="T332" s="61"/>
      <c r="U332" s="80"/>
      <c r="V332" s="80"/>
      <c r="W332" s="80"/>
    </row>
    <row r="333">
      <c r="A333" s="34">
        <v>45705.0</v>
      </c>
      <c r="B333" s="34">
        <v>45716.0</v>
      </c>
      <c r="C333" s="35">
        <v>233307.0</v>
      </c>
      <c r="D333" s="35" t="s">
        <v>210</v>
      </c>
      <c r="E333" s="34">
        <v>45566.0</v>
      </c>
      <c r="F333" s="36">
        <f t="shared" si="6"/>
        <v>4</v>
      </c>
      <c r="G333" s="37">
        <v>45608.0</v>
      </c>
      <c r="H333" s="36">
        <f t="shared" si="7"/>
        <v>3</v>
      </c>
      <c r="I333" s="35" t="s">
        <v>62</v>
      </c>
      <c r="J333" s="35">
        <v>101.0</v>
      </c>
      <c r="K333" s="38"/>
      <c r="L333" s="39"/>
      <c r="M333" s="39"/>
      <c r="N333" s="35" t="s">
        <v>17</v>
      </c>
      <c r="O333" s="40"/>
      <c r="P333" s="61"/>
      <c r="Q333" s="61"/>
      <c r="R333" s="61"/>
      <c r="S333" s="61"/>
      <c r="T333" s="61"/>
      <c r="U333" s="80"/>
      <c r="V333" s="80"/>
      <c r="W333" s="80"/>
    </row>
    <row r="334">
      <c r="A334" s="34">
        <v>45705.0</v>
      </c>
      <c r="B334" s="34">
        <v>45716.0</v>
      </c>
      <c r="C334" s="35">
        <v>236654.0</v>
      </c>
      <c r="D334" s="35" t="s">
        <v>210</v>
      </c>
      <c r="E334" s="34">
        <v>45597.0</v>
      </c>
      <c r="F334" s="36">
        <f t="shared" si="6"/>
        <v>3</v>
      </c>
      <c r="G334" s="34">
        <v>45635.0</v>
      </c>
      <c r="H334" s="36">
        <f t="shared" si="7"/>
        <v>2</v>
      </c>
      <c r="I334" s="35" t="s">
        <v>39</v>
      </c>
      <c r="J334" s="35" t="s">
        <v>31</v>
      </c>
      <c r="K334" s="38"/>
      <c r="L334" s="39"/>
      <c r="M334" s="39"/>
      <c r="N334" s="35" t="s">
        <v>17</v>
      </c>
      <c r="O334" s="40"/>
      <c r="P334" s="61"/>
      <c r="Q334" s="61"/>
      <c r="R334" s="61"/>
      <c r="S334" s="61"/>
      <c r="T334" s="61"/>
      <c r="U334" s="80"/>
      <c r="V334" s="80"/>
      <c r="W334" s="80"/>
    </row>
    <row r="335">
      <c r="A335" s="34">
        <v>45705.0</v>
      </c>
      <c r="B335" s="34">
        <v>45716.0</v>
      </c>
      <c r="C335" s="35">
        <v>237642.0</v>
      </c>
      <c r="D335" s="35" t="s">
        <v>210</v>
      </c>
      <c r="E335" s="34">
        <v>45597.0</v>
      </c>
      <c r="F335" s="36">
        <f t="shared" si="6"/>
        <v>3</v>
      </c>
      <c r="G335" s="37">
        <v>45647.0</v>
      </c>
      <c r="H335" s="36">
        <f t="shared" si="7"/>
        <v>2</v>
      </c>
      <c r="I335" s="35" t="s">
        <v>62</v>
      </c>
      <c r="J335" s="35" t="s">
        <v>31</v>
      </c>
      <c r="K335" s="38"/>
      <c r="L335" s="39"/>
      <c r="M335" s="39"/>
      <c r="N335" s="35" t="s">
        <v>17</v>
      </c>
      <c r="O335" s="40"/>
      <c r="P335" s="61"/>
      <c r="Q335" s="61"/>
      <c r="R335" s="61"/>
      <c r="S335" s="61"/>
      <c r="T335" s="61"/>
      <c r="U335" s="80"/>
      <c r="V335" s="80"/>
      <c r="W335" s="80"/>
    </row>
    <row r="336">
      <c r="A336" s="34">
        <v>45705.0</v>
      </c>
      <c r="B336" s="34">
        <v>45716.0</v>
      </c>
      <c r="C336" s="35">
        <v>238926.0</v>
      </c>
      <c r="D336" s="35" t="s">
        <v>210</v>
      </c>
      <c r="E336" s="34">
        <v>45658.0</v>
      </c>
      <c r="F336" s="36">
        <f t="shared" si="6"/>
        <v>1</v>
      </c>
      <c r="G336" s="34">
        <v>45667.0</v>
      </c>
      <c r="H336" s="36">
        <f t="shared" si="7"/>
        <v>1</v>
      </c>
      <c r="I336" s="35" t="s">
        <v>39</v>
      </c>
      <c r="J336" s="35" t="s">
        <v>31</v>
      </c>
      <c r="K336" s="38"/>
      <c r="L336" s="39"/>
      <c r="M336" s="39"/>
      <c r="N336" s="35" t="s">
        <v>17</v>
      </c>
      <c r="O336" s="40"/>
      <c r="P336" s="61"/>
      <c r="Q336" s="61"/>
      <c r="R336" s="61"/>
      <c r="S336" s="61"/>
      <c r="T336" s="61"/>
      <c r="U336" s="80"/>
      <c r="V336" s="80"/>
      <c r="W336" s="80"/>
    </row>
    <row r="337">
      <c r="A337" s="34">
        <v>45705.0</v>
      </c>
      <c r="B337" s="34">
        <v>45716.0</v>
      </c>
      <c r="C337" s="35">
        <v>239713.0</v>
      </c>
      <c r="D337" s="35" t="s">
        <v>210</v>
      </c>
      <c r="E337" s="34">
        <v>45566.0</v>
      </c>
      <c r="F337" s="36">
        <f t="shared" si="6"/>
        <v>4</v>
      </c>
      <c r="G337" s="34">
        <v>45678.0</v>
      </c>
      <c r="H337" s="36">
        <f t="shared" si="7"/>
        <v>1</v>
      </c>
      <c r="I337" s="35" t="s">
        <v>43</v>
      </c>
      <c r="J337" s="35" t="s">
        <v>31</v>
      </c>
      <c r="K337" s="38"/>
      <c r="L337" s="39"/>
      <c r="M337" s="39"/>
      <c r="N337" s="35" t="s">
        <v>17</v>
      </c>
      <c r="O337" s="40"/>
      <c r="P337" s="61"/>
      <c r="Q337" s="61"/>
      <c r="R337" s="61"/>
      <c r="S337" s="61"/>
      <c r="T337" s="61"/>
      <c r="U337" s="80"/>
      <c r="V337" s="80"/>
      <c r="W337" s="80"/>
    </row>
    <row r="338">
      <c r="A338" s="34">
        <v>45705.0</v>
      </c>
      <c r="B338" s="34">
        <v>45716.0</v>
      </c>
      <c r="C338" s="35">
        <v>241108.0</v>
      </c>
      <c r="D338" s="35" t="s">
        <v>210</v>
      </c>
      <c r="E338" s="34">
        <v>45536.0</v>
      </c>
      <c r="F338" s="36">
        <f t="shared" si="6"/>
        <v>5</v>
      </c>
      <c r="G338" s="34">
        <v>45687.0</v>
      </c>
      <c r="H338" s="36">
        <f t="shared" si="7"/>
        <v>0</v>
      </c>
      <c r="I338" s="35" t="s">
        <v>66</v>
      </c>
      <c r="J338" s="35" t="s">
        <v>31</v>
      </c>
      <c r="K338" s="38"/>
      <c r="L338" s="39"/>
      <c r="M338" s="39"/>
      <c r="N338" s="35" t="s">
        <v>17</v>
      </c>
      <c r="O338" s="40"/>
      <c r="P338" s="61"/>
      <c r="Q338" s="61"/>
      <c r="R338" s="61"/>
      <c r="S338" s="61"/>
      <c r="T338" s="61"/>
      <c r="U338" s="80"/>
      <c r="V338" s="80"/>
      <c r="W338" s="80"/>
    </row>
    <row r="339">
      <c r="A339" s="34">
        <v>45705.0</v>
      </c>
      <c r="B339" s="34">
        <v>45716.0</v>
      </c>
      <c r="C339" s="35">
        <v>220836.0</v>
      </c>
      <c r="D339" s="35" t="s">
        <v>210</v>
      </c>
      <c r="E339" s="34">
        <v>45383.0</v>
      </c>
      <c r="F339" s="36">
        <f t="shared" si="6"/>
        <v>10</v>
      </c>
      <c r="G339" s="34">
        <v>45482.0</v>
      </c>
      <c r="H339" s="36">
        <f t="shared" si="7"/>
        <v>7</v>
      </c>
      <c r="I339" s="35" t="s">
        <v>39</v>
      </c>
      <c r="J339" s="35" t="s">
        <v>31</v>
      </c>
      <c r="K339" s="38"/>
      <c r="L339" s="39"/>
      <c r="M339" s="39"/>
      <c r="N339" s="35" t="s">
        <v>17</v>
      </c>
      <c r="O339" s="40"/>
      <c r="P339" s="61"/>
      <c r="Q339" s="61"/>
      <c r="R339" s="61"/>
      <c r="S339" s="61"/>
      <c r="T339" s="61"/>
      <c r="U339" s="80"/>
      <c r="V339" s="80"/>
      <c r="W339" s="80"/>
    </row>
    <row r="340">
      <c r="A340" s="34">
        <v>45705.0</v>
      </c>
      <c r="B340" s="34">
        <v>45716.0</v>
      </c>
      <c r="C340" s="35">
        <v>238999.0</v>
      </c>
      <c r="D340" s="35" t="s">
        <v>244</v>
      </c>
      <c r="E340" s="34">
        <v>45566.0</v>
      </c>
      <c r="F340" s="36">
        <f t="shared" si="6"/>
        <v>4</v>
      </c>
      <c r="G340" s="34">
        <v>45667.0</v>
      </c>
      <c r="H340" s="36">
        <f t="shared" si="7"/>
        <v>1</v>
      </c>
      <c r="I340" s="35" t="s">
        <v>43</v>
      </c>
      <c r="J340" s="35" t="s">
        <v>31</v>
      </c>
      <c r="K340" s="38"/>
      <c r="L340" s="39"/>
      <c r="M340" s="39"/>
      <c r="N340" s="35" t="s">
        <v>17</v>
      </c>
      <c r="O340" s="40"/>
      <c r="P340" s="61"/>
      <c r="Q340" s="61"/>
      <c r="R340" s="61"/>
      <c r="S340" s="61"/>
      <c r="T340" s="61"/>
      <c r="U340" s="80"/>
      <c r="V340" s="80"/>
      <c r="W340" s="80"/>
    </row>
    <row r="341">
      <c r="A341" s="34">
        <v>45705.0</v>
      </c>
      <c r="B341" s="34">
        <v>45716.0</v>
      </c>
      <c r="C341" s="35">
        <v>212539.0</v>
      </c>
      <c r="D341" s="35" t="s">
        <v>244</v>
      </c>
      <c r="E341" s="34">
        <v>45231.0</v>
      </c>
      <c r="F341" s="36">
        <f t="shared" si="6"/>
        <v>15</v>
      </c>
      <c r="G341" s="34">
        <v>45412.0</v>
      </c>
      <c r="H341" s="36">
        <f t="shared" si="7"/>
        <v>9</v>
      </c>
      <c r="I341" s="35" t="s">
        <v>66</v>
      </c>
      <c r="J341" s="35">
        <v>51.0</v>
      </c>
      <c r="K341" s="38"/>
      <c r="L341" s="39"/>
      <c r="M341" s="39"/>
      <c r="N341" s="35" t="s">
        <v>17</v>
      </c>
      <c r="O341" s="40"/>
      <c r="P341" s="61"/>
      <c r="Q341" s="61"/>
      <c r="R341" s="61"/>
      <c r="S341" s="61"/>
      <c r="T341" s="61"/>
      <c r="U341" s="80"/>
      <c r="V341" s="80"/>
      <c r="W341" s="80"/>
    </row>
    <row r="342">
      <c r="A342" s="34">
        <v>45705.0</v>
      </c>
      <c r="B342" s="34">
        <v>45709.0</v>
      </c>
      <c r="C342" s="35">
        <v>176564.0</v>
      </c>
      <c r="D342" s="35" t="s">
        <v>244</v>
      </c>
      <c r="E342" s="34">
        <v>44958.0</v>
      </c>
      <c r="F342" s="36">
        <f t="shared" si="6"/>
        <v>24</v>
      </c>
      <c r="G342" s="34">
        <v>45111.0</v>
      </c>
      <c r="H342" s="36">
        <f t="shared" si="7"/>
        <v>19</v>
      </c>
      <c r="I342" s="35" t="s">
        <v>62</v>
      </c>
      <c r="J342" s="35">
        <v>106.0</v>
      </c>
      <c r="K342" s="48" t="s">
        <v>245</v>
      </c>
      <c r="L342" s="35" t="s">
        <v>68</v>
      </c>
      <c r="M342" s="34">
        <v>45709.0</v>
      </c>
      <c r="N342" s="35" t="s">
        <v>20</v>
      </c>
      <c r="O342" s="55" t="s">
        <v>209</v>
      </c>
      <c r="P342" s="61"/>
      <c r="Q342" s="61"/>
      <c r="R342" s="61"/>
      <c r="S342" s="61"/>
      <c r="T342" s="61"/>
      <c r="U342" s="80"/>
      <c r="V342" s="80"/>
      <c r="W342" s="80"/>
    </row>
    <row r="343">
      <c r="A343" s="34">
        <v>45705.0</v>
      </c>
      <c r="B343" s="34">
        <v>45708.0</v>
      </c>
      <c r="C343" s="35">
        <v>197798.0</v>
      </c>
      <c r="D343" s="35" t="s">
        <v>244</v>
      </c>
      <c r="E343" s="34">
        <v>45261.0</v>
      </c>
      <c r="F343" s="36">
        <f t="shared" si="6"/>
        <v>14</v>
      </c>
      <c r="G343" s="34">
        <v>45300.0</v>
      </c>
      <c r="H343" s="36">
        <f t="shared" si="7"/>
        <v>13</v>
      </c>
      <c r="I343" s="35" t="s">
        <v>43</v>
      </c>
      <c r="J343" s="35" t="s">
        <v>80</v>
      </c>
      <c r="K343" s="48" t="s">
        <v>196</v>
      </c>
      <c r="L343" s="35" t="s">
        <v>54</v>
      </c>
      <c r="M343" s="34">
        <v>45708.0</v>
      </c>
      <c r="N343" s="35" t="s">
        <v>15</v>
      </c>
      <c r="O343" s="55" t="s">
        <v>55</v>
      </c>
      <c r="P343" s="61"/>
      <c r="Q343" s="61"/>
      <c r="R343" s="61"/>
      <c r="S343" s="61"/>
      <c r="T343" s="61"/>
      <c r="U343" s="80"/>
      <c r="V343" s="80"/>
      <c r="W343" s="80"/>
    </row>
    <row r="344">
      <c r="A344" s="34">
        <v>45705.0</v>
      </c>
      <c r="B344" s="34">
        <v>45716.0</v>
      </c>
      <c r="C344" s="35">
        <v>203722.0</v>
      </c>
      <c r="D344" s="35" t="s">
        <v>244</v>
      </c>
      <c r="E344" s="34">
        <v>45323.0</v>
      </c>
      <c r="F344" s="36">
        <f t="shared" si="6"/>
        <v>12</v>
      </c>
      <c r="G344" s="34">
        <v>45345.0</v>
      </c>
      <c r="H344" s="36">
        <f t="shared" si="7"/>
        <v>12</v>
      </c>
      <c r="I344" s="35" t="s">
        <v>62</v>
      </c>
      <c r="J344" s="35" t="s">
        <v>31</v>
      </c>
      <c r="K344" s="38"/>
      <c r="L344" s="39"/>
      <c r="M344" s="39"/>
      <c r="N344" s="35" t="s">
        <v>17</v>
      </c>
      <c r="O344" s="40"/>
      <c r="P344" s="61"/>
      <c r="Q344" s="61"/>
      <c r="R344" s="61"/>
      <c r="S344" s="61"/>
      <c r="T344" s="61"/>
      <c r="U344" s="80"/>
      <c r="V344" s="80"/>
      <c r="W344" s="80"/>
    </row>
    <row r="345">
      <c r="A345" s="34">
        <v>45705.0</v>
      </c>
      <c r="B345" s="34">
        <v>45716.0</v>
      </c>
      <c r="C345" s="35">
        <v>224478.0</v>
      </c>
      <c r="D345" s="35" t="s">
        <v>244</v>
      </c>
      <c r="E345" s="34">
        <v>45413.0</v>
      </c>
      <c r="F345" s="36">
        <f t="shared" si="6"/>
        <v>9</v>
      </c>
      <c r="G345" s="34">
        <v>45513.0</v>
      </c>
      <c r="H345" s="36">
        <f t="shared" si="7"/>
        <v>6</v>
      </c>
      <c r="I345" s="35" t="s">
        <v>62</v>
      </c>
      <c r="J345" s="35" t="s">
        <v>31</v>
      </c>
      <c r="K345" s="38"/>
      <c r="L345" s="39"/>
      <c r="M345" s="39"/>
      <c r="N345" s="35" t="s">
        <v>17</v>
      </c>
      <c r="O345" s="40"/>
      <c r="P345" s="61"/>
      <c r="Q345" s="61"/>
      <c r="R345" s="61"/>
      <c r="S345" s="61"/>
      <c r="T345" s="61"/>
      <c r="U345" s="80"/>
      <c r="V345" s="80"/>
      <c r="W345" s="80"/>
    </row>
    <row r="346">
      <c r="A346" s="34">
        <v>45705.0</v>
      </c>
      <c r="B346" s="34">
        <v>45709.0</v>
      </c>
      <c r="C346" s="35">
        <v>207874.0</v>
      </c>
      <c r="D346" s="35" t="s">
        <v>244</v>
      </c>
      <c r="E346" s="34">
        <v>45261.0</v>
      </c>
      <c r="F346" s="36">
        <f t="shared" si="6"/>
        <v>14</v>
      </c>
      <c r="G346" s="34">
        <v>45377.0</v>
      </c>
      <c r="H346" s="36">
        <f t="shared" si="7"/>
        <v>11</v>
      </c>
      <c r="I346" s="35" t="s">
        <v>62</v>
      </c>
      <c r="J346" s="35" t="s">
        <v>31</v>
      </c>
      <c r="K346" s="48" t="s">
        <v>196</v>
      </c>
      <c r="L346" s="35" t="s">
        <v>70</v>
      </c>
      <c r="M346" s="34">
        <v>45709.0</v>
      </c>
      <c r="N346" s="35" t="s">
        <v>23</v>
      </c>
      <c r="O346" s="40"/>
      <c r="P346" s="61"/>
      <c r="Q346" s="61"/>
      <c r="R346" s="61"/>
      <c r="S346" s="61"/>
      <c r="T346" s="61"/>
      <c r="U346" s="80"/>
      <c r="V346" s="80"/>
      <c r="W346" s="80"/>
    </row>
    <row r="347">
      <c r="A347" s="34">
        <v>45705.0</v>
      </c>
      <c r="B347" s="34">
        <v>45716.0</v>
      </c>
      <c r="C347" s="35">
        <v>233897.0</v>
      </c>
      <c r="D347" s="35" t="s">
        <v>244</v>
      </c>
      <c r="E347" s="34">
        <v>45505.0</v>
      </c>
      <c r="F347" s="36">
        <f t="shared" si="6"/>
        <v>6</v>
      </c>
      <c r="G347" s="37">
        <v>45607.0</v>
      </c>
      <c r="H347" s="36">
        <f t="shared" si="7"/>
        <v>3</v>
      </c>
      <c r="I347" s="35" t="s">
        <v>62</v>
      </c>
      <c r="J347" s="35" t="s">
        <v>31</v>
      </c>
      <c r="K347" s="38"/>
      <c r="L347" s="39"/>
      <c r="M347" s="39"/>
      <c r="N347" s="35" t="s">
        <v>17</v>
      </c>
      <c r="O347" s="40"/>
      <c r="P347" s="61"/>
      <c r="Q347" s="61"/>
      <c r="R347" s="61"/>
      <c r="S347" s="61"/>
      <c r="T347" s="61"/>
      <c r="U347" s="80"/>
      <c r="V347" s="80"/>
      <c r="W347" s="80"/>
    </row>
    <row r="348">
      <c r="A348" s="34">
        <v>45705.0</v>
      </c>
      <c r="B348" s="34">
        <v>45716.0</v>
      </c>
      <c r="C348" s="35">
        <v>233807.0</v>
      </c>
      <c r="D348" s="35" t="s">
        <v>244</v>
      </c>
      <c r="E348" s="34">
        <v>45566.0</v>
      </c>
      <c r="F348" s="36">
        <f t="shared" si="6"/>
        <v>4</v>
      </c>
      <c r="G348" s="34">
        <v>45605.0</v>
      </c>
      <c r="H348" s="36">
        <f t="shared" si="7"/>
        <v>3</v>
      </c>
      <c r="I348" s="35" t="s">
        <v>66</v>
      </c>
      <c r="J348" s="35" t="s">
        <v>31</v>
      </c>
      <c r="K348" s="38"/>
      <c r="L348" s="39"/>
      <c r="M348" s="39"/>
      <c r="N348" s="35" t="s">
        <v>17</v>
      </c>
      <c r="O348" s="40"/>
      <c r="P348" s="61"/>
      <c r="Q348" s="61"/>
      <c r="R348" s="61"/>
      <c r="S348" s="61"/>
      <c r="T348" s="61"/>
      <c r="U348" s="80"/>
      <c r="V348" s="80"/>
      <c r="W348" s="80"/>
    </row>
    <row r="349">
      <c r="A349" s="34">
        <v>45705.0</v>
      </c>
      <c r="B349" s="34">
        <v>45716.0</v>
      </c>
      <c r="C349" s="35">
        <v>240956.0</v>
      </c>
      <c r="D349" s="35" t="s">
        <v>244</v>
      </c>
      <c r="E349" s="34">
        <v>45597.0</v>
      </c>
      <c r="F349" s="36">
        <f t="shared" si="6"/>
        <v>3</v>
      </c>
      <c r="G349" s="34">
        <v>45686.0</v>
      </c>
      <c r="H349" s="36">
        <f t="shared" si="7"/>
        <v>0</v>
      </c>
      <c r="I349" s="35" t="s">
        <v>66</v>
      </c>
      <c r="J349" s="35" t="s">
        <v>31</v>
      </c>
      <c r="K349" s="38"/>
      <c r="L349" s="39"/>
      <c r="M349" s="39"/>
      <c r="N349" s="35" t="s">
        <v>17</v>
      </c>
      <c r="O349" s="40"/>
      <c r="P349" s="61"/>
      <c r="Q349" s="61"/>
      <c r="R349" s="61"/>
      <c r="S349" s="61"/>
      <c r="T349" s="61"/>
      <c r="U349" s="80"/>
      <c r="V349" s="80"/>
      <c r="W349" s="80"/>
    </row>
    <row r="350">
      <c r="A350" s="34">
        <v>45705.0</v>
      </c>
      <c r="B350" s="34">
        <v>45716.0</v>
      </c>
      <c r="C350" s="35">
        <v>178374.0</v>
      </c>
      <c r="D350" s="35" t="s">
        <v>214</v>
      </c>
      <c r="E350" s="34">
        <v>45108.0</v>
      </c>
      <c r="F350" s="36">
        <f t="shared" si="6"/>
        <v>19</v>
      </c>
      <c r="G350" s="34">
        <v>45128.0</v>
      </c>
      <c r="H350" s="36">
        <f t="shared" si="7"/>
        <v>19</v>
      </c>
      <c r="I350" s="35" t="s">
        <v>62</v>
      </c>
      <c r="J350" s="35" t="s">
        <v>31</v>
      </c>
      <c r="K350" s="38"/>
      <c r="L350" s="39"/>
      <c r="M350" s="39"/>
      <c r="N350" s="35" t="s">
        <v>17</v>
      </c>
      <c r="O350" s="40"/>
      <c r="P350" s="61"/>
      <c r="Q350" s="61"/>
      <c r="R350" s="61"/>
      <c r="S350" s="61"/>
      <c r="T350" s="61"/>
      <c r="U350" s="80"/>
      <c r="V350" s="80"/>
      <c r="W350" s="80"/>
    </row>
    <row r="351">
      <c r="A351" s="34">
        <v>45705.0</v>
      </c>
      <c r="B351" s="34">
        <v>45716.0</v>
      </c>
      <c r="C351" s="35">
        <v>183945.0</v>
      </c>
      <c r="D351" s="35" t="s">
        <v>214</v>
      </c>
      <c r="E351" s="34">
        <v>45047.0</v>
      </c>
      <c r="F351" s="36">
        <f t="shared" si="6"/>
        <v>21</v>
      </c>
      <c r="G351" s="34">
        <v>45167.0</v>
      </c>
      <c r="H351" s="36">
        <f t="shared" si="7"/>
        <v>17</v>
      </c>
      <c r="I351" s="35" t="s">
        <v>62</v>
      </c>
      <c r="J351" s="35" t="s">
        <v>31</v>
      </c>
      <c r="K351" s="38"/>
      <c r="L351" s="39"/>
      <c r="M351" s="39"/>
      <c r="N351" s="35" t="s">
        <v>17</v>
      </c>
      <c r="O351" s="40"/>
      <c r="P351" s="61"/>
      <c r="Q351" s="61"/>
      <c r="R351" s="61"/>
      <c r="S351" s="61"/>
      <c r="T351" s="61"/>
      <c r="U351" s="80"/>
      <c r="V351" s="80"/>
      <c r="W351" s="80"/>
    </row>
    <row r="352">
      <c r="A352" s="34">
        <v>45694.0</v>
      </c>
      <c r="B352" s="34">
        <v>45706.0</v>
      </c>
      <c r="C352" s="35">
        <v>186183.0</v>
      </c>
      <c r="D352" s="35" t="s">
        <v>214</v>
      </c>
      <c r="E352" s="34">
        <v>45078.0</v>
      </c>
      <c r="F352" s="36">
        <f t="shared" si="6"/>
        <v>20</v>
      </c>
      <c r="G352" s="37">
        <v>45272.0</v>
      </c>
      <c r="H352" s="36">
        <f t="shared" si="7"/>
        <v>14</v>
      </c>
      <c r="I352" s="35" t="s">
        <v>43</v>
      </c>
      <c r="J352" s="35" t="s">
        <v>246</v>
      </c>
      <c r="K352" s="48">
        <v>1500.0</v>
      </c>
      <c r="L352" s="35" t="s">
        <v>68</v>
      </c>
      <c r="M352" s="34">
        <v>45706.0</v>
      </c>
      <c r="N352" s="35" t="s">
        <v>20</v>
      </c>
      <c r="O352" s="55" t="s">
        <v>201</v>
      </c>
      <c r="P352" s="61"/>
      <c r="Q352" s="61"/>
      <c r="R352" s="61"/>
      <c r="S352" s="61"/>
      <c r="T352" s="61"/>
      <c r="U352" s="80"/>
      <c r="V352" s="80"/>
      <c r="W352" s="80"/>
    </row>
    <row r="353">
      <c r="A353" s="34">
        <v>45705.0</v>
      </c>
      <c r="B353" s="34">
        <v>45716.0</v>
      </c>
      <c r="C353" s="35">
        <v>185603.0</v>
      </c>
      <c r="D353" s="35" t="s">
        <v>214</v>
      </c>
      <c r="E353" s="34">
        <v>45323.0</v>
      </c>
      <c r="F353" s="36">
        <f t="shared" si="6"/>
        <v>12</v>
      </c>
      <c r="G353" s="34">
        <v>45422.0</v>
      </c>
      <c r="H353" s="36">
        <f t="shared" si="7"/>
        <v>9</v>
      </c>
      <c r="I353" s="35" t="s">
        <v>62</v>
      </c>
      <c r="J353" s="35" t="s">
        <v>31</v>
      </c>
      <c r="K353" s="38"/>
      <c r="L353" s="39"/>
      <c r="M353" s="39"/>
      <c r="N353" s="35" t="s">
        <v>17</v>
      </c>
      <c r="O353" s="40"/>
      <c r="P353" s="61"/>
      <c r="Q353" s="61"/>
      <c r="R353" s="61"/>
      <c r="S353" s="61"/>
      <c r="T353" s="61"/>
      <c r="U353" s="80"/>
      <c r="V353" s="80"/>
      <c r="W353" s="80"/>
    </row>
    <row r="354">
      <c r="A354" s="34">
        <v>45705.0</v>
      </c>
      <c r="B354" s="34">
        <v>45716.0</v>
      </c>
      <c r="C354" s="35">
        <v>222170.0</v>
      </c>
      <c r="D354" s="35" t="s">
        <v>214</v>
      </c>
      <c r="E354" s="34">
        <v>45444.0</v>
      </c>
      <c r="F354" s="36">
        <f t="shared" si="6"/>
        <v>8</v>
      </c>
      <c r="G354" s="34">
        <v>45499.0</v>
      </c>
      <c r="H354" s="36">
        <f t="shared" si="7"/>
        <v>7</v>
      </c>
      <c r="I354" s="35" t="s">
        <v>46</v>
      </c>
      <c r="J354" s="35">
        <v>406.0</v>
      </c>
      <c r="K354" s="38"/>
      <c r="L354" s="39"/>
      <c r="M354" s="39"/>
      <c r="N354" s="35" t="s">
        <v>17</v>
      </c>
      <c r="O354" s="40"/>
      <c r="P354" s="61"/>
      <c r="Q354" s="61"/>
      <c r="R354" s="61"/>
      <c r="S354" s="61"/>
      <c r="T354" s="61"/>
      <c r="U354" s="80"/>
      <c r="V354" s="80"/>
      <c r="W354" s="80"/>
    </row>
    <row r="355">
      <c r="A355" s="34">
        <v>45705.0</v>
      </c>
      <c r="B355" s="34">
        <v>45716.0</v>
      </c>
      <c r="C355" s="35">
        <v>227839.0</v>
      </c>
      <c r="D355" s="35" t="s">
        <v>214</v>
      </c>
      <c r="E355" s="34">
        <v>45505.0</v>
      </c>
      <c r="F355" s="36">
        <f t="shared" si="6"/>
        <v>6</v>
      </c>
      <c r="G355" s="34">
        <v>45547.0</v>
      </c>
      <c r="H355" s="36">
        <f t="shared" si="7"/>
        <v>5</v>
      </c>
      <c r="I355" s="35" t="s">
        <v>62</v>
      </c>
      <c r="J355" s="35" t="s">
        <v>31</v>
      </c>
      <c r="K355" s="38"/>
      <c r="L355" s="39"/>
      <c r="M355" s="39"/>
      <c r="N355" s="35" t="s">
        <v>17</v>
      </c>
      <c r="O355" s="40"/>
      <c r="P355" s="61"/>
      <c r="Q355" s="61"/>
      <c r="R355" s="61"/>
      <c r="S355" s="61"/>
      <c r="T355" s="61"/>
      <c r="U355" s="80"/>
      <c r="V355" s="80"/>
      <c r="W355" s="80"/>
    </row>
    <row r="356">
      <c r="A356" s="34">
        <v>45705.0</v>
      </c>
      <c r="B356" s="34">
        <v>45716.0</v>
      </c>
      <c r="C356" s="35">
        <v>238185.0</v>
      </c>
      <c r="D356" s="35" t="s">
        <v>214</v>
      </c>
      <c r="E356" s="34">
        <v>45536.0</v>
      </c>
      <c r="F356" s="36">
        <f t="shared" si="6"/>
        <v>5</v>
      </c>
      <c r="G356" s="34">
        <v>45667.0</v>
      </c>
      <c r="H356" s="36">
        <f t="shared" si="7"/>
        <v>1</v>
      </c>
      <c r="I356" s="35" t="s">
        <v>49</v>
      </c>
      <c r="J356" s="35" t="s">
        <v>31</v>
      </c>
      <c r="K356" s="38"/>
      <c r="L356" s="39"/>
      <c r="M356" s="39"/>
      <c r="N356" s="35" t="s">
        <v>17</v>
      </c>
      <c r="O356" s="40"/>
      <c r="P356" s="61"/>
      <c r="Q356" s="61"/>
      <c r="R356" s="61"/>
      <c r="S356" s="61"/>
      <c r="T356" s="61"/>
      <c r="U356" s="80"/>
      <c r="V356" s="80"/>
      <c r="W356" s="80"/>
    </row>
    <row r="357">
      <c r="A357" s="34">
        <v>45705.0</v>
      </c>
      <c r="B357" s="34">
        <v>45716.0</v>
      </c>
      <c r="C357" s="35">
        <v>234344.0</v>
      </c>
      <c r="D357" s="35" t="s">
        <v>214</v>
      </c>
      <c r="E357" s="34">
        <v>45597.0</v>
      </c>
      <c r="F357" s="36">
        <f t="shared" si="6"/>
        <v>3</v>
      </c>
      <c r="G357" s="37">
        <v>45610.0</v>
      </c>
      <c r="H357" s="36">
        <f t="shared" si="7"/>
        <v>3</v>
      </c>
      <c r="I357" s="35" t="s">
        <v>46</v>
      </c>
      <c r="J357" s="35" t="s">
        <v>31</v>
      </c>
      <c r="K357" s="38"/>
      <c r="L357" s="39"/>
      <c r="M357" s="39"/>
      <c r="N357" s="35" t="s">
        <v>17</v>
      </c>
      <c r="O357" s="40"/>
      <c r="P357" s="61"/>
      <c r="Q357" s="61"/>
      <c r="R357" s="61"/>
      <c r="S357" s="61"/>
      <c r="T357" s="61"/>
      <c r="U357" s="80"/>
      <c r="V357" s="80"/>
      <c r="W357" s="80"/>
    </row>
    <row r="358">
      <c r="A358" s="34">
        <v>45705.0</v>
      </c>
      <c r="B358" s="34">
        <v>45716.0</v>
      </c>
      <c r="C358" s="35">
        <v>180835.0</v>
      </c>
      <c r="D358" s="35" t="s">
        <v>214</v>
      </c>
      <c r="E358" s="34">
        <v>45139.0</v>
      </c>
      <c r="F358" s="36">
        <f t="shared" si="6"/>
        <v>18</v>
      </c>
      <c r="G358" s="34">
        <v>45153.0</v>
      </c>
      <c r="H358" s="36">
        <f t="shared" si="7"/>
        <v>18</v>
      </c>
      <c r="I358" s="35" t="s">
        <v>39</v>
      </c>
      <c r="J358" s="35" t="s">
        <v>31</v>
      </c>
      <c r="K358" s="38"/>
      <c r="L358" s="39"/>
      <c r="M358" s="39"/>
      <c r="N358" s="35" t="s">
        <v>17</v>
      </c>
      <c r="O358" s="40"/>
      <c r="P358" s="61"/>
      <c r="Q358" s="61"/>
      <c r="R358" s="61"/>
      <c r="S358" s="61"/>
      <c r="T358" s="61"/>
      <c r="U358" s="80"/>
      <c r="V358" s="80"/>
      <c r="W358" s="80"/>
    </row>
    <row r="359">
      <c r="A359" s="34">
        <v>45705.0</v>
      </c>
      <c r="B359" s="34">
        <v>45716.0</v>
      </c>
      <c r="C359" s="35">
        <v>150301.0</v>
      </c>
      <c r="D359" s="35" t="s">
        <v>214</v>
      </c>
      <c r="E359" s="34">
        <v>44743.0</v>
      </c>
      <c r="F359" s="36">
        <f t="shared" si="6"/>
        <v>31</v>
      </c>
      <c r="G359" s="34">
        <v>44874.0</v>
      </c>
      <c r="H359" s="36">
        <f t="shared" si="7"/>
        <v>27</v>
      </c>
      <c r="I359" s="35" t="s">
        <v>67</v>
      </c>
      <c r="J359" s="35" t="s">
        <v>31</v>
      </c>
      <c r="K359" s="38"/>
      <c r="L359" s="39"/>
      <c r="M359" s="39"/>
      <c r="N359" s="35" t="s">
        <v>17</v>
      </c>
      <c r="O359" s="40"/>
      <c r="P359" s="61"/>
      <c r="Q359" s="61"/>
      <c r="R359" s="61"/>
      <c r="S359" s="61"/>
      <c r="T359" s="61"/>
      <c r="U359" s="80"/>
      <c r="V359" s="80"/>
      <c r="W359" s="80"/>
    </row>
    <row r="360">
      <c r="A360" s="34">
        <v>45705.0</v>
      </c>
      <c r="B360" s="34">
        <v>45716.0</v>
      </c>
      <c r="C360" s="35">
        <v>177348.0</v>
      </c>
      <c r="D360" s="35" t="s">
        <v>214</v>
      </c>
      <c r="E360" s="34">
        <v>45078.0</v>
      </c>
      <c r="F360" s="36">
        <f t="shared" si="6"/>
        <v>20</v>
      </c>
      <c r="G360" s="34">
        <v>45114.0</v>
      </c>
      <c r="H360" s="36">
        <f t="shared" si="7"/>
        <v>19</v>
      </c>
      <c r="I360" s="35" t="s">
        <v>39</v>
      </c>
      <c r="J360" s="35" t="s">
        <v>31</v>
      </c>
      <c r="K360" s="38"/>
      <c r="L360" s="39"/>
      <c r="M360" s="39"/>
      <c r="N360" s="35" t="s">
        <v>17</v>
      </c>
      <c r="O360" s="40"/>
      <c r="P360" s="61"/>
      <c r="Q360" s="61"/>
      <c r="R360" s="61"/>
      <c r="S360" s="61"/>
      <c r="T360" s="61"/>
      <c r="U360" s="80"/>
      <c r="V360" s="80"/>
      <c r="W360" s="80"/>
    </row>
    <row r="361">
      <c r="A361" s="34">
        <v>45705.0</v>
      </c>
      <c r="B361" s="34">
        <v>45716.0</v>
      </c>
      <c r="C361" s="35">
        <v>198542.0</v>
      </c>
      <c r="D361" s="35" t="s">
        <v>214</v>
      </c>
      <c r="E361" s="34">
        <v>45261.0</v>
      </c>
      <c r="F361" s="36">
        <f t="shared" si="6"/>
        <v>14</v>
      </c>
      <c r="G361" s="34">
        <v>45394.0</v>
      </c>
      <c r="H361" s="36">
        <f t="shared" si="7"/>
        <v>10</v>
      </c>
      <c r="I361" s="35" t="s">
        <v>67</v>
      </c>
      <c r="J361" s="35" t="s">
        <v>31</v>
      </c>
      <c r="K361" s="38"/>
      <c r="L361" s="39"/>
      <c r="M361" s="39"/>
      <c r="N361" s="35" t="s">
        <v>17</v>
      </c>
      <c r="O361" s="40"/>
      <c r="P361" s="61"/>
      <c r="Q361" s="61"/>
      <c r="R361" s="61"/>
      <c r="S361" s="61"/>
      <c r="T361" s="61"/>
      <c r="U361" s="80"/>
      <c r="V361" s="80"/>
      <c r="W361" s="80"/>
    </row>
    <row r="362">
      <c r="A362" s="34">
        <v>45705.0</v>
      </c>
      <c r="B362" s="34">
        <v>45716.0</v>
      </c>
      <c r="C362" s="35">
        <v>215713.0</v>
      </c>
      <c r="D362" s="35" t="s">
        <v>214</v>
      </c>
      <c r="E362" s="34">
        <v>45352.0</v>
      </c>
      <c r="F362" s="36">
        <f t="shared" si="6"/>
        <v>11</v>
      </c>
      <c r="G362" s="34">
        <v>45442.0</v>
      </c>
      <c r="H362" s="36">
        <f t="shared" si="7"/>
        <v>8</v>
      </c>
      <c r="I362" s="35" t="s">
        <v>67</v>
      </c>
      <c r="J362" s="35" t="s">
        <v>31</v>
      </c>
      <c r="K362" s="38"/>
      <c r="L362" s="39"/>
      <c r="M362" s="39"/>
      <c r="N362" s="35" t="s">
        <v>17</v>
      </c>
      <c r="O362" s="40"/>
      <c r="P362" s="61"/>
      <c r="Q362" s="61"/>
      <c r="R362" s="61"/>
      <c r="S362" s="61"/>
      <c r="T362" s="61"/>
      <c r="U362" s="80"/>
      <c r="V362" s="80"/>
      <c r="W362" s="80"/>
    </row>
    <row r="363">
      <c r="A363" s="34">
        <v>45705.0</v>
      </c>
      <c r="B363" s="34">
        <v>45716.0</v>
      </c>
      <c r="C363" s="35">
        <v>229354.0</v>
      </c>
      <c r="D363" s="35" t="s">
        <v>214</v>
      </c>
      <c r="E363" s="34">
        <v>45413.0</v>
      </c>
      <c r="F363" s="36">
        <f t="shared" si="6"/>
        <v>9</v>
      </c>
      <c r="G363" s="34">
        <v>45562.0</v>
      </c>
      <c r="H363" s="36">
        <f t="shared" si="7"/>
        <v>5</v>
      </c>
      <c r="I363" s="35" t="s">
        <v>39</v>
      </c>
      <c r="J363" s="35" t="s">
        <v>31</v>
      </c>
      <c r="K363" s="38"/>
      <c r="L363" s="39"/>
      <c r="M363" s="39"/>
      <c r="N363" s="35" t="s">
        <v>17</v>
      </c>
      <c r="O363" s="40"/>
      <c r="P363" s="61"/>
      <c r="Q363" s="61"/>
      <c r="R363" s="61"/>
      <c r="S363" s="61"/>
      <c r="T363" s="61"/>
      <c r="U363" s="80"/>
      <c r="V363" s="80"/>
      <c r="W363" s="80"/>
    </row>
    <row r="364">
      <c r="A364" s="34">
        <v>45705.0</v>
      </c>
      <c r="B364" s="34">
        <v>45716.0</v>
      </c>
      <c r="C364" s="35">
        <v>234835.0</v>
      </c>
      <c r="D364" s="35" t="s">
        <v>214</v>
      </c>
      <c r="E364" s="34">
        <v>45566.0</v>
      </c>
      <c r="F364" s="36">
        <f t="shared" si="6"/>
        <v>4</v>
      </c>
      <c r="G364" s="37">
        <v>45621.0</v>
      </c>
      <c r="H364" s="36">
        <f t="shared" si="7"/>
        <v>3</v>
      </c>
      <c r="I364" s="35" t="s">
        <v>39</v>
      </c>
      <c r="J364" s="35" t="s">
        <v>31</v>
      </c>
      <c r="K364" s="38"/>
      <c r="L364" s="39"/>
      <c r="M364" s="39"/>
      <c r="N364" s="35" t="s">
        <v>17</v>
      </c>
      <c r="O364" s="40"/>
      <c r="P364" s="61"/>
      <c r="Q364" s="61"/>
      <c r="R364" s="61"/>
      <c r="S364" s="61"/>
      <c r="T364" s="61"/>
      <c r="U364" s="80"/>
      <c r="V364" s="80"/>
      <c r="W364" s="80"/>
    </row>
    <row r="365">
      <c r="A365" s="34">
        <v>45705.0</v>
      </c>
      <c r="B365" s="34">
        <v>45716.0</v>
      </c>
      <c r="C365" s="35">
        <v>239305.0</v>
      </c>
      <c r="D365" s="35" t="s">
        <v>214</v>
      </c>
      <c r="E365" s="34">
        <v>45627.0</v>
      </c>
      <c r="F365" s="36">
        <f t="shared" si="6"/>
        <v>2</v>
      </c>
      <c r="G365" s="34">
        <v>45672.0</v>
      </c>
      <c r="H365" s="36">
        <f t="shared" si="7"/>
        <v>1</v>
      </c>
      <c r="I365" s="35" t="s">
        <v>43</v>
      </c>
      <c r="J365" s="35" t="s">
        <v>31</v>
      </c>
      <c r="K365" s="38"/>
      <c r="L365" s="39"/>
      <c r="M365" s="39"/>
      <c r="N365" s="35" t="s">
        <v>17</v>
      </c>
      <c r="O365" s="40"/>
      <c r="P365" s="61"/>
      <c r="Q365" s="61"/>
      <c r="R365" s="61"/>
      <c r="S365" s="61"/>
      <c r="T365" s="61"/>
      <c r="U365" s="80"/>
      <c r="V365" s="80"/>
      <c r="W365" s="80"/>
    </row>
    <row r="366">
      <c r="A366" s="34">
        <v>45705.0</v>
      </c>
      <c r="B366" s="34">
        <v>45716.0</v>
      </c>
      <c r="C366" s="35">
        <v>240611.0</v>
      </c>
      <c r="D366" s="35" t="s">
        <v>214</v>
      </c>
      <c r="E366" s="34">
        <v>45658.0</v>
      </c>
      <c r="F366" s="36">
        <f t="shared" si="6"/>
        <v>1</v>
      </c>
      <c r="G366" s="34">
        <v>45684.0</v>
      </c>
      <c r="H366" s="36">
        <f t="shared" si="7"/>
        <v>1</v>
      </c>
      <c r="I366" s="35" t="s">
        <v>62</v>
      </c>
      <c r="J366" s="35" t="s">
        <v>31</v>
      </c>
      <c r="K366" s="38"/>
      <c r="L366" s="39"/>
      <c r="M366" s="39"/>
      <c r="N366" s="35" t="s">
        <v>17</v>
      </c>
      <c r="O366" s="40"/>
      <c r="P366" s="61"/>
      <c r="Q366" s="61"/>
      <c r="R366" s="61"/>
      <c r="S366" s="61"/>
      <c r="T366" s="61"/>
      <c r="U366" s="80"/>
      <c r="V366" s="80"/>
      <c r="W366" s="80"/>
    </row>
    <row r="367">
      <c r="A367" s="34">
        <v>45705.0</v>
      </c>
      <c r="B367" s="34">
        <v>45716.0</v>
      </c>
      <c r="C367" s="35">
        <v>224597.0</v>
      </c>
      <c r="D367" s="35" t="s">
        <v>214</v>
      </c>
      <c r="E367" s="34">
        <v>45627.0</v>
      </c>
      <c r="F367" s="36">
        <f t="shared" si="6"/>
        <v>2</v>
      </c>
      <c r="G367" s="34">
        <v>45694.0</v>
      </c>
      <c r="H367" s="36">
        <f t="shared" si="7"/>
        <v>0</v>
      </c>
      <c r="I367" s="35" t="s">
        <v>62</v>
      </c>
      <c r="J367" s="35" t="s">
        <v>31</v>
      </c>
      <c r="K367" s="38"/>
      <c r="L367" s="39"/>
      <c r="M367" s="39"/>
      <c r="N367" s="35" t="s">
        <v>17</v>
      </c>
      <c r="O367" s="40"/>
      <c r="P367" s="61"/>
      <c r="Q367" s="61"/>
      <c r="R367" s="61"/>
      <c r="S367" s="61"/>
      <c r="T367" s="61"/>
      <c r="U367" s="80"/>
      <c r="V367" s="80"/>
      <c r="W367" s="80"/>
    </row>
    <row r="368">
      <c r="A368" s="34">
        <v>45705.0</v>
      </c>
      <c r="B368" s="34">
        <v>45716.0</v>
      </c>
      <c r="C368" s="35">
        <v>73912.0</v>
      </c>
      <c r="D368" s="35" t="s">
        <v>84</v>
      </c>
      <c r="E368" s="34">
        <v>43831.0</v>
      </c>
      <c r="F368" s="36">
        <f t="shared" si="6"/>
        <v>61</v>
      </c>
      <c r="G368" s="34">
        <v>44211.0</v>
      </c>
      <c r="H368" s="36">
        <f t="shared" si="7"/>
        <v>49</v>
      </c>
      <c r="I368" s="35" t="s">
        <v>39</v>
      </c>
      <c r="J368" s="35" t="s">
        <v>31</v>
      </c>
      <c r="K368" s="38"/>
      <c r="L368" s="39"/>
      <c r="M368" s="39"/>
      <c r="N368" s="35" t="s">
        <v>17</v>
      </c>
      <c r="O368" s="40"/>
      <c r="P368" s="61"/>
      <c r="Q368" s="61"/>
      <c r="R368" s="61"/>
      <c r="S368" s="61"/>
      <c r="T368" s="61"/>
      <c r="U368" s="80"/>
      <c r="V368" s="80"/>
      <c r="W368" s="80"/>
    </row>
    <row r="369">
      <c r="A369" s="34">
        <v>45705.0</v>
      </c>
      <c r="B369" s="34">
        <v>45716.0</v>
      </c>
      <c r="C369" s="35">
        <v>76747.0</v>
      </c>
      <c r="D369" s="35" t="s">
        <v>84</v>
      </c>
      <c r="E369" s="34">
        <v>44593.0</v>
      </c>
      <c r="F369" s="36">
        <f t="shared" si="6"/>
        <v>36</v>
      </c>
      <c r="G369" s="34">
        <v>44298.0</v>
      </c>
      <c r="H369" s="36">
        <f t="shared" si="7"/>
        <v>46</v>
      </c>
      <c r="I369" s="35" t="s">
        <v>67</v>
      </c>
      <c r="J369" s="35" t="s">
        <v>31</v>
      </c>
      <c r="K369" s="38"/>
      <c r="L369" s="39"/>
      <c r="M369" s="39"/>
      <c r="N369" s="35" t="s">
        <v>17</v>
      </c>
      <c r="O369" s="40"/>
      <c r="P369" s="61"/>
      <c r="Q369" s="61"/>
      <c r="R369" s="61"/>
      <c r="S369" s="61"/>
      <c r="T369" s="61"/>
      <c r="U369" s="80"/>
      <c r="V369" s="80"/>
      <c r="W369" s="80"/>
    </row>
    <row r="370">
      <c r="A370" s="34">
        <v>45705.0</v>
      </c>
      <c r="B370" s="34">
        <v>45716.0</v>
      </c>
      <c r="C370" s="35">
        <v>110267.0</v>
      </c>
      <c r="D370" s="35" t="s">
        <v>84</v>
      </c>
      <c r="E370" s="34">
        <v>44501.0</v>
      </c>
      <c r="F370" s="36">
        <f t="shared" si="6"/>
        <v>39</v>
      </c>
      <c r="G370" s="34">
        <v>44599.0</v>
      </c>
      <c r="H370" s="36">
        <f t="shared" si="7"/>
        <v>36</v>
      </c>
      <c r="I370" s="35" t="s">
        <v>67</v>
      </c>
      <c r="J370" s="35" t="s">
        <v>31</v>
      </c>
      <c r="K370" s="38"/>
      <c r="L370" s="39"/>
      <c r="M370" s="39"/>
      <c r="N370" s="35" t="s">
        <v>17</v>
      </c>
      <c r="O370" s="40"/>
      <c r="P370" s="61"/>
      <c r="Q370" s="61"/>
      <c r="R370" s="61"/>
      <c r="S370" s="61"/>
      <c r="T370" s="61"/>
      <c r="U370" s="80"/>
      <c r="V370" s="80"/>
      <c r="W370" s="80"/>
    </row>
    <row r="371">
      <c r="A371" s="34">
        <v>45705.0</v>
      </c>
      <c r="B371" s="34">
        <v>45716.0</v>
      </c>
      <c r="C371" s="35">
        <v>151522.0</v>
      </c>
      <c r="D371" s="35" t="s">
        <v>84</v>
      </c>
      <c r="E371" s="34">
        <v>44835.0</v>
      </c>
      <c r="F371" s="36">
        <f t="shared" si="6"/>
        <v>28</v>
      </c>
      <c r="G371" s="37">
        <v>44890.0</v>
      </c>
      <c r="H371" s="36">
        <f t="shared" si="7"/>
        <v>27</v>
      </c>
      <c r="I371" s="35" t="s">
        <v>67</v>
      </c>
      <c r="J371" s="86">
        <v>779065.0</v>
      </c>
      <c r="K371" s="38"/>
      <c r="L371" s="39"/>
      <c r="M371" s="39"/>
      <c r="N371" s="35" t="s">
        <v>17</v>
      </c>
      <c r="O371" s="40"/>
      <c r="P371" s="61"/>
      <c r="Q371" s="61"/>
      <c r="R371" s="61"/>
      <c r="S371" s="61"/>
      <c r="T371" s="61"/>
      <c r="U371" s="80"/>
      <c r="V371" s="80"/>
      <c r="W371" s="80"/>
    </row>
    <row r="372">
      <c r="A372" s="34">
        <v>45705.0</v>
      </c>
      <c r="B372" s="34">
        <v>45713.0</v>
      </c>
      <c r="C372" s="35">
        <v>199365.0</v>
      </c>
      <c r="D372" s="35" t="s">
        <v>84</v>
      </c>
      <c r="E372" s="34">
        <v>45261.0</v>
      </c>
      <c r="F372" s="36">
        <f t="shared" si="6"/>
        <v>14</v>
      </c>
      <c r="G372" s="34">
        <v>45311.0</v>
      </c>
      <c r="H372" s="36">
        <f t="shared" si="7"/>
        <v>13</v>
      </c>
      <c r="I372" s="35" t="s">
        <v>67</v>
      </c>
      <c r="J372" s="35">
        <v>4012.0</v>
      </c>
      <c r="K372" s="48">
        <v>7000.0</v>
      </c>
      <c r="L372" s="35" t="s">
        <v>68</v>
      </c>
      <c r="M372" s="34">
        <v>45713.0</v>
      </c>
      <c r="N372" s="35" t="s">
        <v>20</v>
      </c>
      <c r="O372" s="55" t="s">
        <v>201</v>
      </c>
      <c r="P372" s="61"/>
      <c r="Q372" s="61"/>
      <c r="R372" s="61"/>
      <c r="S372" s="61"/>
      <c r="T372" s="61"/>
      <c r="U372" s="80"/>
      <c r="V372" s="80"/>
      <c r="W372" s="80"/>
    </row>
    <row r="373">
      <c r="A373" s="34">
        <v>45705.0</v>
      </c>
      <c r="B373" s="34">
        <v>45716.0</v>
      </c>
      <c r="C373" s="35">
        <v>174232.0</v>
      </c>
      <c r="D373" s="35" t="s">
        <v>84</v>
      </c>
      <c r="E373" s="34">
        <v>45047.0</v>
      </c>
      <c r="F373" s="36">
        <f t="shared" si="6"/>
        <v>21</v>
      </c>
      <c r="G373" s="34">
        <v>45091.0</v>
      </c>
      <c r="H373" s="36">
        <f t="shared" si="7"/>
        <v>20</v>
      </c>
      <c r="I373" s="35" t="s">
        <v>39</v>
      </c>
      <c r="J373" s="35" t="s">
        <v>31</v>
      </c>
      <c r="K373" s="38"/>
      <c r="L373" s="39"/>
      <c r="M373" s="39"/>
      <c r="N373" s="35" t="s">
        <v>17</v>
      </c>
      <c r="O373" s="40"/>
      <c r="P373" s="61"/>
      <c r="Q373" s="61"/>
      <c r="R373" s="61"/>
      <c r="S373" s="61"/>
      <c r="T373" s="61"/>
      <c r="U373" s="80"/>
      <c r="V373" s="80"/>
      <c r="W373" s="80"/>
    </row>
    <row r="374">
      <c r="A374" s="34">
        <v>45705.0</v>
      </c>
      <c r="B374" s="34">
        <v>45716.0</v>
      </c>
      <c r="C374" s="35">
        <v>171379.0</v>
      </c>
      <c r="D374" s="35" t="s">
        <v>84</v>
      </c>
      <c r="E374" s="34">
        <v>45047.0</v>
      </c>
      <c r="F374" s="36">
        <f t="shared" si="6"/>
        <v>21</v>
      </c>
      <c r="G374" s="34">
        <v>45139.0</v>
      </c>
      <c r="H374" s="36">
        <f t="shared" si="7"/>
        <v>18</v>
      </c>
      <c r="I374" s="35" t="s">
        <v>67</v>
      </c>
      <c r="J374" s="35" t="s">
        <v>31</v>
      </c>
      <c r="K374" s="38"/>
      <c r="L374" s="39"/>
      <c r="M374" s="39"/>
      <c r="N374" s="35" t="s">
        <v>17</v>
      </c>
      <c r="O374" s="40"/>
      <c r="P374" s="61"/>
      <c r="Q374" s="61"/>
      <c r="R374" s="61"/>
      <c r="S374" s="61"/>
      <c r="T374" s="61"/>
      <c r="U374" s="80"/>
      <c r="V374" s="80"/>
      <c r="W374" s="80"/>
    </row>
    <row r="375">
      <c r="A375" s="34">
        <v>45705.0</v>
      </c>
      <c r="B375" s="34">
        <v>45716.0</v>
      </c>
      <c r="C375" s="35">
        <v>184066.0</v>
      </c>
      <c r="D375" s="35" t="s">
        <v>84</v>
      </c>
      <c r="E375" s="34">
        <v>45078.0</v>
      </c>
      <c r="F375" s="36">
        <f t="shared" si="6"/>
        <v>20</v>
      </c>
      <c r="G375" s="34">
        <v>45167.0</v>
      </c>
      <c r="H375" s="36">
        <f t="shared" si="7"/>
        <v>17</v>
      </c>
      <c r="I375" s="35" t="s">
        <v>39</v>
      </c>
      <c r="J375" s="35" t="s">
        <v>31</v>
      </c>
      <c r="K375" s="48"/>
      <c r="L375" s="39"/>
      <c r="M375" s="39"/>
      <c r="N375" s="35" t="s">
        <v>17</v>
      </c>
      <c r="O375" s="40"/>
      <c r="P375" s="61"/>
      <c r="Q375" s="61"/>
      <c r="R375" s="61"/>
      <c r="S375" s="61"/>
      <c r="T375" s="61"/>
      <c r="U375" s="80"/>
      <c r="V375" s="80"/>
      <c r="W375" s="80"/>
    </row>
    <row r="376">
      <c r="A376" s="34">
        <v>45705.0</v>
      </c>
      <c r="B376" s="34">
        <v>45716.0</v>
      </c>
      <c r="C376" s="35">
        <v>189616.0</v>
      </c>
      <c r="D376" s="35" t="s">
        <v>84</v>
      </c>
      <c r="E376" s="34">
        <v>45170.0</v>
      </c>
      <c r="F376" s="36">
        <f t="shared" si="6"/>
        <v>17</v>
      </c>
      <c r="G376" s="37">
        <v>45216.0</v>
      </c>
      <c r="H376" s="36">
        <f t="shared" si="7"/>
        <v>16</v>
      </c>
      <c r="I376" s="35" t="s">
        <v>67</v>
      </c>
      <c r="J376" s="35" t="s">
        <v>31</v>
      </c>
      <c r="K376" s="38"/>
      <c r="L376" s="39"/>
      <c r="M376" s="39"/>
      <c r="N376" s="35" t="s">
        <v>17</v>
      </c>
      <c r="O376" s="40"/>
      <c r="P376" s="61"/>
      <c r="Q376" s="61"/>
      <c r="R376" s="61"/>
      <c r="S376" s="61"/>
      <c r="T376" s="61"/>
      <c r="U376" s="80"/>
      <c r="V376" s="80"/>
      <c r="W376" s="80"/>
    </row>
    <row r="377">
      <c r="A377" s="34">
        <v>45705.0</v>
      </c>
      <c r="B377" s="34">
        <v>45712.0</v>
      </c>
      <c r="C377" s="35">
        <v>191136.0</v>
      </c>
      <c r="D377" s="35" t="s">
        <v>84</v>
      </c>
      <c r="E377" s="34">
        <v>45200.0</v>
      </c>
      <c r="F377" s="36">
        <f t="shared" si="6"/>
        <v>16</v>
      </c>
      <c r="G377" s="37">
        <v>45250.0</v>
      </c>
      <c r="H377" s="36">
        <f t="shared" si="7"/>
        <v>15</v>
      </c>
      <c r="I377" s="35" t="s">
        <v>39</v>
      </c>
      <c r="J377" s="35">
        <v>535.0</v>
      </c>
      <c r="K377" s="48">
        <v>15000.0</v>
      </c>
      <c r="L377" s="35" t="s">
        <v>54</v>
      </c>
      <c r="M377" s="34">
        <v>45712.0</v>
      </c>
      <c r="N377" s="35" t="s">
        <v>20</v>
      </c>
      <c r="O377" s="55" t="s">
        <v>247</v>
      </c>
      <c r="P377" s="61"/>
      <c r="Q377" s="61"/>
      <c r="R377" s="61"/>
      <c r="S377" s="61"/>
      <c r="T377" s="61"/>
      <c r="U377" s="80"/>
      <c r="V377" s="80"/>
      <c r="W377" s="80"/>
    </row>
    <row r="378">
      <c r="A378" s="34">
        <v>45705.0</v>
      </c>
      <c r="B378" s="34">
        <v>45716.0</v>
      </c>
      <c r="C378" s="35">
        <v>197534.0</v>
      </c>
      <c r="D378" s="35" t="s">
        <v>84</v>
      </c>
      <c r="E378" s="34">
        <v>45231.0</v>
      </c>
      <c r="F378" s="36">
        <f t="shared" si="6"/>
        <v>15</v>
      </c>
      <c r="G378" s="34">
        <v>45301.0</v>
      </c>
      <c r="H378" s="36">
        <f t="shared" si="7"/>
        <v>13</v>
      </c>
      <c r="I378" s="35" t="s">
        <v>67</v>
      </c>
      <c r="J378" s="35" t="s">
        <v>31</v>
      </c>
      <c r="K378" s="38"/>
      <c r="L378" s="39"/>
      <c r="M378" s="39"/>
      <c r="N378" s="35" t="s">
        <v>17</v>
      </c>
      <c r="O378" s="40"/>
      <c r="P378" s="61"/>
      <c r="Q378" s="61"/>
      <c r="R378" s="61"/>
      <c r="S378" s="61"/>
      <c r="T378" s="61"/>
      <c r="U378" s="80"/>
      <c r="V378" s="80"/>
      <c r="W378" s="80"/>
    </row>
    <row r="379">
      <c r="A379" s="34">
        <v>45705.0</v>
      </c>
      <c r="B379" s="34">
        <v>45716.0</v>
      </c>
      <c r="C379" s="35">
        <v>200530.0</v>
      </c>
      <c r="D379" s="35" t="s">
        <v>84</v>
      </c>
      <c r="E379" s="34">
        <v>45292.0</v>
      </c>
      <c r="F379" s="36">
        <f t="shared" si="6"/>
        <v>13</v>
      </c>
      <c r="G379" s="34">
        <v>45323.0</v>
      </c>
      <c r="H379" s="36">
        <f t="shared" si="7"/>
        <v>12</v>
      </c>
      <c r="I379" s="35" t="s">
        <v>39</v>
      </c>
      <c r="J379" s="35">
        <v>535.0</v>
      </c>
      <c r="K379" s="38"/>
      <c r="L379" s="39"/>
      <c r="M379" s="39"/>
      <c r="N379" s="35" t="s">
        <v>17</v>
      </c>
      <c r="O379" s="40"/>
      <c r="P379" s="61"/>
      <c r="Q379" s="61"/>
      <c r="R379" s="61"/>
      <c r="S379" s="61"/>
      <c r="T379" s="61"/>
      <c r="U379" s="80"/>
      <c r="V379" s="80"/>
      <c r="W379" s="80"/>
    </row>
    <row r="380">
      <c r="A380" s="34">
        <v>45705.0</v>
      </c>
      <c r="B380" s="34">
        <v>45712.0</v>
      </c>
      <c r="C380" s="35">
        <v>206013.0</v>
      </c>
      <c r="D380" s="35" t="s">
        <v>84</v>
      </c>
      <c r="E380" s="34">
        <v>45352.0</v>
      </c>
      <c r="F380" s="36">
        <f t="shared" si="6"/>
        <v>11</v>
      </c>
      <c r="G380" s="34">
        <v>45364.0</v>
      </c>
      <c r="H380" s="36">
        <f t="shared" si="7"/>
        <v>11</v>
      </c>
      <c r="I380" s="35" t="s">
        <v>39</v>
      </c>
      <c r="J380" s="35">
        <v>501.0</v>
      </c>
      <c r="K380" s="48">
        <v>11000.0</v>
      </c>
      <c r="L380" s="35" t="s">
        <v>54</v>
      </c>
      <c r="M380" s="34">
        <v>45712.0</v>
      </c>
      <c r="N380" s="35" t="s">
        <v>20</v>
      </c>
      <c r="O380" s="40"/>
      <c r="P380" s="61"/>
      <c r="Q380" s="61"/>
      <c r="R380" s="61"/>
      <c r="S380" s="61"/>
      <c r="T380" s="61"/>
      <c r="U380" s="80"/>
      <c r="V380" s="80"/>
      <c r="W380" s="80"/>
    </row>
    <row r="381">
      <c r="A381" s="34">
        <v>45705.0</v>
      </c>
      <c r="B381" s="34">
        <v>45716.0</v>
      </c>
      <c r="C381" s="35">
        <v>211749.0</v>
      </c>
      <c r="D381" s="35" t="s">
        <v>84</v>
      </c>
      <c r="E381" s="34">
        <v>45352.0</v>
      </c>
      <c r="F381" s="36">
        <f t="shared" si="6"/>
        <v>11</v>
      </c>
      <c r="G381" s="34">
        <v>45406.0</v>
      </c>
      <c r="H381" s="36">
        <f t="shared" si="7"/>
        <v>10</v>
      </c>
      <c r="I381" s="35" t="s">
        <v>39</v>
      </c>
      <c r="J381" s="35" t="s">
        <v>31</v>
      </c>
      <c r="K381" s="38"/>
      <c r="L381" s="39"/>
      <c r="M381" s="39"/>
      <c r="N381" s="35" t="s">
        <v>17</v>
      </c>
      <c r="O381" s="40"/>
      <c r="P381" s="61"/>
      <c r="Q381" s="61"/>
      <c r="R381" s="61"/>
      <c r="S381" s="61"/>
      <c r="T381" s="61"/>
      <c r="U381" s="80"/>
      <c r="V381" s="80"/>
      <c r="W381" s="80"/>
    </row>
    <row r="382">
      <c r="A382" s="34">
        <v>45705.0</v>
      </c>
      <c r="B382" s="34">
        <v>45716.0</v>
      </c>
      <c r="C382" s="35">
        <v>216526.0</v>
      </c>
      <c r="D382" s="35" t="s">
        <v>84</v>
      </c>
      <c r="E382" s="34">
        <v>45352.0</v>
      </c>
      <c r="F382" s="36">
        <f t="shared" si="6"/>
        <v>11</v>
      </c>
      <c r="G382" s="34">
        <v>45453.0</v>
      </c>
      <c r="H382" s="36">
        <f t="shared" si="7"/>
        <v>8</v>
      </c>
      <c r="I382" s="35" t="s">
        <v>39</v>
      </c>
      <c r="J382" s="35" t="s">
        <v>31</v>
      </c>
      <c r="K382" s="38"/>
      <c r="L382" s="39"/>
      <c r="M382" s="39"/>
      <c r="N382" s="35" t="s">
        <v>17</v>
      </c>
      <c r="O382" s="40"/>
      <c r="P382" s="61"/>
      <c r="Q382" s="61"/>
      <c r="R382" s="61"/>
      <c r="S382" s="61"/>
      <c r="T382" s="61"/>
      <c r="U382" s="80"/>
      <c r="V382" s="80"/>
      <c r="W382" s="80"/>
    </row>
    <row r="383">
      <c r="A383" s="34">
        <v>45705.0</v>
      </c>
      <c r="B383" s="34">
        <v>45716.0</v>
      </c>
      <c r="C383" s="35">
        <v>241859.0</v>
      </c>
      <c r="D383" s="35" t="s">
        <v>84</v>
      </c>
      <c r="E383" s="34">
        <v>45658.0</v>
      </c>
      <c r="F383" s="36">
        <f t="shared" si="6"/>
        <v>1</v>
      </c>
      <c r="G383" s="34">
        <v>45695.0</v>
      </c>
      <c r="H383" s="36">
        <f t="shared" si="7"/>
        <v>0</v>
      </c>
      <c r="I383" s="35" t="s">
        <v>39</v>
      </c>
      <c r="J383" s="35" t="s">
        <v>31</v>
      </c>
      <c r="K383" s="38"/>
      <c r="L383" s="39"/>
      <c r="M383" s="39"/>
      <c r="N383" s="35" t="s">
        <v>17</v>
      </c>
      <c r="O383" s="40"/>
      <c r="P383" s="61"/>
      <c r="Q383" s="61"/>
      <c r="R383" s="61"/>
      <c r="S383" s="61"/>
      <c r="T383" s="61"/>
      <c r="U383" s="80"/>
      <c r="V383" s="80"/>
      <c r="W383" s="80"/>
    </row>
    <row r="384">
      <c r="A384" s="34">
        <v>45705.0</v>
      </c>
      <c r="B384" s="34">
        <v>45712.0</v>
      </c>
      <c r="C384" s="35">
        <v>238132.0</v>
      </c>
      <c r="D384" s="35" t="s">
        <v>248</v>
      </c>
      <c r="E384" s="34">
        <v>45627.0</v>
      </c>
      <c r="F384" s="36">
        <f t="shared" si="6"/>
        <v>2</v>
      </c>
      <c r="G384" s="34">
        <v>45661.0</v>
      </c>
      <c r="H384" s="36">
        <f t="shared" si="7"/>
        <v>1</v>
      </c>
      <c r="I384" s="35" t="s">
        <v>39</v>
      </c>
      <c r="J384" s="35" t="s">
        <v>31</v>
      </c>
      <c r="K384" s="48" t="s">
        <v>196</v>
      </c>
      <c r="L384" s="35" t="s">
        <v>70</v>
      </c>
      <c r="M384" s="34">
        <v>45709.0</v>
      </c>
      <c r="N384" s="35" t="s">
        <v>23</v>
      </c>
      <c r="O384" s="40"/>
      <c r="P384" s="61"/>
      <c r="Q384" s="61"/>
      <c r="R384" s="61"/>
      <c r="S384" s="61"/>
      <c r="T384" s="61"/>
      <c r="U384" s="80"/>
      <c r="V384" s="80"/>
      <c r="W384" s="80"/>
    </row>
    <row r="385">
      <c r="A385" s="34">
        <v>45705.0</v>
      </c>
      <c r="B385" s="34">
        <v>45716.0</v>
      </c>
      <c r="C385" s="35">
        <v>233855.0</v>
      </c>
      <c r="D385" s="35" t="s">
        <v>248</v>
      </c>
      <c r="E385" s="34">
        <v>45597.0</v>
      </c>
      <c r="F385" s="36">
        <f t="shared" si="6"/>
        <v>3</v>
      </c>
      <c r="G385" s="37">
        <v>45609.0</v>
      </c>
      <c r="H385" s="36">
        <f t="shared" si="7"/>
        <v>3</v>
      </c>
      <c r="I385" s="35" t="s">
        <v>39</v>
      </c>
      <c r="J385" s="35" t="s">
        <v>31</v>
      </c>
      <c r="K385" s="38"/>
      <c r="L385" s="39"/>
      <c r="M385" s="39"/>
      <c r="N385" s="35" t="s">
        <v>17</v>
      </c>
      <c r="O385" s="40"/>
      <c r="P385" s="61"/>
      <c r="Q385" s="61"/>
      <c r="R385" s="61"/>
      <c r="S385" s="61"/>
      <c r="T385" s="61"/>
      <c r="U385" s="80"/>
      <c r="V385" s="80"/>
      <c r="W385" s="80"/>
    </row>
    <row r="386">
      <c r="A386" s="34">
        <v>45705.0</v>
      </c>
      <c r="B386" s="34">
        <v>45712.0</v>
      </c>
      <c r="C386" s="35">
        <v>221072.0</v>
      </c>
      <c r="D386" s="35" t="s">
        <v>248</v>
      </c>
      <c r="E386" s="34">
        <v>45444.0</v>
      </c>
      <c r="F386" s="36">
        <f t="shared" si="6"/>
        <v>8</v>
      </c>
      <c r="G386" s="34">
        <v>45484.0</v>
      </c>
      <c r="H386" s="36">
        <f t="shared" si="7"/>
        <v>7</v>
      </c>
      <c r="I386" s="35" t="s">
        <v>39</v>
      </c>
      <c r="J386" s="35" t="s">
        <v>31</v>
      </c>
      <c r="K386" s="48" t="s">
        <v>196</v>
      </c>
      <c r="L386" s="35" t="s">
        <v>70</v>
      </c>
      <c r="M386" s="34">
        <v>45705.0</v>
      </c>
      <c r="N386" s="35" t="s">
        <v>23</v>
      </c>
      <c r="O386" s="40"/>
      <c r="P386" s="61"/>
      <c r="Q386" s="61"/>
      <c r="R386" s="61"/>
      <c r="S386" s="61"/>
      <c r="T386" s="61"/>
      <c r="U386" s="80"/>
      <c r="V386" s="80"/>
      <c r="W386" s="80"/>
    </row>
    <row r="387">
      <c r="A387" s="34">
        <v>45705.0</v>
      </c>
      <c r="B387" s="34">
        <v>45716.0</v>
      </c>
      <c r="C387" s="35">
        <v>225373.0</v>
      </c>
      <c r="D387" s="35" t="s">
        <v>248</v>
      </c>
      <c r="E387" s="34">
        <v>45383.0</v>
      </c>
      <c r="F387" s="36">
        <f t="shared" si="6"/>
        <v>10</v>
      </c>
      <c r="G387" s="34">
        <v>45525.0</v>
      </c>
      <c r="H387" s="36">
        <f t="shared" si="7"/>
        <v>6</v>
      </c>
      <c r="I387" s="35" t="s">
        <v>39</v>
      </c>
      <c r="J387" s="35" t="s">
        <v>31</v>
      </c>
      <c r="K387" s="38"/>
      <c r="L387" s="39"/>
      <c r="M387" s="39"/>
      <c r="N387" s="35" t="s">
        <v>17</v>
      </c>
      <c r="O387" s="40"/>
      <c r="P387" s="61"/>
      <c r="Q387" s="61"/>
      <c r="R387" s="61"/>
      <c r="S387" s="61"/>
      <c r="T387" s="61"/>
      <c r="U387" s="80"/>
      <c r="V387" s="80"/>
      <c r="W387" s="80"/>
    </row>
    <row r="388">
      <c r="A388" s="34">
        <v>45705.0</v>
      </c>
      <c r="B388" s="34">
        <v>45716.0</v>
      </c>
      <c r="C388" s="35">
        <v>227250.0</v>
      </c>
      <c r="D388" s="35" t="s">
        <v>248</v>
      </c>
      <c r="E388" s="34">
        <v>45505.0</v>
      </c>
      <c r="F388" s="36">
        <f t="shared" si="6"/>
        <v>6</v>
      </c>
      <c r="G388" s="34">
        <v>45547.0</v>
      </c>
      <c r="H388" s="36">
        <f t="shared" si="7"/>
        <v>5</v>
      </c>
      <c r="I388" s="35" t="s">
        <v>39</v>
      </c>
      <c r="J388" s="35" t="s">
        <v>31</v>
      </c>
      <c r="K388" s="38"/>
      <c r="L388" s="39"/>
      <c r="M388" s="39"/>
      <c r="N388" s="35" t="s">
        <v>17</v>
      </c>
      <c r="O388" s="40"/>
      <c r="P388" s="61"/>
      <c r="Q388" s="61"/>
      <c r="R388" s="61"/>
      <c r="S388" s="61"/>
      <c r="T388" s="61"/>
      <c r="U388" s="80"/>
      <c r="V388" s="80"/>
      <c r="W388" s="80"/>
    </row>
    <row r="389">
      <c r="A389" s="34">
        <v>45705.0</v>
      </c>
      <c r="B389" s="34">
        <v>45716.0</v>
      </c>
      <c r="C389" s="35">
        <v>229131.0</v>
      </c>
      <c r="D389" s="35" t="s">
        <v>248</v>
      </c>
      <c r="E389" s="34">
        <v>45566.0</v>
      </c>
      <c r="F389" s="36">
        <f t="shared" si="6"/>
        <v>4</v>
      </c>
      <c r="G389" s="37">
        <v>45586.0</v>
      </c>
      <c r="H389" s="36">
        <f t="shared" si="7"/>
        <v>4</v>
      </c>
      <c r="I389" s="35" t="s">
        <v>131</v>
      </c>
      <c r="J389" s="35" t="s">
        <v>31</v>
      </c>
      <c r="K389" s="38"/>
      <c r="L389" s="39"/>
      <c r="M389" s="39"/>
      <c r="N389" s="35" t="s">
        <v>17</v>
      </c>
      <c r="O389" s="40"/>
      <c r="P389" s="61"/>
      <c r="Q389" s="61"/>
      <c r="R389" s="61"/>
      <c r="S389" s="61"/>
      <c r="T389" s="61"/>
      <c r="U389" s="80"/>
      <c r="V389" s="80"/>
      <c r="W389" s="80"/>
    </row>
    <row r="390">
      <c r="A390" s="34">
        <v>45705.0</v>
      </c>
      <c r="B390" s="34">
        <v>45716.0</v>
      </c>
      <c r="C390" s="35">
        <v>233655.0</v>
      </c>
      <c r="D390" s="35" t="s">
        <v>248</v>
      </c>
      <c r="E390" s="34">
        <v>45566.0</v>
      </c>
      <c r="F390" s="36">
        <f t="shared" si="6"/>
        <v>4</v>
      </c>
      <c r="G390" s="34">
        <v>45603.0</v>
      </c>
      <c r="H390" s="36">
        <f t="shared" si="7"/>
        <v>3</v>
      </c>
      <c r="I390" s="35" t="s">
        <v>39</v>
      </c>
      <c r="J390" s="35" t="s">
        <v>31</v>
      </c>
      <c r="K390" s="38"/>
      <c r="L390" s="39"/>
      <c r="M390" s="39"/>
      <c r="N390" s="35" t="s">
        <v>17</v>
      </c>
      <c r="O390" s="40"/>
      <c r="P390" s="61"/>
      <c r="Q390" s="61"/>
      <c r="R390" s="61"/>
      <c r="S390" s="61"/>
      <c r="T390" s="61"/>
      <c r="U390" s="80"/>
      <c r="V390" s="80"/>
      <c r="W390" s="80"/>
    </row>
    <row r="391">
      <c r="A391" s="34">
        <v>45705.0</v>
      </c>
      <c r="B391" s="34">
        <v>45716.0</v>
      </c>
      <c r="C391" s="35">
        <v>234405.0</v>
      </c>
      <c r="D391" s="35" t="s">
        <v>248</v>
      </c>
      <c r="E391" s="34">
        <v>45597.0</v>
      </c>
      <c r="F391" s="36">
        <f t="shared" si="6"/>
        <v>3</v>
      </c>
      <c r="G391" s="37">
        <v>45615.0</v>
      </c>
      <c r="H391" s="36">
        <f t="shared" si="7"/>
        <v>3</v>
      </c>
      <c r="I391" s="35" t="s">
        <v>43</v>
      </c>
      <c r="J391" s="35" t="s">
        <v>31</v>
      </c>
      <c r="K391" s="38"/>
      <c r="L391" s="39"/>
      <c r="M391" s="39"/>
      <c r="N391" s="35" t="s">
        <v>17</v>
      </c>
      <c r="O391" s="40"/>
      <c r="P391" s="61"/>
      <c r="Q391" s="61"/>
      <c r="R391" s="61"/>
      <c r="S391" s="61"/>
      <c r="T391" s="61"/>
      <c r="U391" s="80"/>
      <c r="V391" s="80"/>
      <c r="W391" s="80"/>
    </row>
    <row r="392">
      <c r="A392" s="34">
        <v>45705.0</v>
      </c>
      <c r="B392" s="34">
        <v>45716.0</v>
      </c>
      <c r="C392" s="35">
        <v>236147.0</v>
      </c>
      <c r="D392" s="35" t="s">
        <v>248</v>
      </c>
      <c r="E392" s="34">
        <v>45536.0</v>
      </c>
      <c r="F392" s="36">
        <f t="shared" si="6"/>
        <v>5</v>
      </c>
      <c r="G392" s="34">
        <v>45629.0</v>
      </c>
      <c r="H392" s="36">
        <f t="shared" si="7"/>
        <v>2</v>
      </c>
      <c r="I392" s="35" t="s">
        <v>39</v>
      </c>
      <c r="J392" s="35" t="s">
        <v>31</v>
      </c>
      <c r="K392" s="38"/>
      <c r="L392" s="39"/>
      <c r="M392" s="39"/>
      <c r="N392" s="35" t="s">
        <v>17</v>
      </c>
      <c r="O392" s="40"/>
      <c r="P392" s="61"/>
      <c r="Q392" s="61"/>
      <c r="R392" s="61"/>
      <c r="S392" s="61"/>
      <c r="T392" s="61"/>
      <c r="U392" s="80"/>
      <c r="V392" s="80"/>
      <c r="W392" s="80"/>
    </row>
    <row r="393">
      <c r="A393" s="34">
        <v>45705.0</v>
      </c>
      <c r="B393" s="34">
        <v>45712.0</v>
      </c>
      <c r="C393" s="35">
        <v>237051.0</v>
      </c>
      <c r="D393" s="35" t="s">
        <v>248</v>
      </c>
      <c r="E393" s="34">
        <v>45597.0</v>
      </c>
      <c r="F393" s="36">
        <f t="shared" si="6"/>
        <v>3</v>
      </c>
      <c r="G393" s="37">
        <v>45639.0</v>
      </c>
      <c r="H393" s="36">
        <f t="shared" si="7"/>
        <v>2</v>
      </c>
      <c r="I393" s="35" t="s">
        <v>39</v>
      </c>
      <c r="J393" s="35" t="s">
        <v>31</v>
      </c>
      <c r="K393" s="48" t="s">
        <v>196</v>
      </c>
      <c r="L393" s="35" t="s">
        <v>70</v>
      </c>
      <c r="M393" s="34">
        <v>45702.0</v>
      </c>
      <c r="N393" s="35" t="s">
        <v>23</v>
      </c>
      <c r="O393" s="40"/>
      <c r="P393" s="61"/>
      <c r="Q393" s="61"/>
      <c r="R393" s="61"/>
      <c r="S393" s="61"/>
      <c r="T393" s="61"/>
      <c r="U393" s="80"/>
      <c r="V393" s="80"/>
      <c r="W393" s="80"/>
    </row>
    <row r="394">
      <c r="A394" s="34">
        <v>45705.0</v>
      </c>
      <c r="B394" s="34">
        <v>45712.0</v>
      </c>
      <c r="C394" s="35">
        <v>237945.0</v>
      </c>
      <c r="D394" s="35" t="s">
        <v>248</v>
      </c>
      <c r="E394" s="34">
        <v>45597.0</v>
      </c>
      <c r="F394" s="36">
        <f t="shared" si="6"/>
        <v>3</v>
      </c>
      <c r="G394" s="34">
        <v>45661.0</v>
      </c>
      <c r="H394" s="36">
        <f t="shared" si="7"/>
        <v>1</v>
      </c>
      <c r="I394" s="35" t="s">
        <v>39</v>
      </c>
      <c r="J394" s="35" t="s">
        <v>31</v>
      </c>
      <c r="K394" s="48" t="s">
        <v>196</v>
      </c>
      <c r="L394" s="35" t="s">
        <v>70</v>
      </c>
      <c r="M394" s="34">
        <v>45705.0</v>
      </c>
      <c r="N394" s="35" t="s">
        <v>23</v>
      </c>
      <c r="O394" s="40"/>
      <c r="P394" s="61"/>
      <c r="Q394" s="61"/>
      <c r="R394" s="61"/>
      <c r="S394" s="61"/>
      <c r="T394" s="61"/>
      <c r="U394" s="80"/>
      <c r="V394" s="80"/>
      <c r="W394" s="80"/>
    </row>
    <row r="395">
      <c r="A395" s="34">
        <v>45705.0</v>
      </c>
      <c r="B395" s="34">
        <v>45716.0</v>
      </c>
      <c r="C395" s="35">
        <v>238666.0</v>
      </c>
      <c r="D395" s="35" t="s">
        <v>248</v>
      </c>
      <c r="E395" s="34">
        <v>45566.0</v>
      </c>
      <c r="F395" s="36">
        <f t="shared" si="6"/>
        <v>4</v>
      </c>
      <c r="G395" s="34">
        <v>45670.0</v>
      </c>
      <c r="H395" s="36">
        <f t="shared" si="7"/>
        <v>1</v>
      </c>
      <c r="I395" s="35" t="s">
        <v>67</v>
      </c>
      <c r="J395" s="35" t="s">
        <v>31</v>
      </c>
      <c r="K395" s="38"/>
      <c r="L395" s="39"/>
      <c r="M395" s="39"/>
      <c r="N395" s="35" t="s">
        <v>17</v>
      </c>
      <c r="O395" s="40"/>
      <c r="P395" s="61"/>
      <c r="Q395" s="61"/>
      <c r="R395" s="61"/>
      <c r="S395" s="61"/>
      <c r="T395" s="61"/>
      <c r="U395" s="80"/>
      <c r="V395" s="80"/>
      <c r="W395" s="80"/>
    </row>
    <row r="396">
      <c r="A396" s="34">
        <v>45705.0</v>
      </c>
      <c r="B396" s="34">
        <v>45712.0</v>
      </c>
      <c r="C396" s="35">
        <v>240116.0</v>
      </c>
      <c r="D396" s="35" t="s">
        <v>248</v>
      </c>
      <c r="E396" s="34">
        <v>45658.0</v>
      </c>
      <c r="F396" s="36">
        <f t="shared" si="6"/>
        <v>1</v>
      </c>
      <c r="G396" s="34">
        <v>45681.0</v>
      </c>
      <c r="H396" s="36">
        <f t="shared" si="7"/>
        <v>1</v>
      </c>
      <c r="I396" s="35" t="s">
        <v>46</v>
      </c>
      <c r="J396" s="35" t="s">
        <v>31</v>
      </c>
      <c r="K396" s="48" t="s">
        <v>196</v>
      </c>
      <c r="L396" s="35" t="s">
        <v>70</v>
      </c>
      <c r="M396" s="34">
        <v>45707.0</v>
      </c>
      <c r="N396" s="35" t="s">
        <v>23</v>
      </c>
      <c r="O396" s="40"/>
      <c r="P396" s="61"/>
      <c r="Q396" s="61"/>
      <c r="R396" s="61"/>
      <c r="S396" s="61"/>
      <c r="T396" s="61"/>
      <c r="U396" s="80"/>
      <c r="V396" s="80"/>
      <c r="W396" s="80"/>
    </row>
    <row r="397">
      <c r="A397" s="34">
        <v>45705.0</v>
      </c>
      <c r="B397" s="34">
        <v>45716.0</v>
      </c>
      <c r="C397" s="35">
        <v>238338.0</v>
      </c>
      <c r="D397" s="35" t="s">
        <v>248</v>
      </c>
      <c r="E397" s="34">
        <v>45658.0</v>
      </c>
      <c r="F397" s="36">
        <f t="shared" si="6"/>
        <v>1</v>
      </c>
      <c r="G397" s="34">
        <v>45688.0</v>
      </c>
      <c r="H397" s="36">
        <f t="shared" si="7"/>
        <v>0</v>
      </c>
      <c r="I397" s="35" t="s">
        <v>46</v>
      </c>
      <c r="J397" s="35" t="s">
        <v>31</v>
      </c>
      <c r="K397" s="38"/>
      <c r="L397" s="39"/>
      <c r="M397" s="39"/>
      <c r="N397" s="35" t="s">
        <v>17</v>
      </c>
      <c r="O397" s="40"/>
      <c r="P397" s="61"/>
      <c r="Q397" s="61"/>
      <c r="R397" s="61"/>
      <c r="S397" s="61"/>
      <c r="T397" s="61"/>
      <c r="U397" s="80"/>
      <c r="V397" s="80"/>
      <c r="W397" s="80"/>
    </row>
    <row r="398">
      <c r="A398" s="34">
        <v>45705.0</v>
      </c>
      <c r="B398" s="34">
        <v>45716.0</v>
      </c>
      <c r="C398" s="35">
        <v>240936.0</v>
      </c>
      <c r="D398" s="35" t="s">
        <v>248</v>
      </c>
      <c r="E398" s="34">
        <v>45658.0</v>
      </c>
      <c r="F398" s="36">
        <f t="shared" si="6"/>
        <v>1</v>
      </c>
      <c r="G398" s="34">
        <v>45693.0</v>
      </c>
      <c r="H398" s="36">
        <f t="shared" si="7"/>
        <v>0</v>
      </c>
      <c r="I398" s="35" t="s">
        <v>62</v>
      </c>
      <c r="J398" s="35" t="s">
        <v>31</v>
      </c>
      <c r="K398" s="38"/>
      <c r="L398" s="39"/>
      <c r="M398" s="39"/>
      <c r="N398" s="35" t="s">
        <v>17</v>
      </c>
      <c r="O398" s="40"/>
      <c r="P398" s="61"/>
      <c r="Q398" s="61"/>
      <c r="R398" s="61"/>
      <c r="S398" s="61"/>
      <c r="T398" s="61"/>
      <c r="U398" s="80"/>
      <c r="V398" s="80"/>
      <c r="W398" s="80"/>
    </row>
    <row r="399">
      <c r="A399" s="34">
        <v>45705.0</v>
      </c>
      <c r="B399" s="34">
        <v>45716.0</v>
      </c>
      <c r="C399" s="35">
        <v>209024.0</v>
      </c>
      <c r="D399" s="35" t="s">
        <v>158</v>
      </c>
      <c r="E399" s="34">
        <v>45292.0</v>
      </c>
      <c r="F399" s="36">
        <f t="shared" si="6"/>
        <v>13</v>
      </c>
      <c r="G399" s="34">
        <v>45387.0</v>
      </c>
      <c r="H399" s="36">
        <f t="shared" si="7"/>
        <v>10</v>
      </c>
      <c r="I399" s="35" t="s">
        <v>62</v>
      </c>
      <c r="J399" s="35" t="s">
        <v>31</v>
      </c>
      <c r="K399" s="38"/>
      <c r="L399" s="39"/>
      <c r="M399" s="39"/>
      <c r="N399" s="35" t="s">
        <v>17</v>
      </c>
      <c r="O399" s="40"/>
      <c r="P399" s="61"/>
      <c r="Q399" s="61"/>
      <c r="R399" s="61"/>
      <c r="S399" s="61"/>
      <c r="T399" s="61"/>
      <c r="U399" s="80"/>
      <c r="V399" s="80"/>
      <c r="W399" s="80"/>
    </row>
    <row r="400">
      <c r="A400" s="34">
        <v>45705.0</v>
      </c>
      <c r="B400" s="34">
        <v>45716.0</v>
      </c>
      <c r="C400" s="35">
        <v>76834.0</v>
      </c>
      <c r="D400" s="35" t="s">
        <v>158</v>
      </c>
      <c r="E400" s="34">
        <v>43831.0</v>
      </c>
      <c r="F400" s="36">
        <f t="shared" si="6"/>
        <v>61</v>
      </c>
      <c r="G400" s="34">
        <v>44249.0</v>
      </c>
      <c r="H400" s="36">
        <f t="shared" si="7"/>
        <v>48</v>
      </c>
      <c r="I400" s="35" t="s">
        <v>49</v>
      </c>
      <c r="J400" s="35" t="s">
        <v>31</v>
      </c>
      <c r="K400" s="38"/>
      <c r="L400" s="39"/>
      <c r="M400" s="39"/>
      <c r="N400" s="35" t="s">
        <v>17</v>
      </c>
      <c r="O400" s="40"/>
      <c r="P400" s="61"/>
      <c r="Q400" s="61"/>
      <c r="R400" s="61"/>
      <c r="S400" s="61"/>
      <c r="T400" s="61"/>
      <c r="U400" s="80"/>
      <c r="V400" s="80"/>
      <c r="W400" s="80"/>
    </row>
    <row r="401">
      <c r="A401" s="34">
        <v>45705.0</v>
      </c>
      <c r="B401" s="34">
        <v>45716.0</v>
      </c>
      <c r="C401" s="35">
        <v>225503.0</v>
      </c>
      <c r="D401" s="35" t="s">
        <v>158</v>
      </c>
      <c r="E401" s="34">
        <v>45474.0</v>
      </c>
      <c r="F401" s="36">
        <f t="shared" si="6"/>
        <v>7</v>
      </c>
      <c r="G401" s="34">
        <v>45527.0</v>
      </c>
      <c r="H401" s="36">
        <f t="shared" si="7"/>
        <v>6</v>
      </c>
      <c r="I401" s="35" t="s">
        <v>46</v>
      </c>
      <c r="J401" s="35" t="s">
        <v>31</v>
      </c>
      <c r="K401" s="38"/>
      <c r="L401" s="39"/>
      <c r="M401" s="39"/>
      <c r="N401" s="35" t="s">
        <v>17</v>
      </c>
      <c r="O401" s="40"/>
      <c r="P401" s="61"/>
      <c r="Q401" s="61"/>
      <c r="R401" s="61"/>
      <c r="S401" s="61"/>
      <c r="T401" s="61"/>
      <c r="U401" s="80"/>
      <c r="V401" s="80"/>
      <c r="W401" s="80"/>
    </row>
    <row r="402">
      <c r="A402" s="34">
        <v>45705.0</v>
      </c>
      <c r="B402" s="34">
        <v>45716.0</v>
      </c>
      <c r="C402" s="35">
        <v>192327.0</v>
      </c>
      <c r="D402" s="35" t="s">
        <v>158</v>
      </c>
      <c r="E402" s="34">
        <v>45170.0</v>
      </c>
      <c r="F402" s="36">
        <f t="shared" si="6"/>
        <v>17</v>
      </c>
      <c r="G402" s="37">
        <v>45257.0</v>
      </c>
      <c r="H402" s="36">
        <f t="shared" si="7"/>
        <v>15</v>
      </c>
      <c r="I402" s="35" t="s">
        <v>62</v>
      </c>
      <c r="J402" s="35" t="s">
        <v>31</v>
      </c>
      <c r="K402" s="38"/>
      <c r="L402" s="39"/>
      <c r="M402" s="39"/>
      <c r="N402" s="35" t="s">
        <v>17</v>
      </c>
      <c r="O402" s="40"/>
      <c r="P402" s="61"/>
      <c r="Q402" s="61"/>
      <c r="R402" s="61"/>
      <c r="S402" s="61"/>
      <c r="T402" s="61"/>
      <c r="U402" s="80"/>
      <c r="V402" s="80"/>
      <c r="W402" s="80"/>
    </row>
    <row r="403">
      <c r="A403" s="34">
        <v>45705.0</v>
      </c>
      <c r="B403" s="34">
        <v>45716.0</v>
      </c>
      <c r="C403" s="35">
        <v>188072.0</v>
      </c>
      <c r="D403" s="35" t="s">
        <v>158</v>
      </c>
      <c r="E403" s="34">
        <v>45078.0</v>
      </c>
      <c r="F403" s="36">
        <f t="shared" si="6"/>
        <v>20</v>
      </c>
      <c r="G403" s="34">
        <v>45202.0</v>
      </c>
      <c r="H403" s="36">
        <f t="shared" si="7"/>
        <v>16</v>
      </c>
      <c r="I403" s="35" t="s">
        <v>62</v>
      </c>
      <c r="J403" s="35" t="s">
        <v>31</v>
      </c>
      <c r="K403" s="38"/>
      <c r="L403" s="39"/>
      <c r="M403" s="39"/>
      <c r="N403" s="35" t="s">
        <v>17</v>
      </c>
      <c r="O403" s="40"/>
      <c r="P403" s="61"/>
      <c r="Q403" s="61"/>
      <c r="R403" s="61"/>
      <c r="S403" s="61"/>
      <c r="T403" s="61"/>
      <c r="U403" s="80"/>
      <c r="V403" s="80"/>
      <c r="W403" s="80"/>
    </row>
    <row r="404">
      <c r="A404" s="34">
        <v>45705.0</v>
      </c>
      <c r="B404" s="34">
        <v>45714.0</v>
      </c>
      <c r="C404" s="35">
        <v>185031.0</v>
      </c>
      <c r="D404" s="35" t="s">
        <v>158</v>
      </c>
      <c r="E404" s="34">
        <v>45170.0</v>
      </c>
      <c r="F404" s="36">
        <f t="shared" si="6"/>
        <v>17</v>
      </c>
      <c r="G404" s="34">
        <v>45197.0</v>
      </c>
      <c r="H404" s="36">
        <f t="shared" si="7"/>
        <v>17</v>
      </c>
      <c r="I404" s="35" t="s">
        <v>62</v>
      </c>
      <c r="J404" s="35">
        <v>101.0</v>
      </c>
      <c r="K404" s="48" t="s">
        <v>196</v>
      </c>
      <c r="L404" s="35" t="s">
        <v>70</v>
      </c>
      <c r="M404" s="34">
        <v>45714.0</v>
      </c>
      <c r="N404" s="35" t="s">
        <v>20</v>
      </c>
      <c r="O404" s="40"/>
      <c r="P404" s="61"/>
      <c r="Q404" s="61"/>
      <c r="R404" s="61"/>
      <c r="S404" s="61"/>
      <c r="T404" s="61"/>
      <c r="U404" s="80"/>
      <c r="V404" s="80"/>
      <c r="W404" s="80"/>
    </row>
    <row r="405">
      <c r="A405" s="34">
        <v>45705.0</v>
      </c>
      <c r="B405" s="34">
        <v>45716.0</v>
      </c>
      <c r="C405" s="35">
        <v>203884.0</v>
      </c>
      <c r="D405" s="35" t="s">
        <v>158</v>
      </c>
      <c r="E405" s="34">
        <v>45261.0</v>
      </c>
      <c r="F405" s="36">
        <f t="shared" si="6"/>
        <v>14</v>
      </c>
      <c r="G405" s="34">
        <v>45348.0</v>
      </c>
      <c r="H405" s="36">
        <f t="shared" si="7"/>
        <v>12</v>
      </c>
      <c r="I405" s="35" t="s">
        <v>62</v>
      </c>
      <c r="J405" s="35" t="s">
        <v>31</v>
      </c>
      <c r="K405" s="38"/>
      <c r="L405" s="39"/>
      <c r="M405" s="39"/>
      <c r="N405" s="35" t="s">
        <v>17</v>
      </c>
      <c r="O405" s="40"/>
      <c r="P405" s="61"/>
      <c r="Q405" s="61"/>
      <c r="R405" s="61"/>
      <c r="S405" s="61"/>
      <c r="T405" s="61"/>
      <c r="U405" s="80"/>
      <c r="V405" s="80"/>
      <c r="W405" s="80"/>
    </row>
    <row r="406">
      <c r="A406" s="34">
        <v>45705.0</v>
      </c>
      <c r="B406" s="34">
        <v>45716.0</v>
      </c>
      <c r="C406" s="35">
        <v>204639.0</v>
      </c>
      <c r="D406" s="35" t="s">
        <v>158</v>
      </c>
      <c r="E406" s="34">
        <v>45292.0</v>
      </c>
      <c r="F406" s="36">
        <f t="shared" si="6"/>
        <v>13</v>
      </c>
      <c r="G406" s="34">
        <v>45355.0</v>
      </c>
      <c r="H406" s="36">
        <f t="shared" si="7"/>
        <v>11</v>
      </c>
      <c r="I406" s="35" t="s">
        <v>62</v>
      </c>
      <c r="J406" s="35" t="s">
        <v>31</v>
      </c>
      <c r="K406" s="38"/>
      <c r="L406" s="39"/>
      <c r="M406" s="39"/>
      <c r="N406" s="35" t="s">
        <v>17</v>
      </c>
      <c r="O406" s="40"/>
      <c r="P406" s="61"/>
      <c r="Q406" s="61"/>
      <c r="R406" s="61"/>
      <c r="S406" s="61"/>
      <c r="T406" s="61"/>
      <c r="U406" s="80"/>
      <c r="V406" s="80"/>
      <c r="W406" s="80"/>
    </row>
    <row r="407">
      <c r="A407" s="34">
        <v>45705.0</v>
      </c>
      <c r="B407" s="34">
        <v>45716.0</v>
      </c>
      <c r="C407" s="35">
        <v>210925.0</v>
      </c>
      <c r="D407" s="35" t="s">
        <v>158</v>
      </c>
      <c r="E407" s="34">
        <v>45352.0</v>
      </c>
      <c r="F407" s="36">
        <f t="shared" si="6"/>
        <v>11</v>
      </c>
      <c r="G407" s="34">
        <v>45399.0</v>
      </c>
      <c r="H407" s="36">
        <f t="shared" si="7"/>
        <v>10</v>
      </c>
      <c r="I407" s="35" t="s">
        <v>62</v>
      </c>
      <c r="J407" s="35" t="s">
        <v>31</v>
      </c>
      <c r="K407" s="38"/>
      <c r="L407" s="39"/>
      <c r="M407" s="39"/>
      <c r="N407" s="35" t="s">
        <v>17</v>
      </c>
      <c r="O407" s="40"/>
      <c r="P407" s="61"/>
      <c r="Q407" s="61"/>
      <c r="R407" s="61"/>
      <c r="S407" s="61"/>
      <c r="T407" s="61"/>
      <c r="U407" s="80"/>
      <c r="V407" s="80"/>
      <c r="W407" s="80"/>
    </row>
    <row r="408">
      <c r="A408" s="34">
        <v>45705.0</v>
      </c>
      <c r="B408" s="34">
        <v>45716.0</v>
      </c>
      <c r="C408" s="35">
        <v>213354.0</v>
      </c>
      <c r="D408" s="35" t="s">
        <v>158</v>
      </c>
      <c r="E408" s="34">
        <v>45383.0</v>
      </c>
      <c r="F408" s="36">
        <f t="shared" si="6"/>
        <v>10</v>
      </c>
      <c r="G408" s="34">
        <v>45422.0</v>
      </c>
      <c r="H408" s="36">
        <f t="shared" si="7"/>
        <v>9</v>
      </c>
      <c r="I408" s="35" t="s">
        <v>62</v>
      </c>
      <c r="J408" s="35" t="s">
        <v>31</v>
      </c>
      <c r="K408" s="38"/>
      <c r="L408" s="39"/>
      <c r="M408" s="39"/>
      <c r="N408" s="35" t="s">
        <v>17</v>
      </c>
      <c r="O408" s="40"/>
      <c r="P408" s="61"/>
      <c r="Q408" s="61"/>
      <c r="R408" s="61"/>
      <c r="S408" s="61"/>
      <c r="T408" s="61"/>
      <c r="U408" s="80"/>
      <c r="V408" s="80"/>
      <c r="W408" s="80"/>
    </row>
    <row r="409">
      <c r="A409" s="34">
        <v>45705.0</v>
      </c>
      <c r="B409" s="34">
        <v>45716.0</v>
      </c>
      <c r="C409" s="35">
        <v>175118.0</v>
      </c>
      <c r="D409" s="35" t="s">
        <v>158</v>
      </c>
      <c r="E409" s="34">
        <v>45413.0</v>
      </c>
      <c r="F409" s="36">
        <f t="shared" si="6"/>
        <v>9</v>
      </c>
      <c r="G409" s="34">
        <v>45555.0</v>
      </c>
      <c r="H409" s="36">
        <f t="shared" si="7"/>
        <v>5</v>
      </c>
      <c r="I409" s="35" t="s">
        <v>62</v>
      </c>
      <c r="J409" s="35" t="s">
        <v>31</v>
      </c>
      <c r="K409" s="38"/>
      <c r="L409" s="39"/>
      <c r="M409" s="39"/>
      <c r="N409" s="35" t="s">
        <v>17</v>
      </c>
      <c r="O409" s="40"/>
      <c r="P409" s="61"/>
      <c r="Q409" s="61"/>
      <c r="R409" s="61"/>
      <c r="S409" s="61"/>
      <c r="T409" s="61"/>
      <c r="U409" s="80"/>
      <c r="V409" s="80"/>
      <c r="W409" s="80"/>
    </row>
    <row r="410">
      <c r="A410" s="34">
        <v>45705.0</v>
      </c>
      <c r="B410" s="34">
        <v>45716.0</v>
      </c>
      <c r="C410" s="35">
        <v>225959.0</v>
      </c>
      <c r="D410" s="35" t="s">
        <v>158</v>
      </c>
      <c r="E410" s="34">
        <v>45505.0</v>
      </c>
      <c r="F410" s="36">
        <f t="shared" si="6"/>
        <v>6</v>
      </c>
      <c r="G410" s="34">
        <v>45527.0</v>
      </c>
      <c r="H410" s="36">
        <f t="shared" si="7"/>
        <v>6</v>
      </c>
      <c r="I410" s="35" t="s">
        <v>46</v>
      </c>
      <c r="J410" s="35" t="s">
        <v>31</v>
      </c>
      <c r="K410" s="38"/>
      <c r="L410" s="39"/>
      <c r="M410" s="39"/>
      <c r="N410" s="35" t="s">
        <v>17</v>
      </c>
      <c r="O410" s="40"/>
      <c r="P410" s="61"/>
      <c r="Q410" s="61"/>
      <c r="R410" s="61"/>
      <c r="S410" s="61"/>
      <c r="T410" s="61"/>
      <c r="U410" s="80"/>
      <c r="V410" s="80"/>
      <c r="W410" s="80"/>
    </row>
    <row r="411">
      <c r="A411" s="34">
        <v>45705.0</v>
      </c>
      <c r="B411" s="34">
        <v>45716.0</v>
      </c>
      <c r="C411" s="35">
        <v>224591.0</v>
      </c>
      <c r="D411" s="35" t="s">
        <v>158</v>
      </c>
      <c r="E411" s="34">
        <v>45474.0</v>
      </c>
      <c r="F411" s="36">
        <f t="shared" si="6"/>
        <v>7</v>
      </c>
      <c r="G411" s="34">
        <v>45520.0</v>
      </c>
      <c r="H411" s="36">
        <f t="shared" si="7"/>
        <v>6</v>
      </c>
      <c r="I411" s="35" t="s">
        <v>62</v>
      </c>
      <c r="J411" s="35">
        <v>101.0</v>
      </c>
      <c r="K411" s="38"/>
      <c r="L411" s="39"/>
      <c r="M411" s="39"/>
      <c r="N411" s="35" t="s">
        <v>17</v>
      </c>
      <c r="O411" s="40"/>
      <c r="P411" s="61"/>
      <c r="Q411" s="61"/>
      <c r="R411" s="61"/>
      <c r="S411" s="61"/>
      <c r="T411" s="61"/>
      <c r="U411" s="80"/>
      <c r="V411" s="80"/>
      <c r="W411" s="80"/>
    </row>
    <row r="412">
      <c r="A412" s="34">
        <v>45705.0</v>
      </c>
      <c r="B412" s="34">
        <v>45716.0</v>
      </c>
      <c r="C412" s="35">
        <v>234928.0</v>
      </c>
      <c r="D412" s="35" t="s">
        <v>158</v>
      </c>
      <c r="E412" s="34">
        <v>45536.0</v>
      </c>
      <c r="F412" s="36">
        <f t="shared" si="6"/>
        <v>5</v>
      </c>
      <c r="G412" s="37">
        <v>45621.0</v>
      </c>
      <c r="H412" s="36">
        <f t="shared" si="7"/>
        <v>3</v>
      </c>
      <c r="I412" s="35" t="s">
        <v>46</v>
      </c>
      <c r="J412" s="35" t="s">
        <v>31</v>
      </c>
      <c r="K412" s="38"/>
      <c r="L412" s="39"/>
      <c r="M412" s="39"/>
      <c r="N412" s="35" t="s">
        <v>17</v>
      </c>
      <c r="O412" s="40"/>
      <c r="P412" s="61"/>
      <c r="Q412" s="61"/>
      <c r="R412" s="61"/>
      <c r="S412" s="61"/>
      <c r="T412" s="61"/>
      <c r="U412" s="80"/>
      <c r="V412" s="80"/>
      <c r="W412" s="80"/>
    </row>
    <row r="413">
      <c r="A413" s="34">
        <v>45705.0</v>
      </c>
      <c r="B413" s="34">
        <v>45716.0</v>
      </c>
      <c r="C413" s="35">
        <v>231926.0</v>
      </c>
      <c r="D413" s="35" t="s">
        <v>158</v>
      </c>
      <c r="E413" s="34">
        <v>45566.0</v>
      </c>
      <c r="F413" s="36">
        <f t="shared" si="6"/>
        <v>4</v>
      </c>
      <c r="G413" s="37">
        <v>45589.0</v>
      </c>
      <c r="H413" s="36">
        <f t="shared" si="7"/>
        <v>4</v>
      </c>
      <c r="I413" s="35" t="s">
        <v>46</v>
      </c>
      <c r="J413" s="35" t="s">
        <v>31</v>
      </c>
      <c r="K413" s="38"/>
      <c r="L413" s="39"/>
      <c r="M413" s="39"/>
      <c r="N413" s="35" t="s">
        <v>17</v>
      </c>
      <c r="O413" s="40"/>
      <c r="P413" s="61"/>
      <c r="Q413" s="61"/>
      <c r="R413" s="61"/>
      <c r="S413" s="61"/>
      <c r="T413" s="61"/>
      <c r="U413" s="80"/>
      <c r="V413" s="80"/>
      <c r="W413" s="80"/>
    </row>
    <row r="414">
      <c r="A414" s="34">
        <v>45705.0</v>
      </c>
      <c r="B414" s="34">
        <v>45708.0</v>
      </c>
      <c r="C414" s="35">
        <v>233427.0</v>
      </c>
      <c r="D414" s="35" t="s">
        <v>158</v>
      </c>
      <c r="E414" s="34">
        <v>45566.0</v>
      </c>
      <c r="F414" s="36">
        <f t="shared" si="6"/>
        <v>4</v>
      </c>
      <c r="G414" s="34">
        <v>45543.0</v>
      </c>
      <c r="H414" s="36">
        <f t="shared" si="7"/>
        <v>5</v>
      </c>
      <c r="I414" s="35" t="s">
        <v>43</v>
      </c>
      <c r="J414" s="35" t="s">
        <v>31</v>
      </c>
      <c r="K414" s="48" t="s">
        <v>249</v>
      </c>
      <c r="L414" s="35" t="s">
        <v>70</v>
      </c>
      <c r="M414" s="35" t="s">
        <v>250</v>
      </c>
      <c r="N414" s="35" t="s">
        <v>16</v>
      </c>
      <c r="O414" s="55" t="s">
        <v>251</v>
      </c>
      <c r="P414" s="61"/>
      <c r="Q414" s="61"/>
      <c r="R414" s="61"/>
      <c r="S414" s="61"/>
      <c r="T414" s="61"/>
      <c r="U414" s="80"/>
      <c r="V414" s="80"/>
      <c r="W414" s="80"/>
    </row>
    <row r="415">
      <c r="A415" s="34">
        <v>45705.0</v>
      </c>
      <c r="B415" s="34">
        <v>45716.0</v>
      </c>
      <c r="C415" s="35">
        <v>233406.0</v>
      </c>
      <c r="D415" s="35" t="s">
        <v>158</v>
      </c>
      <c r="E415" s="34">
        <v>45566.0</v>
      </c>
      <c r="F415" s="36">
        <f t="shared" si="6"/>
        <v>4</v>
      </c>
      <c r="G415" s="34">
        <v>45603.0</v>
      </c>
      <c r="H415" s="36">
        <f t="shared" si="7"/>
        <v>3</v>
      </c>
      <c r="I415" s="35" t="s">
        <v>62</v>
      </c>
      <c r="J415" s="35">
        <v>101.0</v>
      </c>
      <c r="K415" s="38"/>
      <c r="L415" s="39"/>
      <c r="M415" s="39"/>
      <c r="N415" s="35" t="s">
        <v>17</v>
      </c>
      <c r="O415" s="40"/>
      <c r="P415" s="61"/>
      <c r="Q415" s="61"/>
      <c r="R415" s="61"/>
      <c r="S415" s="61"/>
      <c r="T415" s="61"/>
      <c r="U415" s="80"/>
      <c r="V415" s="80"/>
      <c r="W415" s="80"/>
    </row>
    <row r="416">
      <c r="A416" s="34">
        <v>45705.0</v>
      </c>
      <c r="B416" s="34">
        <v>45716.0</v>
      </c>
      <c r="C416" s="35">
        <v>92655.0</v>
      </c>
      <c r="D416" s="35" t="s">
        <v>89</v>
      </c>
      <c r="E416" s="34">
        <v>44774.0</v>
      </c>
      <c r="F416" s="36">
        <f t="shared" si="6"/>
        <v>30</v>
      </c>
      <c r="G416" s="37">
        <v>44883.0</v>
      </c>
      <c r="H416" s="36">
        <f t="shared" si="7"/>
        <v>27</v>
      </c>
      <c r="I416" s="35" t="s">
        <v>67</v>
      </c>
      <c r="J416" s="35">
        <v>4021.0</v>
      </c>
      <c r="K416" s="38"/>
      <c r="L416" s="39"/>
      <c r="M416" s="39"/>
      <c r="N416" s="35" t="s">
        <v>17</v>
      </c>
      <c r="O416" s="40"/>
      <c r="P416" s="61"/>
      <c r="Q416" s="61"/>
      <c r="R416" s="61"/>
      <c r="S416" s="61"/>
      <c r="T416" s="61"/>
      <c r="U416" s="80"/>
      <c r="V416" s="80"/>
      <c r="W416" s="80"/>
    </row>
    <row r="417">
      <c r="A417" s="34">
        <v>45705.0</v>
      </c>
      <c r="B417" s="34">
        <v>45716.0</v>
      </c>
      <c r="C417" s="35">
        <v>140079.0</v>
      </c>
      <c r="D417" s="35" t="s">
        <v>89</v>
      </c>
      <c r="E417" s="34">
        <v>44743.0</v>
      </c>
      <c r="F417" s="36">
        <f t="shared" si="6"/>
        <v>31</v>
      </c>
      <c r="G417" s="34">
        <v>44797.0</v>
      </c>
      <c r="H417" s="36">
        <f t="shared" si="7"/>
        <v>30</v>
      </c>
      <c r="I417" s="35" t="s">
        <v>62</v>
      </c>
      <c r="J417" s="35" t="s">
        <v>31</v>
      </c>
      <c r="K417" s="38"/>
      <c r="L417" s="39"/>
      <c r="M417" s="39"/>
      <c r="N417" s="35" t="s">
        <v>17</v>
      </c>
      <c r="O417" s="40"/>
      <c r="P417" s="61"/>
      <c r="Q417" s="61"/>
      <c r="R417" s="61"/>
      <c r="S417" s="61"/>
      <c r="T417" s="61"/>
      <c r="U417" s="80"/>
      <c r="V417" s="80"/>
      <c r="W417" s="80"/>
    </row>
    <row r="418">
      <c r="A418" s="34">
        <v>45705.0</v>
      </c>
      <c r="B418" s="34">
        <v>45716.0</v>
      </c>
      <c r="C418" s="35">
        <v>217666.0</v>
      </c>
      <c r="D418" s="35" t="s">
        <v>89</v>
      </c>
      <c r="E418" s="34">
        <v>45383.0</v>
      </c>
      <c r="F418" s="36">
        <f t="shared" si="6"/>
        <v>10</v>
      </c>
      <c r="G418" s="34">
        <v>45454.0</v>
      </c>
      <c r="H418" s="36">
        <f t="shared" si="7"/>
        <v>8</v>
      </c>
      <c r="I418" s="35" t="s">
        <v>39</v>
      </c>
      <c r="J418" s="35" t="s">
        <v>31</v>
      </c>
      <c r="K418" s="38"/>
      <c r="L418" s="39"/>
      <c r="M418" s="39"/>
      <c r="N418" s="35" t="s">
        <v>17</v>
      </c>
      <c r="O418" s="40"/>
      <c r="P418" s="61"/>
      <c r="Q418" s="61"/>
      <c r="R418" s="61"/>
      <c r="S418" s="61"/>
      <c r="T418" s="61"/>
      <c r="U418" s="80"/>
      <c r="V418" s="80"/>
      <c r="W418" s="80"/>
    </row>
    <row r="419">
      <c r="A419" s="34">
        <v>45705.0</v>
      </c>
      <c r="B419" s="34">
        <v>45716.0</v>
      </c>
      <c r="C419" s="35">
        <v>166155.0</v>
      </c>
      <c r="D419" s="35" t="s">
        <v>89</v>
      </c>
      <c r="E419" s="34">
        <v>44958.0</v>
      </c>
      <c r="F419" s="36">
        <f t="shared" si="6"/>
        <v>24</v>
      </c>
      <c r="G419" s="34">
        <v>45019.0</v>
      </c>
      <c r="H419" s="36">
        <f t="shared" si="7"/>
        <v>22</v>
      </c>
      <c r="I419" s="35" t="s">
        <v>66</v>
      </c>
      <c r="J419" s="35" t="s">
        <v>31</v>
      </c>
      <c r="K419" s="38"/>
      <c r="L419" s="39"/>
      <c r="M419" s="39"/>
      <c r="N419" s="35" t="s">
        <v>17</v>
      </c>
      <c r="O419" s="40"/>
      <c r="P419" s="61"/>
      <c r="Q419" s="61"/>
      <c r="R419" s="61"/>
      <c r="S419" s="61"/>
      <c r="T419" s="61"/>
      <c r="U419" s="80"/>
      <c r="V419" s="80"/>
      <c r="W419" s="80"/>
    </row>
    <row r="420">
      <c r="A420" s="34">
        <v>45705.0</v>
      </c>
      <c r="B420" s="34">
        <v>45716.0</v>
      </c>
      <c r="C420" s="35">
        <v>179011.0</v>
      </c>
      <c r="D420" s="35" t="s">
        <v>89</v>
      </c>
      <c r="E420" s="34">
        <v>44896.0</v>
      </c>
      <c r="F420" s="36">
        <f t="shared" si="6"/>
        <v>26</v>
      </c>
      <c r="G420" s="34">
        <v>45127.0</v>
      </c>
      <c r="H420" s="36">
        <f t="shared" si="7"/>
        <v>19</v>
      </c>
      <c r="I420" s="35" t="s">
        <v>67</v>
      </c>
      <c r="J420" s="35" t="s">
        <v>31</v>
      </c>
      <c r="K420" s="38"/>
      <c r="L420" s="39"/>
      <c r="M420" s="39"/>
      <c r="N420" s="35" t="s">
        <v>17</v>
      </c>
      <c r="O420" s="40"/>
      <c r="P420" s="61"/>
      <c r="Q420" s="61"/>
      <c r="R420" s="61"/>
      <c r="S420" s="61"/>
      <c r="T420" s="61"/>
      <c r="U420" s="80"/>
      <c r="V420" s="80"/>
      <c r="W420" s="80"/>
    </row>
    <row r="421">
      <c r="A421" s="34">
        <v>45705.0</v>
      </c>
      <c r="B421" s="34">
        <v>45716.0</v>
      </c>
      <c r="C421" s="35">
        <v>162850.0</v>
      </c>
      <c r="D421" s="35" t="s">
        <v>89</v>
      </c>
      <c r="E421" s="34">
        <v>44958.0</v>
      </c>
      <c r="F421" s="36">
        <f t="shared" si="6"/>
        <v>24</v>
      </c>
      <c r="G421" s="34">
        <v>44994.0</v>
      </c>
      <c r="H421" s="36">
        <f t="shared" si="7"/>
        <v>23</v>
      </c>
      <c r="I421" s="35" t="s">
        <v>43</v>
      </c>
      <c r="J421" s="35" t="s">
        <v>31</v>
      </c>
      <c r="K421" s="38"/>
      <c r="L421" s="39"/>
      <c r="M421" s="39"/>
      <c r="N421" s="35" t="s">
        <v>17</v>
      </c>
      <c r="O421" s="40"/>
      <c r="P421" s="61"/>
      <c r="Q421" s="61"/>
      <c r="R421" s="61"/>
      <c r="S421" s="61"/>
      <c r="T421" s="61"/>
      <c r="U421" s="80"/>
      <c r="V421" s="80"/>
      <c r="W421" s="80"/>
    </row>
    <row r="422">
      <c r="A422" s="34">
        <v>45705.0</v>
      </c>
      <c r="B422" s="34">
        <v>45716.0</v>
      </c>
      <c r="C422" s="35">
        <v>193233.0</v>
      </c>
      <c r="D422" s="35" t="s">
        <v>89</v>
      </c>
      <c r="E422" s="34">
        <v>45200.0</v>
      </c>
      <c r="F422" s="36">
        <f t="shared" si="6"/>
        <v>16</v>
      </c>
      <c r="G422" s="37">
        <v>45247.0</v>
      </c>
      <c r="H422" s="36">
        <f t="shared" si="7"/>
        <v>15</v>
      </c>
      <c r="I422" s="35" t="s">
        <v>43</v>
      </c>
      <c r="J422" s="35">
        <v>328.0</v>
      </c>
      <c r="K422" s="38"/>
      <c r="L422" s="39"/>
      <c r="M422" s="39"/>
      <c r="N422" s="35" t="s">
        <v>17</v>
      </c>
      <c r="O422" s="40"/>
      <c r="P422" s="61"/>
      <c r="Q422" s="61"/>
      <c r="R422" s="61"/>
      <c r="S422" s="61"/>
      <c r="T422" s="61"/>
      <c r="U422" s="80"/>
      <c r="V422" s="80"/>
      <c r="W422" s="80"/>
    </row>
    <row r="423">
      <c r="A423" s="34">
        <v>45705.0</v>
      </c>
      <c r="B423" s="34">
        <v>45716.0</v>
      </c>
      <c r="C423" s="35">
        <v>197860.0</v>
      </c>
      <c r="D423" s="35" t="s">
        <v>89</v>
      </c>
      <c r="E423" s="34">
        <v>45200.0</v>
      </c>
      <c r="F423" s="36">
        <f t="shared" si="6"/>
        <v>16</v>
      </c>
      <c r="G423" s="34">
        <v>45300.0</v>
      </c>
      <c r="H423" s="36">
        <f t="shared" si="7"/>
        <v>13</v>
      </c>
      <c r="I423" s="35" t="s">
        <v>49</v>
      </c>
      <c r="J423" s="35" t="s">
        <v>252</v>
      </c>
      <c r="K423" s="38"/>
      <c r="L423" s="39"/>
      <c r="M423" s="39"/>
      <c r="N423" s="35" t="s">
        <v>17</v>
      </c>
      <c r="O423" s="40"/>
      <c r="P423" s="61"/>
      <c r="Q423" s="61"/>
      <c r="R423" s="61"/>
      <c r="S423" s="61"/>
      <c r="T423" s="61"/>
      <c r="U423" s="80"/>
      <c r="V423" s="80"/>
      <c r="W423" s="80"/>
    </row>
    <row r="424">
      <c r="A424" s="34">
        <v>45705.0</v>
      </c>
      <c r="B424" s="34">
        <v>45716.0</v>
      </c>
      <c r="C424" s="35">
        <v>203151.0</v>
      </c>
      <c r="D424" s="35" t="s">
        <v>89</v>
      </c>
      <c r="E424" s="34">
        <v>45323.0</v>
      </c>
      <c r="F424" s="36">
        <f t="shared" si="6"/>
        <v>12</v>
      </c>
      <c r="G424" s="34">
        <v>45342.0</v>
      </c>
      <c r="H424" s="36">
        <f t="shared" si="7"/>
        <v>12</v>
      </c>
      <c r="I424" s="35" t="s">
        <v>43</v>
      </c>
      <c r="J424" s="35" t="s">
        <v>246</v>
      </c>
      <c r="K424" s="38"/>
      <c r="L424" s="39"/>
      <c r="M424" s="39"/>
      <c r="N424" s="35" t="s">
        <v>17</v>
      </c>
      <c r="O424" s="40"/>
      <c r="P424" s="61"/>
      <c r="Q424" s="61"/>
      <c r="R424" s="61"/>
      <c r="S424" s="61"/>
      <c r="T424" s="61"/>
      <c r="U424" s="80"/>
      <c r="V424" s="80"/>
      <c r="W424" s="80"/>
    </row>
    <row r="425">
      <c r="A425" s="34">
        <v>45705.0</v>
      </c>
      <c r="B425" s="34">
        <v>45712.0</v>
      </c>
      <c r="C425" s="35">
        <v>204492.0</v>
      </c>
      <c r="D425" s="35" t="s">
        <v>89</v>
      </c>
      <c r="E425" s="34">
        <v>45261.0</v>
      </c>
      <c r="F425" s="36">
        <f t="shared" si="6"/>
        <v>14</v>
      </c>
      <c r="G425" s="34">
        <v>45357.0</v>
      </c>
      <c r="H425" s="36">
        <f t="shared" si="7"/>
        <v>11</v>
      </c>
      <c r="I425" s="35" t="s">
        <v>62</v>
      </c>
      <c r="J425" s="35">
        <v>102.0</v>
      </c>
      <c r="K425" s="48" t="s">
        <v>196</v>
      </c>
      <c r="L425" s="35" t="s">
        <v>54</v>
      </c>
      <c r="M425" s="34">
        <v>45712.0</v>
      </c>
      <c r="N425" s="35" t="s">
        <v>20</v>
      </c>
      <c r="O425" s="40"/>
      <c r="P425" s="61"/>
      <c r="Q425" s="61"/>
      <c r="R425" s="61"/>
      <c r="S425" s="61"/>
      <c r="T425" s="61"/>
      <c r="U425" s="80"/>
      <c r="V425" s="80"/>
      <c r="W425" s="80"/>
    </row>
    <row r="426">
      <c r="A426" s="34">
        <v>45705.0</v>
      </c>
      <c r="B426" s="34">
        <v>45715.0</v>
      </c>
      <c r="C426" s="35">
        <v>181067.0</v>
      </c>
      <c r="D426" s="35" t="s">
        <v>89</v>
      </c>
      <c r="E426" s="34">
        <v>45292.0</v>
      </c>
      <c r="F426" s="36">
        <f t="shared" si="6"/>
        <v>13</v>
      </c>
      <c r="G426" s="34">
        <v>45386.0</v>
      </c>
      <c r="H426" s="36">
        <f t="shared" si="7"/>
        <v>10</v>
      </c>
      <c r="I426" s="35" t="s">
        <v>39</v>
      </c>
      <c r="J426" s="35">
        <v>504.0</v>
      </c>
      <c r="K426" s="48">
        <v>5000.0</v>
      </c>
      <c r="L426" s="35" t="s">
        <v>68</v>
      </c>
      <c r="M426" s="34">
        <v>45715.0</v>
      </c>
      <c r="N426" s="35" t="s">
        <v>20</v>
      </c>
      <c r="O426" s="40"/>
      <c r="P426" s="61"/>
      <c r="Q426" s="61"/>
      <c r="R426" s="61"/>
      <c r="S426" s="61"/>
      <c r="T426" s="61"/>
      <c r="U426" s="80"/>
      <c r="V426" s="80"/>
      <c r="W426" s="80"/>
    </row>
    <row r="427">
      <c r="A427" s="34">
        <v>45709.0</v>
      </c>
      <c r="B427" s="34">
        <v>45709.0</v>
      </c>
      <c r="C427" s="35">
        <v>215810.0</v>
      </c>
      <c r="D427" s="35" t="s">
        <v>89</v>
      </c>
      <c r="E427" s="34">
        <v>45413.0</v>
      </c>
      <c r="F427" s="36">
        <f t="shared" si="6"/>
        <v>9</v>
      </c>
      <c r="G427" s="34">
        <v>45439.0</v>
      </c>
      <c r="H427" s="36">
        <f t="shared" si="7"/>
        <v>9</v>
      </c>
      <c r="I427" s="35" t="s">
        <v>62</v>
      </c>
      <c r="J427" s="35">
        <v>105.0</v>
      </c>
      <c r="K427" s="48" t="s">
        <v>74</v>
      </c>
      <c r="L427" s="35" t="s">
        <v>68</v>
      </c>
      <c r="M427" s="34">
        <v>45709.0</v>
      </c>
      <c r="N427" s="35" t="s">
        <v>20</v>
      </c>
      <c r="O427" s="40"/>
      <c r="P427" s="61"/>
      <c r="Q427" s="61"/>
      <c r="R427" s="61"/>
      <c r="S427" s="61"/>
      <c r="T427" s="61"/>
      <c r="U427" s="80"/>
      <c r="V427" s="80"/>
      <c r="W427" s="80"/>
    </row>
    <row r="428">
      <c r="A428" s="34">
        <v>45705.0</v>
      </c>
      <c r="B428" s="34">
        <v>45705.0</v>
      </c>
      <c r="C428" s="35">
        <v>209512.0</v>
      </c>
      <c r="D428" s="35" t="s">
        <v>89</v>
      </c>
      <c r="E428" s="34">
        <v>45292.0</v>
      </c>
      <c r="F428" s="36">
        <f t="shared" si="6"/>
        <v>13</v>
      </c>
      <c r="G428" s="34">
        <v>45390.0</v>
      </c>
      <c r="H428" s="36">
        <f t="shared" si="7"/>
        <v>10</v>
      </c>
      <c r="I428" s="35" t="s">
        <v>46</v>
      </c>
      <c r="J428" s="35">
        <v>404.0</v>
      </c>
      <c r="K428" s="48">
        <v>6120.48</v>
      </c>
      <c r="L428" s="35" t="s">
        <v>54</v>
      </c>
      <c r="M428" s="34">
        <v>45705.0</v>
      </c>
      <c r="N428" s="35" t="s">
        <v>21</v>
      </c>
      <c r="O428" s="55" t="s">
        <v>228</v>
      </c>
      <c r="P428" s="61"/>
      <c r="Q428" s="61"/>
      <c r="R428" s="61"/>
      <c r="S428" s="61"/>
      <c r="T428" s="61"/>
      <c r="U428" s="80"/>
      <c r="V428" s="80"/>
      <c r="W428" s="80"/>
    </row>
    <row r="429">
      <c r="A429" s="34">
        <v>45705.0</v>
      </c>
      <c r="B429" s="34">
        <v>45716.0</v>
      </c>
      <c r="C429" s="35">
        <v>232025.0</v>
      </c>
      <c r="D429" s="35" t="s">
        <v>163</v>
      </c>
      <c r="E429" s="34">
        <v>45413.0</v>
      </c>
      <c r="F429" s="36">
        <f t="shared" si="6"/>
        <v>9</v>
      </c>
      <c r="G429" s="37">
        <v>45588.0</v>
      </c>
      <c r="H429" s="36">
        <f t="shared" si="7"/>
        <v>4</v>
      </c>
      <c r="I429" s="35" t="s">
        <v>46</v>
      </c>
      <c r="J429" s="35" t="s">
        <v>31</v>
      </c>
      <c r="K429" s="38"/>
      <c r="L429" s="39"/>
      <c r="M429" s="39"/>
      <c r="N429" s="35" t="s">
        <v>17</v>
      </c>
      <c r="O429" s="40"/>
      <c r="P429" s="61"/>
      <c r="Q429" s="61"/>
      <c r="R429" s="61"/>
      <c r="S429" s="61"/>
      <c r="T429" s="61"/>
      <c r="U429" s="80"/>
      <c r="V429" s="80"/>
      <c r="W429" s="80"/>
    </row>
    <row r="430">
      <c r="A430" s="34">
        <v>45705.0</v>
      </c>
      <c r="B430" s="34">
        <v>45716.0</v>
      </c>
      <c r="C430" s="35">
        <v>236115.0</v>
      </c>
      <c r="D430" s="35" t="s">
        <v>163</v>
      </c>
      <c r="E430" s="34">
        <v>45597.0</v>
      </c>
      <c r="F430" s="36">
        <f t="shared" si="6"/>
        <v>3</v>
      </c>
      <c r="G430" s="34">
        <v>45629.0</v>
      </c>
      <c r="H430" s="36">
        <f t="shared" si="7"/>
        <v>2</v>
      </c>
      <c r="I430" s="35" t="s">
        <v>46</v>
      </c>
      <c r="J430" s="35" t="s">
        <v>31</v>
      </c>
      <c r="K430" s="38"/>
      <c r="L430" s="39"/>
      <c r="M430" s="39"/>
      <c r="N430" s="35" t="s">
        <v>17</v>
      </c>
      <c r="O430" s="40"/>
      <c r="P430" s="61"/>
      <c r="Q430" s="61"/>
      <c r="R430" s="61"/>
      <c r="S430" s="61"/>
      <c r="T430" s="61"/>
      <c r="U430" s="80"/>
      <c r="V430" s="80"/>
      <c r="W430" s="80"/>
    </row>
    <row r="431">
      <c r="A431" s="34">
        <v>45705.0</v>
      </c>
      <c r="B431" s="34">
        <v>45716.0</v>
      </c>
      <c r="C431" s="35">
        <v>234318.0</v>
      </c>
      <c r="D431" s="35" t="s">
        <v>163</v>
      </c>
      <c r="E431" s="34">
        <v>44197.0</v>
      </c>
      <c r="F431" s="36">
        <f t="shared" si="6"/>
        <v>49</v>
      </c>
      <c r="G431" s="37">
        <v>45615.0</v>
      </c>
      <c r="H431" s="36">
        <f t="shared" si="7"/>
        <v>3</v>
      </c>
      <c r="I431" s="35" t="s">
        <v>62</v>
      </c>
      <c r="J431" s="35" t="s">
        <v>31</v>
      </c>
      <c r="K431" s="38"/>
      <c r="L431" s="39"/>
      <c r="M431" s="39"/>
      <c r="N431" s="35" t="s">
        <v>17</v>
      </c>
      <c r="O431" s="40"/>
      <c r="P431" s="61"/>
      <c r="Q431" s="61"/>
      <c r="R431" s="61"/>
      <c r="S431" s="61"/>
      <c r="T431" s="61"/>
      <c r="U431" s="80"/>
      <c r="V431" s="80"/>
      <c r="W431" s="80"/>
    </row>
    <row r="432">
      <c r="A432" s="34">
        <v>45705.0</v>
      </c>
      <c r="B432" s="34">
        <v>45709.0</v>
      </c>
      <c r="C432" s="35">
        <v>220707.0</v>
      </c>
      <c r="D432" s="35" t="s">
        <v>163</v>
      </c>
      <c r="E432" s="34">
        <v>45474.0</v>
      </c>
      <c r="F432" s="36">
        <f t="shared" si="6"/>
        <v>7</v>
      </c>
      <c r="G432" s="34">
        <v>45481.0</v>
      </c>
      <c r="H432" s="36">
        <f t="shared" si="7"/>
        <v>7</v>
      </c>
      <c r="I432" s="35" t="s">
        <v>62</v>
      </c>
      <c r="J432" s="35" t="s">
        <v>31</v>
      </c>
      <c r="K432" s="48" t="s">
        <v>196</v>
      </c>
      <c r="L432" s="35" t="s">
        <v>70</v>
      </c>
      <c r="M432" s="34">
        <v>45709.0</v>
      </c>
      <c r="N432" s="35" t="s">
        <v>23</v>
      </c>
      <c r="O432" s="40"/>
      <c r="P432" s="61"/>
      <c r="Q432" s="61"/>
      <c r="R432" s="61"/>
      <c r="S432" s="61"/>
      <c r="T432" s="61"/>
      <c r="U432" s="80"/>
      <c r="V432" s="80"/>
      <c r="W432" s="80"/>
    </row>
    <row r="433">
      <c r="A433" s="34">
        <v>45712.0</v>
      </c>
      <c r="B433" s="34">
        <v>45713.0</v>
      </c>
      <c r="C433" s="35">
        <v>224522.0</v>
      </c>
      <c r="D433" s="35" t="s">
        <v>163</v>
      </c>
      <c r="E433" s="34">
        <v>45474.0</v>
      </c>
      <c r="F433" s="36">
        <f t="shared" si="6"/>
        <v>7</v>
      </c>
      <c r="G433" s="34">
        <v>45523.0</v>
      </c>
      <c r="H433" s="36">
        <f t="shared" si="7"/>
        <v>6</v>
      </c>
      <c r="I433" s="35" t="s">
        <v>49</v>
      </c>
      <c r="J433" s="35">
        <v>203.0</v>
      </c>
      <c r="K433" s="48">
        <v>5000.0</v>
      </c>
      <c r="L433" s="35" t="s">
        <v>70</v>
      </c>
      <c r="M433" s="34">
        <v>45713.0</v>
      </c>
      <c r="N433" s="35" t="s">
        <v>15</v>
      </c>
      <c r="O433" s="55" t="s">
        <v>55</v>
      </c>
      <c r="P433" s="61"/>
      <c r="Q433" s="61"/>
      <c r="R433" s="61"/>
      <c r="S433" s="61"/>
      <c r="T433" s="61"/>
      <c r="U433" s="80"/>
      <c r="V433" s="80"/>
      <c r="W433" s="80"/>
    </row>
    <row r="434">
      <c r="A434" s="34">
        <v>45705.0</v>
      </c>
      <c r="B434" s="34">
        <v>45716.0</v>
      </c>
      <c r="C434" s="35">
        <v>227676.0</v>
      </c>
      <c r="D434" s="35" t="s">
        <v>163</v>
      </c>
      <c r="E434" s="34">
        <v>45505.0</v>
      </c>
      <c r="F434" s="36">
        <f t="shared" si="6"/>
        <v>6</v>
      </c>
      <c r="G434" s="34">
        <v>45546.0</v>
      </c>
      <c r="H434" s="36">
        <f t="shared" si="7"/>
        <v>5</v>
      </c>
      <c r="I434" s="35" t="s">
        <v>39</v>
      </c>
      <c r="J434" s="35" t="s">
        <v>31</v>
      </c>
      <c r="K434" s="38"/>
      <c r="L434" s="39"/>
      <c r="M434" s="39"/>
      <c r="N434" s="35" t="s">
        <v>17</v>
      </c>
      <c r="O434" s="40"/>
      <c r="P434" s="61"/>
      <c r="Q434" s="61"/>
      <c r="R434" s="61"/>
      <c r="S434" s="61"/>
      <c r="T434" s="61"/>
      <c r="U434" s="80"/>
      <c r="V434" s="80"/>
      <c r="W434" s="80"/>
    </row>
    <row r="435">
      <c r="A435" s="34">
        <v>45705.0</v>
      </c>
      <c r="B435" s="34">
        <v>45716.0</v>
      </c>
      <c r="C435" s="35">
        <v>228641.0</v>
      </c>
      <c r="D435" s="35" t="s">
        <v>163</v>
      </c>
      <c r="E435" s="34">
        <v>45383.0</v>
      </c>
      <c r="F435" s="36">
        <f t="shared" si="6"/>
        <v>10</v>
      </c>
      <c r="G435" s="34">
        <v>45555.0</v>
      </c>
      <c r="H435" s="36">
        <f t="shared" si="7"/>
        <v>5</v>
      </c>
      <c r="I435" s="35" t="s">
        <v>39</v>
      </c>
      <c r="J435" s="35" t="s">
        <v>31</v>
      </c>
      <c r="K435" s="38"/>
      <c r="L435" s="39"/>
      <c r="M435" s="39"/>
      <c r="N435" s="35" t="s">
        <v>17</v>
      </c>
      <c r="O435" s="40"/>
      <c r="P435" s="61"/>
      <c r="Q435" s="61"/>
      <c r="R435" s="61"/>
      <c r="S435" s="61"/>
      <c r="T435" s="61"/>
      <c r="U435" s="80"/>
      <c r="V435" s="80"/>
      <c r="W435" s="80"/>
    </row>
    <row r="436">
      <c r="A436" s="34">
        <v>45705.0</v>
      </c>
      <c r="B436" s="34">
        <v>45716.0</v>
      </c>
      <c r="C436" s="35">
        <v>230133.0</v>
      </c>
      <c r="D436" s="35" t="s">
        <v>163</v>
      </c>
      <c r="E436" s="34">
        <v>45536.0</v>
      </c>
      <c r="F436" s="36">
        <f t="shared" si="6"/>
        <v>5</v>
      </c>
      <c r="G436" s="34">
        <v>45572.0</v>
      </c>
      <c r="H436" s="36">
        <f t="shared" si="7"/>
        <v>4</v>
      </c>
      <c r="I436" s="35" t="s">
        <v>39</v>
      </c>
      <c r="J436" s="35" t="s">
        <v>31</v>
      </c>
      <c r="K436" s="38"/>
      <c r="L436" s="39"/>
      <c r="M436" s="39"/>
      <c r="N436" s="35" t="s">
        <v>17</v>
      </c>
      <c r="O436" s="40"/>
      <c r="P436" s="61"/>
      <c r="Q436" s="61"/>
      <c r="R436" s="61"/>
      <c r="S436" s="61"/>
      <c r="T436" s="61"/>
      <c r="U436" s="80"/>
      <c r="V436" s="80"/>
      <c r="W436" s="80"/>
    </row>
    <row r="437">
      <c r="A437" s="34">
        <v>45705.0</v>
      </c>
      <c r="B437" s="34">
        <v>45716.0</v>
      </c>
      <c r="C437" s="35">
        <v>230853.0</v>
      </c>
      <c r="D437" s="35" t="s">
        <v>163</v>
      </c>
      <c r="E437" s="34">
        <v>45536.0</v>
      </c>
      <c r="F437" s="36">
        <f t="shared" si="6"/>
        <v>5</v>
      </c>
      <c r="G437" s="37">
        <v>45587.0</v>
      </c>
      <c r="H437" s="36">
        <f t="shared" si="7"/>
        <v>4</v>
      </c>
      <c r="I437" s="35" t="s">
        <v>62</v>
      </c>
      <c r="J437" s="35" t="s">
        <v>31</v>
      </c>
      <c r="K437" s="38"/>
      <c r="L437" s="39"/>
      <c r="M437" s="39"/>
      <c r="N437" s="35" t="s">
        <v>17</v>
      </c>
      <c r="O437" s="40"/>
      <c r="P437" s="61"/>
      <c r="Q437" s="61"/>
      <c r="R437" s="61"/>
      <c r="S437" s="61"/>
      <c r="T437" s="61"/>
      <c r="U437" s="80"/>
      <c r="V437" s="80"/>
      <c r="W437" s="80"/>
    </row>
    <row r="438">
      <c r="A438" s="34">
        <v>45705.0</v>
      </c>
      <c r="B438" s="34">
        <v>45716.0</v>
      </c>
      <c r="C438" s="35">
        <v>233622.0</v>
      </c>
      <c r="D438" s="35" t="s">
        <v>163</v>
      </c>
      <c r="E438" s="34">
        <v>45505.0</v>
      </c>
      <c r="F438" s="36">
        <f t="shared" si="6"/>
        <v>6</v>
      </c>
      <c r="G438" s="34">
        <v>45543.0</v>
      </c>
      <c r="H438" s="36">
        <f t="shared" si="7"/>
        <v>5</v>
      </c>
      <c r="I438" s="35" t="s">
        <v>62</v>
      </c>
      <c r="J438" s="35" t="s">
        <v>31</v>
      </c>
      <c r="K438" s="38"/>
      <c r="L438" s="39"/>
      <c r="M438" s="39"/>
      <c r="N438" s="35" t="s">
        <v>17</v>
      </c>
      <c r="O438" s="40"/>
      <c r="P438" s="61"/>
      <c r="Q438" s="61"/>
      <c r="R438" s="61"/>
      <c r="S438" s="61"/>
      <c r="T438" s="61"/>
      <c r="U438" s="80"/>
      <c r="V438" s="80"/>
      <c r="W438" s="80"/>
    </row>
    <row r="439">
      <c r="A439" s="34">
        <v>45705.0</v>
      </c>
      <c r="B439" s="34">
        <v>45716.0</v>
      </c>
      <c r="C439" s="35">
        <v>184980.0</v>
      </c>
      <c r="D439" s="35" t="s">
        <v>163</v>
      </c>
      <c r="E439" s="34">
        <v>45108.0</v>
      </c>
      <c r="F439" s="36">
        <f t="shared" si="6"/>
        <v>19</v>
      </c>
      <c r="G439" s="34">
        <v>45174.0</v>
      </c>
      <c r="H439" s="36">
        <f t="shared" si="7"/>
        <v>17</v>
      </c>
      <c r="I439" s="35" t="s">
        <v>43</v>
      </c>
      <c r="J439" s="35" t="s">
        <v>31</v>
      </c>
      <c r="K439" s="38"/>
      <c r="L439" s="39"/>
      <c r="M439" s="39"/>
      <c r="N439" s="35" t="s">
        <v>17</v>
      </c>
      <c r="O439" s="40"/>
      <c r="P439" s="61"/>
      <c r="Q439" s="61"/>
      <c r="R439" s="61"/>
      <c r="S439" s="61"/>
      <c r="T439" s="61"/>
      <c r="U439" s="80"/>
      <c r="V439" s="80"/>
      <c r="W439" s="80"/>
    </row>
    <row r="440">
      <c r="A440" s="34">
        <v>45705.0</v>
      </c>
      <c r="B440" s="34">
        <v>45716.0</v>
      </c>
      <c r="C440" s="35">
        <v>233546.0</v>
      </c>
      <c r="D440" s="35" t="s">
        <v>163</v>
      </c>
      <c r="E440" s="34">
        <v>45566.0</v>
      </c>
      <c r="F440" s="36">
        <f t="shared" si="6"/>
        <v>4</v>
      </c>
      <c r="G440" s="37">
        <v>45624.0</v>
      </c>
      <c r="H440" s="36">
        <f t="shared" si="7"/>
        <v>3</v>
      </c>
      <c r="I440" s="35" t="s">
        <v>43</v>
      </c>
      <c r="J440" s="35" t="s">
        <v>31</v>
      </c>
      <c r="K440" s="38"/>
      <c r="L440" s="39"/>
      <c r="M440" s="39"/>
      <c r="N440" s="35" t="s">
        <v>17</v>
      </c>
      <c r="O440" s="40"/>
      <c r="P440" s="61"/>
      <c r="Q440" s="61"/>
      <c r="R440" s="61"/>
      <c r="S440" s="61"/>
      <c r="T440" s="61"/>
      <c r="U440" s="80"/>
      <c r="V440" s="80"/>
      <c r="W440" s="80"/>
    </row>
    <row r="441">
      <c r="A441" s="34">
        <v>45705.0</v>
      </c>
      <c r="B441" s="34">
        <v>45716.0</v>
      </c>
      <c r="C441" s="35">
        <v>236325.0</v>
      </c>
      <c r="D441" s="35" t="s">
        <v>163</v>
      </c>
      <c r="E441" s="34">
        <v>45566.0</v>
      </c>
      <c r="F441" s="36">
        <f t="shared" si="6"/>
        <v>4</v>
      </c>
      <c r="G441" s="34">
        <v>45631.0</v>
      </c>
      <c r="H441" s="36">
        <f t="shared" si="7"/>
        <v>2</v>
      </c>
      <c r="I441" s="35" t="s">
        <v>39</v>
      </c>
      <c r="J441" s="35" t="s">
        <v>31</v>
      </c>
      <c r="K441" s="38"/>
      <c r="L441" s="39"/>
      <c r="M441" s="39"/>
      <c r="N441" s="35" t="s">
        <v>17</v>
      </c>
      <c r="O441" s="40"/>
      <c r="P441" s="61"/>
      <c r="Q441" s="61"/>
      <c r="R441" s="61"/>
      <c r="S441" s="61"/>
      <c r="T441" s="61"/>
      <c r="U441" s="80"/>
      <c r="V441" s="80"/>
      <c r="W441" s="80"/>
    </row>
    <row r="442">
      <c r="A442" s="34">
        <v>45705.0</v>
      </c>
      <c r="B442" s="34">
        <v>45716.0</v>
      </c>
      <c r="C442" s="35">
        <v>237206.0</v>
      </c>
      <c r="D442" s="35" t="s">
        <v>163</v>
      </c>
      <c r="E442" s="34">
        <v>45566.0</v>
      </c>
      <c r="F442" s="36">
        <f t="shared" si="6"/>
        <v>4</v>
      </c>
      <c r="G442" s="37">
        <v>45644.0</v>
      </c>
      <c r="H442" s="36">
        <f t="shared" si="7"/>
        <v>2</v>
      </c>
      <c r="I442" s="35" t="s">
        <v>62</v>
      </c>
      <c r="J442" s="35" t="s">
        <v>31</v>
      </c>
      <c r="K442" s="38"/>
      <c r="L442" s="39"/>
      <c r="M442" s="39"/>
      <c r="N442" s="35" t="s">
        <v>17</v>
      </c>
      <c r="O442" s="40"/>
      <c r="P442" s="61"/>
      <c r="Q442" s="61"/>
      <c r="R442" s="61"/>
      <c r="S442" s="61"/>
      <c r="T442" s="61"/>
      <c r="U442" s="80"/>
      <c r="V442" s="80"/>
      <c r="W442" s="80"/>
    </row>
    <row r="443">
      <c r="A443" s="34">
        <v>45705.0</v>
      </c>
      <c r="B443" s="34">
        <v>45716.0</v>
      </c>
      <c r="C443" s="35">
        <v>206124.0</v>
      </c>
      <c r="D443" s="35" t="s">
        <v>163</v>
      </c>
      <c r="E443" s="34">
        <v>45536.0</v>
      </c>
      <c r="F443" s="36">
        <f t="shared" si="6"/>
        <v>5</v>
      </c>
      <c r="G443" s="34">
        <v>45663.0</v>
      </c>
      <c r="H443" s="36">
        <f t="shared" si="7"/>
        <v>1</v>
      </c>
      <c r="I443" s="35" t="s">
        <v>39</v>
      </c>
      <c r="J443" s="35" t="s">
        <v>31</v>
      </c>
      <c r="K443" s="38"/>
      <c r="L443" s="39"/>
      <c r="M443" s="39"/>
      <c r="N443" s="35" t="s">
        <v>17</v>
      </c>
      <c r="O443" s="40"/>
      <c r="P443" s="61"/>
      <c r="Q443" s="61"/>
      <c r="R443" s="61"/>
      <c r="S443" s="61"/>
      <c r="T443" s="61"/>
      <c r="U443" s="80"/>
      <c r="V443" s="80"/>
      <c r="W443" s="80"/>
    </row>
    <row r="444">
      <c r="A444" s="34">
        <v>45705.0</v>
      </c>
      <c r="B444" s="34">
        <v>45716.0</v>
      </c>
      <c r="C444" s="35">
        <v>238972.0</v>
      </c>
      <c r="D444" s="35" t="s">
        <v>163</v>
      </c>
      <c r="E444" s="34">
        <v>45566.0</v>
      </c>
      <c r="F444" s="36">
        <f t="shared" si="6"/>
        <v>4</v>
      </c>
      <c r="G444" s="34">
        <v>45667.0</v>
      </c>
      <c r="H444" s="36">
        <f t="shared" si="7"/>
        <v>1</v>
      </c>
      <c r="I444" s="35" t="s">
        <v>39</v>
      </c>
      <c r="J444" s="35" t="s">
        <v>31</v>
      </c>
      <c r="K444" s="38"/>
      <c r="L444" s="39"/>
      <c r="M444" s="39"/>
      <c r="N444" s="35" t="s">
        <v>17</v>
      </c>
      <c r="O444" s="40"/>
      <c r="P444" s="61"/>
      <c r="Q444" s="61"/>
      <c r="R444" s="61"/>
      <c r="S444" s="61"/>
      <c r="T444" s="61"/>
      <c r="U444" s="80"/>
      <c r="V444" s="80"/>
      <c r="W444" s="80"/>
    </row>
    <row r="445">
      <c r="A445" s="34">
        <v>45705.0</v>
      </c>
      <c r="B445" s="34">
        <v>45716.0</v>
      </c>
      <c r="C445" s="35">
        <v>240005.0</v>
      </c>
      <c r="D445" s="35" t="s">
        <v>163</v>
      </c>
      <c r="E445" s="34">
        <v>45658.0</v>
      </c>
      <c r="F445" s="36">
        <f t="shared" si="6"/>
        <v>1</v>
      </c>
      <c r="G445" s="34">
        <v>45677.0</v>
      </c>
      <c r="H445" s="36">
        <f t="shared" si="7"/>
        <v>1</v>
      </c>
      <c r="I445" s="35" t="s">
        <v>39</v>
      </c>
      <c r="J445" s="35" t="s">
        <v>31</v>
      </c>
      <c r="K445" s="38"/>
      <c r="L445" s="39"/>
      <c r="M445" s="39"/>
      <c r="N445" s="35" t="s">
        <v>17</v>
      </c>
      <c r="O445" s="40"/>
      <c r="P445" s="61"/>
      <c r="Q445" s="61"/>
      <c r="R445" s="61"/>
      <c r="S445" s="61"/>
      <c r="T445" s="61"/>
      <c r="U445" s="80"/>
      <c r="V445" s="80"/>
      <c r="W445" s="80"/>
    </row>
    <row r="446">
      <c r="A446" s="34">
        <v>45705.0</v>
      </c>
      <c r="B446" s="34">
        <v>45716.0</v>
      </c>
      <c r="C446" s="35">
        <v>241924.0</v>
      </c>
      <c r="D446" s="35" t="s">
        <v>163</v>
      </c>
      <c r="E446" s="34">
        <v>45627.0</v>
      </c>
      <c r="F446" s="36">
        <f t="shared" si="6"/>
        <v>2</v>
      </c>
      <c r="G446" s="34">
        <v>45693.0</v>
      </c>
      <c r="H446" s="36">
        <f t="shared" si="7"/>
        <v>0</v>
      </c>
      <c r="I446" s="35" t="s">
        <v>39</v>
      </c>
      <c r="J446" s="35" t="s">
        <v>31</v>
      </c>
      <c r="K446" s="38"/>
      <c r="L446" s="39"/>
      <c r="M446" s="39"/>
      <c r="N446" s="35" t="s">
        <v>17</v>
      </c>
      <c r="O446" s="40"/>
      <c r="P446" s="61"/>
      <c r="Q446" s="61"/>
      <c r="R446" s="61"/>
      <c r="S446" s="61"/>
      <c r="T446" s="61"/>
      <c r="U446" s="80"/>
      <c r="V446" s="80"/>
      <c r="W446" s="80"/>
    </row>
    <row r="447">
      <c r="A447" s="34">
        <v>45705.0</v>
      </c>
      <c r="B447" s="34">
        <v>45716.0</v>
      </c>
      <c r="C447" s="35">
        <v>226275.0</v>
      </c>
      <c r="D447" s="35" t="s">
        <v>163</v>
      </c>
      <c r="E447" s="34">
        <v>45658.0</v>
      </c>
      <c r="F447" s="36">
        <f t="shared" si="6"/>
        <v>1</v>
      </c>
      <c r="G447" s="34">
        <v>45333.0</v>
      </c>
      <c r="H447" s="36">
        <f t="shared" si="7"/>
        <v>12</v>
      </c>
      <c r="I447" s="35" t="s">
        <v>62</v>
      </c>
      <c r="J447" s="35" t="s">
        <v>31</v>
      </c>
      <c r="K447" s="38"/>
      <c r="L447" s="39"/>
      <c r="M447" s="39"/>
      <c r="N447" s="35" t="s">
        <v>17</v>
      </c>
      <c r="O447" s="40"/>
      <c r="P447" s="61"/>
      <c r="Q447" s="61"/>
      <c r="R447" s="61"/>
      <c r="S447" s="61"/>
      <c r="T447" s="61"/>
      <c r="U447" s="80"/>
      <c r="V447" s="80"/>
      <c r="W447" s="80"/>
    </row>
    <row r="448">
      <c r="A448" s="34">
        <v>45705.0</v>
      </c>
      <c r="B448" s="34">
        <v>45716.0</v>
      </c>
      <c r="C448" s="35">
        <v>125048.0</v>
      </c>
      <c r="D448" s="35" t="s">
        <v>166</v>
      </c>
      <c r="E448" s="34">
        <v>44621.0</v>
      </c>
      <c r="F448" s="36">
        <f t="shared" si="6"/>
        <v>35</v>
      </c>
      <c r="G448" s="34">
        <v>44671.0</v>
      </c>
      <c r="H448" s="36">
        <f t="shared" si="7"/>
        <v>34</v>
      </c>
      <c r="I448" s="35" t="s">
        <v>39</v>
      </c>
      <c r="J448" s="35" t="s">
        <v>31</v>
      </c>
      <c r="K448" s="38"/>
      <c r="L448" s="39"/>
      <c r="M448" s="39"/>
      <c r="N448" s="35" t="s">
        <v>17</v>
      </c>
      <c r="O448" s="40"/>
      <c r="P448" s="61"/>
      <c r="Q448" s="61"/>
      <c r="R448" s="61"/>
      <c r="S448" s="61"/>
      <c r="T448" s="61"/>
      <c r="U448" s="80"/>
      <c r="V448" s="80"/>
      <c r="W448" s="80"/>
    </row>
    <row r="449">
      <c r="A449" s="34">
        <v>45705.0</v>
      </c>
      <c r="B449" s="34">
        <v>45716.0</v>
      </c>
      <c r="C449" s="35">
        <v>212077.0</v>
      </c>
      <c r="D449" s="35" t="s">
        <v>166</v>
      </c>
      <c r="E449" s="34">
        <v>45383.0</v>
      </c>
      <c r="F449" s="36">
        <f t="shared" si="6"/>
        <v>10</v>
      </c>
      <c r="G449" s="34">
        <v>45407.0</v>
      </c>
      <c r="H449" s="36">
        <f t="shared" si="7"/>
        <v>10</v>
      </c>
      <c r="I449" s="35" t="s">
        <v>62</v>
      </c>
      <c r="J449" s="35" t="s">
        <v>31</v>
      </c>
      <c r="K449" s="38"/>
      <c r="L449" s="39"/>
      <c r="M449" s="39"/>
      <c r="N449" s="35" t="s">
        <v>17</v>
      </c>
      <c r="O449" s="40"/>
      <c r="P449" s="61"/>
      <c r="Q449" s="61"/>
      <c r="R449" s="61"/>
      <c r="S449" s="61"/>
      <c r="T449" s="61"/>
      <c r="U449" s="80"/>
      <c r="V449" s="80"/>
      <c r="W449" s="80"/>
    </row>
    <row r="450">
      <c r="A450" s="34">
        <v>45705.0</v>
      </c>
      <c r="B450" s="34">
        <v>45707.0</v>
      </c>
      <c r="C450" s="35">
        <v>220802.0</v>
      </c>
      <c r="D450" s="35" t="s">
        <v>166</v>
      </c>
      <c r="E450" s="34">
        <v>45444.0</v>
      </c>
      <c r="F450" s="36">
        <f t="shared" si="6"/>
        <v>8</v>
      </c>
      <c r="G450" s="34">
        <v>45490.0</v>
      </c>
      <c r="H450" s="36">
        <f t="shared" si="7"/>
        <v>7</v>
      </c>
      <c r="I450" s="35" t="s">
        <v>43</v>
      </c>
      <c r="J450" s="35">
        <v>312.0</v>
      </c>
      <c r="K450" s="48">
        <v>7000.0</v>
      </c>
      <c r="L450" s="35" t="s">
        <v>68</v>
      </c>
      <c r="M450" s="34">
        <v>45707.0</v>
      </c>
      <c r="N450" s="35" t="s">
        <v>20</v>
      </c>
      <c r="O450" s="55" t="s">
        <v>247</v>
      </c>
      <c r="P450" s="61"/>
      <c r="Q450" s="61"/>
      <c r="R450" s="61"/>
      <c r="S450" s="61"/>
      <c r="T450" s="61"/>
      <c r="U450" s="80"/>
      <c r="V450" s="80"/>
      <c r="W450" s="80"/>
    </row>
    <row r="451">
      <c r="A451" s="34">
        <v>45705.0</v>
      </c>
      <c r="B451" s="34">
        <v>45716.0</v>
      </c>
      <c r="C451" s="35">
        <v>236634.0</v>
      </c>
      <c r="D451" s="35" t="s">
        <v>166</v>
      </c>
      <c r="E451" s="34">
        <v>44927.0</v>
      </c>
      <c r="F451" s="36">
        <f t="shared" si="6"/>
        <v>25</v>
      </c>
      <c r="G451" s="34">
        <v>45635.0</v>
      </c>
      <c r="H451" s="36">
        <f t="shared" si="7"/>
        <v>2</v>
      </c>
      <c r="I451" s="35" t="s">
        <v>62</v>
      </c>
      <c r="J451" s="35" t="s">
        <v>31</v>
      </c>
      <c r="K451" s="38"/>
      <c r="L451" s="39"/>
      <c r="M451" s="39"/>
      <c r="N451" s="35" t="s">
        <v>17</v>
      </c>
      <c r="O451" s="40"/>
      <c r="P451" s="61"/>
      <c r="Q451" s="61"/>
      <c r="R451" s="61"/>
      <c r="S451" s="61"/>
      <c r="T451" s="61"/>
      <c r="U451" s="80"/>
      <c r="V451" s="80"/>
      <c r="W451" s="80"/>
    </row>
    <row r="452">
      <c r="A452" s="34">
        <v>45705.0</v>
      </c>
      <c r="B452" s="34">
        <v>45716.0</v>
      </c>
      <c r="C452" s="35">
        <v>233011.0</v>
      </c>
      <c r="D452" s="35" t="s">
        <v>166</v>
      </c>
      <c r="E452" s="34">
        <v>45413.0</v>
      </c>
      <c r="F452" s="36">
        <f t="shared" si="6"/>
        <v>9</v>
      </c>
      <c r="G452" s="34">
        <v>45601.0</v>
      </c>
      <c r="H452" s="36">
        <f t="shared" si="7"/>
        <v>3</v>
      </c>
      <c r="I452" s="35" t="s">
        <v>66</v>
      </c>
      <c r="J452" s="35" t="s">
        <v>31</v>
      </c>
      <c r="K452" s="38"/>
      <c r="L452" s="39"/>
      <c r="M452" s="39"/>
      <c r="N452" s="35" t="s">
        <v>17</v>
      </c>
      <c r="O452" s="40"/>
      <c r="P452" s="61"/>
      <c r="Q452" s="61"/>
      <c r="R452" s="61"/>
      <c r="S452" s="61"/>
      <c r="T452" s="61"/>
      <c r="U452" s="80"/>
      <c r="V452" s="80"/>
      <c r="W452" s="80"/>
    </row>
    <row r="453">
      <c r="A453" s="34">
        <v>45705.0</v>
      </c>
      <c r="B453" s="34">
        <v>45716.0</v>
      </c>
      <c r="C453" s="35">
        <v>238004.0</v>
      </c>
      <c r="D453" s="35" t="s">
        <v>166</v>
      </c>
      <c r="E453" s="34">
        <v>45352.0</v>
      </c>
      <c r="F453" s="36">
        <f t="shared" si="6"/>
        <v>11</v>
      </c>
      <c r="G453" s="34">
        <v>45665.0</v>
      </c>
      <c r="H453" s="36">
        <f t="shared" si="7"/>
        <v>1</v>
      </c>
      <c r="I453" s="35" t="s">
        <v>39</v>
      </c>
      <c r="J453" s="35" t="s">
        <v>31</v>
      </c>
      <c r="K453" s="38"/>
      <c r="L453" s="39"/>
      <c r="M453" s="39"/>
      <c r="N453" s="35" t="s">
        <v>17</v>
      </c>
      <c r="O453" s="40"/>
      <c r="P453" s="61"/>
      <c r="Q453" s="61"/>
      <c r="R453" s="61"/>
      <c r="S453" s="61"/>
      <c r="T453" s="61"/>
      <c r="U453" s="80"/>
      <c r="V453" s="80"/>
      <c r="W453" s="80"/>
    </row>
    <row r="454">
      <c r="A454" s="34">
        <v>45705.0</v>
      </c>
      <c r="B454" s="34">
        <v>45716.0</v>
      </c>
      <c r="C454" s="35">
        <v>159719.0</v>
      </c>
      <c r="D454" s="35" t="s">
        <v>94</v>
      </c>
      <c r="E454" s="34">
        <v>43983.0</v>
      </c>
      <c r="F454" s="36">
        <f t="shared" si="6"/>
        <v>56</v>
      </c>
      <c r="G454" s="34">
        <v>44964.0</v>
      </c>
      <c r="H454" s="36">
        <f t="shared" si="7"/>
        <v>24</v>
      </c>
      <c r="I454" s="35" t="s">
        <v>66</v>
      </c>
      <c r="J454" s="35" t="s">
        <v>31</v>
      </c>
      <c r="K454" s="38"/>
      <c r="L454" s="39"/>
      <c r="M454" s="39"/>
      <c r="N454" s="35" t="s">
        <v>17</v>
      </c>
      <c r="O454" s="40"/>
      <c r="P454" s="61"/>
      <c r="Q454" s="61"/>
      <c r="R454" s="61"/>
      <c r="S454" s="61"/>
      <c r="T454" s="61"/>
      <c r="U454" s="80"/>
      <c r="V454" s="80"/>
      <c r="W454" s="80"/>
    </row>
    <row r="455">
      <c r="A455" s="34">
        <v>45705.0</v>
      </c>
      <c r="B455" s="34">
        <v>45716.0</v>
      </c>
      <c r="C455" s="35">
        <v>198376.0</v>
      </c>
      <c r="D455" s="35" t="s">
        <v>94</v>
      </c>
      <c r="E455" s="34">
        <v>45261.0</v>
      </c>
      <c r="F455" s="36">
        <f t="shared" si="6"/>
        <v>14</v>
      </c>
      <c r="G455" s="34">
        <v>45303.0</v>
      </c>
      <c r="H455" s="36">
        <f t="shared" si="7"/>
        <v>13</v>
      </c>
      <c r="I455" s="35" t="s">
        <v>62</v>
      </c>
      <c r="J455" s="35">
        <v>101.0</v>
      </c>
      <c r="K455" s="38"/>
      <c r="L455" s="39"/>
      <c r="M455" s="39"/>
      <c r="N455" s="35" t="s">
        <v>17</v>
      </c>
      <c r="O455" s="40"/>
      <c r="P455" s="61"/>
      <c r="Q455" s="61"/>
      <c r="R455" s="61"/>
      <c r="S455" s="61"/>
      <c r="T455" s="61"/>
      <c r="U455" s="80"/>
      <c r="V455" s="80"/>
      <c r="W455" s="80"/>
    </row>
    <row r="456">
      <c r="A456" s="34">
        <v>45705.0</v>
      </c>
      <c r="B456" s="34">
        <v>45716.0</v>
      </c>
      <c r="C456" s="35">
        <v>189357.0</v>
      </c>
      <c r="D456" s="35" t="s">
        <v>94</v>
      </c>
      <c r="E456" s="34">
        <v>45170.0</v>
      </c>
      <c r="F456" s="36">
        <f t="shared" si="6"/>
        <v>17</v>
      </c>
      <c r="G456" s="37">
        <v>45213.0</v>
      </c>
      <c r="H456" s="36">
        <f t="shared" si="7"/>
        <v>16</v>
      </c>
      <c r="I456" s="35" t="s">
        <v>62</v>
      </c>
      <c r="J456" s="35" t="s">
        <v>31</v>
      </c>
      <c r="K456" s="38"/>
      <c r="L456" s="39"/>
      <c r="M456" s="39"/>
      <c r="N456" s="35" t="s">
        <v>17</v>
      </c>
      <c r="O456" s="40"/>
      <c r="P456" s="61"/>
      <c r="Q456" s="61"/>
      <c r="R456" s="61"/>
      <c r="S456" s="61"/>
      <c r="T456" s="61"/>
      <c r="U456" s="80"/>
      <c r="V456" s="80"/>
      <c r="W456" s="80"/>
    </row>
    <row r="457">
      <c r="A457" s="34">
        <v>45705.0</v>
      </c>
      <c r="B457" s="34">
        <v>45716.0</v>
      </c>
      <c r="C457" s="35">
        <v>214738.0</v>
      </c>
      <c r="D457" s="35" t="s">
        <v>94</v>
      </c>
      <c r="E457" s="34">
        <v>45323.0</v>
      </c>
      <c r="F457" s="36">
        <f t="shared" si="6"/>
        <v>12</v>
      </c>
      <c r="G457" s="34">
        <v>45428.0</v>
      </c>
      <c r="H457" s="36">
        <f t="shared" si="7"/>
        <v>9</v>
      </c>
      <c r="I457" s="35" t="s">
        <v>66</v>
      </c>
      <c r="J457" s="35">
        <v>23.0</v>
      </c>
      <c r="K457" s="38"/>
      <c r="L457" s="39"/>
      <c r="M457" s="39"/>
      <c r="N457" s="35" t="s">
        <v>17</v>
      </c>
      <c r="O457" s="40"/>
      <c r="P457" s="61"/>
      <c r="Q457" s="61"/>
      <c r="R457" s="61"/>
      <c r="S457" s="61"/>
      <c r="T457" s="61"/>
      <c r="U457" s="80"/>
      <c r="V457" s="80"/>
      <c r="W457" s="80"/>
    </row>
    <row r="458">
      <c r="A458" s="34">
        <v>45705.0</v>
      </c>
      <c r="B458" s="34">
        <v>45716.0</v>
      </c>
      <c r="C458" s="35">
        <v>214945.0</v>
      </c>
      <c r="D458" s="35" t="s">
        <v>94</v>
      </c>
      <c r="E458" s="34">
        <v>45383.0</v>
      </c>
      <c r="F458" s="36">
        <f t="shared" si="6"/>
        <v>10</v>
      </c>
      <c r="G458" s="34">
        <v>45429.0</v>
      </c>
      <c r="H458" s="36">
        <f t="shared" si="7"/>
        <v>9</v>
      </c>
      <c r="I458" s="35" t="s">
        <v>62</v>
      </c>
      <c r="J458" s="35" t="s">
        <v>31</v>
      </c>
      <c r="K458" s="38"/>
      <c r="L458" s="39"/>
      <c r="M458" s="39"/>
      <c r="N458" s="35" t="s">
        <v>17</v>
      </c>
      <c r="O458" s="40"/>
      <c r="P458" s="61"/>
      <c r="Q458" s="61"/>
      <c r="R458" s="61"/>
      <c r="S458" s="61"/>
      <c r="T458" s="61"/>
      <c r="U458" s="80"/>
      <c r="V458" s="80"/>
      <c r="W458" s="80"/>
    </row>
    <row r="459">
      <c r="A459" s="34">
        <v>45705.0</v>
      </c>
      <c r="B459" s="34">
        <v>45716.0</v>
      </c>
      <c r="C459" s="35">
        <v>231121.0</v>
      </c>
      <c r="D459" s="35" t="s">
        <v>94</v>
      </c>
      <c r="E459" s="34">
        <v>45505.0</v>
      </c>
      <c r="F459" s="36">
        <f t="shared" si="6"/>
        <v>6</v>
      </c>
      <c r="G459" s="37">
        <v>45586.0</v>
      </c>
      <c r="H459" s="36">
        <f t="shared" si="7"/>
        <v>4</v>
      </c>
      <c r="I459" s="35" t="s">
        <v>66</v>
      </c>
      <c r="J459" s="35" t="s">
        <v>31</v>
      </c>
      <c r="K459" s="38"/>
      <c r="L459" s="39"/>
      <c r="M459" s="39"/>
      <c r="N459" s="35" t="s">
        <v>17</v>
      </c>
      <c r="O459" s="40"/>
      <c r="P459" s="61"/>
      <c r="Q459" s="61"/>
      <c r="R459" s="61"/>
      <c r="S459" s="61"/>
      <c r="T459" s="61"/>
      <c r="U459" s="80"/>
      <c r="V459" s="80"/>
      <c r="W459" s="80"/>
    </row>
    <row r="460">
      <c r="A460" s="34">
        <v>45705.0</v>
      </c>
      <c r="B460" s="34">
        <v>45716.0</v>
      </c>
      <c r="C460" s="35">
        <v>236184.0</v>
      </c>
      <c r="D460" s="35" t="s">
        <v>94</v>
      </c>
      <c r="E460" s="34">
        <v>45566.0</v>
      </c>
      <c r="F460" s="36">
        <f t="shared" si="6"/>
        <v>4</v>
      </c>
      <c r="G460" s="34">
        <v>45630.0</v>
      </c>
      <c r="H460" s="36">
        <f t="shared" si="7"/>
        <v>2</v>
      </c>
      <c r="I460" s="35" t="s">
        <v>66</v>
      </c>
      <c r="J460" s="35" t="s">
        <v>31</v>
      </c>
      <c r="K460" s="38"/>
      <c r="L460" s="39"/>
      <c r="M460" s="39"/>
      <c r="N460" s="35" t="s">
        <v>17</v>
      </c>
      <c r="O460" s="40"/>
      <c r="P460" s="61"/>
      <c r="Q460" s="61"/>
      <c r="R460" s="61"/>
      <c r="S460" s="61"/>
      <c r="T460" s="61"/>
      <c r="U460" s="80"/>
      <c r="V460" s="80"/>
      <c r="W460" s="80"/>
    </row>
    <row r="461">
      <c r="A461" s="34">
        <v>45705.0</v>
      </c>
      <c r="B461" s="34">
        <v>45716.0</v>
      </c>
      <c r="C461" s="35">
        <v>231526.0</v>
      </c>
      <c r="D461" s="35" t="s">
        <v>94</v>
      </c>
      <c r="E461" s="34">
        <v>45566.0</v>
      </c>
      <c r="F461" s="36">
        <f t="shared" si="6"/>
        <v>4</v>
      </c>
      <c r="G461" s="37">
        <v>45582.0</v>
      </c>
      <c r="H461" s="36">
        <f t="shared" si="7"/>
        <v>4</v>
      </c>
      <c r="I461" s="35" t="s">
        <v>49</v>
      </c>
      <c r="J461" s="35" t="s">
        <v>31</v>
      </c>
      <c r="K461" s="38"/>
      <c r="L461" s="39"/>
      <c r="M461" s="39"/>
      <c r="N461" s="35" t="s">
        <v>17</v>
      </c>
      <c r="O461" s="40"/>
      <c r="P461" s="61"/>
      <c r="Q461" s="61"/>
      <c r="R461" s="61"/>
      <c r="S461" s="61"/>
      <c r="T461" s="61"/>
      <c r="U461" s="80"/>
      <c r="V461" s="80"/>
      <c r="W461" s="80"/>
    </row>
    <row r="462">
      <c r="A462" s="34">
        <v>45705.0</v>
      </c>
      <c r="B462" s="34">
        <v>45716.0</v>
      </c>
      <c r="C462" s="35">
        <v>116621.0</v>
      </c>
      <c r="D462" s="35" t="s">
        <v>94</v>
      </c>
      <c r="E462" s="34">
        <v>44593.0</v>
      </c>
      <c r="F462" s="36">
        <f t="shared" si="6"/>
        <v>36</v>
      </c>
      <c r="G462" s="34">
        <v>44610.0</v>
      </c>
      <c r="H462" s="36">
        <f t="shared" si="7"/>
        <v>36</v>
      </c>
      <c r="I462" s="35" t="s">
        <v>67</v>
      </c>
      <c r="J462" s="35" t="s">
        <v>31</v>
      </c>
      <c r="K462" s="38"/>
      <c r="L462" s="39"/>
      <c r="M462" s="39"/>
      <c r="N462" s="35" t="s">
        <v>17</v>
      </c>
      <c r="O462" s="40"/>
      <c r="P462" s="61"/>
      <c r="Q462" s="61"/>
      <c r="R462" s="61"/>
      <c r="S462" s="61"/>
      <c r="T462" s="61"/>
      <c r="U462" s="80"/>
      <c r="V462" s="80"/>
      <c r="W462" s="80"/>
    </row>
    <row r="463">
      <c r="A463" s="34">
        <v>45705.0</v>
      </c>
      <c r="B463" s="34">
        <v>45716.0</v>
      </c>
      <c r="C463" s="35">
        <v>182611.0</v>
      </c>
      <c r="D463" s="35" t="s">
        <v>94</v>
      </c>
      <c r="E463" s="34">
        <v>45139.0</v>
      </c>
      <c r="F463" s="36">
        <f t="shared" si="6"/>
        <v>18</v>
      </c>
      <c r="G463" s="34">
        <v>45155.0</v>
      </c>
      <c r="H463" s="36">
        <f t="shared" si="7"/>
        <v>18</v>
      </c>
      <c r="I463" s="35" t="s">
        <v>39</v>
      </c>
      <c r="J463" s="35" t="s">
        <v>31</v>
      </c>
      <c r="K463" s="38"/>
      <c r="L463" s="39"/>
      <c r="M463" s="39"/>
      <c r="N463" s="35" t="s">
        <v>17</v>
      </c>
      <c r="O463" s="40"/>
      <c r="P463" s="61"/>
      <c r="Q463" s="61"/>
      <c r="R463" s="61"/>
      <c r="S463" s="61"/>
      <c r="T463" s="61"/>
      <c r="U463" s="80"/>
      <c r="V463" s="80"/>
      <c r="W463" s="80"/>
    </row>
    <row r="464">
      <c r="A464" s="34">
        <v>45705.0</v>
      </c>
      <c r="B464" s="34">
        <v>45716.0</v>
      </c>
      <c r="C464" s="35">
        <v>190968.0</v>
      </c>
      <c r="D464" s="35" t="s">
        <v>94</v>
      </c>
      <c r="E464" s="34">
        <v>45047.0</v>
      </c>
      <c r="F464" s="36">
        <f t="shared" si="6"/>
        <v>21</v>
      </c>
      <c r="G464" s="37">
        <v>45226.0</v>
      </c>
      <c r="H464" s="36">
        <f t="shared" si="7"/>
        <v>16</v>
      </c>
      <c r="I464" s="35" t="s">
        <v>39</v>
      </c>
      <c r="J464" s="35" t="s">
        <v>31</v>
      </c>
      <c r="K464" s="38"/>
      <c r="L464" s="39"/>
      <c r="M464" s="39"/>
      <c r="N464" s="35" t="s">
        <v>17</v>
      </c>
      <c r="O464" s="40"/>
      <c r="P464" s="61"/>
      <c r="Q464" s="61"/>
      <c r="R464" s="61"/>
      <c r="S464" s="61"/>
      <c r="T464" s="61"/>
      <c r="U464" s="80"/>
      <c r="V464" s="80"/>
      <c r="W464" s="80"/>
    </row>
    <row r="465">
      <c r="A465" s="34">
        <v>45705.0</v>
      </c>
      <c r="B465" s="34">
        <v>45716.0</v>
      </c>
      <c r="C465" s="35">
        <v>205472.0</v>
      </c>
      <c r="D465" s="35" t="s">
        <v>94</v>
      </c>
      <c r="E465" s="34">
        <v>45323.0</v>
      </c>
      <c r="F465" s="36">
        <f t="shared" si="6"/>
        <v>12</v>
      </c>
      <c r="G465" s="34">
        <v>45359.0</v>
      </c>
      <c r="H465" s="36">
        <f t="shared" si="7"/>
        <v>11</v>
      </c>
      <c r="I465" s="35" t="s">
        <v>39</v>
      </c>
      <c r="J465" s="35" t="s">
        <v>31</v>
      </c>
      <c r="K465" s="38"/>
      <c r="L465" s="39"/>
      <c r="M465" s="39"/>
      <c r="N465" s="35" t="s">
        <v>17</v>
      </c>
      <c r="O465" s="40"/>
      <c r="P465" s="61"/>
      <c r="Q465" s="61"/>
      <c r="R465" s="61"/>
      <c r="S465" s="61"/>
      <c r="T465" s="61"/>
      <c r="U465" s="80"/>
      <c r="V465" s="80"/>
      <c r="W465" s="80"/>
    </row>
    <row r="466">
      <c r="A466" s="34">
        <v>45705.0</v>
      </c>
      <c r="B466" s="34">
        <v>45716.0</v>
      </c>
      <c r="C466" s="35">
        <v>218701.0</v>
      </c>
      <c r="D466" s="35" t="s">
        <v>94</v>
      </c>
      <c r="E466" s="34">
        <v>45292.0</v>
      </c>
      <c r="F466" s="36">
        <f t="shared" si="6"/>
        <v>13</v>
      </c>
      <c r="G466" s="34">
        <v>45463.0</v>
      </c>
      <c r="H466" s="36">
        <f t="shared" si="7"/>
        <v>8</v>
      </c>
      <c r="I466" s="35" t="s">
        <v>39</v>
      </c>
      <c r="J466" s="35" t="s">
        <v>31</v>
      </c>
      <c r="K466" s="38"/>
      <c r="L466" s="39"/>
      <c r="M466" s="39"/>
      <c r="N466" s="35" t="s">
        <v>17</v>
      </c>
      <c r="O466" s="40"/>
      <c r="P466" s="61"/>
      <c r="Q466" s="61"/>
      <c r="R466" s="61"/>
      <c r="S466" s="61"/>
      <c r="T466" s="61"/>
      <c r="U466" s="80"/>
      <c r="V466" s="80"/>
      <c r="W466" s="80"/>
    </row>
    <row r="467">
      <c r="A467" s="34">
        <v>45705.0</v>
      </c>
      <c r="B467" s="34">
        <v>45716.0</v>
      </c>
      <c r="C467" s="35">
        <v>227888.0</v>
      </c>
      <c r="D467" s="35" t="s">
        <v>94</v>
      </c>
      <c r="E467" s="34">
        <v>45505.0</v>
      </c>
      <c r="F467" s="36">
        <f t="shared" si="6"/>
        <v>6</v>
      </c>
      <c r="G467" s="34">
        <v>45548.0</v>
      </c>
      <c r="H467" s="36">
        <f t="shared" si="7"/>
        <v>5</v>
      </c>
      <c r="I467" s="35" t="s">
        <v>39</v>
      </c>
      <c r="J467" s="35" t="s">
        <v>31</v>
      </c>
      <c r="K467" s="38"/>
      <c r="L467" s="39"/>
      <c r="M467" s="39"/>
      <c r="N467" s="35" t="s">
        <v>17</v>
      </c>
      <c r="O467" s="40"/>
      <c r="P467" s="61"/>
      <c r="Q467" s="61"/>
      <c r="R467" s="61"/>
      <c r="S467" s="61"/>
      <c r="T467" s="61"/>
      <c r="U467" s="80"/>
      <c r="V467" s="80"/>
      <c r="W467" s="80"/>
    </row>
    <row r="468">
      <c r="A468" s="34">
        <v>45705.0</v>
      </c>
      <c r="B468" s="34">
        <v>45716.0</v>
      </c>
      <c r="C468" s="35">
        <v>233300.0</v>
      </c>
      <c r="D468" s="35" t="s">
        <v>94</v>
      </c>
      <c r="E468" s="34">
        <v>45505.0</v>
      </c>
      <c r="F468" s="36">
        <f t="shared" si="6"/>
        <v>6</v>
      </c>
      <c r="G468" s="34">
        <v>45601.0</v>
      </c>
      <c r="H468" s="36">
        <f t="shared" si="7"/>
        <v>3</v>
      </c>
      <c r="I468" s="35" t="s">
        <v>39</v>
      </c>
      <c r="J468" s="35" t="s">
        <v>31</v>
      </c>
      <c r="K468" s="38"/>
      <c r="L468" s="39"/>
      <c r="M468" s="39"/>
      <c r="N468" s="35" t="s">
        <v>17</v>
      </c>
      <c r="O468" s="40"/>
      <c r="P468" s="61"/>
      <c r="Q468" s="61"/>
      <c r="R468" s="61"/>
      <c r="S468" s="61"/>
      <c r="T468" s="61"/>
      <c r="U468" s="80"/>
      <c r="V468" s="80"/>
      <c r="W468" s="80"/>
    </row>
    <row r="469">
      <c r="A469" s="34">
        <v>45705.0</v>
      </c>
      <c r="B469" s="34">
        <v>45716.0</v>
      </c>
      <c r="C469" s="35">
        <v>238143.0</v>
      </c>
      <c r="D469" s="35" t="s">
        <v>94</v>
      </c>
      <c r="E469" s="34">
        <v>45627.0</v>
      </c>
      <c r="F469" s="36">
        <f t="shared" si="6"/>
        <v>2</v>
      </c>
      <c r="G469" s="34">
        <v>45661.0</v>
      </c>
      <c r="H469" s="36">
        <f t="shared" si="7"/>
        <v>1</v>
      </c>
      <c r="I469" s="35" t="s">
        <v>49</v>
      </c>
      <c r="J469" s="35" t="s">
        <v>31</v>
      </c>
      <c r="K469" s="38"/>
      <c r="L469" s="39"/>
      <c r="M469" s="39"/>
      <c r="N469" s="35" t="s">
        <v>17</v>
      </c>
      <c r="O469" s="40"/>
      <c r="P469" s="61"/>
      <c r="Q469" s="61"/>
      <c r="R469" s="61"/>
      <c r="S469" s="61"/>
      <c r="T469" s="61"/>
      <c r="U469" s="80"/>
      <c r="V469" s="80"/>
      <c r="W469" s="80"/>
    </row>
    <row r="470">
      <c r="A470" s="34">
        <v>45705.0</v>
      </c>
      <c r="B470" s="34">
        <v>45716.0</v>
      </c>
      <c r="C470" s="35">
        <v>240157.0</v>
      </c>
      <c r="D470" s="35" t="s">
        <v>94</v>
      </c>
      <c r="E470" s="34">
        <v>45566.0</v>
      </c>
      <c r="F470" s="36">
        <f t="shared" si="6"/>
        <v>4</v>
      </c>
      <c r="G470" s="34">
        <v>45678.0</v>
      </c>
      <c r="H470" s="36">
        <f t="shared" si="7"/>
        <v>1</v>
      </c>
      <c r="I470" s="35" t="s">
        <v>39</v>
      </c>
      <c r="J470" s="35" t="s">
        <v>31</v>
      </c>
      <c r="K470" s="38"/>
      <c r="L470" s="39"/>
      <c r="M470" s="39"/>
      <c r="N470" s="35" t="s">
        <v>17</v>
      </c>
      <c r="O470" s="40"/>
      <c r="P470" s="61"/>
      <c r="Q470" s="61"/>
      <c r="R470" s="61"/>
      <c r="S470" s="61"/>
      <c r="T470" s="61"/>
      <c r="U470" s="80"/>
      <c r="V470" s="80"/>
      <c r="W470" s="80"/>
    </row>
    <row r="471">
      <c r="A471" s="34">
        <v>45705.0</v>
      </c>
      <c r="B471" s="34">
        <v>45716.0</v>
      </c>
      <c r="C471" s="35">
        <v>242327.0</v>
      </c>
      <c r="D471" s="35" t="s">
        <v>94</v>
      </c>
      <c r="E471" s="34">
        <v>45566.0</v>
      </c>
      <c r="F471" s="36">
        <f t="shared" si="6"/>
        <v>4</v>
      </c>
      <c r="G471" s="34">
        <v>45695.0</v>
      </c>
      <c r="H471" s="36">
        <f t="shared" si="7"/>
        <v>0</v>
      </c>
      <c r="I471" s="35" t="s">
        <v>39</v>
      </c>
      <c r="J471" s="35" t="s">
        <v>31</v>
      </c>
      <c r="K471" s="38"/>
      <c r="L471" s="39"/>
      <c r="M471" s="39"/>
      <c r="N471" s="35" t="s">
        <v>17</v>
      </c>
      <c r="O471" s="40"/>
      <c r="P471" s="61"/>
      <c r="Q471" s="61"/>
      <c r="R471" s="61"/>
      <c r="S471" s="61"/>
      <c r="T471" s="61"/>
      <c r="U471" s="80"/>
      <c r="V471" s="80"/>
      <c r="W471" s="80"/>
    </row>
    <row r="472">
      <c r="A472" s="34">
        <v>45705.0</v>
      </c>
      <c r="B472" s="34">
        <v>45716.0</v>
      </c>
      <c r="C472" s="35">
        <v>135283.0</v>
      </c>
      <c r="D472" s="35" t="s">
        <v>95</v>
      </c>
      <c r="E472" s="34">
        <v>44713.0</v>
      </c>
      <c r="F472" s="36">
        <f t="shared" si="6"/>
        <v>32</v>
      </c>
      <c r="G472" s="34">
        <v>44744.0</v>
      </c>
      <c r="H472" s="36">
        <f t="shared" si="7"/>
        <v>31</v>
      </c>
      <c r="I472" s="35" t="s">
        <v>62</v>
      </c>
      <c r="J472" s="35" t="s">
        <v>31</v>
      </c>
      <c r="K472" s="38"/>
      <c r="L472" s="39"/>
      <c r="M472" s="39"/>
      <c r="N472" s="35" t="s">
        <v>17</v>
      </c>
      <c r="O472" s="40"/>
      <c r="P472" s="61"/>
      <c r="Q472" s="61"/>
      <c r="R472" s="61"/>
      <c r="S472" s="61"/>
      <c r="T472" s="61"/>
      <c r="U472" s="80"/>
      <c r="V472" s="80"/>
      <c r="W472" s="80"/>
    </row>
    <row r="473">
      <c r="A473" s="34">
        <v>45705.0</v>
      </c>
      <c r="B473" s="34">
        <v>45716.0</v>
      </c>
      <c r="C473" s="35">
        <v>163283.0</v>
      </c>
      <c r="D473" s="35" t="s">
        <v>95</v>
      </c>
      <c r="E473" s="34">
        <v>44986.0</v>
      </c>
      <c r="F473" s="36">
        <f t="shared" si="6"/>
        <v>23</v>
      </c>
      <c r="G473" s="34">
        <v>44994.0</v>
      </c>
      <c r="H473" s="36">
        <f t="shared" si="7"/>
        <v>23</v>
      </c>
      <c r="I473" s="35" t="s">
        <v>46</v>
      </c>
      <c r="J473" s="35" t="s">
        <v>31</v>
      </c>
      <c r="K473" s="38"/>
      <c r="L473" s="39"/>
      <c r="M473" s="39"/>
      <c r="N473" s="35" t="s">
        <v>17</v>
      </c>
      <c r="O473" s="40"/>
      <c r="P473" s="61"/>
      <c r="Q473" s="61"/>
      <c r="R473" s="61"/>
      <c r="S473" s="61"/>
      <c r="T473" s="61"/>
      <c r="U473" s="80"/>
      <c r="V473" s="80"/>
      <c r="W473" s="80"/>
    </row>
    <row r="474">
      <c r="A474" s="34">
        <v>45705.0</v>
      </c>
      <c r="B474" s="34">
        <v>45716.0</v>
      </c>
      <c r="C474" s="35">
        <v>234402.0</v>
      </c>
      <c r="D474" s="35" t="s">
        <v>95</v>
      </c>
      <c r="E474" s="34">
        <v>45566.0</v>
      </c>
      <c r="F474" s="36">
        <f t="shared" si="6"/>
        <v>4</v>
      </c>
      <c r="G474" s="37">
        <v>45622.0</v>
      </c>
      <c r="H474" s="36">
        <f t="shared" si="7"/>
        <v>3</v>
      </c>
      <c r="I474" s="35" t="s">
        <v>39</v>
      </c>
      <c r="J474" s="35" t="s">
        <v>31</v>
      </c>
      <c r="K474" s="38"/>
      <c r="L474" s="39"/>
      <c r="M474" s="39"/>
      <c r="N474" s="35" t="s">
        <v>17</v>
      </c>
      <c r="O474" s="40"/>
      <c r="P474" s="61"/>
      <c r="Q474" s="61"/>
      <c r="R474" s="61"/>
      <c r="S474" s="61"/>
      <c r="T474" s="61"/>
      <c r="U474" s="80"/>
      <c r="V474" s="80"/>
      <c r="W474" s="80"/>
    </row>
    <row r="475">
      <c r="A475" s="34">
        <v>45705.0</v>
      </c>
      <c r="B475" s="34">
        <v>45716.0</v>
      </c>
      <c r="C475" s="35">
        <v>229361.0</v>
      </c>
      <c r="D475" s="35" t="s">
        <v>95</v>
      </c>
      <c r="E475" s="34">
        <v>45536.0</v>
      </c>
      <c r="F475" s="36">
        <f t="shared" si="6"/>
        <v>5</v>
      </c>
      <c r="G475" s="34">
        <v>45562.0</v>
      </c>
      <c r="H475" s="36">
        <f t="shared" si="7"/>
        <v>5</v>
      </c>
      <c r="I475" s="35" t="s">
        <v>43</v>
      </c>
      <c r="J475" s="35" t="s">
        <v>31</v>
      </c>
      <c r="K475" s="38"/>
      <c r="L475" s="39"/>
      <c r="M475" s="39"/>
      <c r="N475" s="35" t="s">
        <v>17</v>
      </c>
      <c r="O475" s="40"/>
      <c r="P475" s="61"/>
      <c r="Q475" s="61"/>
      <c r="R475" s="61"/>
      <c r="S475" s="61"/>
      <c r="T475" s="61"/>
      <c r="U475" s="80"/>
      <c r="V475" s="80"/>
      <c r="W475" s="80"/>
    </row>
    <row r="476">
      <c r="A476" s="34">
        <v>45705.0</v>
      </c>
      <c r="B476" s="34">
        <v>45712.0</v>
      </c>
      <c r="C476" s="35">
        <v>139373.0</v>
      </c>
      <c r="D476" s="35" t="s">
        <v>95</v>
      </c>
      <c r="E476" s="34">
        <v>44774.0</v>
      </c>
      <c r="F476" s="36">
        <f t="shared" si="6"/>
        <v>30</v>
      </c>
      <c r="G476" s="34">
        <v>44776.0</v>
      </c>
      <c r="H476" s="36">
        <f t="shared" si="7"/>
        <v>30</v>
      </c>
      <c r="I476" s="35" t="s">
        <v>62</v>
      </c>
      <c r="J476" s="35">
        <v>129.0</v>
      </c>
      <c r="K476" s="48" t="s">
        <v>222</v>
      </c>
      <c r="L476" s="35" t="s">
        <v>54</v>
      </c>
      <c r="M476" s="34">
        <v>45712.0</v>
      </c>
      <c r="N476" s="35" t="s">
        <v>20</v>
      </c>
      <c r="O476" s="40"/>
      <c r="P476" s="61"/>
      <c r="Q476" s="61"/>
      <c r="R476" s="61"/>
      <c r="S476" s="61"/>
      <c r="T476" s="61"/>
      <c r="U476" s="80"/>
      <c r="V476" s="80"/>
      <c r="W476" s="80"/>
    </row>
    <row r="477">
      <c r="A477" s="34">
        <v>45705.0</v>
      </c>
      <c r="B477" s="34">
        <v>45716.0</v>
      </c>
      <c r="C477" s="35">
        <v>139230.0</v>
      </c>
      <c r="D477" s="35" t="s">
        <v>95</v>
      </c>
      <c r="E477" s="34">
        <v>44743.0</v>
      </c>
      <c r="F477" s="36">
        <f t="shared" si="6"/>
        <v>31</v>
      </c>
      <c r="G477" s="34">
        <v>44775.0</v>
      </c>
      <c r="H477" s="36">
        <f t="shared" si="7"/>
        <v>30</v>
      </c>
      <c r="I477" s="35" t="s">
        <v>43</v>
      </c>
      <c r="J477" s="35">
        <v>313.0</v>
      </c>
      <c r="K477" s="38"/>
      <c r="L477" s="39"/>
      <c r="M477" s="39"/>
      <c r="N477" s="35" t="s">
        <v>17</v>
      </c>
      <c r="O477" s="40"/>
      <c r="P477" s="61"/>
      <c r="Q477" s="61"/>
      <c r="R477" s="61"/>
      <c r="S477" s="61"/>
      <c r="T477" s="61"/>
      <c r="U477" s="80"/>
      <c r="V477" s="80"/>
      <c r="W477" s="80"/>
    </row>
    <row r="478">
      <c r="A478" s="34">
        <v>45705.0</v>
      </c>
      <c r="B478" s="34">
        <v>45716.0</v>
      </c>
      <c r="C478" s="35">
        <v>240858.0</v>
      </c>
      <c r="D478" s="35" t="s">
        <v>95</v>
      </c>
      <c r="E478" s="34">
        <v>45413.0</v>
      </c>
      <c r="F478" s="36">
        <f t="shared" si="6"/>
        <v>9</v>
      </c>
      <c r="G478" s="34">
        <v>45685.0</v>
      </c>
      <c r="H478" s="36">
        <f t="shared" si="7"/>
        <v>1</v>
      </c>
      <c r="I478" s="35" t="s">
        <v>39</v>
      </c>
      <c r="J478" s="35" t="s">
        <v>31</v>
      </c>
      <c r="K478" s="38"/>
      <c r="L478" s="39"/>
      <c r="M478" s="39"/>
      <c r="N478" s="35" t="s">
        <v>17</v>
      </c>
      <c r="O478" s="40"/>
      <c r="P478" s="61"/>
      <c r="Q478" s="61"/>
      <c r="R478" s="61"/>
      <c r="S478" s="61"/>
      <c r="T478" s="61"/>
      <c r="U478" s="80"/>
      <c r="V478" s="80"/>
      <c r="W478" s="80"/>
    </row>
    <row r="479">
      <c r="A479" s="34">
        <v>45705.0</v>
      </c>
      <c r="B479" s="34">
        <v>45716.0</v>
      </c>
      <c r="C479" s="35">
        <v>182987.0</v>
      </c>
      <c r="D479" s="35" t="s">
        <v>95</v>
      </c>
      <c r="E479" s="34">
        <v>43922.0</v>
      </c>
      <c r="F479" s="36">
        <f t="shared" si="6"/>
        <v>58</v>
      </c>
      <c r="G479" s="34">
        <v>45159.0</v>
      </c>
      <c r="H479" s="36">
        <f t="shared" si="7"/>
        <v>18</v>
      </c>
      <c r="I479" s="35" t="s">
        <v>62</v>
      </c>
      <c r="J479" s="35" t="s">
        <v>31</v>
      </c>
      <c r="K479" s="38"/>
      <c r="L479" s="39"/>
      <c r="M479" s="39"/>
      <c r="N479" s="35" t="s">
        <v>17</v>
      </c>
      <c r="O479" s="40"/>
      <c r="P479" s="61"/>
      <c r="Q479" s="61"/>
      <c r="R479" s="61"/>
      <c r="S479" s="61"/>
      <c r="T479" s="61"/>
      <c r="U479" s="80"/>
      <c r="V479" s="80"/>
      <c r="W479" s="80"/>
    </row>
    <row r="480">
      <c r="A480" s="34">
        <v>45705.0</v>
      </c>
      <c r="B480" s="34">
        <v>45716.0</v>
      </c>
      <c r="C480" s="35">
        <v>221748.0</v>
      </c>
      <c r="D480" s="35" t="s">
        <v>95</v>
      </c>
      <c r="E480" s="34">
        <v>43891.0</v>
      </c>
      <c r="F480" s="36">
        <f t="shared" si="6"/>
        <v>59</v>
      </c>
      <c r="G480" s="34">
        <v>45489.0</v>
      </c>
      <c r="H480" s="36">
        <f t="shared" si="7"/>
        <v>7</v>
      </c>
      <c r="I480" s="35" t="s">
        <v>39</v>
      </c>
      <c r="J480" s="35">
        <v>505.0</v>
      </c>
      <c r="K480" s="48" t="s">
        <v>196</v>
      </c>
      <c r="L480" s="35" t="s">
        <v>54</v>
      </c>
      <c r="M480" s="108">
        <v>45716.0</v>
      </c>
      <c r="N480" s="35" t="s">
        <v>15</v>
      </c>
      <c r="O480" s="55" t="s">
        <v>55</v>
      </c>
      <c r="P480" s="61"/>
      <c r="Q480" s="61"/>
      <c r="R480" s="61"/>
      <c r="S480" s="61"/>
      <c r="T480" s="61"/>
      <c r="U480" s="80"/>
      <c r="V480" s="80"/>
      <c r="W480" s="80"/>
    </row>
    <row r="481">
      <c r="A481" s="34">
        <v>45705.0</v>
      </c>
      <c r="B481" s="34">
        <v>45706.0</v>
      </c>
      <c r="C481" s="35">
        <v>228986.0</v>
      </c>
      <c r="D481" s="35" t="s">
        <v>95</v>
      </c>
      <c r="E481" s="34">
        <v>45231.0</v>
      </c>
      <c r="F481" s="36">
        <f t="shared" si="6"/>
        <v>15</v>
      </c>
      <c r="G481" s="34">
        <v>45560.0</v>
      </c>
      <c r="H481" s="36">
        <f t="shared" si="7"/>
        <v>5</v>
      </c>
      <c r="I481" s="35" t="s">
        <v>62</v>
      </c>
      <c r="J481" s="35">
        <v>104.0</v>
      </c>
      <c r="K481" s="48">
        <v>1500.0</v>
      </c>
      <c r="L481" s="35" t="s">
        <v>68</v>
      </c>
      <c r="M481" s="34">
        <v>45706.0</v>
      </c>
      <c r="N481" s="35" t="s">
        <v>20</v>
      </c>
      <c r="O481" s="55" t="s">
        <v>201</v>
      </c>
      <c r="P481" s="61"/>
      <c r="Q481" s="61"/>
      <c r="R481" s="61"/>
      <c r="S481" s="61"/>
      <c r="T481" s="61"/>
      <c r="U481" s="80"/>
      <c r="V481" s="80"/>
      <c r="W481" s="80"/>
    </row>
    <row r="482">
      <c r="A482" s="34">
        <v>45705.0</v>
      </c>
      <c r="B482" s="34">
        <v>45716.0</v>
      </c>
      <c r="C482" s="35">
        <v>234615.0</v>
      </c>
      <c r="D482" s="35" t="s">
        <v>95</v>
      </c>
      <c r="E482" s="34">
        <v>45536.0</v>
      </c>
      <c r="F482" s="36">
        <f t="shared" si="6"/>
        <v>5</v>
      </c>
      <c r="G482" s="37">
        <v>45615.0</v>
      </c>
      <c r="H482" s="36">
        <f t="shared" si="7"/>
        <v>3</v>
      </c>
      <c r="I482" s="35" t="s">
        <v>62</v>
      </c>
      <c r="J482" s="35" t="s">
        <v>31</v>
      </c>
      <c r="K482" s="38"/>
      <c r="L482" s="39"/>
      <c r="M482" s="39"/>
      <c r="N482" s="35" t="s">
        <v>17</v>
      </c>
      <c r="O482" s="40"/>
      <c r="P482" s="61"/>
      <c r="Q482" s="61"/>
      <c r="R482" s="61"/>
      <c r="S482" s="61"/>
      <c r="T482" s="61"/>
      <c r="U482" s="80"/>
      <c r="V482" s="80"/>
      <c r="W482" s="80"/>
    </row>
    <row r="483">
      <c r="A483" s="34">
        <v>45705.0</v>
      </c>
      <c r="B483" s="34">
        <v>45716.0</v>
      </c>
      <c r="C483" s="35">
        <v>237801.0</v>
      </c>
      <c r="D483" s="35" t="s">
        <v>95</v>
      </c>
      <c r="E483" s="34">
        <v>45536.0</v>
      </c>
      <c r="F483" s="36">
        <f t="shared" si="6"/>
        <v>5</v>
      </c>
      <c r="G483" s="37">
        <v>45656.0</v>
      </c>
      <c r="H483" s="36">
        <f t="shared" si="7"/>
        <v>1</v>
      </c>
      <c r="I483" s="35" t="s">
        <v>62</v>
      </c>
      <c r="J483" s="35" t="s">
        <v>31</v>
      </c>
      <c r="K483" s="38"/>
      <c r="L483" s="39"/>
      <c r="M483" s="39"/>
      <c r="N483" s="35" t="s">
        <v>17</v>
      </c>
      <c r="O483" s="40"/>
      <c r="P483" s="61"/>
      <c r="Q483" s="61"/>
      <c r="R483" s="61"/>
      <c r="S483" s="61"/>
      <c r="T483" s="61"/>
      <c r="U483" s="80"/>
      <c r="V483" s="80"/>
      <c r="W483" s="80"/>
    </row>
    <row r="484">
      <c r="A484" s="34">
        <v>45705.0</v>
      </c>
      <c r="B484" s="34">
        <v>45716.0</v>
      </c>
      <c r="C484" s="35">
        <v>240866.0</v>
      </c>
      <c r="D484" s="35" t="s">
        <v>95</v>
      </c>
      <c r="E484" s="34">
        <v>45658.0</v>
      </c>
      <c r="F484" s="36">
        <f t="shared" si="6"/>
        <v>1</v>
      </c>
      <c r="G484" s="34">
        <v>45685.0</v>
      </c>
      <c r="H484" s="36">
        <f t="shared" si="7"/>
        <v>1</v>
      </c>
      <c r="I484" s="35" t="s">
        <v>43</v>
      </c>
      <c r="J484" s="35" t="s">
        <v>31</v>
      </c>
      <c r="K484" s="38"/>
      <c r="L484" s="39"/>
      <c r="M484" s="39"/>
      <c r="N484" s="35" t="s">
        <v>17</v>
      </c>
      <c r="O484" s="40"/>
      <c r="P484" s="61"/>
      <c r="Q484" s="61"/>
      <c r="R484" s="61"/>
      <c r="S484" s="61"/>
      <c r="T484" s="61"/>
      <c r="U484" s="80"/>
      <c r="V484" s="80"/>
      <c r="W484" s="80"/>
    </row>
    <row r="485">
      <c r="A485" s="34">
        <v>45705.0</v>
      </c>
      <c r="B485" s="34">
        <v>45716.0</v>
      </c>
      <c r="C485" s="35">
        <v>242473.0</v>
      </c>
      <c r="D485" s="35" t="s">
        <v>95</v>
      </c>
      <c r="E485" s="34">
        <v>45627.0</v>
      </c>
      <c r="F485" s="36">
        <f t="shared" si="6"/>
        <v>2</v>
      </c>
      <c r="G485" s="34">
        <v>45698.0</v>
      </c>
      <c r="H485" s="36">
        <f t="shared" si="7"/>
        <v>0</v>
      </c>
      <c r="I485" s="35" t="s">
        <v>39</v>
      </c>
      <c r="J485" s="35" t="s">
        <v>31</v>
      </c>
      <c r="K485" s="38"/>
      <c r="L485" s="39"/>
      <c r="M485" s="39"/>
      <c r="N485" s="35" t="s">
        <v>17</v>
      </c>
      <c r="O485" s="40"/>
      <c r="P485" s="61"/>
      <c r="Q485" s="61"/>
      <c r="R485" s="61"/>
      <c r="S485" s="61"/>
      <c r="T485" s="61"/>
      <c r="U485" s="80"/>
      <c r="V485" s="80"/>
      <c r="W485" s="80"/>
    </row>
    <row r="486">
      <c r="A486" s="34">
        <v>45705.0</v>
      </c>
      <c r="B486" s="34">
        <v>45707.0</v>
      </c>
      <c r="C486" s="35">
        <v>221788.0</v>
      </c>
      <c r="D486" s="35" t="s">
        <v>98</v>
      </c>
      <c r="E486" s="34">
        <v>45444.0</v>
      </c>
      <c r="F486" s="36">
        <f t="shared" si="6"/>
        <v>8</v>
      </c>
      <c r="G486" s="34">
        <v>45400.0</v>
      </c>
      <c r="H486" s="36">
        <f t="shared" si="7"/>
        <v>10</v>
      </c>
      <c r="I486" s="35" t="s">
        <v>62</v>
      </c>
      <c r="J486" s="35">
        <v>101.0</v>
      </c>
      <c r="K486" s="48">
        <v>25000.0</v>
      </c>
      <c r="L486" s="35" t="s">
        <v>68</v>
      </c>
      <c r="M486" s="34">
        <v>45707.0</v>
      </c>
      <c r="N486" s="35" t="s">
        <v>15</v>
      </c>
      <c r="O486" s="55" t="s">
        <v>253</v>
      </c>
      <c r="P486" s="61"/>
      <c r="Q486" s="61"/>
      <c r="R486" s="61"/>
      <c r="S486" s="61"/>
      <c r="T486" s="61"/>
      <c r="U486" s="80"/>
      <c r="V486" s="80"/>
      <c r="W486" s="80"/>
    </row>
    <row r="487">
      <c r="A487" s="34">
        <v>45705.0</v>
      </c>
      <c r="B487" s="34">
        <v>45716.0</v>
      </c>
      <c r="C487" s="35">
        <v>225033.0</v>
      </c>
      <c r="D487" s="35" t="s">
        <v>98</v>
      </c>
      <c r="E487" s="34">
        <v>45505.0</v>
      </c>
      <c r="F487" s="36">
        <f t="shared" si="6"/>
        <v>6</v>
      </c>
      <c r="G487" s="34">
        <v>45523.0</v>
      </c>
      <c r="H487" s="36">
        <f t="shared" si="7"/>
        <v>6</v>
      </c>
      <c r="I487" s="35" t="s">
        <v>39</v>
      </c>
      <c r="J487" s="35" t="s">
        <v>31</v>
      </c>
      <c r="K487" s="38"/>
      <c r="L487" s="39"/>
      <c r="M487" s="39"/>
      <c r="N487" s="35" t="s">
        <v>17</v>
      </c>
      <c r="O487" s="40"/>
      <c r="P487" s="61"/>
      <c r="Q487" s="61"/>
      <c r="R487" s="61"/>
      <c r="S487" s="61"/>
      <c r="T487" s="61"/>
      <c r="U487" s="80"/>
      <c r="V487" s="80"/>
      <c r="W487" s="80"/>
    </row>
    <row r="488">
      <c r="A488" s="34">
        <v>45705.0</v>
      </c>
      <c r="B488" s="34">
        <v>45716.0</v>
      </c>
      <c r="C488" s="35">
        <v>137266.0</v>
      </c>
      <c r="D488" s="35" t="s">
        <v>99</v>
      </c>
      <c r="E488" s="34">
        <v>44713.0</v>
      </c>
      <c r="F488" s="36">
        <f t="shared" si="6"/>
        <v>32</v>
      </c>
      <c r="G488" s="34">
        <v>44765.0</v>
      </c>
      <c r="H488" s="36">
        <f t="shared" si="7"/>
        <v>31</v>
      </c>
      <c r="I488" s="35" t="s">
        <v>66</v>
      </c>
      <c r="J488" s="35" t="s">
        <v>31</v>
      </c>
      <c r="K488" s="38"/>
      <c r="L488" s="39"/>
      <c r="M488" s="39"/>
      <c r="N488" s="35" t="s">
        <v>17</v>
      </c>
      <c r="O488" s="40"/>
      <c r="P488" s="61"/>
      <c r="Q488" s="61"/>
      <c r="R488" s="61"/>
      <c r="S488" s="61"/>
      <c r="T488" s="61"/>
      <c r="U488" s="80"/>
      <c r="V488" s="80"/>
      <c r="W488" s="80"/>
    </row>
    <row r="489">
      <c r="A489" s="34">
        <v>45705.0</v>
      </c>
      <c r="B489" s="34">
        <v>45716.0</v>
      </c>
      <c r="C489" s="35">
        <v>172620.0</v>
      </c>
      <c r="D489" s="35" t="s">
        <v>99</v>
      </c>
      <c r="E489" s="34">
        <v>45047.0</v>
      </c>
      <c r="F489" s="36">
        <f t="shared" si="6"/>
        <v>21</v>
      </c>
      <c r="G489" s="34">
        <v>45080.0</v>
      </c>
      <c r="H489" s="36">
        <f t="shared" si="7"/>
        <v>20</v>
      </c>
      <c r="I489" s="35" t="s">
        <v>62</v>
      </c>
      <c r="J489" s="35" t="s">
        <v>31</v>
      </c>
      <c r="K489" s="38"/>
      <c r="L489" s="39"/>
      <c r="M489" s="39"/>
      <c r="N489" s="35" t="s">
        <v>17</v>
      </c>
      <c r="O489" s="40"/>
      <c r="P489" s="61"/>
      <c r="Q489" s="61"/>
      <c r="R489" s="61"/>
      <c r="S489" s="61"/>
      <c r="T489" s="61"/>
      <c r="U489" s="80"/>
      <c r="V489" s="80"/>
      <c r="W489" s="80"/>
    </row>
    <row r="490">
      <c r="A490" s="34">
        <v>45705.0</v>
      </c>
      <c r="B490" s="34">
        <v>45716.0</v>
      </c>
      <c r="C490" s="35">
        <v>222033.0</v>
      </c>
      <c r="D490" s="35" t="s">
        <v>99</v>
      </c>
      <c r="E490" s="34">
        <v>45474.0</v>
      </c>
      <c r="F490" s="36">
        <f t="shared" si="6"/>
        <v>7</v>
      </c>
      <c r="G490" s="34">
        <v>45492.0</v>
      </c>
      <c r="H490" s="36">
        <f t="shared" si="7"/>
        <v>7</v>
      </c>
      <c r="I490" s="35" t="s">
        <v>62</v>
      </c>
      <c r="J490" s="35" t="s">
        <v>31</v>
      </c>
      <c r="K490" s="38"/>
      <c r="L490" s="39"/>
      <c r="M490" s="39"/>
      <c r="N490" s="35" t="s">
        <v>17</v>
      </c>
      <c r="O490" s="40"/>
      <c r="P490" s="61"/>
      <c r="Q490" s="61"/>
      <c r="R490" s="61"/>
      <c r="S490" s="61"/>
      <c r="T490" s="61"/>
      <c r="U490" s="80"/>
      <c r="V490" s="80"/>
      <c r="W490" s="80"/>
    </row>
    <row r="491">
      <c r="A491" s="34">
        <v>45705.0</v>
      </c>
      <c r="B491" s="34">
        <v>45716.0</v>
      </c>
      <c r="C491" s="35">
        <v>226697.0</v>
      </c>
      <c r="D491" s="35" t="s">
        <v>99</v>
      </c>
      <c r="E491" s="34">
        <v>45566.0</v>
      </c>
      <c r="F491" s="36">
        <f t="shared" si="6"/>
        <v>4</v>
      </c>
      <c r="G491" s="37">
        <v>45594.0</v>
      </c>
      <c r="H491" s="36">
        <f t="shared" si="7"/>
        <v>3</v>
      </c>
      <c r="I491" s="35" t="s">
        <v>43</v>
      </c>
      <c r="J491" s="35" t="s">
        <v>31</v>
      </c>
      <c r="K491" s="38"/>
      <c r="L491" s="39"/>
      <c r="M491" s="39"/>
      <c r="N491" s="35" t="s">
        <v>17</v>
      </c>
      <c r="O491" s="40"/>
      <c r="P491" s="61"/>
      <c r="Q491" s="61"/>
      <c r="R491" s="61"/>
      <c r="S491" s="61"/>
      <c r="T491" s="61"/>
      <c r="U491" s="80"/>
      <c r="V491" s="80"/>
      <c r="W491" s="80"/>
    </row>
    <row r="492">
      <c r="A492" s="34">
        <v>45705.0</v>
      </c>
      <c r="B492" s="34">
        <v>45716.0</v>
      </c>
      <c r="C492" s="35">
        <v>237804.0</v>
      </c>
      <c r="D492" s="35" t="s">
        <v>99</v>
      </c>
      <c r="E492" s="34">
        <v>45658.0</v>
      </c>
      <c r="F492" s="36">
        <f t="shared" si="6"/>
        <v>1</v>
      </c>
      <c r="G492" s="34">
        <v>45661.0</v>
      </c>
      <c r="H492" s="36">
        <f t="shared" si="7"/>
        <v>1</v>
      </c>
      <c r="I492" s="35" t="s">
        <v>39</v>
      </c>
      <c r="J492" s="35" t="s">
        <v>31</v>
      </c>
      <c r="K492" s="38"/>
      <c r="L492" s="39"/>
      <c r="M492" s="39"/>
      <c r="N492" s="35" t="s">
        <v>17</v>
      </c>
      <c r="O492" s="40"/>
      <c r="P492" s="61"/>
      <c r="Q492" s="61"/>
      <c r="R492" s="61"/>
      <c r="S492" s="61"/>
      <c r="T492" s="61"/>
      <c r="U492" s="80"/>
      <c r="V492" s="80"/>
      <c r="W492" s="80"/>
    </row>
    <row r="493">
      <c r="A493" s="34">
        <v>45705.0</v>
      </c>
      <c r="B493" s="34">
        <v>45716.0</v>
      </c>
      <c r="C493" s="35">
        <v>210692.0</v>
      </c>
      <c r="D493" s="35" t="s">
        <v>99</v>
      </c>
      <c r="E493" s="34">
        <v>45200.0</v>
      </c>
      <c r="F493" s="36">
        <f t="shared" si="6"/>
        <v>16</v>
      </c>
      <c r="G493" s="34">
        <v>45398.0</v>
      </c>
      <c r="H493" s="36">
        <f t="shared" si="7"/>
        <v>10</v>
      </c>
      <c r="I493" s="35" t="s">
        <v>39</v>
      </c>
      <c r="J493" s="35" t="s">
        <v>31</v>
      </c>
      <c r="K493" s="38"/>
      <c r="L493" s="39"/>
      <c r="M493" s="39"/>
      <c r="N493" s="35" t="s">
        <v>17</v>
      </c>
      <c r="O493" s="40"/>
      <c r="P493" s="61"/>
      <c r="Q493" s="61"/>
      <c r="R493" s="61"/>
      <c r="S493" s="61"/>
      <c r="T493" s="61"/>
      <c r="U493" s="80"/>
      <c r="V493" s="80"/>
      <c r="W493" s="80"/>
    </row>
    <row r="494">
      <c r="A494" s="34">
        <v>45705.0</v>
      </c>
      <c r="B494" s="34">
        <v>45716.0</v>
      </c>
      <c r="C494" s="35">
        <v>233995.0</v>
      </c>
      <c r="D494" s="35" t="s">
        <v>99</v>
      </c>
      <c r="E494" s="34">
        <v>45566.0</v>
      </c>
      <c r="F494" s="36">
        <f t="shared" si="6"/>
        <v>4</v>
      </c>
      <c r="G494" s="37">
        <v>45608.0</v>
      </c>
      <c r="H494" s="36">
        <f t="shared" si="7"/>
        <v>3</v>
      </c>
      <c r="I494" s="35" t="s">
        <v>39</v>
      </c>
      <c r="J494" s="35" t="s">
        <v>31</v>
      </c>
      <c r="K494" s="38"/>
      <c r="L494" s="39"/>
      <c r="M494" s="39"/>
      <c r="N494" s="35" t="s">
        <v>17</v>
      </c>
      <c r="O494" s="40"/>
      <c r="P494" s="61"/>
      <c r="Q494" s="61"/>
      <c r="R494" s="61"/>
      <c r="S494" s="61"/>
      <c r="T494" s="61"/>
      <c r="U494" s="80"/>
      <c r="V494" s="80"/>
      <c r="W494" s="80"/>
    </row>
    <row r="495">
      <c r="A495" s="34">
        <v>45705.0</v>
      </c>
      <c r="B495" s="34">
        <v>45716.0</v>
      </c>
      <c r="C495" s="35">
        <v>237992.0</v>
      </c>
      <c r="D495" s="35" t="s">
        <v>99</v>
      </c>
      <c r="E495" s="34">
        <v>45383.0</v>
      </c>
      <c r="F495" s="36">
        <f t="shared" si="6"/>
        <v>10</v>
      </c>
      <c r="G495" s="34">
        <v>45661.0</v>
      </c>
      <c r="H495" s="36">
        <f t="shared" si="7"/>
        <v>1</v>
      </c>
      <c r="I495" s="35" t="s">
        <v>39</v>
      </c>
      <c r="J495" s="35" t="s">
        <v>31</v>
      </c>
      <c r="K495" s="38"/>
      <c r="L495" s="39"/>
      <c r="M495" s="39"/>
      <c r="N495" s="35" t="s">
        <v>17</v>
      </c>
      <c r="O495" s="40"/>
      <c r="P495" s="61"/>
      <c r="Q495" s="61"/>
      <c r="R495" s="61"/>
      <c r="S495" s="61"/>
      <c r="T495" s="61"/>
      <c r="U495" s="80"/>
      <c r="V495" s="80"/>
      <c r="W495" s="80"/>
    </row>
    <row r="496">
      <c r="A496" s="34">
        <v>45705.0</v>
      </c>
      <c r="B496" s="34">
        <v>45716.0</v>
      </c>
      <c r="C496" s="35">
        <v>241926.0</v>
      </c>
      <c r="D496" s="35" t="s">
        <v>99</v>
      </c>
      <c r="E496" s="34">
        <v>45658.0</v>
      </c>
      <c r="F496" s="36">
        <f t="shared" si="6"/>
        <v>1</v>
      </c>
      <c r="G496" s="34">
        <v>45693.0</v>
      </c>
      <c r="H496" s="36">
        <f t="shared" si="7"/>
        <v>0</v>
      </c>
      <c r="I496" s="35" t="s">
        <v>62</v>
      </c>
      <c r="J496" s="35" t="s">
        <v>31</v>
      </c>
      <c r="K496" s="38"/>
      <c r="L496" s="39"/>
      <c r="M496" s="39"/>
      <c r="N496" s="35" t="s">
        <v>17</v>
      </c>
      <c r="O496" s="40"/>
      <c r="P496" s="61"/>
      <c r="Q496" s="61"/>
      <c r="R496" s="61"/>
      <c r="S496" s="61"/>
      <c r="T496" s="61"/>
      <c r="U496" s="80"/>
      <c r="V496" s="80"/>
      <c r="W496" s="80"/>
    </row>
    <row r="497">
      <c r="A497" s="34">
        <v>45705.0</v>
      </c>
      <c r="B497" s="34">
        <v>45716.0</v>
      </c>
      <c r="C497" s="35">
        <v>227080.0</v>
      </c>
      <c r="D497" s="35" t="s">
        <v>102</v>
      </c>
      <c r="E497" s="34">
        <v>45383.0</v>
      </c>
      <c r="F497" s="36">
        <f t="shared" si="6"/>
        <v>10</v>
      </c>
      <c r="G497" s="34">
        <v>45541.0</v>
      </c>
      <c r="H497" s="36">
        <f t="shared" si="7"/>
        <v>5</v>
      </c>
      <c r="I497" s="35" t="s">
        <v>62</v>
      </c>
      <c r="J497" s="35" t="s">
        <v>31</v>
      </c>
      <c r="K497" s="38"/>
      <c r="L497" s="39"/>
      <c r="M497" s="39"/>
      <c r="N497" s="35" t="s">
        <v>17</v>
      </c>
      <c r="O497" s="40"/>
      <c r="P497" s="61"/>
      <c r="Q497" s="61"/>
      <c r="R497" s="61"/>
      <c r="S497" s="61"/>
      <c r="T497" s="61"/>
      <c r="U497" s="80"/>
      <c r="V497" s="80"/>
      <c r="W497" s="80"/>
    </row>
    <row r="498">
      <c r="A498" s="34">
        <v>45705.0</v>
      </c>
      <c r="B498" s="34">
        <v>45716.0</v>
      </c>
      <c r="C498" s="35">
        <v>192003.0</v>
      </c>
      <c r="D498" s="35" t="s">
        <v>102</v>
      </c>
      <c r="E498" s="34">
        <v>45139.0</v>
      </c>
      <c r="F498" s="36">
        <f t="shared" si="6"/>
        <v>18</v>
      </c>
      <c r="G498" s="34">
        <v>45237.0</v>
      </c>
      <c r="H498" s="36">
        <f t="shared" si="7"/>
        <v>15</v>
      </c>
      <c r="I498" s="35" t="s">
        <v>39</v>
      </c>
      <c r="J498" s="35" t="s">
        <v>31</v>
      </c>
      <c r="K498" s="38"/>
      <c r="L498" s="39"/>
      <c r="M498" s="39"/>
      <c r="N498" s="35" t="s">
        <v>17</v>
      </c>
      <c r="O498" s="40"/>
      <c r="P498" s="61"/>
      <c r="Q498" s="61"/>
      <c r="R498" s="61"/>
      <c r="S498" s="61"/>
      <c r="T498" s="61"/>
      <c r="U498" s="80"/>
      <c r="V498" s="80"/>
      <c r="W498" s="80"/>
    </row>
    <row r="499">
      <c r="A499" s="34">
        <v>45705.0</v>
      </c>
      <c r="B499" s="34">
        <v>45716.0</v>
      </c>
      <c r="C499" s="35">
        <v>230373.0</v>
      </c>
      <c r="D499" s="35" t="s">
        <v>102</v>
      </c>
      <c r="E499" s="34">
        <v>45566.0</v>
      </c>
      <c r="F499" s="36">
        <f t="shared" si="6"/>
        <v>4</v>
      </c>
      <c r="G499" s="37">
        <v>45617.0</v>
      </c>
      <c r="H499" s="36">
        <f t="shared" si="7"/>
        <v>3</v>
      </c>
      <c r="I499" s="35" t="s">
        <v>39</v>
      </c>
      <c r="J499" s="35" t="s">
        <v>31</v>
      </c>
      <c r="K499" s="38"/>
      <c r="L499" s="39"/>
      <c r="M499" s="39"/>
      <c r="N499" s="35" t="s">
        <v>17</v>
      </c>
      <c r="O499" s="40"/>
      <c r="P499" s="61"/>
      <c r="Q499" s="61"/>
      <c r="R499" s="61"/>
      <c r="S499" s="61"/>
      <c r="T499" s="61"/>
      <c r="U499" s="80"/>
      <c r="V499" s="80"/>
      <c r="W499" s="80"/>
    </row>
    <row r="500">
      <c r="A500" s="34">
        <v>45705.0</v>
      </c>
      <c r="B500" s="34">
        <v>45716.0</v>
      </c>
      <c r="C500" s="35">
        <v>83126.0</v>
      </c>
      <c r="D500" s="35" t="s">
        <v>102</v>
      </c>
      <c r="E500" s="34">
        <v>44256.0</v>
      </c>
      <c r="F500" s="36">
        <f t="shared" si="6"/>
        <v>47</v>
      </c>
      <c r="G500" s="34">
        <v>44298.0</v>
      </c>
      <c r="H500" s="36">
        <f t="shared" si="7"/>
        <v>46</v>
      </c>
      <c r="I500" s="35" t="s">
        <v>62</v>
      </c>
      <c r="J500" s="35" t="s">
        <v>31</v>
      </c>
      <c r="K500" s="38"/>
      <c r="L500" s="39"/>
      <c r="M500" s="39"/>
      <c r="N500" s="35" t="s">
        <v>17</v>
      </c>
      <c r="O500" s="40"/>
      <c r="P500" s="61"/>
      <c r="Q500" s="61"/>
      <c r="R500" s="61"/>
      <c r="S500" s="61"/>
      <c r="T500" s="61"/>
      <c r="U500" s="80"/>
      <c r="V500" s="80"/>
      <c r="W500" s="80"/>
    </row>
    <row r="501">
      <c r="A501" s="34">
        <v>45705.0</v>
      </c>
      <c r="B501" s="34">
        <v>45712.0</v>
      </c>
      <c r="C501" s="35">
        <v>53834.0</v>
      </c>
      <c r="D501" s="35" t="s">
        <v>102</v>
      </c>
      <c r="E501" s="34">
        <v>43952.0</v>
      </c>
      <c r="F501" s="36">
        <f t="shared" si="6"/>
        <v>57</v>
      </c>
      <c r="G501" s="34">
        <v>44000.0</v>
      </c>
      <c r="H501" s="36">
        <f t="shared" si="7"/>
        <v>56</v>
      </c>
      <c r="I501" s="35" t="s">
        <v>49</v>
      </c>
      <c r="J501" s="35" t="s">
        <v>31</v>
      </c>
      <c r="K501" s="48" t="s">
        <v>196</v>
      </c>
      <c r="L501" s="35" t="s">
        <v>70</v>
      </c>
      <c r="M501" s="34">
        <v>45706.0</v>
      </c>
      <c r="N501" s="35" t="s">
        <v>21</v>
      </c>
      <c r="O501" s="55" t="s">
        <v>208</v>
      </c>
      <c r="P501" s="61"/>
      <c r="Q501" s="61"/>
      <c r="R501" s="61"/>
      <c r="S501" s="61"/>
      <c r="T501" s="61"/>
      <c r="U501" s="80"/>
      <c r="V501" s="80"/>
      <c r="W501" s="80"/>
    </row>
    <row r="502">
      <c r="A502" s="34">
        <v>45705.0</v>
      </c>
      <c r="B502" s="34">
        <v>45716.0</v>
      </c>
      <c r="C502" s="35">
        <v>225433.0</v>
      </c>
      <c r="D502" s="35" t="s">
        <v>102</v>
      </c>
      <c r="E502" s="34">
        <v>45566.0</v>
      </c>
      <c r="F502" s="36">
        <f t="shared" si="6"/>
        <v>4</v>
      </c>
      <c r="G502" s="34">
        <v>45602.0</v>
      </c>
      <c r="H502" s="36">
        <f t="shared" si="7"/>
        <v>3</v>
      </c>
      <c r="I502" s="35" t="s">
        <v>39</v>
      </c>
      <c r="J502" s="35" t="s">
        <v>31</v>
      </c>
      <c r="K502" s="38"/>
      <c r="L502" s="39"/>
      <c r="M502" s="39"/>
      <c r="N502" s="35" t="s">
        <v>17</v>
      </c>
      <c r="O502" s="40"/>
      <c r="P502" s="61"/>
      <c r="Q502" s="61"/>
      <c r="R502" s="61"/>
      <c r="S502" s="61"/>
      <c r="T502" s="61"/>
      <c r="U502" s="80"/>
      <c r="V502" s="80"/>
      <c r="W502" s="80"/>
    </row>
    <row r="503">
      <c r="A503" s="34">
        <v>45705.0</v>
      </c>
      <c r="B503" s="34">
        <v>45716.0</v>
      </c>
      <c r="C503" s="35">
        <v>225183.0</v>
      </c>
      <c r="D503" s="35" t="s">
        <v>102</v>
      </c>
      <c r="E503" s="34">
        <v>45444.0</v>
      </c>
      <c r="F503" s="36">
        <f t="shared" si="6"/>
        <v>8</v>
      </c>
      <c r="G503" s="34">
        <v>45520.0</v>
      </c>
      <c r="H503" s="36">
        <f t="shared" si="7"/>
        <v>6</v>
      </c>
      <c r="I503" s="35" t="s">
        <v>62</v>
      </c>
      <c r="J503" s="35" t="s">
        <v>31</v>
      </c>
      <c r="K503" s="38"/>
      <c r="L503" s="39"/>
      <c r="M503" s="39"/>
      <c r="N503" s="35" t="s">
        <v>17</v>
      </c>
      <c r="O503" s="40"/>
      <c r="P503" s="61"/>
      <c r="Q503" s="61"/>
      <c r="R503" s="61"/>
      <c r="S503" s="61"/>
      <c r="T503" s="61"/>
      <c r="U503" s="80"/>
      <c r="V503" s="80"/>
      <c r="W503" s="80"/>
    </row>
    <row r="504">
      <c r="A504" s="34">
        <v>45705.0</v>
      </c>
      <c r="B504" s="34">
        <v>45716.0</v>
      </c>
      <c r="C504" s="35">
        <v>225190.0</v>
      </c>
      <c r="D504" s="35" t="s">
        <v>102</v>
      </c>
      <c r="E504" s="34">
        <v>45352.0</v>
      </c>
      <c r="F504" s="36">
        <f t="shared" si="6"/>
        <v>11</v>
      </c>
      <c r="G504" s="34">
        <v>45524.0</v>
      </c>
      <c r="H504" s="36">
        <f t="shared" si="7"/>
        <v>6</v>
      </c>
      <c r="I504" s="35" t="s">
        <v>39</v>
      </c>
      <c r="J504" s="35" t="s">
        <v>31</v>
      </c>
      <c r="K504" s="38"/>
      <c r="L504" s="39"/>
      <c r="M504" s="39"/>
      <c r="N504" s="35" t="s">
        <v>17</v>
      </c>
      <c r="O504" s="40"/>
      <c r="P504" s="61"/>
      <c r="Q504" s="61"/>
      <c r="R504" s="61"/>
      <c r="S504" s="61"/>
      <c r="T504" s="61"/>
      <c r="U504" s="80"/>
      <c r="V504" s="80"/>
      <c r="W504" s="80"/>
    </row>
    <row r="505">
      <c r="A505" s="34">
        <v>45705.0</v>
      </c>
      <c r="B505" s="34">
        <v>45716.0</v>
      </c>
      <c r="C505" s="35">
        <v>205362.0</v>
      </c>
      <c r="D505" s="35" t="s">
        <v>102</v>
      </c>
      <c r="E505" s="34">
        <v>45323.0</v>
      </c>
      <c r="F505" s="36">
        <f t="shared" si="6"/>
        <v>12</v>
      </c>
      <c r="G505" s="34">
        <v>45358.0</v>
      </c>
      <c r="H505" s="36">
        <f t="shared" si="7"/>
        <v>11</v>
      </c>
      <c r="I505" s="35" t="s">
        <v>39</v>
      </c>
      <c r="J505" s="35" t="s">
        <v>31</v>
      </c>
      <c r="K505" s="38"/>
      <c r="L505" s="39"/>
      <c r="M505" s="39"/>
      <c r="N505" s="35" t="s">
        <v>17</v>
      </c>
      <c r="O505" s="40"/>
      <c r="P505" s="61"/>
      <c r="Q505" s="61"/>
      <c r="R505" s="61"/>
      <c r="S505" s="61"/>
      <c r="T505" s="61"/>
      <c r="U505" s="80"/>
      <c r="V505" s="80"/>
      <c r="W505" s="80"/>
    </row>
    <row r="506">
      <c r="A506" s="34">
        <v>45705.0</v>
      </c>
      <c r="B506" s="34">
        <v>45716.0</v>
      </c>
      <c r="C506" s="35">
        <v>228370.0</v>
      </c>
      <c r="D506" s="35" t="s">
        <v>102</v>
      </c>
      <c r="E506" s="34">
        <v>45383.0</v>
      </c>
      <c r="F506" s="36">
        <f t="shared" si="6"/>
        <v>10</v>
      </c>
      <c r="G506" s="34">
        <v>45553.0</v>
      </c>
      <c r="H506" s="36">
        <f t="shared" si="7"/>
        <v>5</v>
      </c>
      <c r="I506" s="35" t="s">
        <v>49</v>
      </c>
      <c r="J506" s="35" t="s">
        <v>31</v>
      </c>
      <c r="K506" s="38"/>
      <c r="L506" s="39"/>
      <c r="M506" s="39"/>
      <c r="N506" s="35" t="s">
        <v>17</v>
      </c>
      <c r="O506" s="40"/>
      <c r="P506" s="61"/>
      <c r="Q506" s="61"/>
      <c r="R506" s="61"/>
      <c r="S506" s="61"/>
      <c r="T506" s="61"/>
      <c r="U506" s="80"/>
      <c r="V506" s="80"/>
      <c r="W506" s="80"/>
    </row>
    <row r="507">
      <c r="A507" s="34">
        <v>45705.0</v>
      </c>
      <c r="B507" s="34">
        <v>45712.0</v>
      </c>
      <c r="C507" s="35">
        <v>229947.0</v>
      </c>
      <c r="D507" s="35" t="s">
        <v>102</v>
      </c>
      <c r="E507" s="34">
        <v>45474.0</v>
      </c>
      <c r="F507" s="36">
        <f t="shared" si="6"/>
        <v>7</v>
      </c>
      <c r="G507" s="34">
        <v>45568.0</v>
      </c>
      <c r="H507" s="36">
        <f t="shared" si="7"/>
        <v>4</v>
      </c>
      <c r="I507" s="35" t="s">
        <v>39</v>
      </c>
      <c r="J507" s="35" t="s">
        <v>31</v>
      </c>
      <c r="K507" s="48" t="s">
        <v>196</v>
      </c>
      <c r="L507" s="35" t="s">
        <v>70</v>
      </c>
      <c r="M507" s="34">
        <v>45709.0</v>
      </c>
      <c r="N507" s="35" t="s">
        <v>23</v>
      </c>
      <c r="O507" s="40"/>
      <c r="P507" s="61"/>
      <c r="Q507" s="61"/>
      <c r="R507" s="61"/>
      <c r="S507" s="61"/>
      <c r="T507" s="61"/>
      <c r="U507" s="80"/>
      <c r="V507" s="80"/>
      <c r="W507" s="80"/>
    </row>
    <row r="508">
      <c r="A508" s="34">
        <v>45705.0</v>
      </c>
      <c r="B508" s="34">
        <v>45716.0</v>
      </c>
      <c r="C508" s="35">
        <v>234812.0</v>
      </c>
      <c r="D508" s="35" t="s">
        <v>102</v>
      </c>
      <c r="E508" s="34">
        <v>45566.0</v>
      </c>
      <c r="F508" s="36">
        <f t="shared" si="6"/>
        <v>4</v>
      </c>
      <c r="G508" s="37">
        <v>45615.0</v>
      </c>
      <c r="H508" s="36">
        <f t="shared" si="7"/>
        <v>3</v>
      </c>
      <c r="I508" s="35" t="s">
        <v>62</v>
      </c>
      <c r="J508" s="35" t="s">
        <v>31</v>
      </c>
      <c r="K508" s="38"/>
      <c r="L508" s="39"/>
      <c r="M508" s="39"/>
      <c r="N508" s="35" t="s">
        <v>17</v>
      </c>
      <c r="O508" s="40"/>
      <c r="P508" s="61"/>
      <c r="Q508" s="61"/>
      <c r="R508" s="61"/>
      <c r="S508" s="61"/>
      <c r="T508" s="61"/>
      <c r="U508" s="80"/>
      <c r="V508" s="80"/>
      <c r="W508" s="80"/>
    </row>
    <row r="509">
      <c r="A509" s="34">
        <v>45705.0</v>
      </c>
      <c r="B509" s="34">
        <v>45716.0</v>
      </c>
      <c r="C509" s="35">
        <v>232062.0</v>
      </c>
      <c r="D509" s="35" t="s">
        <v>102</v>
      </c>
      <c r="E509" s="34">
        <v>45566.0</v>
      </c>
      <c r="F509" s="36">
        <f t="shared" si="6"/>
        <v>4</v>
      </c>
      <c r="G509" s="37">
        <v>45589.0</v>
      </c>
      <c r="H509" s="36">
        <f t="shared" si="7"/>
        <v>4</v>
      </c>
      <c r="I509" s="35" t="s">
        <v>39</v>
      </c>
      <c r="J509" s="35" t="s">
        <v>31</v>
      </c>
      <c r="K509" s="38"/>
      <c r="L509" s="39"/>
      <c r="M509" s="39"/>
      <c r="N509" s="35" t="s">
        <v>17</v>
      </c>
      <c r="O509" s="40"/>
      <c r="P509" s="61"/>
      <c r="Q509" s="61"/>
      <c r="R509" s="61"/>
      <c r="S509" s="61"/>
      <c r="T509" s="61"/>
      <c r="U509" s="80"/>
      <c r="V509" s="80"/>
      <c r="W509" s="80"/>
    </row>
    <row r="510">
      <c r="A510" s="34">
        <v>45705.0</v>
      </c>
      <c r="B510" s="34">
        <v>45716.0</v>
      </c>
      <c r="C510" s="35">
        <v>219705.0</v>
      </c>
      <c r="D510" s="35" t="s">
        <v>102</v>
      </c>
      <c r="E510" s="34">
        <v>45352.0</v>
      </c>
      <c r="F510" s="36">
        <f t="shared" si="6"/>
        <v>11</v>
      </c>
      <c r="G510" s="34">
        <v>45476.0</v>
      </c>
      <c r="H510" s="36">
        <f t="shared" si="7"/>
        <v>7</v>
      </c>
      <c r="I510" s="35" t="s">
        <v>49</v>
      </c>
      <c r="J510" s="35" t="s">
        <v>31</v>
      </c>
      <c r="K510" s="38"/>
      <c r="L510" s="39"/>
      <c r="M510" s="39"/>
      <c r="N510" s="35" t="s">
        <v>17</v>
      </c>
      <c r="O510" s="40"/>
      <c r="P510" s="61"/>
      <c r="Q510" s="61"/>
      <c r="R510" s="61"/>
      <c r="S510" s="61"/>
      <c r="T510" s="61"/>
      <c r="U510" s="80"/>
      <c r="V510" s="80"/>
      <c r="W510" s="80"/>
    </row>
    <row r="511">
      <c r="A511" s="34">
        <v>45705.0</v>
      </c>
      <c r="B511" s="34">
        <v>45716.0</v>
      </c>
      <c r="C511" s="35">
        <v>236697.0</v>
      </c>
      <c r="D511" s="35" t="s">
        <v>102</v>
      </c>
      <c r="E511" s="34">
        <v>45566.0</v>
      </c>
      <c r="F511" s="36">
        <f t="shared" si="6"/>
        <v>4</v>
      </c>
      <c r="G511" s="37">
        <v>45637.0</v>
      </c>
      <c r="H511" s="36">
        <f t="shared" si="7"/>
        <v>2</v>
      </c>
      <c r="I511" s="35" t="s">
        <v>46</v>
      </c>
      <c r="J511" s="35" t="s">
        <v>31</v>
      </c>
      <c r="K511" s="38"/>
      <c r="L511" s="39"/>
      <c r="M511" s="39"/>
      <c r="N511" s="35" t="s">
        <v>17</v>
      </c>
      <c r="O511" s="40"/>
      <c r="P511" s="61"/>
      <c r="Q511" s="61"/>
      <c r="R511" s="61"/>
      <c r="S511" s="61"/>
      <c r="T511" s="61"/>
      <c r="U511" s="80"/>
      <c r="V511" s="80"/>
      <c r="W511" s="80"/>
    </row>
    <row r="512">
      <c r="A512" s="34">
        <v>45705.0</v>
      </c>
      <c r="B512" s="34">
        <v>45716.0</v>
      </c>
      <c r="C512" s="35">
        <v>238041.0</v>
      </c>
      <c r="D512" s="35" t="s">
        <v>102</v>
      </c>
      <c r="E512" s="34">
        <v>45566.0</v>
      </c>
      <c r="F512" s="36">
        <f t="shared" si="6"/>
        <v>4</v>
      </c>
      <c r="G512" s="34">
        <v>45661.0</v>
      </c>
      <c r="H512" s="36">
        <f t="shared" si="7"/>
        <v>1</v>
      </c>
      <c r="I512" s="35" t="s">
        <v>46</v>
      </c>
      <c r="J512" s="35" t="s">
        <v>31</v>
      </c>
      <c r="K512" s="38"/>
      <c r="L512" s="39"/>
      <c r="M512" s="39"/>
      <c r="N512" s="35" t="s">
        <v>17</v>
      </c>
      <c r="O512" s="40"/>
      <c r="P512" s="61"/>
      <c r="Q512" s="61"/>
      <c r="R512" s="61"/>
      <c r="S512" s="61"/>
      <c r="T512" s="61"/>
      <c r="U512" s="80"/>
      <c r="V512" s="80"/>
      <c r="W512" s="80"/>
    </row>
    <row r="513">
      <c r="A513" s="34">
        <v>45705.0</v>
      </c>
      <c r="B513" s="34">
        <v>45716.0</v>
      </c>
      <c r="C513" s="35">
        <v>240816.0</v>
      </c>
      <c r="D513" s="35" t="s">
        <v>102</v>
      </c>
      <c r="E513" s="34">
        <v>45658.0</v>
      </c>
      <c r="F513" s="36">
        <f t="shared" si="6"/>
        <v>1</v>
      </c>
      <c r="G513" s="34">
        <v>45684.0</v>
      </c>
      <c r="H513" s="36">
        <f t="shared" si="7"/>
        <v>1</v>
      </c>
      <c r="I513" s="35" t="s">
        <v>66</v>
      </c>
      <c r="J513" s="35" t="s">
        <v>31</v>
      </c>
      <c r="K513" s="38"/>
      <c r="L513" s="39"/>
      <c r="M513" s="39"/>
      <c r="N513" s="35" t="s">
        <v>17</v>
      </c>
      <c r="O513" s="40"/>
      <c r="P513" s="61"/>
      <c r="Q513" s="61"/>
      <c r="R513" s="61"/>
      <c r="S513" s="61"/>
      <c r="T513" s="61"/>
      <c r="U513" s="80"/>
      <c r="V513" s="80"/>
      <c r="W513" s="80"/>
    </row>
    <row r="514">
      <c r="A514" s="34">
        <v>45705.0</v>
      </c>
      <c r="B514" s="34">
        <v>45716.0</v>
      </c>
      <c r="C514" s="35">
        <v>241739.0</v>
      </c>
      <c r="D514" s="35" t="s">
        <v>102</v>
      </c>
      <c r="E514" s="34">
        <v>45658.0</v>
      </c>
      <c r="F514" s="36">
        <f t="shared" si="6"/>
        <v>1</v>
      </c>
      <c r="G514" s="34">
        <v>45695.0</v>
      </c>
      <c r="H514" s="36">
        <f t="shared" si="7"/>
        <v>0</v>
      </c>
      <c r="I514" s="35" t="s">
        <v>46</v>
      </c>
      <c r="J514" s="35" t="s">
        <v>31</v>
      </c>
      <c r="K514" s="38"/>
      <c r="L514" s="39"/>
      <c r="M514" s="39"/>
      <c r="N514" s="35" t="s">
        <v>17</v>
      </c>
      <c r="O514" s="40"/>
      <c r="P514" s="61"/>
      <c r="Q514" s="61"/>
      <c r="R514" s="61"/>
      <c r="S514" s="61"/>
      <c r="T514" s="61"/>
      <c r="U514" s="80"/>
      <c r="V514" s="80"/>
      <c r="W514" s="80"/>
    </row>
    <row r="515">
      <c r="A515" s="34">
        <v>45705.0</v>
      </c>
      <c r="B515" s="34">
        <v>45716.0</v>
      </c>
      <c r="C515" s="35">
        <v>20512.0</v>
      </c>
      <c r="D515" s="35" t="s">
        <v>105</v>
      </c>
      <c r="E515" s="34">
        <v>43556.0</v>
      </c>
      <c r="F515" s="36">
        <f t="shared" si="6"/>
        <v>70</v>
      </c>
      <c r="G515" s="34">
        <v>43651.0</v>
      </c>
      <c r="H515" s="36">
        <f t="shared" si="7"/>
        <v>67</v>
      </c>
      <c r="I515" s="35" t="s">
        <v>66</v>
      </c>
      <c r="J515" s="35" t="s">
        <v>31</v>
      </c>
      <c r="K515" s="38"/>
      <c r="L515" s="39"/>
      <c r="M515" s="39"/>
      <c r="N515" s="35" t="s">
        <v>17</v>
      </c>
      <c r="O515" s="40"/>
      <c r="P515" s="61"/>
      <c r="Q515" s="61"/>
      <c r="R515" s="61"/>
      <c r="S515" s="61"/>
      <c r="T515" s="61"/>
      <c r="U515" s="80"/>
      <c r="V515" s="80"/>
      <c r="W515" s="80"/>
    </row>
    <row r="516">
      <c r="A516" s="34">
        <v>45705.0</v>
      </c>
      <c r="B516" s="34">
        <v>45716.0</v>
      </c>
      <c r="C516" s="35">
        <v>111518.0</v>
      </c>
      <c r="D516" s="35" t="s">
        <v>105</v>
      </c>
      <c r="E516" s="34">
        <v>44531.0</v>
      </c>
      <c r="F516" s="36">
        <f t="shared" si="6"/>
        <v>38</v>
      </c>
      <c r="G516" s="34">
        <v>44572.0</v>
      </c>
      <c r="H516" s="36">
        <f t="shared" si="7"/>
        <v>37</v>
      </c>
      <c r="I516" s="35" t="s">
        <v>67</v>
      </c>
      <c r="J516" s="35" t="s">
        <v>31</v>
      </c>
      <c r="K516" s="38"/>
      <c r="L516" s="39"/>
      <c r="M516" s="39"/>
      <c r="N516" s="35" t="s">
        <v>17</v>
      </c>
      <c r="O516" s="40"/>
      <c r="P516" s="61"/>
      <c r="Q516" s="61"/>
      <c r="R516" s="61"/>
      <c r="S516" s="61"/>
      <c r="T516" s="61"/>
      <c r="U516" s="80"/>
      <c r="V516" s="80"/>
      <c r="W516" s="80"/>
    </row>
    <row r="517">
      <c r="A517" s="34">
        <v>45705.0</v>
      </c>
      <c r="B517" s="34">
        <v>45716.0</v>
      </c>
      <c r="C517" s="35">
        <v>198484.0</v>
      </c>
      <c r="D517" s="35" t="s">
        <v>173</v>
      </c>
      <c r="E517" s="34">
        <v>45261.0</v>
      </c>
      <c r="F517" s="36">
        <f t="shared" si="6"/>
        <v>14</v>
      </c>
      <c r="G517" s="34">
        <v>45303.0</v>
      </c>
      <c r="H517" s="36">
        <f t="shared" si="7"/>
        <v>13</v>
      </c>
      <c r="I517" s="35" t="s">
        <v>62</v>
      </c>
      <c r="J517" s="35">
        <v>101.0</v>
      </c>
      <c r="K517" s="48" t="s">
        <v>196</v>
      </c>
      <c r="L517" s="35" t="s">
        <v>68</v>
      </c>
      <c r="M517" s="34">
        <v>45716.0</v>
      </c>
      <c r="N517" s="35" t="s">
        <v>20</v>
      </c>
      <c r="O517" s="40"/>
      <c r="P517" s="61"/>
      <c r="Q517" s="61"/>
      <c r="R517" s="61"/>
      <c r="S517" s="61"/>
      <c r="T517" s="61"/>
      <c r="U517" s="80"/>
      <c r="V517" s="80"/>
      <c r="W517" s="80"/>
    </row>
    <row r="518">
      <c r="A518" s="34">
        <v>45706.0</v>
      </c>
      <c r="B518" s="34">
        <v>45707.0</v>
      </c>
      <c r="C518" s="35">
        <v>210239.0</v>
      </c>
      <c r="D518" s="35" t="s">
        <v>173</v>
      </c>
      <c r="E518" s="34">
        <v>45352.0</v>
      </c>
      <c r="F518" s="36">
        <f t="shared" si="6"/>
        <v>11</v>
      </c>
      <c r="G518" s="34">
        <v>45394.0</v>
      </c>
      <c r="H518" s="36">
        <f t="shared" si="7"/>
        <v>10</v>
      </c>
      <c r="I518" s="35" t="s">
        <v>62</v>
      </c>
      <c r="J518" s="35">
        <v>120.0</v>
      </c>
      <c r="K518" s="48" t="s">
        <v>74</v>
      </c>
      <c r="L518" s="35" t="s">
        <v>54</v>
      </c>
      <c r="M518" s="34">
        <v>45707.0</v>
      </c>
      <c r="N518" s="35" t="s">
        <v>15</v>
      </c>
      <c r="O518" s="55" t="s">
        <v>55</v>
      </c>
      <c r="P518" s="61"/>
      <c r="Q518" s="61"/>
      <c r="R518" s="61"/>
      <c r="S518" s="61"/>
      <c r="T518" s="61"/>
      <c r="U518" s="80"/>
      <c r="V518" s="80"/>
      <c r="W518" s="80"/>
    </row>
    <row r="519">
      <c r="A519" s="34">
        <v>45705.0</v>
      </c>
      <c r="B519" s="34">
        <v>45716.0</v>
      </c>
      <c r="C519" s="35">
        <v>227277.0</v>
      </c>
      <c r="D519" s="35" t="s">
        <v>173</v>
      </c>
      <c r="E519" s="34">
        <v>45505.0</v>
      </c>
      <c r="F519" s="36">
        <f t="shared" si="6"/>
        <v>6</v>
      </c>
      <c r="G519" s="34">
        <v>45541.0</v>
      </c>
      <c r="H519" s="36">
        <f t="shared" si="7"/>
        <v>5</v>
      </c>
      <c r="I519" s="35" t="s">
        <v>49</v>
      </c>
      <c r="J519" s="35" t="s">
        <v>31</v>
      </c>
      <c r="K519" s="38"/>
      <c r="L519" s="39"/>
      <c r="M519" s="39"/>
      <c r="N519" s="35" t="s">
        <v>17</v>
      </c>
      <c r="O519" s="40"/>
      <c r="P519" s="61"/>
      <c r="Q519" s="61"/>
      <c r="R519" s="61"/>
      <c r="S519" s="61"/>
      <c r="T519" s="61"/>
      <c r="U519" s="80"/>
      <c r="V519" s="80"/>
      <c r="W519" s="80"/>
    </row>
    <row r="520">
      <c r="A520" s="34">
        <v>45705.0</v>
      </c>
      <c r="B520" s="34">
        <v>45716.0</v>
      </c>
      <c r="C520" s="35">
        <v>240439.0</v>
      </c>
      <c r="D520" s="35" t="s">
        <v>173</v>
      </c>
      <c r="E520" s="34">
        <v>45536.0</v>
      </c>
      <c r="F520" s="36">
        <f t="shared" si="6"/>
        <v>5</v>
      </c>
      <c r="G520" s="34">
        <v>45680.0</v>
      </c>
      <c r="H520" s="36">
        <f t="shared" si="7"/>
        <v>1</v>
      </c>
      <c r="I520" s="35" t="s">
        <v>62</v>
      </c>
      <c r="J520" s="35" t="s">
        <v>31</v>
      </c>
      <c r="K520" s="38"/>
      <c r="L520" s="39"/>
      <c r="M520" s="39"/>
      <c r="N520" s="35" t="s">
        <v>17</v>
      </c>
      <c r="O520" s="40"/>
      <c r="P520" s="61"/>
      <c r="Q520" s="61"/>
      <c r="R520" s="61"/>
      <c r="S520" s="61"/>
      <c r="T520" s="61"/>
      <c r="U520" s="80"/>
      <c r="V520" s="80"/>
      <c r="W520" s="80"/>
    </row>
    <row r="521">
      <c r="A521" s="34">
        <v>45705.0</v>
      </c>
      <c r="B521" s="34">
        <v>45716.0</v>
      </c>
      <c r="C521" s="35">
        <v>205818.0</v>
      </c>
      <c r="D521" s="35" t="s">
        <v>173</v>
      </c>
      <c r="E521" s="34">
        <v>45078.0</v>
      </c>
      <c r="F521" s="36">
        <f t="shared" si="6"/>
        <v>20</v>
      </c>
      <c r="G521" s="34">
        <v>45362.0</v>
      </c>
      <c r="H521" s="36">
        <f t="shared" si="7"/>
        <v>11</v>
      </c>
      <c r="I521" s="35" t="s">
        <v>49</v>
      </c>
      <c r="J521" s="35" t="s">
        <v>31</v>
      </c>
      <c r="K521" s="38"/>
      <c r="L521" s="39"/>
      <c r="M521" s="39"/>
      <c r="N521" s="35" t="s">
        <v>17</v>
      </c>
      <c r="O521" s="40"/>
      <c r="P521" s="61"/>
      <c r="Q521" s="61"/>
      <c r="R521" s="61"/>
      <c r="S521" s="61"/>
      <c r="T521" s="61"/>
      <c r="U521" s="80"/>
      <c r="V521" s="80"/>
      <c r="W521" s="80"/>
    </row>
    <row r="522">
      <c r="A522" s="34">
        <v>45705.0</v>
      </c>
      <c r="B522" s="34">
        <v>45716.0</v>
      </c>
      <c r="C522" s="35">
        <v>229364.0</v>
      </c>
      <c r="D522" s="35" t="s">
        <v>173</v>
      </c>
      <c r="E522" s="34">
        <v>45444.0</v>
      </c>
      <c r="F522" s="36">
        <f t="shared" si="6"/>
        <v>8</v>
      </c>
      <c r="G522" s="34">
        <v>45566.0</v>
      </c>
      <c r="H522" s="36">
        <f t="shared" si="7"/>
        <v>4</v>
      </c>
      <c r="I522" s="35" t="s">
        <v>39</v>
      </c>
      <c r="J522" s="35" t="s">
        <v>31</v>
      </c>
      <c r="K522" s="38"/>
      <c r="L522" s="39"/>
      <c r="M522" s="39"/>
      <c r="N522" s="35" t="s">
        <v>17</v>
      </c>
      <c r="O522" s="40"/>
      <c r="P522" s="61"/>
      <c r="Q522" s="61"/>
      <c r="R522" s="61"/>
      <c r="S522" s="61"/>
      <c r="T522" s="61"/>
      <c r="U522" s="80"/>
      <c r="V522" s="80"/>
      <c r="W522" s="80"/>
    </row>
    <row r="523">
      <c r="A523" s="34">
        <v>45705.0</v>
      </c>
      <c r="B523" s="34">
        <v>45716.0</v>
      </c>
      <c r="C523" s="35">
        <v>205477.0</v>
      </c>
      <c r="D523" s="35" t="s">
        <v>173</v>
      </c>
      <c r="E523" s="34">
        <v>45231.0</v>
      </c>
      <c r="F523" s="36">
        <f t="shared" si="6"/>
        <v>15</v>
      </c>
      <c r="G523" s="34">
        <v>45359.0</v>
      </c>
      <c r="H523" s="36">
        <f t="shared" si="7"/>
        <v>11</v>
      </c>
      <c r="I523" s="35" t="s">
        <v>39</v>
      </c>
      <c r="J523" s="35">
        <v>535.0</v>
      </c>
      <c r="K523" s="48">
        <v>4000.0</v>
      </c>
      <c r="L523" s="39"/>
      <c r="M523" s="39"/>
      <c r="N523" s="35" t="s">
        <v>19</v>
      </c>
      <c r="O523" s="40"/>
      <c r="P523" s="61"/>
      <c r="Q523" s="61"/>
      <c r="R523" s="61"/>
      <c r="S523" s="61"/>
      <c r="T523" s="61"/>
      <c r="U523" s="80"/>
      <c r="V523" s="80"/>
      <c r="W523" s="80"/>
    </row>
    <row r="524">
      <c r="A524" s="34">
        <v>45705.0</v>
      </c>
      <c r="B524" s="34">
        <v>45706.0</v>
      </c>
      <c r="C524" s="35">
        <v>227165.0</v>
      </c>
      <c r="D524" s="35" t="s">
        <v>173</v>
      </c>
      <c r="E524" s="34">
        <v>45505.0</v>
      </c>
      <c r="F524" s="36">
        <f t="shared" si="6"/>
        <v>6</v>
      </c>
      <c r="G524" s="34">
        <v>45540.0</v>
      </c>
      <c r="H524" s="36">
        <f t="shared" si="7"/>
        <v>5</v>
      </c>
      <c r="I524" s="35" t="s">
        <v>39</v>
      </c>
      <c r="J524" s="35">
        <v>504.0</v>
      </c>
      <c r="K524" s="48">
        <v>3400.0</v>
      </c>
      <c r="L524" s="35" t="s">
        <v>54</v>
      </c>
      <c r="M524" s="34">
        <v>45706.0</v>
      </c>
      <c r="N524" s="35" t="s">
        <v>15</v>
      </c>
      <c r="O524" s="55" t="s">
        <v>55</v>
      </c>
      <c r="P524" s="61"/>
      <c r="Q524" s="61"/>
      <c r="R524" s="61"/>
      <c r="S524" s="61"/>
      <c r="T524" s="61"/>
      <c r="U524" s="80"/>
      <c r="V524" s="80"/>
      <c r="W524" s="80"/>
    </row>
    <row r="525">
      <c r="A525" s="34">
        <v>45705.0</v>
      </c>
      <c r="B525" s="34">
        <v>45716.0</v>
      </c>
      <c r="C525" s="35">
        <v>235259.0</v>
      </c>
      <c r="D525" s="35" t="s">
        <v>173</v>
      </c>
      <c r="E525" s="34">
        <v>45566.0</v>
      </c>
      <c r="F525" s="36">
        <f t="shared" si="6"/>
        <v>4</v>
      </c>
      <c r="G525" s="37">
        <v>45621.0</v>
      </c>
      <c r="H525" s="36">
        <f t="shared" si="7"/>
        <v>3</v>
      </c>
      <c r="I525" s="35" t="s">
        <v>136</v>
      </c>
      <c r="J525" s="35" t="s">
        <v>31</v>
      </c>
      <c r="K525" s="38"/>
      <c r="L525" s="39"/>
      <c r="M525" s="39"/>
      <c r="N525" s="35" t="s">
        <v>17</v>
      </c>
      <c r="O525" s="40"/>
      <c r="P525" s="61"/>
      <c r="Q525" s="61"/>
      <c r="R525" s="61"/>
      <c r="S525" s="61"/>
      <c r="T525" s="61"/>
      <c r="U525" s="80"/>
      <c r="V525" s="80"/>
      <c r="W525" s="80"/>
    </row>
    <row r="526">
      <c r="A526" s="34">
        <v>45705.0</v>
      </c>
      <c r="B526" s="34">
        <v>45716.0</v>
      </c>
      <c r="C526" s="35">
        <v>237972.0</v>
      </c>
      <c r="D526" s="35" t="s">
        <v>173</v>
      </c>
      <c r="E526" s="34">
        <v>45627.0</v>
      </c>
      <c r="F526" s="36">
        <f t="shared" si="6"/>
        <v>2</v>
      </c>
      <c r="G526" s="37">
        <v>45656.0</v>
      </c>
      <c r="H526" s="36">
        <f t="shared" si="7"/>
        <v>1</v>
      </c>
      <c r="I526" s="35" t="s">
        <v>62</v>
      </c>
      <c r="J526" s="35" t="s">
        <v>31</v>
      </c>
      <c r="K526" s="38"/>
      <c r="L526" s="39"/>
      <c r="M526" s="39"/>
      <c r="N526" s="35" t="s">
        <v>17</v>
      </c>
      <c r="O526" s="40"/>
      <c r="P526" s="61"/>
      <c r="Q526" s="61"/>
      <c r="R526" s="61"/>
      <c r="S526" s="61"/>
      <c r="T526" s="61"/>
      <c r="U526" s="80"/>
      <c r="V526" s="80"/>
      <c r="W526" s="80"/>
    </row>
    <row r="527">
      <c r="A527" s="34">
        <v>45705.0</v>
      </c>
      <c r="B527" s="34">
        <v>45716.0</v>
      </c>
      <c r="C527" s="35">
        <v>239456.0</v>
      </c>
      <c r="D527" s="35" t="s">
        <v>173</v>
      </c>
      <c r="E527" s="34">
        <v>45658.0</v>
      </c>
      <c r="F527" s="36">
        <f t="shared" si="6"/>
        <v>1</v>
      </c>
      <c r="G527" s="34">
        <v>45672.0</v>
      </c>
      <c r="H527" s="36">
        <f t="shared" si="7"/>
        <v>1</v>
      </c>
      <c r="I527" s="35" t="s">
        <v>62</v>
      </c>
      <c r="J527" s="35" t="s">
        <v>31</v>
      </c>
      <c r="K527" s="133" t="s">
        <v>254</v>
      </c>
      <c r="L527" s="39"/>
      <c r="M527" s="39"/>
      <c r="N527" s="35" t="s">
        <v>17</v>
      </c>
      <c r="O527" s="40"/>
      <c r="P527" s="61"/>
      <c r="Q527" s="61"/>
      <c r="R527" s="61"/>
      <c r="S527" s="61"/>
      <c r="T527" s="61"/>
      <c r="U527" s="80"/>
      <c r="V527" s="80"/>
      <c r="W527" s="80"/>
    </row>
    <row r="528">
      <c r="A528" s="34">
        <v>45705.0</v>
      </c>
      <c r="B528" s="34">
        <v>45716.0</v>
      </c>
      <c r="C528" s="35">
        <v>240305.0</v>
      </c>
      <c r="D528" s="35" t="s">
        <v>173</v>
      </c>
      <c r="E528" s="34">
        <v>45597.0</v>
      </c>
      <c r="F528" s="36">
        <f t="shared" si="6"/>
        <v>3</v>
      </c>
      <c r="G528" s="34">
        <v>45679.0</v>
      </c>
      <c r="H528" s="36">
        <f t="shared" si="7"/>
        <v>1</v>
      </c>
      <c r="I528" s="35" t="s">
        <v>39</v>
      </c>
      <c r="J528" s="35" t="s">
        <v>31</v>
      </c>
      <c r="K528" s="38"/>
      <c r="L528" s="39"/>
      <c r="M528" s="39"/>
      <c r="N528" s="35" t="s">
        <v>17</v>
      </c>
      <c r="O528" s="40"/>
      <c r="P528" s="61"/>
      <c r="Q528" s="61"/>
      <c r="R528" s="61"/>
      <c r="S528" s="61"/>
      <c r="T528" s="61"/>
      <c r="U528" s="80"/>
      <c r="V528" s="80"/>
      <c r="W528" s="80"/>
    </row>
    <row r="529">
      <c r="A529" s="34">
        <v>45705.0</v>
      </c>
      <c r="B529" s="34">
        <v>45716.0</v>
      </c>
      <c r="C529" s="35">
        <v>241724.0</v>
      </c>
      <c r="D529" s="35" t="s">
        <v>173</v>
      </c>
      <c r="E529" s="34">
        <v>45597.0</v>
      </c>
      <c r="F529" s="36">
        <f t="shared" si="6"/>
        <v>3</v>
      </c>
      <c r="G529" s="34">
        <v>45691.0</v>
      </c>
      <c r="H529" s="36">
        <f t="shared" si="7"/>
        <v>0</v>
      </c>
      <c r="I529" s="35" t="s">
        <v>49</v>
      </c>
      <c r="J529" s="35" t="s">
        <v>31</v>
      </c>
      <c r="K529" s="38"/>
      <c r="L529" s="39"/>
      <c r="M529" s="39"/>
      <c r="N529" s="35" t="s">
        <v>17</v>
      </c>
      <c r="O529" s="40"/>
      <c r="P529" s="61"/>
      <c r="Q529" s="61"/>
      <c r="R529" s="61"/>
      <c r="S529" s="61"/>
      <c r="T529" s="61"/>
      <c r="U529" s="80"/>
      <c r="V529" s="80"/>
      <c r="W529" s="80"/>
    </row>
    <row r="530">
      <c r="A530" s="34">
        <v>45705.0</v>
      </c>
      <c r="B530" s="34">
        <v>45716.0</v>
      </c>
      <c r="C530" s="35">
        <v>242514.0</v>
      </c>
      <c r="D530" s="35" t="s">
        <v>173</v>
      </c>
      <c r="E530" s="34">
        <v>45627.0</v>
      </c>
      <c r="F530" s="36">
        <f t="shared" si="6"/>
        <v>2</v>
      </c>
      <c r="G530" s="34">
        <v>45698.0</v>
      </c>
      <c r="H530" s="36">
        <f t="shared" si="7"/>
        <v>0</v>
      </c>
      <c r="I530" s="35" t="s">
        <v>43</v>
      </c>
      <c r="J530" s="35" t="s">
        <v>31</v>
      </c>
      <c r="K530" s="38"/>
      <c r="L530" s="39"/>
      <c r="M530" s="39"/>
      <c r="N530" s="35" t="s">
        <v>17</v>
      </c>
      <c r="O530" s="40"/>
      <c r="P530" s="61"/>
      <c r="Q530" s="61"/>
      <c r="R530" s="61"/>
      <c r="S530" s="61"/>
      <c r="T530" s="61"/>
      <c r="U530" s="80"/>
      <c r="V530" s="80"/>
      <c r="W530" s="80"/>
    </row>
    <row r="531">
      <c r="A531" s="34">
        <v>45702.0</v>
      </c>
      <c r="B531" s="34">
        <v>45706.0</v>
      </c>
      <c r="C531" s="35">
        <v>212905.0</v>
      </c>
      <c r="D531" s="35" t="s">
        <v>106</v>
      </c>
      <c r="E531" s="34">
        <v>45383.0</v>
      </c>
      <c r="F531" s="36">
        <f t="shared" si="6"/>
        <v>10</v>
      </c>
      <c r="G531" s="34">
        <v>45415.0</v>
      </c>
      <c r="H531" s="36">
        <f t="shared" si="7"/>
        <v>9</v>
      </c>
      <c r="I531" s="35" t="s">
        <v>39</v>
      </c>
      <c r="J531" s="35">
        <v>504.0</v>
      </c>
      <c r="K531" s="48">
        <v>4586.0</v>
      </c>
      <c r="L531" s="35" t="s">
        <v>54</v>
      </c>
      <c r="M531" s="34">
        <v>45706.0</v>
      </c>
      <c r="N531" s="35" t="s">
        <v>20</v>
      </c>
      <c r="O531" s="55" t="s">
        <v>201</v>
      </c>
      <c r="P531" s="61"/>
      <c r="Q531" s="61"/>
      <c r="R531" s="61"/>
      <c r="S531" s="61"/>
      <c r="T531" s="61"/>
      <c r="U531" s="80"/>
      <c r="V531" s="80"/>
      <c r="W531" s="80"/>
    </row>
    <row r="532">
      <c r="A532" s="34">
        <v>45705.0</v>
      </c>
      <c r="B532" s="34">
        <v>45716.0</v>
      </c>
      <c r="C532" s="35">
        <v>211698.0</v>
      </c>
      <c r="D532" s="35" t="s">
        <v>106</v>
      </c>
      <c r="E532" s="34">
        <v>45323.0</v>
      </c>
      <c r="F532" s="36">
        <f t="shared" si="6"/>
        <v>12</v>
      </c>
      <c r="G532" s="34">
        <v>45405.0</v>
      </c>
      <c r="H532" s="36">
        <f t="shared" si="7"/>
        <v>10</v>
      </c>
      <c r="I532" s="35" t="s">
        <v>39</v>
      </c>
      <c r="J532" s="35" t="s">
        <v>31</v>
      </c>
      <c r="K532" s="38"/>
      <c r="L532" s="39"/>
      <c r="M532" s="39"/>
      <c r="N532" s="35" t="s">
        <v>17</v>
      </c>
      <c r="O532" s="40"/>
      <c r="P532" s="61"/>
      <c r="Q532" s="61"/>
      <c r="R532" s="61"/>
      <c r="S532" s="61"/>
      <c r="T532" s="61"/>
      <c r="U532" s="80"/>
      <c r="V532" s="80"/>
      <c r="W532" s="80"/>
    </row>
    <row r="533">
      <c r="A533" s="34">
        <v>45705.0</v>
      </c>
      <c r="B533" s="34">
        <v>45716.0</v>
      </c>
      <c r="C533" s="35">
        <v>218902.0</v>
      </c>
      <c r="D533" s="35" t="s">
        <v>106</v>
      </c>
      <c r="E533" s="34">
        <v>45444.0</v>
      </c>
      <c r="F533" s="36">
        <f t="shared" si="6"/>
        <v>8</v>
      </c>
      <c r="G533" s="34">
        <v>45464.0</v>
      </c>
      <c r="H533" s="36">
        <f t="shared" si="7"/>
        <v>8</v>
      </c>
      <c r="I533" s="35" t="s">
        <v>46</v>
      </c>
      <c r="J533" s="35" t="s">
        <v>31</v>
      </c>
      <c r="K533" s="48">
        <v>4900.0</v>
      </c>
      <c r="L533" s="39"/>
      <c r="M533" s="39"/>
      <c r="N533" s="35" t="s">
        <v>17</v>
      </c>
      <c r="O533" s="40"/>
      <c r="P533" s="61"/>
      <c r="Q533" s="61"/>
      <c r="R533" s="61"/>
      <c r="S533" s="61"/>
      <c r="T533" s="61"/>
      <c r="U533" s="80"/>
      <c r="V533" s="80"/>
      <c r="W533" s="80"/>
    </row>
    <row r="534">
      <c r="A534" s="34">
        <v>45705.0</v>
      </c>
      <c r="B534" s="34">
        <v>45716.0</v>
      </c>
      <c r="C534" s="35">
        <v>223710.0</v>
      </c>
      <c r="D534" s="35" t="s">
        <v>106</v>
      </c>
      <c r="E534" s="34">
        <v>45444.0</v>
      </c>
      <c r="F534" s="36">
        <f t="shared" si="6"/>
        <v>8</v>
      </c>
      <c r="G534" s="34">
        <v>45506.0</v>
      </c>
      <c r="H534" s="36">
        <f t="shared" si="7"/>
        <v>6</v>
      </c>
      <c r="I534" s="35" t="s">
        <v>39</v>
      </c>
      <c r="J534" s="35" t="s">
        <v>31</v>
      </c>
      <c r="K534" s="38"/>
      <c r="L534" s="39"/>
      <c r="M534" s="39"/>
      <c r="N534" s="35" t="s">
        <v>17</v>
      </c>
      <c r="O534" s="40"/>
      <c r="P534" s="61"/>
      <c r="Q534" s="61"/>
      <c r="R534" s="61"/>
      <c r="S534" s="61"/>
      <c r="T534" s="61"/>
      <c r="U534" s="80"/>
      <c r="V534" s="80"/>
      <c r="W534" s="80"/>
    </row>
    <row r="535">
      <c r="A535" s="34">
        <v>45705.0</v>
      </c>
      <c r="B535" s="34">
        <v>45716.0</v>
      </c>
      <c r="C535" s="35">
        <v>227226.0</v>
      </c>
      <c r="D535" s="35" t="s">
        <v>106</v>
      </c>
      <c r="E535" s="34">
        <v>45474.0</v>
      </c>
      <c r="F535" s="36">
        <f t="shared" si="6"/>
        <v>7</v>
      </c>
      <c r="G535" s="34">
        <v>45547.0</v>
      </c>
      <c r="H535" s="36">
        <f t="shared" si="7"/>
        <v>5</v>
      </c>
      <c r="I535" s="35" t="s">
        <v>39</v>
      </c>
      <c r="J535" s="35" t="s">
        <v>31</v>
      </c>
      <c r="K535" s="38"/>
      <c r="L535" s="39"/>
      <c r="M535" s="39"/>
      <c r="N535" s="35" t="s">
        <v>17</v>
      </c>
      <c r="O535" s="40"/>
      <c r="P535" s="61"/>
      <c r="Q535" s="61"/>
      <c r="R535" s="61"/>
      <c r="S535" s="61"/>
      <c r="T535" s="61"/>
      <c r="U535" s="80"/>
      <c r="V535" s="80"/>
      <c r="W535" s="80"/>
    </row>
    <row r="536">
      <c r="A536" s="34">
        <v>45705.0</v>
      </c>
      <c r="B536" s="34">
        <v>45716.0</v>
      </c>
      <c r="C536" s="35">
        <v>231139.0</v>
      </c>
      <c r="D536" s="35" t="s">
        <v>106</v>
      </c>
      <c r="E536" s="34">
        <v>45444.0</v>
      </c>
      <c r="F536" s="36">
        <f t="shared" si="6"/>
        <v>8</v>
      </c>
      <c r="G536" s="37">
        <v>45581.0</v>
      </c>
      <c r="H536" s="36">
        <f t="shared" si="7"/>
        <v>4</v>
      </c>
      <c r="I536" s="35" t="s">
        <v>66</v>
      </c>
      <c r="J536" s="35" t="s">
        <v>31</v>
      </c>
      <c r="K536" s="38"/>
      <c r="L536" s="39"/>
      <c r="M536" s="39"/>
      <c r="N536" s="35" t="s">
        <v>17</v>
      </c>
      <c r="O536" s="40"/>
      <c r="P536" s="61"/>
      <c r="Q536" s="61"/>
      <c r="R536" s="61"/>
      <c r="S536" s="61"/>
      <c r="T536" s="61"/>
      <c r="U536" s="80"/>
      <c r="V536" s="80"/>
      <c r="W536" s="80"/>
    </row>
    <row r="537">
      <c r="A537" s="34">
        <v>45705.0</v>
      </c>
      <c r="B537" s="34">
        <v>45716.0</v>
      </c>
      <c r="C537" s="35">
        <v>233509.0</v>
      </c>
      <c r="D537" s="35" t="s">
        <v>106</v>
      </c>
      <c r="E537" s="34">
        <v>45536.0</v>
      </c>
      <c r="F537" s="36">
        <f t="shared" si="6"/>
        <v>5</v>
      </c>
      <c r="G537" s="34">
        <v>45543.0</v>
      </c>
      <c r="H537" s="36">
        <f t="shared" si="7"/>
        <v>5</v>
      </c>
      <c r="I537" s="35" t="s">
        <v>46</v>
      </c>
      <c r="J537" s="35" t="s">
        <v>31</v>
      </c>
      <c r="K537" s="38"/>
      <c r="L537" s="39"/>
      <c r="M537" s="39"/>
      <c r="N537" s="35" t="s">
        <v>17</v>
      </c>
      <c r="O537" s="40"/>
      <c r="P537" s="61"/>
      <c r="Q537" s="61"/>
      <c r="R537" s="61"/>
      <c r="S537" s="61"/>
      <c r="T537" s="61"/>
      <c r="U537" s="80"/>
      <c r="V537" s="80"/>
      <c r="W537" s="80"/>
    </row>
    <row r="538">
      <c r="A538" s="34">
        <v>45705.0</v>
      </c>
      <c r="B538" s="34">
        <v>45716.0</v>
      </c>
      <c r="C538" s="35">
        <v>235875.0</v>
      </c>
      <c r="D538" s="35" t="s">
        <v>106</v>
      </c>
      <c r="E538" s="34">
        <v>45536.0</v>
      </c>
      <c r="F538" s="36">
        <f t="shared" si="6"/>
        <v>5</v>
      </c>
      <c r="G538" s="37">
        <v>45625.0</v>
      </c>
      <c r="H538" s="36">
        <f t="shared" si="7"/>
        <v>2</v>
      </c>
      <c r="I538" s="35" t="s">
        <v>39</v>
      </c>
      <c r="J538" s="35" t="s">
        <v>31</v>
      </c>
      <c r="K538" s="38"/>
      <c r="L538" s="39"/>
      <c r="M538" s="39"/>
      <c r="N538" s="35" t="s">
        <v>17</v>
      </c>
      <c r="O538" s="40"/>
      <c r="P538" s="61"/>
      <c r="Q538" s="61"/>
      <c r="R538" s="61"/>
      <c r="S538" s="61"/>
      <c r="T538" s="61"/>
      <c r="U538" s="80"/>
      <c r="V538" s="80"/>
      <c r="W538" s="80"/>
    </row>
    <row r="539">
      <c r="A539" s="34">
        <v>45705.0</v>
      </c>
      <c r="B539" s="34">
        <v>45707.0</v>
      </c>
      <c r="C539" s="35">
        <v>219473.0</v>
      </c>
      <c r="D539" s="35" t="s">
        <v>106</v>
      </c>
      <c r="E539" s="34">
        <v>45444.0</v>
      </c>
      <c r="F539" s="36">
        <f t="shared" si="6"/>
        <v>8</v>
      </c>
      <c r="G539" s="34">
        <v>45470.0</v>
      </c>
      <c r="H539" s="36">
        <f t="shared" si="7"/>
        <v>8</v>
      </c>
      <c r="I539" s="35" t="s">
        <v>39</v>
      </c>
      <c r="J539" s="35" t="s">
        <v>31</v>
      </c>
      <c r="K539" s="48" t="s">
        <v>196</v>
      </c>
      <c r="L539" s="35" t="s">
        <v>70</v>
      </c>
      <c r="M539" s="34">
        <v>45707.0</v>
      </c>
      <c r="N539" s="35" t="s">
        <v>23</v>
      </c>
      <c r="O539" s="40"/>
      <c r="P539" s="61"/>
      <c r="Q539" s="61"/>
      <c r="R539" s="61"/>
      <c r="S539" s="61"/>
      <c r="T539" s="61"/>
      <c r="U539" s="80"/>
      <c r="V539" s="80"/>
      <c r="W539" s="80"/>
    </row>
    <row r="540">
      <c r="A540" s="34">
        <v>45705.0</v>
      </c>
      <c r="B540" s="34">
        <v>45716.0</v>
      </c>
      <c r="C540" s="35">
        <v>240596.0</v>
      </c>
      <c r="D540" s="35" t="s">
        <v>106</v>
      </c>
      <c r="E540" s="34">
        <v>45658.0</v>
      </c>
      <c r="F540" s="36">
        <f t="shared" si="6"/>
        <v>1</v>
      </c>
      <c r="G540" s="34">
        <v>45684.0</v>
      </c>
      <c r="H540" s="36">
        <f t="shared" si="7"/>
        <v>1</v>
      </c>
      <c r="I540" s="35" t="s">
        <v>49</v>
      </c>
      <c r="J540" s="35" t="s">
        <v>31</v>
      </c>
      <c r="K540" s="38"/>
      <c r="L540" s="39"/>
      <c r="M540" s="39"/>
      <c r="N540" s="35" t="s">
        <v>17</v>
      </c>
      <c r="O540" s="40"/>
      <c r="P540" s="61"/>
      <c r="Q540" s="61"/>
      <c r="R540" s="61"/>
      <c r="S540" s="61"/>
      <c r="T540" s="61"/>
      <c r="U540" s="80"/>
      <c r="V540" s="80"/>
      <c r="W540" s="80"/>
    </row>
    <row r="541">
      <c r="A541" s="34">
        <v>45705.0</v>
      </c>
      <c r="B541" s="34">
        <v>45716.0</v>
      </c>
      <c r="C541" s="35">
        <v>242012.0</v>
      </c>
      <c r="D541" s="35" t="s">
        <v>106</v>
      </c>
      <c r="E541" s="34">
        <v>45566.0</v>
      </c>
      <c r="F541" s="36">
        <f t="shared" si="6"/>
        <v>4</v>
      </c>
      <c r="G541" s="34">
        <v>45695.0</v>
      </c>
      <c r="H541" s="36">
        <f t="shared" si="7"/>
        <v>0</v>
      </c>
      <c r="I541" s="35" t="s">
        <v>39</v>
      </c>
      <c r="J541" s="35" t="s">
        <v>31</v>
      </c>
      <c r="K541" s="38"/>
      <c r="L541" s="39"/>
      <c r="M541" s="39"/>
      <c r="N541" s="35" t="s">
        <v>17</v>
      </c>
      <c r="O541" s="40"/>
      <c r="P541" s="61"/>
      <c r="Q541" s="61"/>
      <c r="R541" s="61"/>
      <c r="S541" s="61"/>
      <c r="T541" s="61"/>
      <c r="U541" s="80"/>
      <c r="V541" s="80"/>
      <c r="W541" s="80"/>
    </row>
    <row r="542">
      <c r="A542" s="34">
        <v>45705.0</v>
      </c>
      <c r="B542" s="34">
        <v>45716.0</v>
      </c>
      <c r="C542" s="35">
        <v>149468.0</v>
      </c>
      <c r="D542" s="35" t="s">
        <v>109</v>
      </c>
      <c r="E542" s="34">
        <v>44774.0</v>
      </c>
      <c r="F542" s="36">
        <f t="shared" si="6"/>
        <v>30</v>
      </c>
      <c r="G542" s="34">
        <v>44866.0</v>
      </c>
      <c r="H542" s="36">
        <f t="shared" si="7"/>
        <v>27</v>
      </c>
      <c r="I542" s="35" t="s">
        <v>67</v>
      </c>
      <c r="J542" s="35" t="s">
        <v>31</v>
      </c>
      <c r="K542" s="38"/>
      <c r="L542" s="39"/>
      <c r="M542" s="39"/>
      <c r="N542" s="35" t="s">
        <v>17</v>
      </c>
      <c r="O542" s="40"/>
      <c r="P542" s="61"/>
      <c r="Q542" s="61"/>
      <c r="R542" s="61"/>
      <c r="S542" s="61"/>
      <c r="T542" s="61"/>
      <c r="U542" s="80"/>
      <c r="V542" s="80"/>
      <c r="W542" s="80"/>
    </row>
    <row r="543">
      <c r="A543" s="34">
        <v>45705.0</v>
      </c>
      <c r="B543" s="34">
        <v>45716.0</v>
      </c>
      <c r="C543" s="35">
        <v>202146.0</v>
      </c>
      <c r="D543" s="35" t="s">
        <v>109</v>
      </c>
      <c r="E543" s="34">
        <v>45139.0</v>
      </c>
      <c r="F543" s="36">
        <f t="shared" si="6"/>
        <v>18</v>
      </c>
      <c r="G543" s="34">
        <v>45336.0</v>
      </c>
      <c r="H543" s="36">
        <f t="shared" si="7"/>
        <v>12</v>
      </c>
      <c r="I543" s="35" t="s">
        <v>46</v>
      </c>
      <c r="J543" s="35" t="s">
        <v>31</v>
      </c>
      <c r="K543" s="38"/>
      <c r="L543" s="39"/>
      <c r="M543" s="39"/>
      <c r="N543" s="35" t="s">
        <v>17</v>
      </c>
      <c r="O543" s="40"/>
      <c r="P543" s="61"/>
      <c r="Q543" s="61"/>
      <c r="R543" s="61"/>
      <c r="S543" s="61"/>
      <c r="T543" s="61"/>
      <c r="U543" s="80"/>
      <c r="V543" s="80"/>
      <c r="W543" s="80"/>
    </row>
    <row r="544">
      <c r="A544" s="34">
        <v>45705.0</v>
      </c>
      <c r="B544" s="34">
        <v>45716.0</v>
      </c>
      <c r="C544" s="35">
        <v>231373.0</v>
      </c>
      <c r="D544" s="35" t="s">
        <v>109</v>
      </c>
      <c r="E544" s="34">
        <v>45474.0</v>
      </c>
      <c r="F544" s="36">
        <f t="shared" si="6"/>
        <v>7</v>
      </c>
      <c r="G544" s="37">
        <v>45581.0</v>
      </c>
      <c r="H544" s="36">
        <f t="shared" si="7"/>
        <v>4</v>
      </c>
      <c r="I544" s="35" t="s">
        <v>39</v>
      </c>
      <c r="J544" s="35" t="s">
        <v>31</v>
      </c>
      <c r="K544" s="38"/>
      <c r="L544" s="39"/>
      <c r="M544" s="39"/>
      <c r="N544" s="35" t="s">
        <v>17</v>
      </c>
      <c r="O544" s="40"/>
      <c r="P544" s="61"/>
      <c r="Q544" s="61"/>
      <c r="R544" s="61"/>
      <c r="S544" s="61"/>
      <c r="T544" s="61"/>
      <c r="U544" s="80"/>
      <c r="V544" s="80"/>
      <c r="W544" s="80"/>
    </row>
    <row r="545">
      <c r="A545" s="34">
        <v>45705.0</v>
      </c>
      <c r="B545" s="34">
        <v>45716.0</v>
      </c>
      <c r="C545" s="35">
        <v>177001.0</v>
      </c>
      <c r="D545" s="35" t="s">
        <v>108</v>
      </c>
      <c r="E545" s="34">
        <v>44958.0</v>
      </c>
      <c r="F545" s="36">
        <f t="shared" si="6"/>
        <v>24</v>
      </c>
      <c r="G545" s="34">
        <v>45110.0</v>
      </c>
      <c r="H545" s="36">
        <f t="shared" si="7"/>
        <v>19</v>
      </c>
      <c r="I545" s="35" t="s">
        <v>39</v>
      </c>
      <c r="J545" s="35">
        <v>516.0</v>
      </c>
      <c r="K545" s="48" t="s">
        <v>74</v>
      </c>
      <c r="L545" s="39"/>
      <c r="M545" s="39"/>
      <c r="N545" s="35" t="s">
        <v>18</v>
      </c>
      <c r="O545" s="40"/>
      <c r="P545" s="61"/>
      <c r="Q545" s="61"/>
      <c r="R545" s="61"/>
      <c r="S545" s="61"/>
      <c r="T545" s="61"/>
      <c r="U545" s="80"/>
      <c r="V545" s="80"/>
      <c r="W545" s="80"/>
    </row>
    <row r="546">
      <c r="A546" s="34">
        <v>45705.0</v>
      </c>
      <c r="B546" s="34">
        <v>45716.0</v>
      </c>
      <c r="C546" s="35">
        <v>130005.0</v>
      </c>
      <c r="D546" s="35" t="s">
        <v>110</v>
      </c>
      <c r="E546" s="34">
        <v>44652.0</v>
      </c>
      <c r="F546" s="36">
        <f t="shared" si="6"/>
        <v>34</v>
      </c>
      <c r="G546" s="34">
        <v>44732.0</v>
      </c>
      <c r="H546" s="36">
        <f t="shared" si="7"/>
        <v>32</v>
      </c>
      <c r="I546" s="35" t="s">
        <v>49</v>
      </c>
      <c r="J546" s="35" t="s">
        <v>31</v>
      </c>
      <c r="K546" s="48">
        <v>4000.0</v>
      </c>
      <c r="L546" s="39"/>
      <c r="M546" s="39"/>
      <c r="N546" s="35" t="s">
        <v>18</v>
      </c>
      <c r="O546" s="40"/>
      <c r="P546" s="61"/>
      <c r="Q546" s="61"/>
      <c r="R546" s="61"/>
      <c r="S546" s="61"/>
      <c r="T546" s="61"/>
      <c r="U546" s="80"/>
      <c r="V546" s="80"/>
      <c r="W546" s="80"/>
    </row>
    <row r="547">
      <c r="A547" s="34">
        <v>45705.0</v>
      </c>
      <c r="B547" s="34">
        <v>45716.0</v>
      </c>
      <c r="C547" s="35">
        <v>162970.0</v>
      </c>
      <c r="D547" s="35" t="s">
        <v>110</v>
      </c>
      <c r="E547" s="34">
        <v>44866.0</v>
      </c>
      <c r="F547" s="36">
        <f t="shared" si="6"/>
        <v>27</v>
      </c>
      <c r="G547" s="34">
        <v>44993.0</v>
      </c>
      <c r="H547" s="36">
        <f t="shared" si="7"/>
        <v>23</v>
      </c>
      <c r="I547" s="35" t="s">
        <v>62</v>
      </c>
      <c r="J547" s="35" t="s">
        <v>31</v>
      </c>
      <c r="K547" s="38"/>
      <c r="L547" s="39"/>
      <c r="M547" s="39"/>
      <c r="N547" s="35" t="s">
        <v>17</v>
      </c>
      <c r="O547" s="40"/>
      <c r="P547" s="61"/>
      <c r="Q547" s="61"/>
      <c r="R547" s="61"/>
      <c r="S547" s="61"/>
      <c r="T547" s="61"/>
      <c r="U547" s="80"/>
      <c r="V547" s="80"/>
      <c r="W547" s="80"/>
    </row>
    <row r="548">
      <c r="A548" s="34">
        <v>45705.0</v>
      </c>
      <c r="B548" s="34">
        <v>45706.0</v>
      </c>
      <c r="C548" s="35">
        <v>218770.0</v>
      </c>
      <c r="D548" s="35" t="s">
        <v>110</v>
      </c>
      <c r="E548" s="34">
        <v>45383.0</v>
      </c>
      <c r="F548" s="36">
        <f t="shared" si="6"/>
        <v>10</v>
      </c>
      <c r="G548" s="34">
        <v>45468.0</v>
      </c>
      <c r="H548" s="36">
        <f t="shared" si="7"/>
        <v>8</v>
      </c>
      <c r="I548" s="35" t="s">
        <v>49</v>
      </c>
      <c r="J548" s="35">
        <v>318.0</v>
      </c>
      <c r="K548" s="48">
        <v>4000.0</v>
      </c>
      <c r="L548" s="35" t="s">
        <v>54</v>
      </c>
      <c r="M548" s="34">
        <v>45706.0</v>
      </c>
      <c r="N548" s="35" t="s">
        <v>21</v>
      </c>
      <c r="O548" s="55" t="s">
        <v>209</v>
      </c>
      <c r="P548" s="61"/>
      <c r="Q548" s="61"/>
      <c r="R548" s="61"/>
      <c r="S548" s="61"/>
      <c r="T548" s="61"/>
      <c r="U548" s="80"/>
      <c r="V548" s="80"/>
      <c r="W548" s="80"/>
    </row>
    <row r="549">
      <c r="A549" s="34">
        <v>45705.0</v>
      </c>
      <c r="B549" s="34">
        <v>45716.0</v>
      </c>
      <c r="C549" s="35">
        <v>239198.0</v>
      </c>
      <c r="D549" s="35" t="s">
        <v>110</v>
      </c>
      <c r="E549" s="34">
        <v>45566.0</v>
      </c>
      <c r="F549" s="36">
        <f t="shared" si="6"/>
        <v>4</v>
      </c>
      <c r="G549" s="34">
        <v>45673.0</v>
      </c>
      <c r="H549" s="36">
        <f t="shared" si="7"/>
        <v>1</v>
      </c>
      <c r="I549" s="35" t="s">
        <v>62</v>
      </c>
      <c r="J549" s="35" t="s">
        <v>31</v>
      </c>
      <c r="K549" s="38"/>
      <c r="L549" s="39"/>
      <c r="M549" s="39"/>
      <c r="N549" s="35" t="s">
        <v>17</v>
      </c>
      <c r="O549" s="40"/>
      <c r="P549" s="61"/>
      <c r="Q549" s="61"/>
      <c r="R549" s="61"/>
      <c r="S549" s="61"/>
      <c r="T549" s="61"/>
      <c r="U549" s="80"/>
      <c r="V549" s="80"/>
      <c r="W549" s="80"/>
    </row>
    <row r="550">
      <c r="A550" s="34">
        <v>45705.0</v>
      </c>
      <c r="B550" s="34">
        <v>45712.0</v>
      </c>
      <c r="C550" s="35">
        <v>177415.0</v>
      </c>
      <c r="D550" s="35" t="s">
        <v>110</v>
      </c>
      <c r="E550" s="34">
        <v>45017.0</v>
      </c>
      <c r="F550" s="36">
        <f t="shared" si="6"/>
        <v>22</v>
      </c>
      <c r="G550" s="34">
        <v>45114.0</v>
      </c>
      <c r="H550" s="36">
        <f t="shared" si="7"/>
        <v>19</v>
      </c>
      <c r="I550" s="35" t="s">
        <v>39</v>
      </c>
      <c r="J550" s="35">
        <v>535.0</v>
      </c>
      <c r="K550" s="48">
        <v>24000.0</v>
      </c>
      <c r="L550" s="35" t="s">
        <v>70</v>
      </c>
      <c r="M550" s="34">
        <v>45712.0</v>
      </c>
      <c r="N550" s="35" t="s">
        <v>20</v>
      </c>
      <c r="O550" s="55" t="s">
        <v>201</v>
      </c>
      <c r="P550" s="61"/>
      <c r="Q550" s="61"/>
      <c r="R550" s="61"/>
      <c r="S550" s="61"/>
      <c r="T550" s="61"/>
      <c r="U550" s="80"/>
      <c r="V550" s="80"/>
      <c r="W550" s="80"/>
    </row>
    <row r="551">
      <c r="A551" s="34">
        <v>45705.0</v>
      </c>
      <c r="B551" s="34">
        <v>45716.0</v>
      </c>
      <c r="C551" s="35">
        <v>234997.0</v>
      </c>
      <c r="D551" s="35" t="s">
        <v>110</v>
      </c>
      <c r="E551" s="34">
        <v>45505.0</v>
      </c>
      <c r="F551" s="36">
        <f t="shared" si="6"/>
        <v>6</v>
      </c>
      <c r="G551" s="37">
        <v>45621.0</v>
      </c>
      <c r="H551" s="36">
        <f t="shared" si="7"/>
        <v>3</v>
      </c>
      <c r="I551" s="35" t="s">
        <v>39</v>
      </c>
      <c r="J551" s="35" t="s">
        <v>31</v>
      </c>
      <c r="K551" s="38"/>
      <c r="L551" s="39"/>
      <c r="M551" s="39"/>
      <c r="N551" s="35" t="s">
        <v>17</v>
      </c>
      <c r="O551" s="40"/>
      <c r="P551" s="61"/>
      <c r="Q551" s="61"/>
      <c r="R551" s="61"/>
      <c r="S551" s="61"/>
      <c r="T551" s="61"/>
      <c r="U551" s="80"/>
      <c r="V551" s="80"/>
      <c r="W551" s="80"/>
    </row>
    <row r="552">
      <c r="A552" s="34">
        <v>45705.0</v>
      </c>
      <c r="B552" s="34">
        <v>45716.0</v>
      </c>
      <c r="C552" s="35">
        <v>236264.0</v>
      </c>
      <c r="D552" s="35" t="s">
        <v>110</v>
      </c>
      <c r="E552" s="34">
        <v>45597.0</v>
      </c>
      <c r="F552" s="36">
        <f t="shared" si="6"/>
        <v>3</v>
      </c>
      <c r="G552" s="34">
        <v>45665.0</v>
      </c>
      <c r="H552" s="36">
        <f t="shared" si="7"/>
        <v>1</v>
      </c>
      <c r="I552" s="35" t="s">
        <v>62</v>
      </c>
      <c r="J552" s="35" t="s">
        <v>31</v>
      </c>
      <c r="K552" s="38"/>
      <c r="L552" s="39"/>
      <c r="M552" s="39"/>
      <c r="N552" s="35" t="s">
        <v>17</v>
      </c>
      <c r="O552" s="40"/>
      <c r="P552" s="61"/>
      <c r="Q552" s="61"/>
      <c r="R552" s="61"/>
      <c r="S552" s="61"/>
      <c r="T552" s="61"/>
      <c r="U552" s="80"/>
      <c r="V552" s="80"/>
      <c r="W552" s="80"/>
    </row>
    <row r="553">
      <c r="A553" s="34">
        <v>45705.0</v>
      </c>
      <c r="B553" s="34">
        <v>45716.0</v>
      </c>
      <c r="C553" s="35">
        <v>242164.0</v>
      </c>
      <c r="D553" s="35" t="s">
        <v>110</v>
      </c>
      <c r="E553" s="34">
        <v>45658.0</v>
      </c>
      <c r="F553" s="36">
        <f t="shared" si="6"/>
        <v>1</v>
      </c>
      <c r="G553" s="34">
        <v>45698.0</v>
      </c>
      <c r="H553" s="36">
        <f t="shared" si="7"/>
        <v>0</v>
      </c>
      <c r="I553" s="35" t="s">
        <v>66</v>
      </c>
      <c r="J553" s="35" t="s">
        <v>31</v>
      </c>
      <c r="K553" s="38"/>
      <c r="L553" s="39"/>
      <c r="M553" s="39"/>
      <c r="N553" s="35" t="s">
        <v>17</v>
      </c>
      <c r="O553" s="40"/>
      <c r="P553" s="61"/>
      <c r="Q553" s="61"/>
      <c r="R553" s="61"/>
      <c r="S553" s="61"/>
      <c r="T553" s="61"/>
      <c r="U553" s="80"/>
      <c r="V553" s="80"/>
      <c r="W553" s="80"/>
    </row>
    <row r="554">
      <c r="A554" s="34">
        <v>45705.0</v>
      </c>
      <c r="B554" s="34">
        <v>45707.0</v>
      </c>
      <c r="C554" s="35">
        <v>213857.0</v>
      </c>
      <c r="D554" s="35" t="s">
        <v>113</v>
      </c>
      <c r="E554" s="34">
        <v>45413.0</v>
      </c>
      <c r="F554" s="36">
        <f t="shared" si="6"/>
        <v>9</v>
      </c>
      <c r="G554" s="34">
        <v>45422.0</v>
      </c>
      <c r="H554" s="36">
        <f t="shared" si="7"/>
        <v>9</v>
      </c>
      <c r="I554" s="35" t="s">
        <v>62</v>
      </c>
      <c r="J554" s="39"/>
      <c r="K554" s="38"/>
      <c r="L554" s="39"/>
      <c r="M554" s="39"/>
      <c r="N554" s="35" t="s">
        <v>21</v>
      </c>
      <c r="O554" s="40"/>
      <c r="P554" s="61"/>
      <c r="Q554" s="61"/>
      <c r="R554" s="61"/>
      <c r="S554" s="61"/>
      <c r="T554" s="61"/>
      <c r="U554" s="80"/>
      <c r="V554" s="80"/>
      <c r="W554" s="80"/>
    </row>
    <row r="555">
      <c r="A555" s="34">
        <v>45705.0</v>
      </c>
      <c r="B555" s="34">
        <v>45716.0</v>
      </c>
      <c r="C555" s="35">
        <v>212558.0</v>
      </c>
      <c r="D555" s="35" t="s">
        <v>113</v>
      </c>
      <c r="E555" s="34">
        <v>45383.0</v>
      </c>
      <c r="F555" s="36">
        <f t="shared" si="6"/>
        <v>10</v>
      </c>
      <c r="G555" s="34">
        <v>45414.0</v>
      </c>
      <c r="H555" s="36">
        <f t="shared" si="7"/>
        <v>9</v>
      </c>
      <c r="I555" s="35" t="s">
        <v>39</v>
      </c>
      <c r="J555" s="35" t="s">
        <v>31</v>
      </c>
      <c r="K555" s="38"/>
      <c r="L555" s="39"/>
      <c r="M555" s="39"/>
      <c r="N555" s="35" t="s">
        <v>17</v>
      </c>
      <c r="O555" s="40"/>
      <c r="P555" s="61"/>
      <c r="Q555" s="61"/>
      <c r="R555" s="61"/>
      <c r="S555" s="61"/>
      <c r="T555" s="61"/>
      <c r="U555" s="80"/>
      <c r="V555" s="80"/>
      <c r="W555" s="80"/>
    </row>
    <row r="556">
      <c r="A556" s="34">
        <v>45705.0</v>
      </c>
      <c r="B556" s="34">
        <v>45716.0</v>
      </c>
      <c r="C556" s="35">
        <v>219365.0</v>
      </c>
      <c r="D556" s="35" t="s">
        <v>113</v>
      </c>
      <c r="E556" s="34">
        <v>45323.0</v>
      </c>
      <c r="F556" s="36">
        <f t="shared" si="6"/>
        <v>12</v>
      </c>
      <c r="G556" s="34">
        <v>45474.0</v>
      </c>
      <c r="H556" s="36">
        <f t="shared" si="7"/>
        <v>7</v>
      </c>
      <c r="I556" s="35" t="s">
        <v>39</v>
      </c>
      <c r="J556" s="35" t="s">
        <v>31</v>
      </c>
      <c r="K556" s="38"/>
      <c r="L556" s="39"/>
      <c r="M556" s="39"/>
      <c r="N556" s="35" t="s">
        <v>17</v>
      </c>
      <c r="O556" s="40"/>
      <c r="P556" s="61"/>
      <c r="Q556" s="61"/>
      <c r="R556" s="61"/>
      <c r="S556" s="61"/>
      <c r="T556" s="61"/>
      <c r="U556" s="80"/>
      <c r="V556" s="80"/>
      <c r="W556" s="80"/>
    </row>
    <row r="557">
      <c r="A557" s="34">
        <v>45705.0</v>
      </c>
      <c r="B557" s="34">
        <v>45716.0</v>
      </c>
      <c r="C557" s="35">
        <v>233298.0</v>
      </c>
      <c r="D557" s="35" t="s">
        <v>114</v>
      </c>
      <c r="E557" s="34">
        <v>45566.0</v>
      </c>
      <c r="F557" s="36">
        <f t="shared" si="6"/>
        <v>4</v>
      </c>
      <c r="G557" s="34">
        <v>45601.0</v>
      </c>
      <c r="H557" s="36">
        <f t="shared" si="7"/>
        <v>3</v>
      </c>
      <c r="I557" s="35" t="s">
        <v>43</v>
      </c>
      <c r="J557" s="35" t="s">
        <v>31</v>
      </c>
      <c r="K557" s="38"/>
      <c r="L557" s="39"/>
      <c r="M557" s="39"/>
      <c r="N557" s="35" t="s">
        <v>17</v>
      </c>
      <c r="O557" s="40"/>
      <c r="P557" s="61"/>
      <c r="Q557" s="61"/>
      <c r="R557" s="61"/>
      <c r="S557" s="61"/>
      <c r="T557" s="61"/>
      <c r="U557" s="80"/>
      <c r="V557" s="80"/>
      <c r="W557" s="80"/>
    </row>
    <row r="558">
      <c r="A558" s="34">
        <v>45705.0</v>
      </c>
      <c r="B558" s="34">
        <v>45716.0</v>
      </c>
      <c r="C558" s="35">
        <v>231338.0</v>
      </c>
      <c r="D558" s="35" t="s">
        <v>114</v>
      </c>
      <c r="E558" s="34">
        <v>45536.0</v>
      </c>
      <c r="F558" s="36">
        <f t="shared" si="6"/>
        <v>5</v>
      </c>
      <c r="G558" s="37">
        <v>45581.0</v>
      </c>
      <c r="H558" s="36">
        <f t="shared" si="7"/>
        <v>4</v>
      </c>
      <c r="I558" s="35" t="s">
        <v>49</v>
      </c>
      <c r="J558" s="35" t="s">
        <v>31</v>
      </c>
      <c r="K558" s="38"/>
      <c r="L558" s="39"/>
      <c r="M558" s="39"/>
      <c r="N558" s="35" t="s">
        <v>17</v>
      </c>
      <c r="O558" s="40"/>
      <c r="P558" s="61"/>
      <c r="Q558" s="61"/>
      <c r="R558" s="61"/>
      <c r="S558" s="61"/>
      <c r="T558" s="61"/>
      <c r="U558" s="80"/>
      <c r="V558" s="80"/>
      <c r="W558" s="80"/>
    </row>
    <row r="559">
      <c r="A559" s="34">
        <v>45705.0</v>
      </c>
      <c r="B559" s="34">
        <v>45712.0</v>
      </c>
      <c r="C559" s="35">
        <v>215683.0</v>
      </c>
      <c r="D559" s="35" t="s">
        <v>114</v>
      </c>
      <c r="E559" s="34">
        <v>45323.0</v>
      </c>
      <c r="F559" s="36">
        <f t="shared" si="6"/>
        <v>12</v>
      </c>
      <c r="G559" s="34">
        <v>45436.0</v>
      </c>
      <c r="H559" s="36">
        <f t="shared" si="7"/>
        <v>9</v>
      </c>
      <c r="I559" s="35" t="s">
        <v>39</v>
      </c>
      <c r="J559" s="35">
        <v>510.0</v>
      </c>
      <c r="K559" s="48">
        <v>7000.0</v>
      </c>
      <c r="L559" s="35" t="s">
        <v>70</v>
      </c>
      <c r="M559" s="34">
        <v>45712.0</v>
      </c>
      <c r="N559" s="35" t="s">
        <v>20</v>
      </c>
      <c r="O559" s="55" t="s">
        <v>201</v>
      </c>
      <c r="P559" s="61"/>
      <c r="Q559" s="61"/>
      <c r="R559" s="61"/>
      <c r="S559" s="61"/>
      <c r="T559" s="61"/>
      <c r="U559" s="80"/>
      <c r="V559" s="80"/>
      <c r="W559" s="80"/>
    </row>
    <row r="560">
      <c r="A560" s="34">
        <v>45705.0</v>
      </c>
      <c r="B560" s="34">
        <v>45716.0</v>
      </c>
      <c r="C560" s="35">
        <v>228777.0</v>
      </c>
      <c r="D560" s="35" t="s">
        <v>114</v>
      </c>
      <c r="E560" s="34">
        <v>45474.0</v>
      </c>
      <c r="F560" s="36">
        <f t="shared" si="6"/>
        <v>7</v>
      </c>
      <c r="G560" s="34">
        <v>45558.0</v>
      </c>
      <c r="H560" s="36">
        <f t="shared" si="7"/>
        <v>5</v>
      </c>
      <c r="I560" s="35" t="s">
        <v>39</v>
      </c>
      <c r="J560" s="35" t="s">
        <v>31</v>
      </c>
      <c r="K560" s="38"/>
      <c r="L560" s="39"/>
      <c r="M560" s="39"/>
      <c r="N560" s="35" t="s">
        <v>17</v>
      </c>
      <c r="O560" s="40"/>
      <c r="P560" s="61"/>
      <c r="Q560" s="61"/>
      <c r="R560" s="61"/>
      <c r="S560" s="61"/>
      <c r="T560" s="61"/>
      <c r="U560" s="80"/>
      <c r="V560" s="80"/>
      <c r="W560" s="80"/>
    </row>
    <row r="561">
      <c r="A561" s="34">
        <v>45705.0</v>
      </c>
      <c r="B561" s="34">
        <v>45716.0</v>
      </c>
      <c r="C561" s="35">
        <v>236337.0</v>
      </c>
      <c r="D561" s="35" t="s">
        <v>114</v>
      </c>
      <c r="E561" s="34">
        <v>45597.0</v>
      </c>
      <c r="F561" s="36">
        <f t="shared" si="6"/>
        <v>3</v>
      </c>
      <c r="G561" s="34">
        <v>45631.0</v>
      </c>
      <c r="H561" s="36">
        <f t="shared" si="7"/>
        <v>2</v>
      </c>
      <c r="I561" s="35" t="s">
        <v>136</v>
      </c>
      <c r="J561" s="35" t="s">
        <v>31</v>
      </c>
      <c r="K561" s="38"/>
      <c r="L561" s="39"/>
      <c r="M561" s="39"/>
      <c r="N561" s="35" t="s">
        <v>17</v>
      </c>
      <c r="O561" s="40"/>
      <c r="P561" s="61"/>
      <c r="Q561" s="61"/>
      <c r="R561" s="61"/>
      <c r="S561" s="61"/>
      <c r="T561" s="61"/>
      <c r="U561" s="80"/>
      <c r="V561" s="80"/>
      <c r="W561" s="80"/>
    </row>
    <row r="562">
      <c r="A562" s="34">
        <v>45705.0</v>
      </c>
      <c r="B562" s="34">
        <v>45716.0</v>
      </c>
      <c r="C562" s="35">
        <v>238142.0</v>
      </c>
      <c r="D562" s="35" t="s">
        <v>114</v>
      </c>
      <c r="E562" s="34">
        <v>45627.0</v>
      </c>
      <c r="F562" s="36">
        <f t="shared" si="6"/>
        <v>2</v>
      </c>
      <c r="G562" s="34">
        <v>45661.0</v>
      </c>
      <c r="H562" s="36">
        <f t="shared" si="7"/>
        <v>1</v>
      </c>
      <c r="I562" s="35" t="s">
        <v>43</v>
      </c>
      <c r="J562" s="35" t="s">
        <v>31</v>
      </c>
      <c r="K562" s="38"/>
      <c r="L562" s="39"/>
      <c r="M562" s="39"/>
      <c r="N562" s="35" t="s">
        <v>17</v>
      </c>
      <c r="O562" s="40"/>
      <c r="P562" s="61"/>
      <c r="Q562" s="61"/>
      <c r="R562" s="61"/>
      <c r="S562" s="61"/>
      <c r="T562" s="61"/>
      <c r="U562" s="80"/>
      <c r="V562" s="80"/>
      <c r="W562" s="80"/>
    </row>
    <row r="563">
      <c r="A563" s="34">
        <v>45705.0</v>
      </c>
      <c r="B563" s="34">
        <v>45716.0</v>
      </c>
      <c r="C563" s="35">
        <v>239944.0</v>
      </c>
      <c r="D563" s="35" t="s">
        <v>114</v>
      </c>
      <c r="E563" s="34">
        <v>45627.0</v>
      </c>
      <c r="F563" s="36">
        <f t="shared" si="6"/>
        <v>2</v>
      </c>
      <c r="G563" s="34">
        <v>45677.0</v>
      </c>
      <c r="H563" s="36">
        <f t="shared" si="7"/>
        <v>1</v>
      </c>
      <c r="I563" s="35" t="s">
        <v>43</v>
      </c>
      <c r="J563" s="35" t="s">
        <v>31</v>
      </c>
      <c r="K563" s="38"/>
      <c r="L563" s="39"/>
      <c r="M563" s="39"/>
      <c r="N563" s="35" t="s">
        <v>17</v>
      </c>
      <c r="O563" s="40"/>
      <c r="P563" s="61"/>
      <c r="Q563" s="61"/>
      <c r="R563" s="61"/>
      <c r="S563" s="61"/>
      <c r="T563" s="61"/>
      <c r="U563" s="80"/>
      <c r="V563" s="80"/>
      <c r="W563" s="80"/>
    </row>
    <row r="564">
      <c r="A564" s="34">
        <v>45705.0</v>
      </c>
      <c r="B564" s="34">
        <v>45716.0</v>
      </c>
      <c r="C564" s="35">
        <v>182777.0</v>
      </c>
      <c r="D564" s="35" t="s">
        <v>115</v>
      </c>
      <c r="E564" s="34">
        <v>44927.0</v>
      </c>
      <c r="F564" s="36">
        <f t="shared" si="6"/>
        <v>25</v>
      </c>
      <c r="G564" s="34">
        <v>45187.0</v>
      </c>
      <c r="H564" s="36">
        <f t="shared" si="7"/>
        <v>17</v>
      </c>
      <c r="I564" s="35" t="s">
        <v>43</v>
      </c>
      <c r="J564" s="35" t="s">
        <v>31</v>
      </c>
      <c r="K564" s="38"/>
      <c r="L564" s="39"/>
      <c r="M564" s="39"/>
      <c r="N564" s="35" t="s">
        <v>17</v>
      </c>
      <c r="O564" s="40"/>
      <c r="P564" s="61"/>
      <c r="Q564" s="61"/>
      <c r="R564" s="61"/>
      <c r="S564" s="61"/>
      <c r="T564" s="61"/>
      <c r="U564" s="80"/>
      <c r="V564" s="80"/>
      <c r="W564" s="80"/>
    </row>
    <row r="565">
      <c r="A565" s="34">
        <v>45705.0</v>
      </c>
      <c r="B565" s="34">
        <v>45716.0</v>
      </c>
      <c r="C565" s="35">
        <v>127132.0</v>
      </c>
      <c r="D565" s="35" t="s">
        <v>115</v>
      </c>
      <c r="E565" s="34">
        <v>44652.0</v>
      </c>
      <c r="F565" s="36">
        <f t="shared" si="6"/>
        <v>34</v>
      </c>
      <c r="G565" s="34">
        <v>44687.0</v>
      </c>
      <c r="H565" s="36">
        <f t="shared" si="7"/>
        <v>33</v>
      </c>
      <c r="I565" s="35" t="s">
        <v>39</v>
      </c>
      <c r="J565" s="35" t="s">
        <v>31</v>
      </c>
      <c r="K565" s="38"/>
      <c r="L565" s="39"/>
      <c r="M565" s="39"/>
      <c r="N565" s="35" t="s">
        <v>17</v>
      </c>
      <c r="O565" s="40"/>
      <c r="P565" s="61"/>
      <c r="Q565" s="61"/>
      <c r="R565" s="61"/>
      <c r="S565" s="61"/>
      <c r="T565" s="61"/>
      <c r="U565" s="80"/>
      <c r="V565" s="80"/>
      <c r="W565" s="80"/>
    </row>
    <row r="566">
      <c r="A566" s="34">
        <v>45705.0</v>
      </c>
      <c r="B566" s="34">
        <v>45716.0</v>
      </c>
      <c r="C566" s="35">
        <v>152832.0</v>
      </c>
      <c r="D566" s="35" t="s">
        <v>115</v>
      </c>
      <c r="E566" s="34">
        <v>44743.0</v>
      </c>
      <c r="F566" s="36">
        <f t="shared" si="6"/>
        <v>31</v>
      </c>
      <c r="G566" s="34">
        <v>44898.0</v>
      </c>
      <c r="H566" s="36">
        <f t="shared" si="7"/>
        <v>26</v>
      </c>
      <c r="I566" s="35" t="s">
        <v>39</v>
      </c>
      <c r="J566" s="35" t="s">
        <v>31</v>
      </c>
      <c r="K566" s="38"/>
      <c r="L566" s="39"/>
      <c r="M566" s="39"/>
      <c r="N566" s="35" t="s">
        <v>17</v>
      </c>
      <c r="O566" s="40"/>
      <c r="P566" s="61"/>
      <c r="Q566" s="61"/>
      <c r="R566" s="61"/>
      <c r="S566" s="61"/>
      <c r="T566" s="61"/>
      <c r="U566" s="80"/>
      <c r="V566" s="80"/>
      <c r="W566" s="80"/>
    </row>
    <row r="567">
      <c r="A567" s="34">
        <v>45705.0</v>
      </c>
      <c r="B567" s="34">
        <v>45716.0</v>
      </c>
      <c r="C567" s="35">
        <v>226492.0</v>
      </c>
      <c r="D567" s="35" t="s">
        <v>115</v>
      </c>
      <c r="E567" s="34">
        <v>45505.0</v>
      </c>
      <c r="F567" s="36">
        <f t="shared" si="6"/>
        <v>6</v>
      </c>
      <c r="G567" s="34">
        <v>45533.0</v>
      </c>
      <c r="H567" s="36">
        <f t="shared" si="7"/>
        <v>5</v>
      </c>
      <c r="I567" s="35" t="s">
        <v>49</v>
      </c>
      <c r="J567" s="35" t="s">
        <v>31</v>
      </c>
      <c r="K567" s="38"/>
      <c r="L567" s="39"/>
      <c r="M567" s="39"/>
      <c r="N567" s="35" t="s">
        <v>17</v>
      </c>
      <c r="O567" s="40"/>
      <c r="P567" s="61"/>
      <c r="Q567" s="61"/>
      <c r="R567" s="61"/>
      <c r="S567" s="61"/>
      <c r="T567" s="61"/>
      <c r="U567" s="80"/>
      <c r="V567" s="80"/>
      <c r="W567" s="80"/>
    </row>
    <row r="568">
      <c r="A568" s="34">
        <v>45705.0</v>
      </c>
      <c r="B568" s="34">
        <v>45716.0</v>
      </c>
      <c r="C568" s="35">
        <v>178673.0</v>
      </c>
      <c r="D568" s="35" t="s">
        <v>115</v>
      </c>
      <c r="E568" s="34">
        <v>45108.0</v>
      </c>
      <c r="F568" s="36">
        <f t="shared" si="6"/>
        <v>19</v>
      </c>
      <c r="G568" s="34">
        <v>45121.0</v>
      </c>
      <c r="H568" s="36">
        <f t="shared" si="7"/>
        <v>19</v>
      </c>
      <c r="I568" s="35" t="s">
        <v>39</v>
      </c>
      <c r="J568" s="35" t="s">
        <v>31</v>
      </c>
      <c r="K568" s="38"/>
      <c r="L568" s="39"/>
      <c r="M568" s="39"/>
      <c r="N568" s="35" t="s">
        <v>17</v>
      </c>
      <c r="O568" s="40"/>
      <c r="P568" s="61"/>
      <c r="Q568" s="61"/>
      <c r="R568" s="61"/>
      <c r="S568" s="61"/>
      <c r="T568" s="61"/>
      <c r="U568" s="80"/>
      <c r="V568" s="80"/>
      <c r="W568" s="80"/>
    </row>
    <row r="569">
      <c r="A569" s="34">
        <v>45705.0</v>
      </c>
      <c r="B569" s="34">
        <v>45716.0</v>
      </c>
      <c r="C569" s="35">
        <v>198655.0</v>
      </c>
      <c r="D569" s="35" t="s">
        <v>115</v>
      </c>
      <c r="E569" s="34">
        <v>45078.0</v>
      </c>
      <c r="F569" s="36">
        <f t="shared" si="6"/>
        <v>20</v>
      </c>
      <c r="G569" s="34">
        <v>45307.0</v>
      </c>
      <c r="H569" s="36">
        <f t="shared" si="7"/>
        <v>13</v>
      </c>
      <c r="I569" s="35" t="s">
        <v>39</v>
      </c>
      <c r="J569" s="35" t="s">
        <v>31</v>
      </c>
      <c r="K569" s="38"/>
      <c r="L569" s="39"/>
      <c r="M569" s="39"/>
      <c r="N569" s="35" t="s">
        <v>17</v>
      </c>
      <c r="O569" s="40"/>
      <c r="P569" s="61"/>
      <c r="Q569" s="61"/>
      <c r="R569" s="61"/>
      <c r="S569" s="61"/>
      <c r="T569" s="61"/>
      <c r="U569" s="80"/>
      <c r="V569" s="80"/>
      <c r="W569" s="80"/>
    </row>
    <row r="570">
      <c r="A570" s="34">
        <v>45705.0</v>
      </c>
      <c r="B570" s="34">
        <v>45716.0</v>
      </c>
      <c r="C570" s="35">
        <v>205937.0</v>
      </c>
      <c r="D570" s="35" t="s">
        <v>115</v>
      </c>
      <c r="E570" s="34">
        <v>45383.0</v>
      </c>
      <c r="F570" s="36">
        <f t="shared" si="6"/>
        <v>10</v>
      </c>
      <c r="G570" s="34">
        <v>45435.0</v>
      </c>
      <c r="H570" s="36">
        <f t="shared" si="7"/>
        <v>9</v>
      </c>
      <c r="I570" s="35" t="s">
        <v>39</v>
      </c>
      <c r="J570" s="35" t="s">
        <v>31</v>
      </c>
      <c r="K570" s="38"/>
      <c r="L570" s="39"/>
      <c r="M570" s="39"/>
      <c r="N570" s="35" t="s">
        <v>17</v>
      </c>
      <c r="O570" s="40"/>
      <c r="P570" s="61"/>
      <c r="Q570" s="61"/>
      <c r="R570" s="61"/>
      <c r="S570" s="61"/>
      <c r="T570" s="61"/>
      <c r="U570" s="80"/>
      <c r="V570" s="80"/>
      <c r="W570" s="80"/>
    </row>
    <row r="571">
      <c r="A571" s="34">
        <v>45705.0</v>
      </c>
      <c r="B571" s="34">
        <v>45716.0</v>
      </c>
      <c r="C571" s="35">
        <v>226754.0</v>
      </c>
      <c r="D571" s="35" t="s">
        <v>115</v>
      </c>
      <c r="E571" s="34">
        <v>45505.0</v>
      </c>
      <c r="F571" s="36">
        <f t="shared" si="6"/>
        <v>6</v>
      </c>
      <c r="G571" s="34">
        <v>45538.0</v>
      </c>
      <c r="H571" s="36">
        <f t="shared" si="7"/>
        <v>5</v>
      </c>
      <c r="I571" s="35" t="s">
        <v>39</v>
      </c>
      <c r="J571" s="35" t="s">
        <v>31</v>
      </c>
      <c r="K571" s="38"/>
      <c r="L571" s="39"/>
      <c r="M571" s="39"/>
      <c r="N571" s="35" t="s">
        <v>17</v>
      </c>
      <c r="O571" s="40"/>
      <c r="P571" s="61"/>
      <c r="Q571" s="61"/>
      <c r="R571" s="61"/>
      <c r="S571" s="61"/>
      <c r="T571" s="61"/>
      <c r="U571" s="80"/>
      <c r="V571" s="80"/>
      <c r="W571" s="80"/>
    </row>
    <row r="572">
      <c r="A572" s="34">
        <v>45705.0</v>
      </c>
      <c r="B572" s="34">
        <v>45716.0</v>
      </c>
      <c r="C572" s="35">
        <v>233035.0</v>
      </c>
      <c r="D572" s="35" t="s">
        <v>115</v>
      </c>
      <c r="E572" s="34">
        <v>45566.0</v>
      </c>
      <c r="F572" s="36">
        <f t="shared" si="6"/>
        <v>4</v>
      </c>
      <c r="G572" s="34">
        <v>45601.0</v>
      </c>
      <c r="H572" s="36">
        <f t="shared" si="7"/>
        <v>3</v>
      </c>
      <c r="I572" s="35" t="s">
        <v>46</v>
      </c>
      <c r="J572" s="35" t="s">
        <v>31</v>
      </c>
      <c r="K572" s="38"/>
      <c r="L572" s="39"/>
      <c r="M572" s="39"/>
      <c r="N572" s="35" t="s">
        <v>17</v>
      </c>
      <c r="O572" s="40"/>
      <c r="P572" s="61"/>
      <c r="Q572" s="61"/>
      <c r="R572" s="61"/>
      <c r="S572" s="61"/>
      <c r="T572" s="61"/>
      <c r="U572" s="80"/>
      <c r="V572" s="80"/>
      <c r="W572" s="80"/>
    </row>
    <row r="573">
      <c r="A573" s="34">
        <v>45705.0</v>
      </c>
      <c r="B573" s="34">
        <v>45709.0</v>
      </c>
      <c r="C573" s="35">
        <v>236935.0</v>
      </c>
      <c r="D573" s="35" t="s">
        <v>115</v>
      </c>
      <c r="E573" s="34">
        <v>45505.0</v>
      </c>
      <c r="F573" s="36">
        <f t="shared" si="6"/>
        <v>6</v>
      </c>
      <c r="G573" s="37">
        <v>45639.0</v>
      </c>
      <c r="H573" s="36">
        <f t="shared" si="7"/>
        <v>2</v>
      </c>
      <c r="I573" s="35" t="s">
        <v>62</v>
      </c>
      <c r="J573" s="35" t="s">
        <v>31</v>
      </c>
      <c r="K573" s="48" t="s">
        <v>196</v>
      </c>
      <c r="L573" s="35" t="s">
        <v>70</v>
      </c>
      <c r="M573" s="34">
        <v>45709.0</v>
      </c>
      <c r="N573" s="35" t="s">
        <v>23</v>
      </c>
      <c r="O573" s="40"/>
      <c r="P573" s="61"/>
      <c r="Q573" s="61"/>
      <c r="R573" s="61"/>
      <c r="S573" s="61"/>
      <c r="T573" s="61"/>
      <c r="U573" s="80"/>
      <c r="V573" s="80"/>
      <c r="W573" s="80"/>
    </row>
    <row r="574">
      <c r="A574" s="34">
        <v>45705.0</v>
      </c>
      <c r="B574" s="34">
        <v>45716.0</v>
      </c>
      <c r="C574" s="35">
        <v>102476.0</v>
      </c>
      <c r="D574" s="35" t="s">
        <v>116</v>
      </c>
      <c r="E574" s="34">
        <v>44409.0</v>
      </c>
      <c r="F574" s="36">
        <f t="shared" si="6"/>
        <v>42</v>
      </c>
      <c r="G574" s="34">
        <v>44477.0</v>
      </c>
      <c r="H574" s="36">
        <f t="shared" si="7"/>
        <v>40</v>
      </c>
      <c r="I574" s="35" t="s">
        <v>43</v>
      </c>
      <c r="J574" s="35" t="s">
        <v>31</v>
      </c>
      <c r="K574" s="38"/>
      <c r="L574" s="39"/>
      <c r="M574" s="39"/>
      <c r="N574" s="35" t="s">
        <v>17</v>
      </c>
      <c r="O574" s="40"/>
      <c r="P574" s="61"/>
      <c r="Q574" s="61"/>
      <c r="R574" s="61"/>
      <c r="S574" s="61"/>
      <c r="T574" s="61"/>
      <c r="U574" s="80"/>
      <c r="V574" s="80"/>
      <c r="W574" s="80"/>
    </row>
    <row r="575">
      <c r="A575" s="34">
        <v>45705.0</v>
      </c>
      <c r="B575" s="34">
        <v>45716.0</v>
      </c>
      <c r="C575" s="35">
        <v>79182.0</v>
      </c>
      <c r="D575" s="35" t="s">
        <v>116</v>
      </c>
      <c r="E575" s="34">
        <v>44228.0</v>
      </c>
      <c r="F575" s="36">
        <f t="shared" si="6"/>
        <v>48</v>
      </c>
      <c r="G575" s="34">
        <v>44363.0</v>
      </c>
      <c r="H575" s="36">
        <f t="shared" si="7"/>
        <v>44</v>
      </c>
      <c r="I575" s="35" t="s">
        <v>62</v>
      </c>
      <c r="J575" s="35" t="s">
        <v>31</v>
      </c>
      <c r="K575" s="38"/>
      <c r="L575" s="39"/>
      <c r="M575" s="39"/>
      <c r="N575" s="35" t="s">
        <v>17</v>
      </c>
      <c r="O575" s="40"/>
      <c r="P575" s="61"/>
      <c r="Q575" s="61"/>
      <c r="R575" s="61"/>
      <c r="S575" s="61"/>
      <c r="T575" s="61"/>
      <c r="U575" s="80"/>
      <c r="V575" s="80"/>
      <c r="W575" s="80"/>
    </row>
    <row r="576">
      <c r="A576" s="34">
        <v>45705.0</v>
      </c>
      <c r="B576" s="34">
        <v>45707.0</v>
      </c>
      <c r="C576" s="35">
        <v>210023.0</v>
      </c>
      <c r="D576" s="35" t="s">
        <v>116</v>
      </c>
      <c r="E576" s="34">
        <v>45352.0</v>
      </c>
      <c r="F576" s="36">
        <f t="shared" si="6"/>
        <v>11</v>
      </c>
      <c r="G576" s="34">
        <v>45393.0</v>
      </c>
      <c r="H576" s="36">
        <f t="shared" si="7"/>
        <v>10</v>
      </c>
      <c r="I576" s="35" t="s">
        <v>62</v>
      </c>
      <c r="J576" s="39"/>
      <c r="K576" s="38"/>
      <c r="L576" s="39"/>
      <c r="M576" s="39"/>
      <c r="N576" s="35" t="s">
        <v>21</v>
      </c>
      <c r="O576" s="40"/>
      <c r="P576" s="61"/>
      <c r="Q576" s="61"/>
      <c r="R576" s="61"/>
      <c r="S576" s="61"/>
      <c r="T576" s="61"/>
      <c r="U576" s="80"/>
      <c r="V576" s="80"/>
      <c r="W576" s="80"/>
    </row>
    <row r="577">
      <c r="A577" s="34">
        <v>45705.0</v>
      </c>
      <c r="B577" s="34">
        <v>45716.0</v>
      </c>
      <c r="C577" s="35">
        <v>189573.0</v>
      </c>
      <c r="D577" s="35" t="s">
        <v>116</v>
      </c>
      <c r="E577" s="34">
        <v>45200.0</v>
      </c>
      <c r="F577" s="36">
        <f t="shared" si="6"/>
        <v>16</v>
      </c>
      <c r="G577" s="37">
        <v>45216.0</v>
      </c>
      <c r="H577" s="36">
        <f t="shared" si="7"/>
        <v>16</v>
      </c>
      <c r="I577" s="35" t="s">
        <v>62</v>
      </c>
      <c r="J577" s="35" t="s">
        <v>31</v>
      </c>
      <c r="K577" s="38"/>
      <c r="L577" s="39"/>
      <c r="M577" s="39"/>
      <c r="N577" s="35" t="s">
        <v>17</v>
      </c>
      <c r="O577" s="40"/>
      <c r="P577" s="61"/>
      <c r="Q577" s="61"/>
      <c r="R577" s="61"/>
      <c r="S577" s="61"/>
      <c r="T577" s="61"/>
      <c r="U577" s="80"/>
      <c r="V577" s="80"/>
      <c r="W577" s="80"/>
    </row>
    <row r="578">
      <c r="A578" s="34">
        <v>45705.0</v>
      </c>
      <c r="B578" s="34">
        <v>45709.0</v>
      </c>
      <c r="C578" s="35">
        <v>221257.0</v>
      </c>
      <c r="D578" s="35" t="s">
        <v>116</v>
      </c>
      <c r="E578" s="34">
        <v>45474.0</v>
      </c>
      <c r="F578" s="36">
        <f t="shared" si="6"/>
        <v>7</v>
      </c>
      <c r="G578" s="37">
        <v>45596.0</v>
      </c>
      <c r="H578" s="36">
        <f t="shared" si="7"/>
        <v>3</v>
      </c>
      <c r="I578" s="35" t="s">
        <v>62</v>
      </c>
      <c r="J578" s="35" t="s">
        <v>31</v>
      </c>
      <c r="K578" s="48" t="s">
        <v>196</v>
      </c>
      <c r="L578" s="35" t="s">
        <v>70</v>
      </c>
      <c r="M578" s="34">
        <v>45709.0</v>
      </c>
      <c r="N578" s="35" t="s">
        <v>23</v>
      </c>
      <c r="O578" s="40"/>
      <c r="P578" s="61"/>
      <c r="Q578" s="61"/>
      <c r="R578" s="61"/>
      <c r="S578" s="61"/>
      <c r="T578" s="61"/>
      <c r="U578" s="80"/>
      <c r="V578" s="80"/>
      <c r="W578" s="80"/>
    </row>
    <row r="579">
      <c r="A579" s="34">
        <v>45705.0</v>
      </c>
      <c r="B579" s="34">
        <v>45716.0</v>
      </c>
      <c r="C579" s="35">
        <v>240472.0</v>
      </c>
      <c r="D579" s="35" t="s">
        <v>116</v>
      </c>
      <c r="E579" s="34">
        <v>45413.0</v>
      </c>
      <c r="F579" s="36">
        <f t="shared" si="6"/>
        <v>9</v>
      </c>
      <c r="G579" s="34">
        <v>45680.0</v>
      </c>
      <c r="H579" s="36">
        <f t="shared" si="7"/>
        <v>1</v>
      </c>
      <c r="I579" s="35" t="s">
        <v>62</v>
      </c>
      <c r="J579" s="35" t="s">
        <v>31</v>
      </c>
      <c r="K579" s="38"/>
      <c r="L579" s="39"/>
      <c r="M579" s="39"/>
      <c r="N579" s="35" t="s">
        <v>17</v>
      </c>
      <c r="O579" s="40"/>
      <c r="P579" s="61"/>
      <c r="Q579" s="61"/>
      <c r="R579" s="61"/>
      <c r="S579" s="61"/>
      <c r="T579" s="61"/>
      <c r="U579" s="80"/>
      <c r="V579" s="80"/>
      <c r="W579" s="80"/>
    </row>
    <row r="580">
      <c r="A580" s="34">
        <v>45705.0</v>
      </c>
      <c r="B580" s="34">
        <v>45716.0</v>
      </c>
      <c r="C580" s="35">
        <v>220564.0</v>
      </c>
      <c r="D580" s="35" t="s">
        <v>116</v>
      </c>
      <c r="E580" s="34">
        <v>45413.0</v>
      </c>
      <c r="F580" s="36">
        <f t="shared" si="6"/>
        <v>9</v>
      </c>
      <c r="G580" s="34">
        <v>45478.0</v>
      </c>
      <c r="H580" s="36">
        <f t="shared" si="7"/>
        <v>7</v>
      </c>
      <c r="I580" s="35" t="s">
        <v>39</v>
      </c>
      <c r="J580" s="35" t="s">
        <v>31</v>
      </c>
      <c r="K580" s="38"/>
      <c r="L580" s="39"/>
      <c r="M580" s="39"/>
      <c r="N580" s="35" t="s">
        <v>17</v>
      </c>
      <c r="O580" s="40"/>
      <c r="P580" s="61"/>
      <c r="Q580" s="61"/>
      <c r="R580" s="61"/>
      <c r="S580" s="61"/>
      <c r="T580" s="61"/>
      <c r="U580" s="80"/>
      <c r="V580" s="80"/>
      <c r="W580" s="80"/>
    </row>
    <row r="581">
      <c r="A581" s="34">
        <v>45705.0</v>
      </c>
      <c r="B581" s="34">
        <v>45716.0</v>
      </c>
      <c r="C581" s="35">
        <v>106882.0</v>
      </c>
      <c r="D581" s="35" t="s">
        <v>116</v>
      </c>
      <c r="E581" s="34">
        <v>44501.0</v>
      </c>
      <c r="F581" s="36">
        <f t="shared" si="6"/>
        <v>39</v>
      </c>
      <c r="G581" s="37">
        <v>44516.0</v>
      </c>
      <c r="H581" s="36">
        <f t="shared" si="7"/>
        <v>39</v>
      </c>
      <c r="I581" s="35" t="s">
        <v>39</v>
      </c>
      <c r="J581" s="35" t="s">
        <v>31</v>
      </c>
      <c r="K581" s="38"/>
      <c r="L581" s="39"/>
      <c r="M581" s="39"/>
      <c r="N581" s="35" t="s">
        <v>17</v>
      </c>
      <c r="O581" s="40"/>
      <c r="P581" s="61"/>
      <c r="Q581" s="61"/>
      <c r="R581" s="61"/>
      <c r="S581" s="61"/>
      <c r="T581" s="61"/>
      <c r="U581" s="80"/>
      <c r="V581" s="80"/>
      <c r="W581" s="80"/>
    </row>
    <row r="582">
      <c r="A582" s="34">
        <v>45705.0</v>
      </c>
      <c r="B582" s="34">
        <v>45716.0</v>
      </c>
      <c r="C582" s="35">
        <v>115629.0</v>
      </c>
      <c r="D582" s="35" t="s">
        <v>116</v>
      </c>
      <c r="E582" s="34">
        <v>44501.0</v>
      </c>
      <c r="F582" s="36">
        <f t="shared" si="6"/>
        <v>39</v>
      </c>
      <c r="G582" s="34">
        <v>44603.0</v>
      </c>
      <c r="H582" s="36">
        <f t="shared" si="7"/>
        <v>36</v>
      </c>
      <c r="I582" s="35" t="s">
        <v>39</v>
      </c>
      <c r="J582" s="35" t="s">
        <v>31</v>
      </c>
      <c r="K582" s="38"/>
      <c r="L582" s="39"/>
      <c r="M582" s="39"/>
      <c r="N582" s="35" t="s">
        <v>17</v>
      </c>
      <c r="O582" s="40"/>
      <c r="P582" s="61"/>
      <c r="Q582" s="61"/>
      <c r="R582" s="61"/>
      <c r="S582" s="61"/>
      <c r="T582" s="61"/>
      <c r="U582" s="80"/>
      <c r="V582" s="80"/>
      <c r="W582" s="80"/>
    </row>
    <row r="583">
      <c r="A583" s="34">
        <v>45705.0</v>
      </c>
      <c r="B583" s="34">
        <v>45716.0</v>
      </c>
      <c r="C583" s="35">
        <v>238292.0</v>
      </c>
      <c r="D583" s="35" t="s">
        <v>116</v>
      </c>
      <c r="E583" s="34">
        <v>45597.0</v>
      </c>
      <c r="F583" s="36">
        <f t="shared" si="6"/>
        <v>3</v>
      </c>
      <c r="G583" s="34">
        <v>45663.0</v>
      </c>
      <c r="H583" s="36">
        <f t="shared" si="7"/>
        <v>1</v>
      </c>
      <c r="I583" s="35" t="s">
        <v>39</v>
      </c>
      <c r="J583" s="35" t="s">
        <v>31</v>
      </c>
      <c r="K583" s="38"/>
      <c r="L583" s="39"/>
      <c r="M583" s="39"/>
      <c r="N583" s="35" t="s">
        <v>17</v>
      </c>
      <c r="O583" s="40"/>
      <c r="P583" s="61"/>
      <c r="Q583" s="61"/>
      <c r="R583" s="61"/>
      <c r="S583" s="61"/>
      <c r="T583" s="61"/>
      <c r="U583" s="80"/>
      <c r="V583" s="80"/>
      <c r="W583" s="80"/>
    </row>
    <row r="584">
      <c r="A584" s="34">
        <v>45705.0</v>
      </c>
      <c r="B584" s="34">
        <v>45716.0</v>
      </c>
      <c r="C584" s="35">
        <v>186449.0</v>
      </c>
      <c r="D584" s="35" t="s">
        <v>116</v>
      </c>
      <c r="E584" s="34">
        <v>45108.0</v>
      </c>
      <c r="F584" s="36">
        <f t="shared" si="6"/>
        <v>19</v>
      </c>
      <c r="G584" s="34">
        <v>45191.0</v>
      </c>
      <c r="H584" s="36">
        <f t="shared" si="7"/>
        <v>17</v>
      </c>
      <c r="I584" s="35" t="s">
        <v>39</v>
      </c>
      <c r="J584" s="35" t="s">
        <v>31</v>
      </c>
      <c r="K584" s="38"/>
      <c r="L584" s="39"/>
      <c r="M584" s="39"/>
      <c r="N584" s="35" t="s">
        <v>17</v>
      </c>
      <c r="O584" s="40"/>
      <c r="P584" s="61"/>
      <c r="Q584" s="61"/>
      <c r="R584" s="61"/>
      <c r="S584" s="61"/>
      <c r="T584" s="61"/>
      <c r="U584" s="80"/>
      <c r="V584" s="80"/>
      <c r="W584" s="80"/>
    </row>
    <row r="585">
      <c r="A585" s="34">
        <v>45705.0</v>
      </c>
      <c r="B585" s="34">
        <v>45716.0</v>
      </c>
      <c r="C585" s="35">
        <v>211150.0</v>
      </c>
      <c r="D585" s="35" t="s">
        <v>116</v>
      </c>
      <c r="E585" s="34">
        <v>45383.0</v>
      </c>
      <c r="F585" s="36">
        <f t="shared" si="6"/>
        <v>10</v>
      </c>
      <c r="G585" s="34">
        <v>45373.0</v>
      </c>
      <c r="H585" s="36">
        <f t="shared" si="7"/>
        <v>11</v>
      </c>
      <c r="I585" s="35" t="s">
        <v>39</v>
      </c>
      <c r="J585" s="35" t="s">
        <v>31</v>
      </c>
      <c r="K585" s="38"/>
      <c r="L585" s="39"/>
      <c r="M585" s="39"/>
      <c r="N585" s="35" t="s">
        <v>17</v>
      </c>
      <c r="O585" s="40"/>
      <c r="P585" s="61"/>
      <c r="Q585" s="61"/>
      <c r="R585" s="61"/>
      <c r="S585" s="61"/>
      <c r="T585" s="61"/>
      <c r="U585" s="80"/>
      <c r="V585" s="80"/>
      <c r="W585" s="80"/>
    </row>
    <row r="586">
      <c r="A586" s="34">
        <v>45705.0</v>
      </c>
      <c r="B586" s="34">
        <v>45716.0</v>
      </c>
      <c r="C586" s="35">
        <v>230358.0</v>
      </c>
      <c r="D586" s="35" t="s">
        <v>116</v>
      </c>
      <c r="E586" s="34">
        <v>45474.0</v>
      </c>
      <c r="F586" s="36">
        <f t="shared" si="6"/>
        <v>7</v>
      </c>
      <c r="G586" s="34">
        <v>45573.0</v>
      </c>
      <c r="H586" s="36">
        <f t="shared" si="7"/>
        <v>4</v>
      </c>
      <c r="I586" s="35" t="s">
        <v>39</v>
      </c>
      <c r="J586" s="35" t="s">
        <v>31</v>
      </c>
      <c r="K586" s="38"/>
      <c r="L586" s="39"/>
      <c r="M586" s="39"/>
      <c r="N586" s="35" t="s">
        <v>17</v>
      </c>
      <c r="O586" s="40"/>
      <c r="P586" s="61"/>
      <c r="Q586" s="61"/>
      <c r="R586" s="61"/>
      <c r="S586" s="61"/>
      <c r="T586" s="61"/>
      <c r="U586" s="80"/>
      <c r="V586" s="80"/>
      <c r="W586" s="80"/>
    </row>
    <row r="587">
      <c r="A587" s="34">
        <v>45705.0</v>
      </c>
      <c r="B587" s="34">
        <v>45716.0</v>
      </c>
      <c r="C587" s="35">
        <v>236437.0</v>
      </c>
      <c r="D587" s="35" t="s">
        <v>116</v>
      </c>
      <c r="E587" s="34">
        <v>45597.0</v>
      </c>
      <c r="F587" s="36">
        <f t="shared" si="6"/>
        <v>3</v>
      </c>
      <c r="G587" s="34">
        <v>45632.0</v>
      </c>
      <c r="H587" s="36">
        <f t="shared" si="7"/>
        <v>2</v>
      </c>
      <c r="I587" s="35" t="s">
        <v>39</v>
      </c>
      <c r="J587" s="35" t="s">
        <v>31</v>
      </c>
      <c r="K587" s="38"/>
      <c r="L587" s="39"/>
      <c r="M587" s="39"/>
      <c r="N587" s="35" t="s">
        <v>17</v>
      </c>
      <c r="O587" s="40"/>
      <c r="P587" s="61"/>
      <c r="Q587" s="61"/>
      <c r="R587" s="61"/>
      <c r="S587" s="61"/>
      <c r="T587" s="61"/>
      <c r="U587" s="80"/>
      <c r="V587" s="80"/>
      <c r="W587" s="80"/>
    </row>
    <row r="588">
      <c r="A588" s="34">
        <v>45705.0</v>
      </c>
      <c r="B588" s="34">
        <v>45716.0</v>
      </c>
      <c r="C588" s="35">
        <v>238664.0</v>
      </c>
      <c r="D588" s="35" t="s">
        <v>116</v>
      </c>
      <c r="E588" s="34">
        <v>45627.0</v>
      </c>
      <c r="F588" s="36">
        <f t="shared" si="6"/>
        <v>2</v>
      </c>
      <c r="G588" s="34">
        <v>45666.0</v>
      </c>
      <c r="H588" s="36">
        <f t="shared" si="7"/>
        <v>1</v>
      </c>
      <c r="I588" s="35" t="s">
        <v>62</v>
      </c>
      <c r="J588" s="35" t="s">
        <v>31</v>
      </c>
      <c r="K588" s="38"/>
      <c r="L588" s="39"/>
      <c r="M588" s="39"/>
      <c r="N588" s="35" t="s">
        <v>17</v>
      </c>
      <c r="O588" s="40"/>
      <c r="P588" s="61"/>
      <c r="Q588" s="61"/>
      <c r="R588" s="61"/>
      <c r="S588" s="61"/>
      <c r="T588" s="61"/>
      <c r="U588" s="80"/>
      <c r="V588" s="80"/>
      <c r="W588" s="80"/>
    </row>
    <row r="589">
      <c r="A589" s="34">
        <v>45705.0</v>
      </c>
      <c r="B589" s="34">
        <v>45707.0</v>
      </c>
      <c r="C589" s="35">
        <v>73082.0</v>
      </c>
      <c r="D589" s="35" t="s">
        <v>117</v>
      </c>
      <c r="E589" s="34">
        <v>44075.0</v>
      </c>
      <c r="F589" s="36">
        <f t="shared" si="6"/>
        <v>53</v>
      </c>
      <c r="G589" s="34">
        <v>44201.0</v>
      </c>
      <c r="H589" s="36">
        <f t="shared" si="7"/>
        <v>49</v>
      </c>
      <c r="I589" s="35" t="s">
        <v>62</v>
      </c>
      <c r="J589" s="35" t="s">
        <v>31</v>
      </c>
      <c r="K589" s="48" t="s">
        <v>196</v>
      </c>
      <c r="L589" s="35" t="s">
        <v>68</v>
      </c>
      <c r="M589" s="34">
        <v>45700.0</v>
      </c>
      <c r="N589" s="35" t="s">
        <v>23</v>
      </c>
      <c r="O589" s="40"/>
      <c r="P589" s="61"/>
      <c r="Q589" s="61"/>
      <c r="R589" s="61"/>
      <c r="S589" s="61"/>
      <c r="T589" s="61"/>
      <c r="U589" s="80"/>
      <c r="V589" s="80"/>
      <c r="W589" s="80"/>
    </row>
    <row r="590">
      <c r="A590" s="34">
        <v>45705.0</v>
      </c>
      <c r="B590" s="34">
        <v>45716.0</v>
      </c>
      <c r="C590" s="35">
        <v>121725.0</v>
      </c>
      <c r="D590" s="35" t="s">
        <v>117</v>
      </c>
      <c r="E590" s="34">
        <v>44228.0</v>
      </c>
      <c r="F590" s="36">
        <f t="shared" si="6"/>
        <v>48</v>
      </c>
      <c r="G590" s="34">
        <v>44648.0</v>
      </c>
      <c r="H590" s="36">
        <f t="shared" si="7"/>
        <v>35</v>
      </c>
      <c r="I590" s="35" t="s">
        <v>62</v>
      </c>
      <c r="J590" s="35" t="s">
        <v>31</v>
      </c>
      <c r="K590" s="38"/>
      <c r="L590" s="39"/>
      <c r="M590" s="39"/>
      <c r="N590" s="35" t="s">
        <v>17</v>
      </c>
      <c r="O590" s="40"/>
      <c r="P590" s="61"/>
      <c r="Q590" s="61"/>
      <c r="R590" s="61"/>
      <c r="S590" s="61"/>
      <c r="T590" s="61"/>
      <c r="U590" s="80"/>
      <c r="V590" s="80"/>
      <c r="W590" s="80"/>
    </row>
    <row r="591">
      <c r="A591" s="34">
        <v>45705.0</v>
      </c>
      <c r="B591" s="34">
        <v>45716.0</v>
      </c>
      <c r="C591" s="35">
        <v>145882.0</v>
      </c>
      <c r="D591" s="35" t="s">
        <v>117</v>
      </c>
      <c r="E591" s="34">
        <v>44805.0</v>
      </c>
      <c r="F591" s="36">
        <f t="shared" si="6"/>
        <v>29</v>
      </c>
      <c r="G591" s="34">
        <v>44835.0</v>
      </c>
      <c r="H591" s="36">
        <f t="shared" si="7"/>
        <v>28</v>
      </c>
      <c r="I591" s="35" t="s">
        <v>39</v>
      </c>
      <c r="J591" s="35" t="s">
        <v>31</v>
      </c>
      <c r="K591" s="38"/>
      <c r="L591" s="39"/>
      <c r="M591" s="39"/>
      <c r="N591" s="35" t="s">
        <v>17</v>
      </c>
      <c r="O591" s="40"/>
      <c r="P591" s="61"/>
      <c r="Q591" s="61"/>
      <c r="R591" s="61"/>
      <c r="S591" s="61"/>
      <c r="T591" s="61"/>
      <c r="U591" s="80"/>
      <c r="V591" s="80"/>
      <c r="W591" s="80"/>
    </row>
    <row r="592">
      <c r="A592" s="34">
        <v>45705.0</v>
      </c>
      <c r="B592" s="34">
        <v>45716.0</v>
      </c>
      <c r="C592" s="35">
        <v>185396.0</v>
      </c>
      <c r="D592" s="35" t="s">
        <v>117</v>
      </c>
      <c r="E592" s="34">
        <v>45170.0</v>
      </c>
      <c r="F592" s="36">
        <f t="shared" si="6"/>
        <v>17</v>
      </c>
      <c r="G592" s="34">
        <v>45188.0</v>
      </c>
      <c r="H592" s="36">
        <f t="shared" si="7"/>
        <v>17</v>
      </c>
      <c r="I592" s="35" t="s">
        <v>67</v>
      </c>
      <c r="J592" s="35">
        <v>4012.0</v>
      </c>
      <c r="K592" s="38"/>
      <c r="L592" s="39"/>
      <c r="M592" s="39"/>
      <c r="N592" s="35" t="s">
        <v>17</v>
      </c>
      <c r="O592" s="40"/>
      <c r="P592" s="61"/>
      <c r="Q592" s="61"/>
      <c r="R592" s="61"/>
      <c r="S592" s="61"/>
      <c r="T592" s="61"/>
      <c r="U592" s="80"/>
      <c r="V592" s="80"/>
      <c r="W592" s="80"/>
    </row>
    <row r="593">
      <c r="A593" s="34">
        <v>45705.0</v>
      </c>
      <c r="B593" s="34">
        <v>45716.0</v>
      </c>
      <c r="C593" s="35">
        <v>239257.0</v>
      </c>
      <c r="D593" s="35" t="s">
        <v>117</v>
      </c>
      <c r="E593" s="34">
        <v>45566.0</v>
      </c>
      <c r="F593" s="36">
        <f t="shared" si="6"/>
        <v>4</v>
      </c>
      <c r="G593" s="34">
        <v>45670.0</v>
      </c>
      <c r="H593" s="36">
        <f t="shared" si="7"/>
        <v>1</v>
      </c>
      <c r="I593" s="35" t="s">
        <v>62</v>
      </c>
      <c r="J593" s="35">
        <v>101.0</v>
      </c>
      <c r="K593" s="38"/>
      <c r="L593" s="39"/>
      <c r="M593" s="39"/>
      <c r="N593" s="35" t="s">
        <v>17</v>
      </c>
      <c r="O593" s="40"/>
      <c r="P593" s="61"/>
      <c r="Q593" s="61"/>
      <c r="R593" s="61"/>
      <c r="S593" s="61"/>
      <c r="T593" s="61"/>
      <c r="U593" s="80"/>
      <c r="V593" s="80"/>
      <c r="W593" s="80"/>
    </row>
    <row r="594">
      <c r="A594" s="34">
        <v>45705.0</v>
      </c>
      <c r="B594" s="34">
        <v>45716.0</v>
      </c>
      <c r="C594" s="35">
        <v>182442.0</v>
      </c>
      <c r="D594" s="35" t="s">
        <v>117</v>
      </c>
      <c r="E594" s="34">
        <v>45139.0</v>
      </c>
      <c r="F594" s="36">
        <f t="shared" si="6"/>
        <v>18</v>
      </c>
      <c r="G594" s="34">
        <v>45154.0</v>
      </c>
      <c r="H594" s="36">
        <f t="shared" si="7"/>
        <v>18</v>
      </c>
      <c r="I594" s="35" t="s">
        <v>67</v>
      </c>
      <c r="J594" s="35">
        <v>4040.0</v>
      </c>
      <c r="K594" s="48">
        <v>7000.0</v>
      </c>
      <c r="L594" s="39"/>
      <c r="M594" s="35" t="s">
        <v>255</v>
      </c>
      <c r="N594" s="35" t="s">
        <v>18</v>
      </c>
      <c r="O594" s="55" t="s">
        <v>255</v>
      </c>
      <c r="P594" s="61"/>
      <c r="Q594" s="61"/>
      <c r="R594" s="61"/>
      <c r="S594" s="61"/>
      <c r="T594" s="61"/>
      <c r="U594" s="80"/>
      <c r="V594" s="80"/>
      <c r="W594" s="80"/>
    </row>
    <row r="595">
      <c r="A595" s="34">
        <v>45705.0</v>
      </c>
      <c r="B595" s="34">
        <v>45707.0</v>
      </c>
      <c r="C595" s="35">
        <v>176872.0</v>
      </c>
      <c r="D595" s="35" t="s">
        <v>117</v>
      </c>
      <c r="E595" s="34">
        <v>44958.0</v>
      </c>
      <c r="F595" s="36">
        <f t="shared" si="6"/>
        <v>24</v>
      </c>
      <c r="G595" s="34">
        <v>45110.0</v>
      </c>
      <c r="H595" s="36">
        <f t="shared" si="7"/>
        <v>19</v>
      </c>
      <c r="I595" s="35" t="s">
        <v>39</v>
      </c>
      <c r="J595" s="35">
        <v>536.0</v>
      </c>
      <c r="K595" s="48">
        <v>5778.0</v>
      </c>
      <c r="L595" s="35" t="s">
        <v>68</v>
      </c>
      <c r="M595" s="34">
        <v>45707.0</v>
      </c>
      <c r="N595" s="35" t="s">
        <v>20</v>
      </c>
      <c r="O595" s="55" t="s">
        <v>209</v>
      </c>
      <c r="P595" s="61"/>
      <c r="Q595" s="61"/>
      <c r="R595" s="61"/>
      <c r="S595" s="61"/>
      <c r="T595" s="61"/>
      <c r="U595" s="80"/>
      <c r="V595" s="80"/>
      <c r="W595" s="80"/>
    </row>
    <row r="596">
      <c r="A596" s="34">
        <v>45705.0</v>
      </c>
      <c r="B596" s="34">
        <v>45713.0</v>
      </c>
      <c r="C596" s="35">
        <v>201016.0</v>
      </c>
      <c r="D596" s="35" t="s">
        <v>117</v>
      </c>
      <c r="E596" s="34">
        <v>45292.0</v>
      </c>
      <c r="F596" s="36">
        <f t="shared" si="6"/>
        <v>13</v>
      </c>
      <c r="G596" s="34">
        <v>45331.0</v>
      </c>
      <c r="H596" s="36">
        <f t="shared" si="7"/>
        <v>12</v>
      </c>
      <c r="I596" s="35" t="s">
        <v>39</v>
      </c>
      <c r="J596" s="35" t="s">
        <v>152</v>
      </c>
      <c r="K596" s="48">
        <v>7524.38</v>
      </c>
      <c r="L596" s="35" t="s">
        <v>70</v>
      </c>
      <c r="M596" s="34">
        <v>45713.0</v>
      </c>
      <c r="N596" s="35" t="s">
        <v>20</v>
      </c>
      <c r="O596" s="55" t="s">
        <v>209</v>
      </c>
      <c r="P596" s="61"/>
      <c r="Q596" s="61"/>
      <c r="R596" s="61"/>
      <c r="S596" s="61"/>
      <c r="T596" s="61"/>
      <c r="U596" s="80"/>
      <c r="V596" s="80"/>
      <c r="W596" s="80"/>
    </row>
    <row r="597">
      <c r="A597" s="34">
        <v>45705.0</v>
      </c>
      <c r="B597" s="34">
        <v>45716.0</v>
      </c>
      <c r="C597" s="35">
        <v>177624.0</v>
      </c>
      <c r="D597" s="35" t="s">
        <v>117</v>
      </c>
      <c r="E597" s="34">
        <v>45078.0</v>
      </c>
      <c r="F597" s="36">
        <f t="shared" si="6"/>
        <v>20</v>
      </c>
      <c r="G597" s="34">
        <v>45119.0</v>
      </c>
      <c r="H597" s="36">
        <f t="shared" si="7"/>
        <v>19</v>
      </c>
      <c r="I597" s="35" t="s">
        <v>62</v>
      </c>
      <c r="J597" s="35" t="s">
        <v>31</v>
      </c>
      <c r="K597" s="38"/>
      <c r="L597" s="39"/>
      <c r="M597" s="39"/>
      <c r="N597" s="35" t="s">
        <v>17</v>
      </c>
      <c r="O597" s="40"/>
      <c r="P597" s="61"/>
      <c r="Q597" s="61"/>
      <c r="R597" s="61"/>
      <c r="S597" s="61"/>
      <c r="T597" s="61"/>
      <c r="U597" s="80"/>
      <c r="V597" s="80"/>
      <c r="W597" s="80"/>
    </row>
    <row r="598">
      <c r="A598" s="34">
        <v>45705.0</v>
      </c>
      <c r="B598" s="34">
        <v>45716.0</v>
      </c>
      <c r="C598" s="35">
        <v>210404.0</v>
      </c>
      <c r="D598" s="35" t="s">
        <v>117</v>
      </c>
      <c r="E598" s="34">
        <v>45383.0</v>
      </c>
      <c r="F598" s="36">
        <f t="shared" si="6"/>
        <v>10</v>
      </c>
      <c r="G598" s="34">
        <v>45395.0</v>
      </c>
      <c r="H598" s="36">
        <f t="shared" si="7"/>
        <v>10</v>
      </c>
      <c r="I598" s="35" t="s">
        <v>39</v>
      </c>
      <c r="J598" s="35" t="s">
        <v>31</v>
      </c>
      <c r="K598" s="38"/>
      <c r="L598" s="39"/>
      <c r="M598" s="39"/>
      <c r="N598" s="35" t="s">
        <v>17</v>
      </c>
      <c r="O598" s="40"/>
      <c r="P598" s="61"/>
      <c r="Q598" s="61"/>
      <c r="R598" s="61"/>
      <c r="S598" s="61"/>
      <c r="T598" s="61"/>
      <c r="U598" s="80"/>
      <c r="V598" s="80"/>
      <c r="W598" s="80"/>
    </row>
    <row r="599">
      <c r="A599" s="34">
        <v>45705.0</v>
      </c>
      <c r="B599" s="34">
        <v>45716.0</v>
      </c>
      <c r="C599" s="35">
        <v>217849.0</v>
      </c>
      <c r="D599" s="35" t="s">
        <v>117</v>
      </c>
      <c r="E599" s="34">
        <v>45383.0</v>
      </c>
      <c r="F599" s="36">
        <f t="shared" si="6"/>
        <v>10</v>
      </c>
      <c r="G599" s="34">
        <v>45457.0</v>
      </c>
      <c r="H599" s="36">
        <f t="shared" si="7"/>
        <v>8</v>
      </c>
      <c r="I599" s="35" t="s">
        <v>39</v>
      </c>
      <c r="J599" s="35" t="s">
        <v>31</v>
      </c>
      <c r="K599" s="38"/>
      <c r="L599" s="39"/>
      <c r="M599" s="39"/>
      <c r="N599" s="35" t="s">
        <v>17</v>
      </c>
      <c r="O599" s="40"/>
      <c r="P599" s="61"/>
      <c r="Q599" s="61"/>
      <c r="R599" s="61"/>
      <c r="S599" s="61"/>
      <c r="T599" s="61"/>
      <c r="U599" s="80"/>
      <c r="V599" s="80"/>
      <c r="W599" s="80"/>
    </row>
    <row r="600">
      <c r="A600" s="34">
        <v>45705.0</v>
      </c>
      <c r="B600" s="34">
        <v>45716.0</v>
      </c>
      <c r="C600" s="35">
        <v>227501.0</v>
      </c>
      <c r="D600" s="35" t="s">
        <v>117</v>
      </c>
      <c r="E600" s="34">
        <v>45505.0</v>
      </c>
      <c r="F600" s="36">
        <f t="shared" si="6"/>
        <v>6</v>
      </c>
      <c r="G600" s="34">
        <v>45554.0</v>
      </c>
      <c r="H600" s="36">
        <f t="shared" si="7"/>
        <v>5</v>
      </c>
      <c r="I600" s="35" t="s">
        <v>39</v>
      </c>
      <c r="J600" s="35">
        <v>510.0</v>
      </c>
      <c r="K600" s="48">
        <v>7000.0</v>
      </c>
      <c r="L600" s="35" t="s">
        <v>54</v>
      </c>
      <c r="M600" s="108">
        <v>45716.0</v>
      </c>
      <c r="N600" s="35" t="s">
        <v>20</v>
      </c>
      <c r="O600" s="55" t="s">
        <v>201</v>
      </c>
      <c r="P600" s="61"/>
      <c r="Q600" s="61"/>
      <c r="R600" s="61"/>
      <c r="S600" s="61"/>
      <c r="T600" s="61"/>
      <c r="U600" s="80"/>
      <c r="V600" s="80"/>
      <c r="W600" s="80"/>
    </row>
    <row r="601">
      <c r="A601" s="34">
        <v>45705.0</v>
      </c>
      <c r="B601" s="34">
        <v>45713.0</v>
      </c>
      <c r="C601" s="35">
        <v>233362.0</v>
      </c>
      <c r="D601" s="35" t="s">
        <v>117</v>
      </c>
      <c r="E601" s="34">
        <v>45566.0</v>
      </c>
      <c r="F601" s="36">
        <f t="shared" si="6"/>
        <v>4</v>
      </c>
      <c r="G601" s="34">
        <v>45601.0</v>
      </c>
      <c r="H601" s="36">
        <f t="shared" si="7"/>
        <v>3</v>
      </c>
      <c r="I601" s="35" t="s">
        <v>62</v>
      </c>
      <c r="J601" s="35">
        <v>104.0</v>
      </c>
      <c r="K601" s="48" t="s">
        <v>196</v>
      </c>
      <c r="L601" s="35" t="s">
        <v>54</v>
      </c>
      <c r="M601" s="34">
        <v>45713.0</v>
      </c>
      <c r="N601" s="35" t="s">
        <v>15</v>
      </c>
      <c r="O601" s="55" t="s">
        <v>55</v>
      </c>
      <c r="P601" s="61"/>
      <c r="Q601" s="61"/>
      <c r="R601" s="61"/>
      <c r="S601" s="61"/>
      <c r="T601" s="61"/>
      <c r="U601" s="80"/>
      <c r="V601" s="80"/>
      <c r="W601" s="80"/>
    </row>
    <row r="602">
      <c r="A602" s="34">
        <v>45705.0</v>
      </c>
      <c r="B602" s="34">
        <v>45707.0</v>
      </c>
      <c r="C602" s="35">
        <v>236660.0</v>
      </c>
      <c r="D602" s="35" t="s">
        <v>117</v>
      </c>
      <c r="E602" s="34">
        <v>45566.0</v>
      </c>
      <c r="F602" s="36">
        <f t="shared" si="6"/>
        <v>4</v>
      </c>
      <c r="G602" s="34">
        <v>45635.0</v>
      </c>
      <c r="H602" s="36">
        <f t="shared" si="7"/>
        <v>2</v>
      </c>
      <c r="I602" s="35" t="s">
        <v>39</v>
      </c>
      <c r="J602" s="35" t="s">
        <v>31</v>
      </c>
      <c r="K602" s="48" t="s">
        <v>196</v>
      </c>
      <c r="L602" s="35" t="s">
        <v>70</v>
      </c>
      <c r="M602" s="34">
        <v>45707.0</v>
      </c>
      <c r="N602" s="35" t="s">
        <v>23</v>
      </c>
      <c r="O602" s="55" t="s">
        <v>256</v>
      </c>
      <c r="P602" s="61"/>
      <c r="Q602" s="61"/>
      <c r="R602" s="61"/>
      <c r="S602" s="61"/>
      <c r="T602" s="61"/>
      <c r="U602" s="80"/>
      <c r="V602" s="80"/>
      <c r="W602" s="80"/>
    </row>
    <row r="603">
      <c r="A603" s="34">
        <v>45705.0</v>
      </c>
      <c r="B603" s="34">
        <v>45707.0</v>
      </c>
      <c r="C603" s="35">
        <v>228059.0</v>
      </c>
      <c r="D603" s="35" t="s">
        <v>117</v>
      </c>
      <c r="E603" s="34">
        <v>45658.0</v>
      </c>
      <c r="F603" s="36">
        <f t="shared" si="6"/>
        <v>1</v>
      </c>
      <c r="G603" s="34">
        <v>45667.0</v>
      </c>
      <c r="H603" s="36">
        <f t="shared" si="7"/>
        <v>1</v>
      </c>
      <c r="I603" s="35" t="s">
        <v>43</v>
      </c>
      <c r="J603" s="35" t="s">
        <v>31</v>
      </c>
      <c r="K603" s="48" t="s">
        <v>196</v>
      </c>
      <c r="L603" s="35" t="s">
        <v>54</v>
      </c>
      <c r="M603" s="34">
        <v>45693.0</v>
      </c>
      <c r="N603" s="35" t="s">
        <v>23</v>
      </c>
      <c r="O603" s="40"/>
      <c r="P603" s="61"/>
      <c r="Q603" s="61"/>
      <c r="R603" s="61"/>
      <c r="S603" s="61"/>
      <c r="T603" s="61"/>
      <c r="U603" s="80"/>
      <c r="V603" s="80"/>
      <c r="W603" s="80"/>
    </row>
    <row r="604">
      <c r="A604" s="34">
        <v>45705.0</v>
      </c>
      <c r="B604" s="34">
        <v>45716.0</v>
      </c>
      <c r="C604" s="35">
        <v>241206.0</v>
      </c>
      <c r="D604" s="35" t="s">
        <v>117</v>
      </c>
      <c r="E604" s="34">
        <v>45627.0</v>
      </c>
      <c r="F604" s="36">
        <f t="shared" si="6"/>
        <v>2</v>
      </c>
      <c r="G604" s="34">
        <v>45686.0</v>
      </c>
      <c r="H604" s="36">
        <f t="shared" si="7"/>
        <v>0</v>
      </c>
      <c r="I604" s="35" t="s">
        <v>43</v>
      </c>
      <c r="J604" s="35" t="s">
        <v>31</v>
      </c>
      <c r="K604" s="38"/>
      <c r="L604" s="39"/>
      <c r="M604" s="39"/>
      <c r="N604" s="35" t="s">
        <v>17</v>
      </c>
      <c r="O604" s="40"/>
      <c r="P604" s="61"/>
      <c r="Q604" s="61"/>
      <c r="R604" s="61"/>
      <c r="S604" s="61"/>
      <c r="T604" s="61"/>
      <c r="U604" s="80"/>
      <c r="V604" s="80"/>
      <c r="W604" s="80"/>
    </row>
    <row r="605">
      <c r="A605" s="34">
        <v>45705.0</v>
      </c>
      <c r="B605" s="34">
        <v>45716.0</v>
      </c>
      <c r="C605" s="35">
        <v>213411.0</v>
      </c>
      <c r="D605" s="35" t="s">
        <v>125</v>
      </c>
      <c r="E605" s="34">
        <v>45323.0</v>
      </c>
      <c r="F605" s="36">
        <f t="shared" si="6"/>
        <v>12</v>
      </c>
      <c r="G605" s="34">
        <v>45419.0</v>
      </c>
      <c r="H605" s="36">
        <f t="shared" si="7"/>
        <v>9</v>
      </c>
      <c r="I605" s="35" t="s">
        <v>62</v>
      </c>
      <c r="J605" s="35" t="s">
        <v>31</v>
      </c>
      <c r="K605" s="38"/>
      <c r="L605" s="39"/>
      <c r="M605" s="39"/>
      <c r="N605" s="35" t="s">
        <v>17</v>
      </c>
      <c r="O605" s="40"/>
      <c r="P605" s="61"/>
      <c r="Q605" s="61"/>
      <c r="R605" s="61"/>
      <c r="S605" s="61"/>
      <c r="T605" s="61"/>
      <c r="U605" s="80"/>
      <c r="V605" s="80"/>
      <c r="W605" s="80"/>
    </row>
    <row r="606">
      <c r="A606" s="34">
        <v>45705.0</v>
      </c>
      <c r="B606" s="34">
        <v>45713.0</v>
      </c>
      <c r="C606" s="35">
        <v>117878.0</v>
      </c>
      <c r="D606" s="35" t="s">
        <v>125</v>
      </c>
      <c r="E606" s="34">
        <v>44621.0</v>
      </c>
      <c r="F606" s="36">
        <f t="shared" si="6"/>
        <v>35</v>
      </c>
      <c r="G606" s="34">
        <v>44621.0</v>
      </c>
      <c r="H606" s="36">
        <f t="shared" si="7"/>
        <v>35</v>
      </c>
      <c r="I606" s="35" t="s">
        <v>62</v>
      </c>
      <c r="J606" s="35" t="s">
        <v>31</v>
      </c>
      <c r="K606" s="48" t="s">
        <v>196</v>
      </c>
      <c r="L606" s="35" t="s">
        <v>70</v>
      </c>
      <c r="M606" s="34">
        <v>45713.0</v>
      </c>
      <c r="N606" s="35" t="s">
        <v>23</v>
      </c>
      <c r="O606" s="40"/>
      <c r="P606" s="61"/>
      <c r="Q606" s="61"/>
      <c r="R606" s="61"/>
      <c r="S606" s="61"/>
      <c r="T606" s="61"/>
      <c r="U606" s="80"/>
      <c r="V606" s="80"/>
      <c r="W606" s="80"/>
    </row>
    <row r="607">
      <c r="A607" s="34">
        <v>45705.0</v>
      </c>
      <c r="B607" s="34">
        <v>45716.0</v>
      </c>
      <c r="C607" s="35">
        <v>241113.0</v>
      </c>
      <c r="D607" s="35" t="s">
        <v>125</v>
      </c>
      <c r="E607" s="34">
        <v>45352.0</v>
      </c>
      <c r="F607" s="36">
        <f t="shared" si="6"/>
        <v>11</v>
      </c>
      <c r="G607" s="34">
        <v>45688.0</v>
      </c>
      <c r="H607" s="36">
        <f t="shared" si="7"/>
        <v>0</v>
      </c>
      <c r="I607" s="35" t="s">
        <v>62</v>
      </c>
      <c r="J607" s="35" t="s">
        <v>31</v>
      </c>
      <c r="K607" s="38"/>
      <c r="L607" s="39"/>
      <c r="M607" s="39"/>
      <c r="N607" s="35" t="s">
        <v>17</v>
      </c>
      <c r="O607" s="40"/>
      <c r="P607" s="61"/>
      <c r="Q607" s="61"/>
      <c r="R607" s="61"/>
      <c r="S607" s="61"/>
      <c r="T607" s="61"/>
      <c r="U607" s="80"/>
      <c r="V607" s="80"/>
      <c r="W607" s="80"/>
    </row>
    <row r="608">
      <c r="A608" s="34">
        <v>45705.0</v>
      </c>
      <c r="B608" s="34">
        <v>45712.0</v>
      </c>
      <c r="C608" s="35">
        <v>200273.0</v>
      </c>
      <c r="D608" s="35" t="s">
        <v>125</v>
      </c>
      <c r="E608" s="34">
        <v>45200.0</v>
      </c>
      <c r="F608" s="36">
        <f t="shared" si="6"/>
        <v>16</v>
      </c>
      <c r="G608" s="34">
        <v>45317.0</v>
      </c>
      <c r="H608" s="36">
        <f t="shared" si="7"/>
        <v>13</v>
      </c>
      <c r="I608" s="35" t="s">
        <v>49</v>
      </c>
      <c r="J608" s="35">
        <v>258.0</v>
      </c>
      <c r="K608" s="48">
        <v>7500.0</v>
      </c>
      <c r="L608" s="35" t="s">
        <v>68</v>
      </c>
      <c r="M608" s="34">
        <v>45673.0</v>
      </c>
      <c r="N608" s="35" t="s">
        <v>21</v>
      </c>
      <c r="O608" s="55" t="s">
        <v>198</v>
      </c>
      <c r="P608" s="61"/>
      <c r="Q608" s="61"/>
      <c r="R608" s="61"/>
      <c r="S608" s="61"/>
      <c r="T608" s="61"/>
      <c r="U608" s="80"/>
      <c r="V608" s="80"/>
      <c r="W608" s="80"/>
    </row>
    <row r="609">
      <c r="A609" s="34">
        <v>45691.0</v>
      </c>
      <c r="B609" s="34">
        <v>45716.0</v>
      </c>
      <c r="C609" s="35">
        <v>225511.0</v>
      </c>
      <c r="D609" s="35" t="s">
        <v>125</v>
      </c>
      <c r="E609" s="34">
        <v>45474.0</v>
      </c>
      <c r="F609" s="36">
        <f t="shared" si="6"/>
        <v>7</v>
      </c>
      <c r="G609" s="34">
        <v>45524.0</v>
      </c>
      <c r="H609" s="36">
        <f t="shared" si="7"/>
        <v>6</v>
      </c>
      <c r="I609" s="35" t="s">
        <v>49</v>
      </c>
      <c r="J609" s="35" t="s">
        <v>31</v>
      </c>
      <c r="K609" s="48" t="s">
        <v>74</v>
      </c>
      <c r="L609" s="39"/>
      <c r="M609" s="35"/>
      <c r="N609" s="35" t="s">
        <v>18</v>
      </c>
      <c r="O609" s="111"/>
      <c r="P609" s="61"/>
      <c r="Q609" s="61"/>
      <c r="R609" s="61"/>
      <c r="S609" s="61"/>
      <c r="T609" s="61"/>
      <c r="U609" s="80"/>
      <c r="V609" s="80"/>
      <c r="W609" s="80"/>
    </row>
    <row r="610">
      <c r="A610" s="34">
        <v>45705.0</v>
      </c>
      <c r="B610" s="34">
        <v>45716.0</v>
      </c>
      <c r="C610" s="35">
        <v>211557.0</v>
      </c>
      <c r="D610" s="35" t="s">
        <v>125</v>
      </c>
      <c r="E610" s="34">
        <v>45231.0</v>
      </c>
      <c r="F610" s="36">
        <f t="shared" si="6"/>
        <v>15</v>
      </c>
      <c r="G610" s="34">
        <v>45373.0</v>
      </c>
      <c r="H610" s="36">
        <f t="shared" si="7"/>
        <v>11</v>
      </c>
      <c r="I610" s="35" t="s">
        <v>62</v>
      </c>
      <c r="J610" s="35" t="s">
        <v>31</v>
      </c>
      <c r="K610" s="38"/>
      <c r="L610" s="39"/>
      <c r="M610" s="39"/>
      <c r="N610" s="35" t="s">
        <v>17</v>
      </c>
      <c r="O610" s="40"/>
      <c r="P610" s="61"/>
      <c r="Q610" s="61"/>
      <c r="R610" s="61"/>
      <c r="S610" s="61"/>
      <c r="T610" s="61"/>
      <c r="U610" s="80"/>
      <c r="V610" s="80"/>
      <c r="W610" s="80"/>
    </row>
    <row r="611">
      <c r="A611" s="34">
        <v>45705.0</v>
      </c>
      <c r="B611" s="34">
        <v>45716.0</v>
      </c>
      <c r="C611" s="35">
        <v>180997.0</v>
      </c>
      <c r="D611" s="35" t="s">
        <v>125</v>
      </c>
      <c r="E611" s="34">
        <v>45108.0</v>
      </c>
      <c r="F611" s="36">
        <f t="shared" si="6"/>
        <v>19</v>
      </c>
      <c r="G611" s="34">
        <v>45145.0</v>
      </c>
      <c r="H611" s="36">
        <f t="shared" si="7"/>
        <v>18</v>
      </c>
      <c r="I611" s="35" t="s">
        <v>62</v>
      </c>
      <c r="J611" s="35" t="s">
        <v>31</v>
      </c>
      <c r="K611" s="38"/>
      <c r="L611" s="39"/>
      <c r="M611" s="39"/>
      <c r="N611" s="35" t="s">
        <v>17</v>
      </c>
      <c r="O611" s="40"/>
      <c r="P611" s="61"/>
      <c r="Q611" s="61"/>
      <c r="R611" s="61"/>
      <c r="S611" s="61"/>
      <c r="T611" s="61"/>
      <c r="U611" s="80"/>
      <c r="V611" s="80"/>
      <c r="W611" s="80"/>
    </row>
    <row r="612">
      <c r="A612" s="34">
        <v>45705.0</v>
      </c>
      <c r="B612" s="34">
        <v>45714.0</v>
      </c>
      <c r="C612" s="35">
        <v>225159.0</v>
      </c>
      <c r="D612" s="35" t="s">
        <v>125</v>
      </c>
      <c r="E612" s="34">
        <v>45413.0</v>
      </c>
      <c r="F612" s="36">
        <f t="shared" si="6"/>
        <v>9</v>
      </c>
      <c r="G612" s="34">
        <v>45520.0</v>
      </c>
      <c r="H612" s="36">
        <f t="shared" si="7"/>
        <v>6</v>
      </c>
      <c r="I612" s="35" t="s">
        <v>62</v>
      </c>
      <c r="J612" s="35">
        <v>101.0</v>
      </c>
      <c r="K612" s="48" t="s">
        <v>196</v>
      </c>
      <c r="L612" s="35" t="s">
        <v>54</v>
      </c>
      <c r="M612" s="34">
        <v>45714.0</v>
      </c>
      <c r="N612" s="35" t="s">
        <v>20</v>
      </c>
      <c r="O612" s="40"/>
      <c r="P612" s="61"/>
      <c r="Q612" s="61"/>
      <c r="R612" s="61"/>
      <c r="S612" s="61"/>
      <c r="T612" s="61"/>
      <c r="U612" s="80"/>
      <c r="V612" s="80"/>
      <c r="W612" s="80"/>
    </row>
    <row r="613">
      <c r="A613" s="34">
        <v>45705.0</v>
      </c>
      <c r="B613" s="34">
        <v>45716.0</v>
      </c>
      <c r="C613" s="35">
        <v>234222.0</v>
      </c>
      <c r="D613" s="35" t="s">
        <v>125</v>
      </c>
      <c r="E613" s="34">
        <v>45566.0</v>
      </c>
      <c r="F613" s="36">
        <f t="shared" si="6"/>
        <v>4</v>
      </c>
      <c r="G613" s="37">
        <v>45610.0</v>
      </c>
      <c r="H613" s="36">
        <f t="shared" si="7"/>
        <v>3</v>
      </c>
      <c r="I613" s="35" t="s">
        <v>62</v>
      </c>
      <c r="J613" s="35" t="s">
        <v>31</v>
      </c>
      <c r="K613" s="48" t="s">
        <v>74</v>
      </c>
      <c r="L613" s="39"/>
      <c r="M613" s="39"/>
      <c r="N613" s="35" t="s">
        <v>18</v>
      </c>
      <c r="O613" s="40"/>
      <c r="P613" s="61"/>
      <c r="Q613" s="61"/>
      <c r="R613" s="61"/>
      <c r="S613" s="61"/>
      <c r="T613" s="61"/>
      <c r="U613" s="80"/>
      <c r="V613" s="80"/>
      <c r="W613" s="80"/>
    </row>
    <row r="614">
      <c r="A614" s="34">
        <v>45705.0</v>
      </c>
      <c r="B614" s="34">
        <v>45716.0</v>
      </c>
      <c r="C614" s="35">
        <v>179215.0</v>
      </c>
      <c r="D614" s="35" t="s">
        <v>125</v>
      </c>
      <c r="E614" s="34">
        <v>45017.0</v>
      </c>
      <c r="F614" s="36">
        <f t="shared" si="6"/>
        <v>22</v>
      </c>
      <c r="G614" s="34">
        <v>45126.0</v>
      </c>
      <c r="H614" s="36">
        <f t="shared" si="7"/>
        <v>19</v>
      </c>
      <c r="I614" s="35" t="s">
        <v>67</v>
      </c>
      <c r="J614" s="35" t="s">
        <v>31</v>
      </c>
      <c r="K614" s="38"/>
      <c r="L614" s="39"/>
      <c r="M614" s="39"/>
      <c r="N614" s="35" t="s">
        <v>17</v>
      </c>
      <c r="O614" s="40"/>
      <c r="P614" s="61"/>
      <c r="Q614" s="61"/>
      <c r="R614" s="61"/>
      <c r="S614" s="61"/>
      <c r="T614" s="61"/>
      <c r="U614" s="80"/>
      <c r="V614" s="80"/>
      <c r="W614" s="80"/>
    </row>
    <row r="615">
      <c r="A615" s="34">
        <v>45705.0</v>
      </c>
      <c r="B615" s="34">
        <v>45716.0</v>
      </c>
      <c r="C615" s="35">
        <v>187630.0</v>
      </c>
      <c r="D615" s="35" t="s">
        <v>125</v>
      </c>
      <c r="E615" s="34">
        <v>45108.0</v>
      </c>
      <c r="F615" s="36">
        <f t="shared" si="6"/>
        <v>19</v>
      </c>
      <c r="G615" s="34">
        <v>45197.0</v>
      </c>
      <c r="H615" s="36">
        <f t="shared" si="7"/>
        <v>17</v>
      </c>
      <c r="I615" s="35" t="s">
        <v>39</v>
      </c>
      <c r="J615" s="35" t="s">
        <v>31</v>
      </c>
      <c r="K615" s="38"/>
      <c r="L615" s="39"/>
      <c r="M615" s="39"/>
      <c r="N615" s="35" t="s">
        <v>17</v>
      </c>
      <c r="O615" s="40"/>
      <c r="P615" s="61"/>
      <c r="Q615" s="61"/>
      <c r="R615" s="61"/>
      <c r="S615" s="61"/>
      <c r="T615" s="61"/>
      <c r="U615" s="80"/>
      <c r="V615" s="80"/>
      <c r="W615" s="80"/>
    </row>
    <row r="616">
      <c r="A616" s="34">
        <v>45705.0</v>
      </c>
      <c r="B616" s="34">
        <v>45716.0</v>
      </c>
      <c r="C616" s="35">
        <v>226914.0</v>
      </c>
      <c r="D616" s="35" t="s">
        <v>125</v>
      </c>
      <c r="E616" s="34">
        <v>45444.0</v>
      </c>
      <c r="F616" s="36">
        <f t="shared" si="6"/>
        <v>8</v>
      </c>
      <c r="G616" s="34">
        <v>45629.0</v>
      </c>
      <c r="H616" s="36">
        <f t="shared" si="7"/>
        <v>2</v>
      </c>
      <c r="I616" s="35" t="s">
        <v>39</v>
      </c>
      <c r="J616" s="35" t="s">
        <v>31</v>
      </c>
      <c r="K616" s="38"/>
      <c r="L616" s="39"/>
      <c r="M616" s="39"/>
      <c r="N616" s="35" t="s">
        <v>17</v>
      </c>
      <c r="O616" s="40"/>
      <c r="P616" s="61"/>
      <c r="Q616" s="61"/>
      <c r="R616" s="61"/>
      <c r="S616" s="61"/>
      <c r="T616" s="61"/>
      <c r="U616" s="80"/>
      <c r="V616" s="80"/>
      <c r="W616" s="80"/>
    </row>
    <row r="617">
      <c r="A617" s="34">
        <v>45705.0</v>
      </c>
      <c r="B617" s="34">
        <v>45716.0</v>
      </c>
      <c r="C617" s="35">
        <v>237296.0</v>
      </c>
      <c r="D617" s="35" t="s">
        <v>125</v>
      </c>
      <c r="E617" s="34">
        <v>45597.0</v>
      </c>
      <c r="F617" s="36">
        <f t="shared" si="6"/>
        <v>3</v>
      </c>
      <c r="G617" s="34">
        <v>45666.0</v>
      </c>
      <c r="H617" s="36">
        <f t="shared" si="7"/>
        <v>1</v>
      </c>
      <c r="I617" s="35" t="s">
        <v>43</v>
      </c>
      <c r="J617" s="35" t="s">
        <v>31</v>
      </c>
      <c r="K617" s="38"/>
      <c r="L617" s="39"/>
      <c r="M617" s="39"/>
      <c r="N617" s="35" t="s">
        <v>17</v>
      </c>
      <c r="O617" s="40"/>
      <c r="P617" s="61"/>
      <c r="Q617" s="61"/>
      <c r="R617" s="61"/>
      <c r="S617" s="61"/>
      <c r="T617" s="61"/>
      <c r="U617" s="80"/>
      <c r="V617" s="80"/>
      <c r="W617" s="80"/>
    </row>
    <row r="618">
      <c r="A618" s="34">
        <v>45705.0</v>
      </c>
      <c r="B618" s="34">
        <v>45716.0</v>
      </c>
      <c r="C618" s="35">
        <v>184233.0</v>
      </c>
      <c r="D618" s="35" t="s">
        <v>125</v>
      </c>
      <c r="E618" s="34">
        <v>45017.0</v>
      </c>
      <c r="F618" s="36">
        <f t="shared" si="6"/>
        <v>22</v>
      </c>
      <c r="G618" s="34">
        <v>45168.0</v>
      </c>
      <c r="H618" s="36">
        <f t="shared" si="7"/>
        <v>17</v>
      </c>
      <c r="I618" s="35" t="s">
        <v>39</v>
      </c>
      <c r="J618" s="35">
        <v>516.0</v>
      </c>
      <c r="K618" s="38"/>
      <c r="L618" s="39"/>
      <c r="M618" s="39"/>
      <c r="N618" s="35" t="s">
        <v>17</v>
      </c>
      <c r="O618" s="40"/>
      <c r="P618" s="61"/>
      <c r="Q618" s="61"/>
      <c r="R618" s="61"/>
      <c r="S618" s="61"/>
      <c r="T618" s="61"/>
      <c r="U618" s="80"/>
      <c r="V618" s="80"/>
      <c r="W618" s="80"/>
    </row>
    <row r="619">
      <c r="A619" s="34">
        <v>45705.0</v>
      </c>
      <c r="B619" s="34">
        <v>45716.0</v>
      </c>
      <c r="C619" s="35">
        <v>200629.0</v>
      </c>
      <c r="D619" s="35" t="s">
        <v>125</v>
      </c>
      <c r="E619" s="34">
        <v>44378.0</v>
      </c>
      <c r="F619" s="36">
        <f t="shared" si="6"/>
        <v>43</v>
      </c>
      <c r="G619" s="34">
        <v>45321.0</v>
      </c>
      <c r="H619" s="36">
        <f t="shared" si="7"/>
        <v>12</v>
      </c>
      <c r="I619" s="35" t="s">
        <v>39</v>
      </c>
      <c r="J619" s="35" t="s">
        <v>31</v>
      </c>
      <c r="K619" s="38"/>
      <c r="L619" s="39"/>
      <c r="M619" s="39"/>
      <c r="N619" s="35" t="s">
        <v>17</v>
      </c>
      <c r="O619" s="40"/>
      <c r="P619" s="61"/>
      <c r="Q619" s="61"/>
      <c r="R619" s="61"/>
      <c r="S619" s="61"/>
      <c r="T619" s="61"/>
      <c r="U619" s="80"/>
      <c r="V619" s="80"/>
      <c r="W619" s="80"/>
    </row>
    <row r="620">
      <c r="A620" s="34">
        <v>45705.0</v>
      </c>
      <c r="B620" s="34">
        <v>45716.0</v>
      </c>
      <c r="C620" s="35">
        <v>211840.0</v>
      </c>
      <c r="D620" s="35" t="s">
        <v>125</v>
      </c>
      <c r="E620" s="34">
        <v>44743.0</v>
      </c>
      <c r="F620" s="36">
        <f t="shared" si="6"/>
        <v>31</v>
      </c>
      <c r="G620" s="34">
        <v>45406.0</v>
      </c>
      <c r="H620" s="36">
        <f t="shared" si="7"/>
        <v>10</v>
      </c>
      <c r="I620" s="35" t="s">
        <v>39</v>
      </c>
      <c r="J620" s="35" t="s">
        <v>31</v>
      </c>
      <c r="K620" s="38"/>
      <c r="L620" s="39"/>
      <c r="M620" s="39"/>
      <c r="N620" s="35" t="s">
        <v>17</v>
      </c>
      <c r="O620" s="40"/>
      <c r="P620" s="61"/>
      <c r="Q620" s="61"/>
      <c r="R620" s="61"/>
      <c r="S620" s="61"/>
      <c r="T620" s="61"/>
      <c r="U620" s="80"/>
      <c r="V620" s="80"/>
      <c r="W620" s="80"/>
    </row>
    <row r="621">
      <c r="A621" s="34">
        <v>45705.0</v>
      </c>
      <c r="B621" s="34">
        <v>45716.0</v>
      </c>
      <c r="C621" s="35">
        <v>218126.0</v>
      </c>
      <c r="D621" s="35" t="s">
        <v>125</v>
      </c>
      <c r="E621" s="34">
        <v>45170.0</v>
      </c>
      <c r="F621" s="36">
        <f t="shared" si="6"/>
        <v>17</v>
      </c>
      <c r="G621" s="34">
        <v>45461.0</v>
      </c>
      <c r="H621" s="36">
        <f t="shared" si="7"/>
        <v>8</v>
      </c>
      <c r="I621" s="35" t="s">
        <v>39</v>
      </c>
      <c r="J621" s="35" t="s">
        <v>31</v>
      </c>
      <c r="K621" s="38"/>
      <c r="L621" s="39"/>
      <c r="M621" s="39"/>
      <c r="N621" s="35" t="s">
        <v>17</v>
      </c>
      <c r="O621" s="40"/>
      <c r="P621" s="61"/>
      <c r="Q621" s="61"/>
      <c r="R621" s="61"/>
      <c r="S621" s="61"/>
      <c r="T621" s="61"/>
      <c r="U621" s="80"/>
      <c r="V621" s="80"/>
      <c r="W621" s="80"/>
    </row>
    <row r="622">
      <c r="A622" s="34">
        <v>45705.0</v>
      </c>
      <c r="B622" s="34">
        <v>45716.0</v>
      </c>
      <c r="C622" s="35">
        <v>224242.0</v>
      </c>
      <c r="D622" s="35" t="s">
        <v>125</v>
      </c>
      <c r="E622" s="34">
        <v>45474.0</v>
      </c>
      <c r="F622" s="36">
        <f t="shared" si="6"/>
        <v>7</v>
      </c>
      <c r="G622" s="34">
        <v>45512.0</v>
      </c>
      <c r="H622" s="36">
        <f t="shared" si="7"/>
        <v>6</v>
      </c>
      <c r="I622" s="35" t="s">
        <v>39</v>
      </c>
      <c r="J622" s="35" t="s">
        <v>31</v>
      </c>
      <c r="K622" s="38"/>
      <c r="L622" s="39"/>
      <c r="M622" s="39"/>
      <c r="N622" s="35" t="s">
        <v>17</v>
      </c>
      <c r="O622" s="40"/>
      <c r="P622" s="61"/>
      <c r="Q622" s="61"/>
      <c r="R622" s="61"/>
      <c r="S622" s="61"/>
      <c r="T622" s="61"/>
      <c r="U622" s="80"/>
      <c r="V622" s="80"/>
      <c r="W622" s="80"/>
    </row>
    <row r="623">
      <c r="A623" s="34">
        <v>45705.0</v>
      </c>
      <c r="B623" s="34">
        <v>45712.0</v>
      </c>
      <c r="C623" s="35">
        <v>229306.0</v>
      </c>
      <c r="D623" s="35" t="s">
        <v>125</v>
      </c>
      <c r="E623" s="34">
        <v>45139.0</v>
      </c>
      <c r="F623" s="36">
        <f t="shared" si="6"/>
        <v>18</v>
      </c>
      <c r="G623" s="34">
        <v>45562.0</v>
      </c>
      <c r="H623" s="36">
        <f t="shared" si="7"/>
        <v>5</v>
      </c>
      <c r="I623" s="35" t="s">
        <v>46</v>
      </c>
      <c r="J623" s="35" t="s">
        <v>31</v>
      </c>
      <c r="K623" s="48" t="s">
        <v>196</v>
      </c>
      <c r="L623" s="35" t="s">
        <v>70</v>
      </c>
      <c r="M623" s="34">
        <v>45684.0</v>
      </c>
      <c r="N623" s="35" t="s">
        <v>23</v>
      </c>
      <c r="O623" s="40"/>
      <c r="P623" s="61"/>
      <c r="Q623" s="61"/>
      <c r="R623" s="61"/>
      <c r="S623" s="61"/>
      <c r="T623" s="61"/>
      <c r="U623" s="80"/>
      <c r="V623" s="80"/>
      <c r="W623" s="80"/>
    </row>
    <row r="624">
      <c r="A624" s="34">
        <v>45705.0</v>
      </c>
      <c r="B624" s="34">
        <v>45716.0</v>
      </c>
      <c r="C624" s="35">
        <v>234788.0</v>
      </c>
      <c r="D624" s="35" t="s">
        <v>125</v>
      </c>
      <c r="E624" s="34">
        <v>45597.0</v>
      </c>
      <c r="F624" s="36">
        <f t="shared" si="6"/>
        <v>3</v>
      </c>
      <c r="G624" s="37">
        <v>45617.0</v>
      </c>
      <c r="H624" s="36">
        <f t="shared" si="7"/>
        <v>3</v>
      </c>
      <c r="I624" s="35" t="s">
        <v>47</v>
      </c>
      <c r="J624" s="35" t="s">
        <v>31</v>
      </c>
      <c r="K624" s="38"/>
      <c r="L624" s="39"/>
      <c r="M624" s="39"/>
      <c r="N624" s="35" t="s">
        <v>17</v>
      </c>
      <c r="O624" s="40"/>
      <c r="P624" s="61"/>
      <c r="Q624" s="61"/>
      <c r="R624" s="61"/>
      <c r="S624" s="61"/>
      <c r="T624" s="61"/>
      <c r="U624" s="80"/>
      <c r="V624" s="80"/>
      <c r="W624" s="80"/>
    </row>
    <row r="625">
      <c r="A625" s="34">
        <v>45705.0</v>
      </c>
      <c r="B625" s="34">
        <v>45716.0</v>
      </c>
      <c r="C625" s="35">
        <v>237410.0</v>
      </c>
      <c r="D625" s="35" t="s">
        <v>125</v>
      </c>
      <c r="E625" s="34">
        <v>45627.0</v>
      </c>
      <c r="F625" s="36">
        <f t="shared" si="6"/>
        <v>2</v>
      </c>
      <c r="G625" s="34">
        <v>45698.0</v>
      </c>
      <c r="H625" s="36">
        <f t="shared" si="7"/>
        <v>0</v>
      </c>
      <c r="I625" s="35" t="s">
        <v>62</v>
      </c>
      <c r="J625" s="35" t="s">
        <v>31</v>
      </c>
      <c r="K625" s="38"/>
      <c r="L625" s="39"/>
      <c r="M625" s="39"/>
      <c r="N625" s="35" t="s">
        <v>17</v>
      </c>
      <c r="O625" s="40"/>
      <c r="P625" s="61"/>
      <c r="Q625" s="61"/>
      <c r="R625" s="61"/>
      <c r="S625" s="61"/>
      <c r="T625" s="61"/>
      <c r="U625" s="80"/>
      <c r="V625" s="80"/>
      <c r="W625" s="80"/>
    </row>
    <row r="626">
      <c r="A626" s="34">
        <v>45705.0</v>
      </c>
      <c r="B626" s="34">
        <v>45716.0</v>
      </c>
      <c r="C626" s="35">
        <v>57822.0</v>
      </c>
      <c r="D626" s="35" t="s">
        <v>128</v>
      </c>
      <c r="E626" s="34">
        <v>44013.0</v>
      </c>
      <c r="F626" s="36">
        <f t="shared" si="6"/>
        <v>55</v>
      </c>
      <c r="G626" s="34">
        <v>44032.0</v>
      </c>
      <c r="H626" s="36">
        <f t="shared" si="7"/>
        <v>55</v>
      </c>
      <c r="I626" s="35" t="s">
        <v>49</v>
      </c>
      <c r="J626" s="35" t="s">
        <v>31</v>
      </c>
      <c r="K626" s="38"/>
      <c r="L626" s="39"/>
      <c r="M626" s="39"/>
      <c r="N626" s="35" t="s">
        <v>17</v>
      </c>
      <c r="O626" s="40"/>
      <c r="P626" s="61"/>
      <c r="Q626" s="61"/>
      <c r="R626" s="61"/>
      <c r="S626" s="61"/>
      <c r="T626" s="61"/>
      <c r="U626" s="80"/>
      <c r="V626" s="80"/>
      <c r="W626" s="80"/>
    </row>
    <row r="627">
      <c r="A627" s="34">
        <v>45705.0</v>
      </c>
      <c r="B627" s="34">
        <v>45707.0</v>
      </c>
      <c r="C627" s="35">
        <v>90573.0</v>
      </c>
      <c r="D627" s="35" t="s">
        <v>128</v>
      </c>
      <c r="E627" s="34">
        <v>44287.0</v>
      </c>
      <c r="F627" s="36">
        <f t="shared" si="6"/>
        <v>46</v>
      </c>
      <c r="G627" s="34">
        <v>44358.0</v>
      </c>
      <c r="H627" s="36">
        <f t="shared" si="7"/>
        <v>44</v>
      </c>
      <c r="I627" s="35" t="s">
        <v>43</v>
      </c>
      <c r="J627" s="35" t="s">
        <v>257</v>
      </c>
      <c r="K627" s="48" t="s">
        <v>258</v>
      </c>
      <c r="L627" s="35" t="s">
        <v>70</v>
      </c>
      <c r="M627" s="35" t="s">
        <v>259</v>
      </c>
      <c r="N627" s="35" t="s">
        <v>21</v>
      </c>
      <c r="O627" s="55" t="s">
        <v>208</v>
      </c>
      <c r="P627" s="61"/>
      <c r="Q627" s="61"/>
      <c r="R627" s="61"/>
      <c r="S627" s="61"/>
      <c r="T627" s="61"/>
      <c r="U627" s="80"/>
      <c r="V627" s="80"/>
      <c r="W627" s="80"/>
    </row>
    <row r="628">
      <c r="A628" s="34">
        <v>45705.0</v>
      </c>
      <c r="B628" s="34">
        <v>45716.0</v>
      </c>
      <c r="C628" s="35">
        <v>111322.0</v>
      </c>
      <c r="D628" s="35" t="s">
        <v>128</v>
      </c>
      <c r="E628" s="34">
        <v>44531.0</v>
      </c>
      <c r="F628" s="36">
        <f t="shared" si="6"/>
        <v>38</v>
      </c>
      <c r="G628" s="34">
        <v>44571.0</v>
      </c>
      <c r="H628" s="36">
        <f t="shared" si="7"/>
        <v>37</v>
      </c>
      <c r="I628" s="35" t="s">
        <v>62</v>
      </c>
      <c r="J628" s="35" t="s">
        <v>31</v>
      </c>
      <c r="K628" s="38"/>
      <c r="L628" s="39"/>
      <c r="M628" s="39"/>
      <c r="N628" s="35" t="s">
        <v>17</v>
      </c>
      <c r="O628" s="40"/>
      <c r="P628" s="61"/>
      <c r="Q628" s="61"/>
      <c r="R628" s="61"/>
      <c r="S628" s="61"/>
      <c r="T628" s="61"/>
      <c r="U628" s="80"/>
      <c r="V628" s="80"/>
      <c r="W628" s="80"/>
    </row>
    <row r="629">
      <c r="A629" s="34">
        <v>45705.0</v>
      </c>
      <c r="B629" s="34">
        <v>45716.0</v>
      </c>
      <c r="C629" s="35">
        <v>157376.0</v>
      </c>
      <c r="D629" s="35" t="s">
        <v>128</v>
      </c>
      <c r="E629" s="34">
        <v>44866.0</v>
      </c>
      <c r="F629" s="36">
        <f t="shared" si="6"/>
        <v>27</v>
      </c>
      <c r="G629" s="34">
        <v>44946.0</v>
      </c>
      <c r="H629" s="36">
        <f t="shared" si="7"/>
        <v>25</v>
      </c>
      <c r="I629" s="35" t="s">
        <v>66</v>
      </c>
      <c r="J629" s="35">
        <v>30.0</v>
      </c>
      <c r="K629" s="38"/>
      <c r="L629" s="39"/>
      <c r="M629" s="39"/>
      <c r="N629" s="35" t="s">
        <v>17</v>
      </c>
      <c r="O629" s="40"/>
      <c r="P629" s="61"/>
      <c r="Q629" s="61"/>
      <c r="R629" s="61"/>
      <c r="S629" s="61"/>
      <c r="T629" s="61"/>
      <c r="U629" s="80"/>
      <c r="V629" s="80"/>
      <c r="W629" s="80"/>
    </row>
    <row r="630">
      <c r="A630" s="34">
        <v>45705.0</v>
      </c>
      <c r="B630" s="34">
        <v>45716.0</v>
      </c>
      <c r="C630" s="35">
        <v>223520.0</v>
      </c>
      <c r="D630" s="35" t="s">
        <v>128</v>
      </c>
      <c r="E630" s="34">
        <v>45444.0</v>
      </c>
      <c r="F630" s="36">
        <f t="shared" si="6"/>
        <v>8</v>
      </c>
      <c r="G630" s="34">
        <v>45505.0</v>
      </c>
      <c r="H630" s="36">
        <f t="shared" si="7"/>
        <v>6</v>
      </c>
      <c r="I630" s="35" t="s">
        <v>49</v>
      </c>
      <c r="J630" s="35" t="s">
        <v>31</v>
      </c>
      <c r="K630" s="48">
        <v>15000.0</v>
      </c>
      <c r="L630" s="39"/>
      <c r="M630" s="39"/>
      <c r="N630" s="35" t="s">
        <v>17</v>
      </c>
      <c r="O630" s="40"/>
      <c r="P630" s="61"/>
      <c r="Q630" s="61"/>
      <c r="R630" s="61"/>
      <c r="S630" s="61"/>
      <c r="T630" s="61"/>
      <c r="U630" s="80"/>
      <c r="V630" s="80"/>
      <c r="W630" s="80"/>
    </row>
    <row r="631">
      <c r="A631" s="34">
        <v>45705.0</v>
      </c>
      <c r="B631" s="34">
        <v>45716.0</v>
      </c>
      <c r="C631" s="35">
        <v>240704.0</v>
      </c>
      <c r="D631" s="35" t="s">
        <v>128</v>
      </c>
      <c r="E631" s="34">
        <v>45566.0</v>
      </c>
      <c r="F631" s="36">
        <f t="shared" si="6"/>
        <v>4</v>
      </c>
      <c r="G631" s="34">
        <v>45688.0</v>
      </c>
      <c r="H631" s="36">
        <f t="shared" si="7"/>
        <v>0</v>
      </c>
      <c r="I631" s="35" t="s">
        <v>46</v>
      </c>
      <c r="J631" s="35" t="s">
        <v>31</v>
      </c>
      <c r="K631" s="38"/>
      <c r="L631" s="39"/>
      <c r="M631" s="39"/>
      <c r="N631" s="35" t="s">
        <v>17</v>
      </c>
      <c r="O631" s="40"/>
      <c r="P631" s="61"/>
      <c r="Q631" s="61"/>
      <c r="R631" s="61"/>
      <c r="S631" s="61"/>
      <c r="T631" s="61"/>
      <c r="U631" s="80"/>
      <c r="V631" s="80"/>
      <c r="W631" s="80"/>
    </row>
    <row r="632">
      <c r="A632" s="34">
        <v>45712.0</v>
      </c>
      <c r="B632" s="34">
        <v>45716.0</v>
      </c>
      <c r="C632" s="35">
        <v>212204.0</v>
      </c>
      <c r="D632" s="35" t="s">
        <v>128</v>
      </c>
      <c r="E632" s="34">
        <v>45383.0</v>
      </c>
      <c r="F632" s="36">
        <f t="shared" si="6"/>
        <v>10</v>
      </c>
      <c r="G632" s="34">
        <v>45414.0</v>
      </c>
      <c r="H632" s="36">
        <f t="shared" si="7"/>
        <v>9</v>
      </c>
      <c r="I632" s="35" t="s">
        <v>39</v>
      </c>
      <c r="J632" s="35">
        <v>512.0</v>
      </c>
      <c r="K632" s="48">
        <v>6900.0</v>
      </c>
      <c r="L632" s="39"/>
      <c r="M632" s="39"/>
      <c r="N632" s="35" t="s">
        <v>18</v>
      </c>
      <c r="O632" s="40"/>
      <c r="P632" s="61"/>
      <c r="Q632" s="61"/>
      <c r="R632" s="61"/>
      <c r="S632" s="61"/>
      <c r="T632" s="61"/>
      <c r="U632" s="80"/>
      <c r="V632" s="80"/>
      <c r="W632" s="80"/>
    </row>
    <row r="633">
      <c r="A633" s="34">
        <v>45705.0</v>
      </c>
      <c r="B633" s="34">
        <v>45716.0</v>
      </c>
      <c r="C633" s="35">
        <v>180562.0</v>
      </c>
      <c r="D633" s="35" t="s">
        <v>128</v>
      </c>
      <c r="E633" s="34">
        <v>45047.0</v>
      </c>
      <c r="F633" s="36">
        <f t="shared" si="6"/>
        <v>21</v>
      </c>
      <c r="G633" s="34">
        <v>45139.0</v>
      </c>
      <c r="H633" s="36">
        <f t="shared" si="7"/>
        <v>18</v>
      </c>
      <c r="I633" s="35" t="s">
        <v>39</v>
      </c>
      <c r="J633" s="35">
        <v>505.0</v>
      </c>
      <c r="K633" s="48" t="s">
        <v>196</v>
      </c>
      <c r="L633" s="35" t="s">
        <v>68</v>
      </c>
      <c r="M633" s="108">
        <v>45716.0</v>
      </c>
      <c r="N633" s="35" t="s">
        <v>20</v>
      </c>
      <c r="O633" s="55" t="s">
        <v>228</v>
      </c>
      <c r="P633" s="61"/>
      <c r="Q633" s="61"/>
      <c r="R633" s="61"/>
      <c r="S633" s="61"/>
      <c r="T633" s="61"/>
      <c r="U633" s="80"/>
      <c r="V633" s="80"/>
      <c r="W633" s="80"/>
    </row>
    <row r="634">
      <c r="A634" s="34">
        <v>45705.0</v>
      </c>
      <c r="B634" s="34">
        <v>45716.0</v>
      </c>
      <c r="C634" s="35">
        <v>189599.0</v>
      </c>
      <c r="D634" s="35" t="s">
        <v>128</v>
      </c>
      <c r="E634" s="34">
        <v>45047.0</v>
      </c>
      <c r="F634" s="36">
        <f t="shared" si="6"/>
        <v>21</v>
      </c>
      <c r="G634" s="37">
        <v>45218.0</v>
      </c>
      <c r="H634" s="36">
        <f t="shared" si="7"/>
        <v>16</v>
      </c>
      <c r="I634" s="35" t="s">
        <v>49</v>
      </c>
      <c r="J634" s="35" t="s">
        <v>31</v>
      </c>
      <c r="K634" s="38"/>
      <c r="L634" s="39"/>
      <c r="M634" s="39"/>
      <c r="N634" s="35" t="s">
        <v>17</v>
      </c>
      <c r="O634" s="40"/>
      <c r="P634" s="61"/>
      <c r="Q634" s="61"/>
      <c r="R634" s="61"/>
      <c r="S634" s="61"/>
      <c r="T634" s="61"/>
      <c r="U634" s="80"/>
      <c r="V634" s="80"/>
      <c r="W634" s="80"/>
    </row>
    <row r="635">
      <c r="A635" s="34">
        <v>45705.0</v>
      </c>
      <c r="B635" s="34">
        <v>45716.0</v>
      </c>
      <c r="C635" s="35">
        <v>202994.0</v>
      </c>
      <c r="D635" s="35" t="s">
        <v>128</v>
      </c>
      <c r="E635" s="34">
        <v>45292.0</v>
      </c>
      <c r="F635" s="36">
        <f t="shared" si="6"/>
        <v>13</v>
      </c>
      <c r="G635" s="34">
        <v>45341.0</v>
      </c>
      <c r="H635" s="36">
        <f t="shared" si="7"/>
        <v>12</v>
      </c>
      <c r="I635" s="35" t="s">
        <v>49</v>
      </c>
      <c r="J635" s="35">
        <v>252.0</v>
      </c>
      <c r="K635" s="38"/>
      <c r="L635" s="39"/>
      <c r="M635" s="39"/>
      <c r="N635" s="35" t="s">
        <v>17</v>
      </c>
      <c r="O635" s="40"/>
      <c r="P635" s="61"/>
      <c r="Q635" s="61"/>
      <c r="R635" s="61"/>
      <c r="S635" s="61"/>
      <c r="T635" s="61"/>
      <c r="U635" s="80"/>
      <c r="V635" s="80"/>
      <c r="W635" s="80"/>
    </row>
    <row r="636">
      <c r="A636" s="34">
        <v>45705.0</v>
      </c>
      <c r="B636" s="34">
        <v>45716.0</v>
      </c>
      <c r="C636" s="35">
        <v>209113.0</v>
      </c>
      <c r="D636" s="35" t="s">
        <v>128</v>
      </c>
      <c r="E636" s="34">
        <v>45352.0</v>
      </c>
      <c r="F636" s="36">
        <f t="shared" si="6"/>
        <v>11</v>
      </c>
      <c r="G636" s="34">
        <v>45386.0</v>
      </c>
      <c r="H636" s="36">
        <f t="shared" si="7"/>
        <v>10</v>
      </c>
      <c r="I636" s="35" t="s">
        <v>62</v>
      </c>
      <c r="J636" s="35" t="s">
        <v>31</v>
      </c>
      <c r="K636" s="38"/>
      <c r="L636" s="39"/>
      <c r="M636" s="39"/>
      <c r="N636" s="35" t="s">
        <v>17</v>
      </c>
      <c r="O636" s="40"/>
      <c r="P636" s="61"/>
      <c r="Q636" s="61"/>
      <c r="R636" s="61"/>
      <c r="S636" s="61"/>
      <c r="T636" s="61"/>
      <c r="U636" s="80"/>
      <c r="V636" s="80"/>
      <c r="W636" s="80"/>
    </row>
    <row r="637">
      <c r="A637" s="34">
        <v>45705.0</v>
      </c>
      <c r="B637" s="34">
        <v>45716.0</v>
      </c>
      <c r="C637" s="35">
        <v>221202.0</v>
      </c>
      <c r="D637" s="35" t="s">
        <v>128</v>
      </c>
      <c r="E637" s="34">
        <v>45383.0</v>
      </c>
      <c r="F637" s="36">
        <f t="shared" si="6"/>
        <v>10</v>
      </c>
      <c r="G637" s="34">
        <v>45484.0</v>
      </c>
      <c r="H637" s="36">
        <f t="shared" si="7"/>
        <v>7</v>
      </c>
      <c r="I637" s="35" t="s">
        <v>39</v>
      </c>
      <c r="J637" s="35" t="s">
        <v>31</v>
      </c>
      <c r="K637" s="38"/>
      <c r="L637" s="39"/>
      <c r="M637" s="39"/>
      <c r="N637" s="35" t="s">
        <v>17</v>
      </c>
      <c r="O637" s="40"/>
      <c r="P637" s="61"/>
      <c r="Q637" s="61"/>
      <c r="R637" s="61"/>
      <c r="S637" s="61"/>
      <c r="T637" s="61"/>
      <c r="U637" s="80"/>
      <c r="V637" s="80"/>
      <c r="W637" s="80"/>
    </row>
    <row r="638">
      <c r="A638" s="34">
        <v>45705.0</v>
      </c>
      <c r="B638" s="34">
        <v>45716.0</v>
      </c>
      <c r="C638" s="35">
        <v>225195.0</v>
      </c>
      <c r="D638" s="35" t="s">
        <v>128</v>
      </c>
      <c r="E638" s="34">
        <v>45474.0</v>
      </c>
      <c r="F638" s="36">
        <f t="shared" si="6"/>
        <v>7</v>
      </c>
      <c r="G638" s="34">
        <v>45524.0</v>
      </c>
      <c r="H638" s="36">
        <f t="shared" si="7"/>
        <v>6</v>
      </c>
      <c r="I638" s="35" t="s">
        <v>39</v>
      </c>
      <c r="J638" s="35" t="s">
        <v>31</v>
      </c>
      <c r="K638" s="38"/>
      <c r="L638" s="39"/>
      <c r="M638" s="39"/>
      <c r="N638" s="35" t="s">
        <v>17</v>
      </c>
      <c r="O638" s="40"/>
      <c r="P638" s="61"/>
      <c r="Q638" s="61"/>
      <c r="R638" s="61"/>
      <c r="S638" s="61"/>
      <c r="T638" s="61"/>
      <c r="U638" s="80"/>
      <c r="V638" s="80"/>
      <c r="W638" s="80"/>
    </row>
    <row r="639">
      <c r="A639" s="34">
        <v>45705.0</v>
      </c>
      <c r="B639" s="34">
        <v>45716.0</v>
      </c>
      <c r="C639" s="35">
        <v>229330.0</v>
      </c>
      <c r="D639" s="35" t="s">
        <v>128</v>
      </c>
      <c r="E639" s="34">
        <v>45566.0</v>
      </c>
      <c r="F639" s="36">
        <f t="shared" si="6"/>
        <v>4</v>
      </c>
      <c r="G639" s="34">
        <v>45567.0</v>
      </c>
      <c r="H639" s="36">
        <f t="shared" si="7"/>
        <v>4</v>
      </c>
      <c r="I639" s="35" t="s">
        <v>46</v>
      </c>
      <c r="J639" s="35" t="s">
        <v>31</v>
      </c>
      <c r="K639" s="38"/>
      <c r="L639" s="39"/>
      <c r="M639" s="39"/>
      <c r="N639" s="35" t="s">
        <v>17</v>
      </c>
      <c r="O639" s="40"/>
      <c r="P639" s="61"/>
      <c r="Q639" s="61"/>
      <c r="R639" s="61"/>
      <c r="S639" s="61"/>
      <c r="T639" s="61"/>
      <c r="U639" s="80"/>
      <c r="V639" s="80"/>
      <c r="W639" s="80"/>
    </row>
    <row r="640">
      <c r="A640" s="34">
        <v>45705.0</v>
      </c>
      <c r="B640" s="34">
        <v>45716.0</v>
      </c>
      <c r="C640" s="35">
        <v>233591.0</v>
      </c>
      <c r="D640" s="35" t="s">
        <v>128</v>
      </c>
      <c r="E640" s="34">
        <v>45566.0</v>
      </c>
      <c r="F640" s="36">
        <f t="shared" si="6"/>
        <v>4</v>
      </c>
      <c r="G640" s="34">
        <v>45603.0</v>
      </c>
      <c r="H640" s="36">
        <f t="shared" si="7"/>
        <v>3</v>
      </c>
      <c r="I640" s="35" t="s">
        <v>39</v>
      </c>
      <c r="J640" s="35" t="s">
        <v>31</v>
      </c>
      <c r="K640" s="38"/>
      <c r="L640" s="39"/>
      <c r="M640" s="39"/>
      <c r="N640" s="35" t="s">
        <v>17</v>
      </c>
      <c r="O640" s="40"/>
      <c r="P640" s="61"/>
      <c r="Q640" s="61"/>
      <c r="R640" s="61"/>
      <c r="S640" s="61"/>
      <c r="T640" s="61"/>
      <c r="U640" s="80"/>
      <c r="V640" s="80"/>
      <c r="W640" s="80"/>
    </row>
    <row r="641">
      <c r="A641" s="34">
        <v>45705.0</v>
      </c>
      <c r="B641" s="34">
        <v>45716.0</v>
      </c>
      <c r="C641" s="35">
        <v>237679.0</v>
      </c>
      <c r="D641" s="35" t="s">
        <v>128</v>
      </c>
      <c r="E641" s="34">
        <v>45597.0</v>
      </c>
      <c r="F641" s="36">
        <f t="shared" si="6"/>
        <v>3</v>
      </c>
      <c r="G641" s="37">
        <v>45647.0</v>
      </c>
      <c r="H641" s="36">
        <f t="shared" si="7"/>
        <v>2</v>
      </c>
      <c r="I641" s="35" t="s">
        <v>39</v>
      </c>
      <c r="J641" s="35" t="s">
        <v>31</v>
      </c>
      <c r="K641" s="38"/>
      <c r="L641" s="39"/>
      <c r="M641" s="39"/>
      <c r="N641" s="35" t="s">
        <v>17</v>
      </c>
      <c r="O641" s="40"/>
      <c r="P641" s="61"/>
      <c r="Q641" s="61"/>
      <c r="R641" s="61"/>
      <c r="S641" s="61"/>
      <c r="T641" s="61"/>
      <c r="U641" s="80"/>
      <c r="V641" s="80"/>
      <c r="W641" s="80"/>
    </row>
    <row r="642">
      <c r="A642" s="34">
        <v>45705.0</v>
      </c>
      <c r="B642" s="34">
        <v>45716.0</v>
      </c>
      <c r="C642" s="35">
        <v>240253.0</v>
      </c>
      <c r="D642" s="35" t="s">
        <v>128</v>
      </c>
      <c r="E642" s="34">
        <v>45658.0</v>
      </c>
      <c r="F642" s="36">
        <f t="shared" si="6"/>
        <v>1</v>
      </c>
      <c r="G642" s="34">
        <v>45679.0</v>
      </c>
      <c r="H642" s="36">
        <f t="shared" si="7"/>
        <v>1</v>
      </c>
      <c r="I642" s="35" t="s">
        <v>39</v>
      </c>
      <c r="J642" s="35" t="s">
        <v>31</v>
      </c>
      <c r="K642" s="38"/>
      <c r="L642" s="39"/>
      <c r="M642" s="39"/>
      <c r="N642" s="35" t="s">
        <v>17</v>
      </c>
      <c r="O642" s="40"/>
      <c r="P642" s="61"/>
      <c r="Q642" s="61"/>
      <c r="R642" s="61"/>
      <c r="S642" s="61"/>
      <c r="T642" s="61"/>
      <c r="U642" s="80"/>
      <c r="V642" s="80"/>
      <c r="W642" s="80"/>
    </row>
    <row r="643">
      <c r="A643" s="34">
        <v>45705.0</v>
      </c>
      <c r="B643" s="34">
        <v>45714.0</v>
      </c>
      <c r="C643" s="35">
        <v>241892.0</v>
      </c>
      <c r="D643" s="35" t="s">
        <v>128</v>
      </c>
      <c r="E643" s="34">
        <v>45566.0</v>
      </c>
      <c r="F643" s="36">
        <f t="shared" si="6"/>
        <v>4</v>
      </c>
      <c r="G643" s="34">
        <v>45692.0</v>
      </c>
      <c r="H643" s="36">
        <f t="shared" si="7"/>
        <v>0</v>
      </c>
      <c r="I643" s="35" t="s">
        <v>62</v>
      </c>
      <c r="J643" s="35">
        <v>101.0</v>
      </c>
      <c r="K643" s="48" t="s">
        <v>196</v>
      </c>
      <c r="L643" s="35" t="s">
        <v>70</v>
      </c>
      <c r="M643" s="34">
        <v>45714.0</v>
      </c>
      <c r="N643" s="35" t="s">
        <v>15</v>
      </c>
      <c r="O643" s="55" t="s">
        <v>55</v>
      </c>
      <c r="P643" s="61"/>
      <c r="Q643" s="61"/>
      <c r="R643" s="61"/>
      <c r="S643" s="61"/>
      <c r="T643" s="61"/>
      <c r="U643" s="80"/>
      <c r="V643" s="80"/>
      <c r="W643" s="80"/>
    </row>
    <row r="644">
      <c r="A644" s="34">
        <v>45705.0</v>
      </c>
      <c r="B644" s="34">
        <v>45716.0</v>
      </c>
      <c r="C644" s="35">
        <v>206899.0</v>
      </c>
      <c r="D644" s="35" t="s">
        <v>129</v>
      </c>
      <c r="E644" s="34">
        <v>45352.0</v>
      </c>
      <c r="F644" s="36">
        <f t="shared" si="6"/>
        <v>11</v>
      </c>
      <c r="G644" s="34">
        <v>45370.0</v>
      </c>
      <c r="H644" s="36">
        <f t="shared" si="7"/>
        <v>11</v>
      </c>
      <c r="I644" s="35" t="s">
        <v>62</v>
      </c>
      <c r="J644" s="35" t="s">
        <v>31</v>
      </c>
      <c r="K644" s="38"/>
      <c r="L644" s="39"/>
      <c r="M644" s="39"/>
      <c r="N644" s="35" t="s">
        <v>17</v>
      </c>
      <c r="O644" s="40"/>
      <c r="P644" s="61"/>
      <c r="Q644" s="61"/>
      <c r="R644" s="61"/>
      <c r="S644" s="61"/>
      <c r="T644" s="61"/>
      <c r="U644" s="80"/>
      <c r="V644" s="80"/>
      <c r="W644" s="80"/>
    </row>
    <row r="645">
      <c r="A645" s="34">
        <v>45705.0</v>
      </c>
      <c r="B645" s="34">
        <v>45716.0</v>
      </c>
      <c r="C645" s="35">
        <v>162522.0</v>
      </c>
      <c r="D645" s="35" t="s">
        <v>129</v>
      </c>
      <c r="E645" s="34">
        <v>44958.0</v>
      </c>
      <c r="F645" s="36">
        <f t="shared" si="6"/>
        <v>24</v>
      </c>
      <c r="G645" s="34">
        <v>44987.0</v>
      </c>
      <c r="H645" s="36">
        <f t="shared" si="7"/>
        <v>23</v>
      </c>
      <c r="I645" s="35" t="s">
        <v>62</v>
      </c>
      <c r="J645" s="35" t="s">
        <v>31</v>
      </c>
      <c r="K645" s="38"/>
      <c r="L645" s="39"/>
      <c r="M645" s="39"/>
      <c r="N645" s="35" t="s">
        <v>17</v>
      </c>
      <c r="O645" s="40"/>
      <c r="P645" s="61"/>
      <c r="Q645" s="61"/>
      <c r="R645" s="61"/>
      <c r="S645" s="61"/>
      <c r="T645" s="61"/>
      <c r="U645" s="80"/>
      <c r="V645" s="80"/>
      <c r="W645" s="80"/>
    </row>
    <row r="646">
      <c r="A646" s="34">
        <v>45705.0</v>
      </c>
      <c r="B646" s="34">
        <v>45716.0</v>
      </c>
      <c r="C646" s="35">
        <v>234849.0</v>
      </c>
      <c r="D646" s="35" t="s">
        <v>129</v>
      </c>
      <c r="E646" s="34">
        <v>45292.0</v>
      </c>
      <c r="F646" s="36">
        <f t="shared" si="6"/>
        <v>13</v>
      </c>
      <c r="G646" s="37">
        <v>45618.0</v>
      </c>
      <c r="H646" s="36">
        <f t="shared" si="7"/>
        <v>3</v>
      </c>
      <c r="I646" s="35" t="s">
        <v>39</v>
      </c>
      <c r="J646" s="35" t="s">
        <v>31</v>
      </c>
      <c r="K646" s="38"/>
      <c r="L646" s="39"/>
      <c r="M646" s="39"/>
      <c r="N646" s="35" t="s">
        <v>17</v>
      </c>
      <c r="O646" s="40"/>
      <c r="P646" s="61"/>
      <c r="Q646" s="61"/>
      <c r="R646" s="61"/>
      <c r="S646" s="61"/>
      <c r="T646" s="61"/>
      <c r="U646" s="80"/>
      <c r="V646" s="80"/>
      <c r="W646" s="80"/>
    </row>
    <row r="647">
      <c r="A647" s="34">
        <v>45705.0</v>
      </c>
      <c r="B647" s="34">
        <v>45716.0</v>
      </c>
      <c r="C647" s="35">
        <v>167707.0</v>
      </c>
      <c r="D647" s="35" t="s">
        <v>129</v>
      </c>
      <c r="E647" s="34">
        <v>44958.0</v>
      </c>
      <c r="F647" s="36">
        <f t="shared" si="6"/>
        <v>24</v>
      </c>
      <c r="G647" s="34">
        <v>45033.0</v>
      </c>
      <c r="H647" s="36">
        <f t="shared" si="7"/>
        <v>22</v>
      </c>
      <c r="I647" s="35" t="s">
        <v>49</v>
      </c>
      <c r="J647" s="35">
        <v>300.0</v>
      </c>
      <c r="K647" s="38"/>
      <c r="L647" s="39"/>
      <c r="M647" s="39"/>
      <c r="N647" s="35" t="s">
        <v>17</v>
      </c>
      <c r="O647" s="40"/>
      <c r="P647" s="61"/>
      <c r="Q647" s="61"/>
      <c r="R647" s="61"/>
      <c r="S647" s="61"/>
      <c r="T647" s="61"/>
      <c r="U647" s="80"/>
      <c r="V647" s="80"/>
      <c r="W647" s="80"/>
    </row>
    <row r="648">
      <c r="A648" s="34">
        <v>45705.0</v>
      </c>
      <c r="B648" s="34">
        <v>45714.0</v>
      </c>
      <c r="C648" s="35">
        <v>196436.0</v>
      </c>
      <c r="D648" s="35" t="s">
        <v>129</v>
      </c>
      <c r="E648" s="34">
        <v>45108.0</v>
      </c>
      <c r="F648" s="36">
        <f t="shared" si="6"/>
        <v>19</v>
      </c>
      <c r="G648" s="37">
        <v>45280.0</v>
      </c>
      <c r="H648" s="36">
        <f t="shared" si="7"/>
        <v>14</v>
      </c>
      <c r="I648" s="35" t="s">
        <v>62</v>
      </c>
      <c r="J648" s="35">
        <v>106.0</v>
      </c>
      <c r="K648" s="48" t="s">
        <v>196</v>
      </c>
      <c r="L648" s="35" t="s">
        <v>54</v>
      </c>
      <c r="M648" s="34">
        <v>45714.0</v>
      </c>
      <c r="N648" s="35" t="s">
        <v>20</v>
      </c>
      <c r="O648" s="40"/>
      <c r="P648" s="61"/>
      <c r="Q648" s="61"/>
      <c r="R648" s="61"/>
      <c r="S648" s="61"/>
      <c r="T648" s="61"/>
      <c r="U648" s="80"/>
      <c r="V648" s="80"/>
      <c r="W648" s="80"/>
    </row>
    <row r="649">
      <c r="A649" s="34">
        <v>45705.0</v>
      </c>
      <c r="B649" s="34">
        <v>45716.0</v>
      </c>
      <c r="C649" s="35">
        <v>204234.0</v>
      </c>
      <c r="D649" s="35" t="s">
        <v>129</v>
      </c>
      <c r="E649" s="34">
        <v>45292.0</v>
      </c>
      <c r="F649" s="36">
        <f t="shared" si="6"/>
        <v>13</v>
      </c>
      <c r="G649" s="34">
        <v>45350.0</v>
      </c>
      <c r="H649" s="36">
        <f t="shared" si="7"/>
        <v>12</v>
      </c>
      <c r="I649" s="35" t="s">
        <v>67</v>
      </c>
      <c r="J649" s="35" t="s">
        <v>31</v>
      </c>
      <c r="K649" s="38"/>
      <c r="L649" s="39"/>
      <c r="M649" s="39"/>
      <c r="N649" s="35" t="s">
        <v>17</v>
      </c>
      <c r="O649" s="40"/>
      <c r="P649" s="61"/>
      <c r="Q649" s="61"/>
      <c r="R649" s="61"/>
      <c r="S649" s="61"/>
      <c r="T649" s="61"/>
      <c r="U649" s="80"/>
      <c r="V649" s="80"/>
      <c r="W649" s="80"/>
    </row>
    <row r="650">
      <c r="A650" s="34">
        <v>45705.0</v>
      </c>
      <c r="B650" s="34">
        <v>45712.0</v>
      </c>
      <c r="C650" s="35">
        <v>212647.0</v>
      </c>
      <c r="D650" s="35" t="s">
        <v>129</v>
      </c>
      <c r="E650" s="34">
        <v>45323.0</v>
      </c>
      <c r="F650" s="36">
        <f t="shared" si="6"/>
        <v>12</v>
      </c>
      <c r="G650" s="34">
        <v>45412.0</v>
      </c>
      <c r="H650" s="36">
        <f t="shared" si="7"/>
        <v>9</v>
      </c>
      <c r="I650" s="35" t="s">
        <v>62</v>
      </c>
      <c r="J650" s="35">
        <v>101.0</v>
      </c>
      <c r="K650" s="48">
        <v>10000.0</v>
      </c>
      <c r="L650" s="35" t="s">
        <v>68</v>
      </c>
      <c r="M650" s="34">
        <v>45712.0</v>
      </c>
      <c r="N650" s="35" t="s">
        <v>20</v>
      </c>
      <c r="O650" s="40"/>
      <c r="P650" s="61"/>
      <c r="Q650" s="61"/>
      <c r="R650" s="61"/>
      <c r="S650" s="61"/>
      <c r="T650" s="61"/>
      <c r="U650" s="80"/>
      <c r="V650" s="80"/>
      <c r="W650" s="80"/>
    </row>
    <row r="651">
      <c r="A651" s="34">
        <v>45705.0</v>
      </c>
      <c r="B651" s="34">
        <v>45716.0</v>
      </c>
      <c r="C651" s="35">
        <v>223539.0</v>
      </c>
      <c r="D651" s="35" t="s">
        <v>129</v>
      </c>
      <c r="E651" s="34">
        <v>45383.0</v>
      </c>
      <c r="F651" s="36">
        <f t="shared" si="6"/>
        <v>10</v>
      </c>
      <c r="G651" s="34">
        <v>45505.0</v>
      </c>
      <c r="H651" s="36">
        <f t="shared" si="7"/>
        <v>6</v>
      </c>
      <c r="I651" s="35" t="s">
        <v>39</v>
      </c>
      <c r="J651" s="35" t="s">
        <v>31</v>
      </c>
      <c r="K651" s="38"/>
      <c r="L651" s="39"/>
      <c r="M651" s="39"/>
      <c r="N651" s="35" t="s">
        <v>17</v>
      </c>
      <c r="O651" s="40"/>
      <c r="P651" s="61"/>
      <c r="Q651" s="61"/>
      <c r="R651" s="61"/>
      <c r="S651" s="61"/>
      <c r="T651" s="61"/>
      <c r="U651" s="80"/>
      <c r="V651" s="80"/>
      <c r="W651" s="80"/>
    </row>
    <row r="652">
      <c r="A652" s="34">
        <v>45705.0</v>
      </c>
      <c r="B652" s="34">
        <v>45716.0</v>
      </c>
      <c r="C652" s="35">
        <v>229014.0</v>
      </c>
      <c r="D652" s="35" t="s">
        <v>129</v>
      </c>
      <c r="E652" s="34">
        <v>45413.0</v>
      </c>
      <c r="F652" s="36">
        <f t="shared" si="6"/>
        <v>9</v>
      </c>
      <c r="G652" s="34">
        <v>45560.0</v>
      </c>
      <c r="H652" s="36">
        <f t="shared" si="7"/>
        <v>5</v>
      </c>
      <c r="I652" s="35" t="s">
        <v>46</v>
      </c>
      <c r="J652" s="35" t="s">
        <v>31</v>
      </c>
      <c r="K652" s="38"/>
      <c r="L652" s="39"/>
      <c r="M652" s="39"/>
      <c r="N652" s="35" t="s">
        <v>17</v>
      </c>
      <c r="O652" s="40"/>
      <c r="P652" s="61"/>
      <c r="Q652" s="61"/>
      <c r="R652" s="61"/>
      <c r="S652" s="61"/>
      <c r="T652" s="61"/>
      <c r="U652" s="80"/>
      <c r="V652" s="80"/>
      <c r="W652" s="80"/>
    </row>
    <row r="653">
      <c r="A653" s="34">
        <v>45705.0</v>
      </c>
      <c r="B653" s="34">
        <v>45716.0</v>
      </c>
      <c r="C653" s="35">
        <v>234185.0</v>
      </c>
      <c r="D653" s="35" t="s">
        <v>129</v>
      </c>
      <c r="E653" s="34">
        <v>45505.0</v>
      </c>
      <c r="F653" s="36">
        <f t="shared" si="6"/>
        <v>6</v>
      </c>
      <c r="G653" s="37">
        <v>45610.0</v>
      </c>
      <c r="H653" s="36">
        <f t="shared" si="7"/>
        <v>3</v>
      </c>
      <c r="I653" s="35" t="s">
        <v>62</v>
      </c>
      <c r="J653" s="35" t="s">
        <v>31</v>
      </c>
      <c r="K653" s="38"/>
      <c r="L653" s="39"/>
      <c r="M653" s="39"/>
      <c r="N653" s="35" t="s">
        <v>17</v>
      </c>
      <c r="O653" s="40"/>
      <c r="P653" s="61"/>
      <c r="Q653" s="61"/>
      <c r="R653" s="61"/>
      <c r="S653" s="61"/>
      <c r="T653" s="61"/>
      <c r="U653" s="80"/>
      <c r="V653" s="80"/>
      <c r="W653" s="80"/>
    </row>
    <row r="654">
      <c r="A654" s="34">
        <v>45705.0</v>
      </c>
      <c r="B654" s="34">
        <v>45712.0</v>
      </c>
      <c r="C654" s="35">
        <v>239863.0</v>
      </c>
      <c r="D654" s="35" t="s">
        <v>129</v>
      </c>
      <c r="E654" s="34">
        <v>45627.0</v>
      </c>
      <c r="F654" s="36">
        <f t="shared" si="6"/>
        <v>2</v>
      </c>
      <c r="G654" s="34">
        <v>45674.0</v>
      </c>
      <c r="H654" s="36">
        <f t="shared" si="7"/>
        <v>1</v>
      </c>
      <c r="I654" s="35" t="s">
        <v>66</v>
      </c>
      <c r="J654" s="35" t="s">
        <v>31</v>
      </c>
      <c r="K654" s="48" t="s">
        <v>196</v>
      </c>
      <c r="L654" s="35" t="s">
        <v>70</v>
      </c>
      <c r="M654" s="34">
        <v>45688.0</v>
      </c>
      <c r="N654" s="35" t="s">
        <v>23</v>
      </c>
      <c r="O654" s="40"/>
      <c r="P654" s="61"/>
      <c r="Q654" s="61"/>
      <c r="R654" s="61"/>
      <c r="S654" s="61"/>
      <c r="T654" s="61"/>
      <c r="U654" s="80"/>
      <c r="V654" s="80"/>
      <c r="W654" s="80"/>
    </row>
    <row r="655">
      <c r="A655" s="34">
        <v>45705.0</v>
      </c>
      <c r="B655" s="34">
        <v>45716.0</v>
      </c>
      <c r="C655" s="35">
        <v>213587.0</v>
      </c>
      <c r="D655" s="35" t="s">
        <v>132</v>
      </c>
      <c r="E655" s="34">
        <v>45323.0</v>
      </c>
      <c r="F655" s="36">
        <f t="shared" si="6"/>
        <v>12</v>
      </c>
      <c r="G655" s="34">
        <v>45420.0</v>
      </c>
      <c r="H655" s="36">
        <f t="shared" si="7"/>
        <v>9</v>
      </c>
      <c r="I655" s="35" t="s">
        <v>39</v>
      </c>
      <c r="J655" s="35" t="s">
        <v>31</v>
      </c>
      <c r="K655" s="38"/>
      <c r="L655" s="39"/>
      <c r="M655" s="39"/>
      <c r="N655" s="35" t="s">
        <v>17</v>
      </c>
      <c r="O655" s="40"/>
      <c r="P655" s="61"/>
      <c r="Q655" s="61"/>
      <c r="R655" s="61"/>
      <c r="S655" s="61"/>
      <c r="T655" s="61"/>
      <c r="U655" s="80"/>
      <c r="V655" s="80"/>
      <c r="W655" s="80"/>
    </row>
    <row r="656">
      <c r="A656" s="34">
        <v>45705.0</v>
      </c>
      <c r="B656" s="34">
        <v>45716.0</v>
      </c>
      <c r="C656" s="35">
        <v>233331.0</v>
      </c>
      <c r="D656" s="35" t="s">
        <v>132</v>
      </c>
      <c r="E656" s="34">
        <v>45536.0</v>
      </c>
      <c r="F656" s="36">
        <f t="shared" si="6"/>
        <v>5</v>
      </c>
      <c r="G656" s="34">
        <v>45601.0</v>
      </c>
      <c r="H656" s="36">
        <f t="shared" si="7"/>
        <v>3</v>
      </c>
      <c r="I656" s="35" t="s">
        <v>39</v>
      </c>
      <c r="J656" s="35" t="s">
        <v>31</v>
      </c>
      <c r="K656" s="38"/>
      <c r="L656" s="39"/>
      <c r="M656" s="39"/>
      <c r="N656" s="35" t="s">
        <v>17</v>
      </c>
      <c r="O656" s="40"/>
      <c r="P656" s="61"/>
      <c r="Q656" s="61"/>
      <c r="R656" s="61"/>
      <c r="S656" s="61"/>
      <c r="T656" s="61"/>
      <c r="U656" s="80"/>
      <c r="V656" s="80"/>
      <c r="W656" s="80"/>
    </row>
    <row r="657">
      <c r="A657" s="34">
        <v>45705.0</v>
      </c>
      <c r="B657" s="34">
        <v>45716.0</v>
      </c>
      <c r="C657" s="35">
        <v>185040.0</v>
      </c>
      <c r="D657" s="35" t="s">
        <v>132</v>
      </c>
      <c r="E657" s="34">
        <v>45078.0</v>
      </c>
      <c r="F657" s="36">
        <f t="shared" si="6"/>
        <v>20</v>
      </c>
      <c r="G657" s="34">
        <v>45177.0</v>
      </c>
      <c r="H657" s="36">
        <f t="shared" si="7"/>
        <v>17</v>
      </c>
      <c r="I657" s="35" t="s">
        <v>67</v>
      </c>
      <c r="J657" s="35">
        <v>4008.0</v>
      </c>
      <c r="K657" s="38"/>
      <c r="L657" s="39"/>
      <c r="M657" s="39"/>
      <c r="N657" s="35" t="s">
        <v>17</v>
      </c>
      <c r="O657" s="40"/>
      <c r="P657" s="61"/>
      <c r="Q657" s="61"/>
      <c r="R657" s="61"/>
      <c r="S657" s="61"/>
      <c r="T657" s="61"/>
      <c r="U657" s="80"/>
      <c r="V657" s="80"/>
      <c r="W657" s="80"/>
    </row>
    <row r="658">
      <c r="A658" s="34">
        <v>45705.0</v>
      </c>
      <c r="B658" s="34">
        <v>45716.0</v>
      </c>
      <c r="C658" s="35">
        <v>216859.0</v>
      </c>
      <c r="D658" s="35" t="s">
        <v>132</v>
      </c>
      <c r="E658" s="34">
        <v>45383.0</v>
      </c>
      <c r="F658" s="36">
        <f t="shared" si="6"/>
        <v>10</v>
      </c>
      <c r="G658" s="34">
        <v>45447.0</v>
      </c>
      <c r="H658" s="36">
        <f t="shared" si="7"/>
        <v>8</v>
      </c>
      <c r="I658" s="35" t="s">
        <v>67</v>
      </c>
      <c r="J658" s="35" t="s">
        <v>31</v>
      </c>
      <c r="K658" s="38"/>
      <c r="L658" s="39"/>
      <c r="M658" s="39"/>
      <c r="N658" s="35" t="s">
        <v>17</v>
      </c>
      <c r="O658" s="40"/>
      <c r="P658" s="61"/>
      <c r="Q658" s="61"/>
      <c r="R658" s="61"/>
      <c r="S658" s="61"/>
      <c r="T658" s="61"/>
      <c r="U658" s="80"/>
      <c r="V658" s="80"/>
      <c r="W658" s="80"/>
    </row>
    <row r="659">
      <c r="A659" s="34">
        <v>45705.0</v>
      </c>
      <c r="B659" s="34">
        <v>45716.0</v>
      </c>
      <c r="C659" s="35">
        <v>228910.0</v>
      </c>
      <c r="D659" s="35" t="s">
        <v>132</v>
      </c>
      <c r="E659" s="34">
        <v>45474.0</v>
      </c>
      <c r="F659" s="36">
        <f t="shared" si="6"/>
        <v>7</v>
      </c>
      <c r="G659" s="34">
        <v>45559.0</v>
      </c>
      <c r="H659" s="36">
        <f t="shared" si="7"/>
        <v>5</v>
      </c>
      <c r="I659" s="35" t="s">
        <v>67</v>
      </c>
      <c r="J659" s="35" t="s">
        <v>31</v>
      </c>
      <c r="K659" s="38"/>
      <c r="L659" s="39"/>
      <c r="M659" s="39"/>
      <c r="N659" s="35" t="s">
        <v>17</v>
      </c>
      <c r="O659" s="40"/>
      <c r="P659" s="61"/>
      <c r="Q659" s="61"/>
      <c r="R659" s="61"/>
      <c r="S659" s="61"/>
      <c r="T659" s="61"/>
      <c r="U659" s="80"/>
      <c r="V659" s="80"/>
      <c r="W659" s="80"/>
    </row>
    <row r="660">
      <c r="A660" s="34">
        <v>45705.0</v>
      </c>
      <c r="B660" s="34">
        <v>45716.0</v>
      </c>
      <c r="C660" s="35">
        <v>232738.0</v>
      </c>
      <c r="D660" s="35" t="s">
        <v>132</v>
      </c>
      <c r="E660" s="34">
        <v>45536.0</v>
      </c>
      <c r="F660" s="36">
        <f t="shared" si="6"/>
        <v>5</v>
      </c>
      <c r="G660" s="37">
        <v>45594.0</v>
      </c>
      <c r="H660" s="36">
        <f t="shared" si="7"/>
        <v>3</v>
      </c>
      <c r="I660" s="35" t="s">
        <v>62</v>
      </c>
      <c r="J660" s="35" t="s">
        <v>31</v>
      </c>
      <c r="K660" s="38"/>
      <c r="L660" s="39"/>
      <c r="M660" s="39"/>
      <c r="N660" s="35" t="s">
        <v>17</v>
      </c>
      <c r="O660" s="40"/>
      <c r="P660" s="61"/>
      <c r="Q660" s="61"/>
      <c r="R660" s="61"/>
      <c r="S660" s="61"/>
      <c r="T660" s="61"/>
      <c r="U660" s="80"/>
      <c r="V660" s="80"/>
      <c r="W660" s="80"/>
    </row>
    <row r="661">
      <c r="A661" s="34">
        <v>45705.0</v>
      </c>
      <c r="B661" s="34">
        <v>45716.0</v>
      </c>
      <c r="C661" s="35">
        <v>239039.0</v>
      </c>
      <c r="D661" s="35" t="s">
        <v>132</v>
      </c>
      <c r="E661" s="34">
        <v>45597.0</v>
      </c>
      <c r="F661" s="36">
        <f t="shared" si="6"/>
        <v>3</v>
      </c>
      <c r="G661" s="34">
        <v>45670.0</v>
      </c>
      <c r="H661" s="36">
        <f t="shared" si="7"/>
        <v>1</v>
      </c>
      <c r="I661" s="35" t="s">
        <v>62</v>
      </c>
      <c r="J661" s="35" t="s">
        <v>31</v>
      </c>
      <c r="K661" s="38"/>
      <c r="L661" s="39"/>
      <c r="M661" s="39"/>
      <c r="N661" s="35" t="s">
        <v>17</v>
      </c>
      <c r="O661" s="40"/>
      <c r="P661" s="61"/>
      <c r="Q661" s="61"/>
      <c r="R661" s="61"/>
      <c r="S661" s="61"/>
      <c r="T661" s="61"/>
      <c r="U661" s="80"/>
      <c r="V661" s="80"/>
      <c r="W661" s="80"/>
    </row>
    <row r="662">
      <c r="A662" s="34">
        <v>45705.0</v>
      </c>
      <c r="B662" s="34">
        <v>45716.0</v>
      </c>
      <c r="C662" s="35">
        <v>241517.0</v>
      </c>
      <c r="D662" s="35" t="s">
        <v>132</v>
      </c>
      <c r="E662" s="34">
        <v>45566.0</v>
      </c>
      <c r="F662" s="36">
        <f t="shared" si="6"/>
        <v>4</v>
      </c>
      <c r="G662" s="34">
        <v>45688.0</v>
      </c>
      <c r="H662" s="36">
        <f t="shared" si="7"/>
        <v>0</v>
      </c>
      <c r="I662" s="35" t="s">
        <v>39</v>
      </c>
      <c r="J662" s="35" t="s">
        <v>31</v>
      </c>
      <c r="K662" s="38"/>
      <c r="L662" s="39"/>
      <c r="M662" s="39"/>
      <c r="N662" s="35" t="s">
        <v>17</v>
      </c>
      <c r="O662" s="40"/>
      <c r="P662" s="61"/>
      <c r="Q662" s="61"/>
      <c r="R662" s="61"/>
      <c r="S662" s="61"/>
      <c r="T662" s="61"/>
      <c r="U662" s="80"/>
      <c r="V662" s="80"/>
      <c r="W662" s="80"/>
    </row>
    <row r="663">
      <c r="A663" s="34">
        <v>45705.0</v>
      </c>
      <c r="B663" s="34">
        <v>45716.0</v>
      </c>
      <c r="C663" s="35">
        <v>161710.0</v>
      </c>
      <c r="D663" s="35" t="s">
        <v>260</v>
      </c>
      <c r="E663" s="34">
        <v>44896.0</v>
      </c>
      <c r="F663" s="36">
        <f t="shared" si="6"/>
        <v>26</v>
      </c>
      <c r="G663" s="34">
        <v>44981.0</v>
      </c>
      <c r="H663" s="36">
        <f t="shared" si="7"/>
        <v>24</v>
      </c>
      <c r="I663" s="35" t="s">
        <v>47</v>
      </c>
      <c r="J663" s="35" t="s">
        <v>31</v>
      </c>
      <c r="K663" s="38"/>
      <c r="L663" s="39"/>
      <c r="M663" s="39"/>
      <c r="N663" s="35" t="s">
        <v>17</v>
      </c>
      <c r="O663" s="40"/>
      <c r="P663" s="61"/>
      <c r="Q663" s="61"/>
      <c r="R663" s="61"/>
      <c r="S663" s="61"/>
      <c r="T663" s="61"/>
      <c r="U663" s="80"/>
      <c r="V663" s="80"/>
      <c r="W663" s="80"/>
    </row>
    <row r="664">
      <c r="A664" s="34">
        <v>45705.0</v>
      </c>
      <c r="B664" s="34">
        <v>45707.0</v>
      </c>
      <c r="C664" s="35">
        <v>122784.0</v>
      </c>
      <c r="D664" s="35" t="s">
        <v>134</v>
      </c>
      <c r="E664" s="34">
        <v>44593.0</v>
      </c>
      <c r="F664" s="36">
        <f t="shared" si="6"/>
        <v>36</v>
      </c>
      <c r="G664" s="34">
        <v>44655.0</v>
      </c>
      <c r="H664" s="36">
        <f t="shared" si="7"/>
        <v>34</v>
      </c>
      <c r="I664" s="35" t="s">
        <v>62</v>
      </c>
      <c r="J664" s="35">
        <v>106.0</v>
      </c>
      <c r="K664" s="134" t="s">
        <v>261</v>
      </c>
      <c r="L664" s="35" t="s">
        <v>68</v>
      </c>
      <c r="M664" s="34">
        <v>45686.0</v>
      </c>
      <c r="N664" s="35" t="s">
        <v>21</v>
      </c>
      <c r="O664" s="55" t="s">
        <v>198</v>
      </c>
      <c r="P664" s="61"/>
      <c r="Q664" s="61"/>
      <c r="R664" s="61"/>
      <c r="S664" s="61"/>
      <c r="T664" s="61"/>
      <c r="U664" s="80"/>
      <c r="V664" s="80"/>
      <c r="W664" s="80"/>
    </row>
    <row r="665">
      <c r="A665" s="34">
        <v>45705.0</v>
      </c>
      <c r="B665" s="34">
        <v>45716.0</v>
      </c>
      <c r="C665" s="35">
        <v>55605.0</v>
      </c>
      <c r="D665" s="35" t="s">
        <v>134</v>
      </c>
      <c r="E665" s="34">
        <v>43891.0</v>
      </c>
      <c r="F665" s="36">
        <f t="shared" si="6"/>
        <v>59</v>
      </c>
      <c r="G665" s="34">
        <v>44021.0</v>
      </c>
      <c r="H665" s="36">
        <f t="shared" si="7"/>
        <v>55</v>
      </c>
      <c r="I665" s="35" t="s">
        <v>66</v>
      </c>
      <c r="J665" s="35" t="s">
        <v>31</v>
      </c>
      <c r="K665" s="38"/>
      <c r="L665" s="39"/>
      <c r="M665" s="39"/>
      <c r="N665" s="35" t="s">
        <v>17</v>
      </c>
      <c r="O665" s="40"/>
      <c r="P665" s="61"/>
      <c r="Q665" s="61"/>
      <c r="R665" s="61"/>
      <c r="S665" s="61"/>
      <c r="T665" s="61"/>
      <c r="U665" s="80"/>
      <c r="V665" s="80"/>
      <c r="W665" s="80"/>
    </row>
    <row r="666">
      <c r="A666" s="34">
        <v>45705.0</v>
      </c>
      <c r="B666" s="34">
        <v>45716.0</v>
      </c>
      <c r="C666" s="35">
        <v>235796.0</v>
      </c>
      <c r="D666" s="35" t="s">
        <v>134</v>
      </c>
      <c r="E666" s="34">
        <v>45536.0</v>
      </c>
      <c r="F666" s="36">
        <f t="shared" si="6"/>
        <v>5</v>
      </c>
      <c r="G666" s="37">
        <v>45636.0</v>
      </c>
      <c r="H666" s="36">
        <f t="shared" si="7"/>
        <v>2</v>
      </c>
      <c r="I666" s="35" t="s">
        <v>39</v>
      </c>
      <c r="J666" s="35" t="s">
        <v>31</v>
      </c>
      <c r="K666" s="38"/>
      <c r="L666" s="39"/>
      <c r="M666" s="39"/>
      <c r="N666" s="35" t="s">
        <v>17</v>
      </c>
      <c r="O666" s="40"/>
      <c r="P666" s="61"/>
      <c r="Q666" s="61"/>
      <c r="R666" s="61"/>
      <c r="S666" s="61"/>
      <c r="T666" s="61"/>
      <c r="U666" s="80"/>
      <c r="V666" s="80"/>
      <c r="W666" s="80"/>
    </row>
    <row r="667">
      <c r="A667" s="34">
        <v>45705.0</v>
      </c>
      <c r="B667" s="34">
        <v>45716.0</v>
      </c>
      <c r="C667" s="35">
        <v>232199.0</v>
      </c>
      <c r="D667" s="35" t="s">
        <v>134</v>
      </c>
      <c r="E667" s="34">
        <v>45505.0</v>
      </c>
      <c r="F667" s="36">
        <f t="shared" si="6"/>
        <v>6</v>
      </c>
      <c r="G667" s="37">
        <v>45589.0</v>
      </c>
      <c r="H667" s="36">
        <f t="shared" si="7"/>
        <v>4</v>
      </c>
      <c r="I667" s="35" t="s">
        <v>39</v>
      </c>
      <c r="J667" s="35" t="s">
        <v>31</v>
      </c>
      <c r="K667" s="38"/>
      <c r="L667" s="39"/>
      <c r="M667" s="39"/>
      <c r="N667" s="35" t="s">
        <v>17</v>
      </c>
      <c r="O667" s="40"/>
      <c r="P667" s="61"/>
      <c r="Q667" s="61"/>
      <c r="R667" s="61"/>
      <c r="S667" s="61"/>
      <c r="T667" s="61"/>
      <c r="U667" s="80"/>
      <c r="V667" s="80"/>
      <c r="W667" s="80"/>
    </row>
    <row r="668">
      <c r="A668" s="34">
        <v>45705.0</v>
      </c>
      <c r="B668" s="34">
        <v>45713.0</v>
      </c>
      <c r="C668" s="35">
        <v>194385.0</v>
      </c>
      <c r="D668" s="35" t="s">
        <v>134</v>
      </c>
      <c r="E668" s="34">
        <v>45200.0</v>
      </c>
      <c r="F668" s="36">
        <f t="shared" si="6"/>
        <v>16</v>
      </c>
      <c r="G668" s="37">
        <v>45259.0</v>
      </c>
      <c r="H668" s="36">
        <f t="shared" si="7"/>
        <v>14</v>
      </c>
      <c r="I668" s="35" t="s">
        <v>39</v>
      </c>
      <c r="J668" s="35">
        <v>535.0</v>
      </c>
      <c r="K668" s="48">
        <v>4000.0</v>
      </c>
      <c r="L668" s="35" t="s">
        <v>54</v>
      </c>
      <c r="M668" s="34">
        <v>45713.0</v>
      </c>
      <c r="N668" s="35" t="s">
        <v>20</v>
      </c>
      <c r="O668" s="55" t="s">
        <v>201</v>
      </c>
      <c r="P668" s="61"/>
      <c r="Q668" s="61"/>
      <c r="R668" s="61"/>
      <c r="S668" s="61"/>
      <c r="T668" s="61"/>
      <c r="U668" s="80"/>
      <c r="V668" s="80"/>
      <c r="W668" s="80"/>
    </row>
    <row r="669">
      <c r="A669" s="34">
        <v>45705.0</v>
      </c>
      <c r="B669" s="34">
        <v>45716.0</v>
      </c>
      <c r="C669" s="35">
        <v>212418.0</v>
      </c>
      <c r="D669" s="35" t="s">
        <v>134</v>
      </c>
      <c r="E669" s="34">
        <v>45383.0</v>
      </c>
      <c r="F669" s="36">
        <f t="shared" si="6"/>
        <v>10</v>
      </c>
      <c r="G669" s="34">
        <v>45411.0</v>
      </c>
      <c r="H669" s="36">
        <f t="shared" si="7"/>
        <v>9</v>
      </c>
      <c r="I669" s="35" t="s">
        <v>39</v>
      </c>
      <c r="J669" s="35" t="s">
        <v>31</v>
      </c>
      <c r="K669" s="38"/>
      <c r="L669" s="39"/>
      <c r="M669" s="39"/>
      <c r="N669" s="35" t="s">
        <v>17</v>
      </c>
      <c r="O669" s="40"/>
      <c r="P669" s="61"/>
      <c r="Q669" s="61"/>
      <c r="R669" s="61"/>
      <c r="S669" s="61"/>
      <c r="T669" s="61"/>
      <c r="U669" s="80"/>
      <c r="V669" s="80"/>
      <c r="W669" s="80"/>
    </row>
    <row r="670">
      <c r="A670" s="34">
        <v>45705.0</v>
      </c>
      <c r="B670" s="34">
        <v>45716.0</v>
      </c>
      <c r="C670" s="35">
        <v>220904.0</v>
      </c>
      <c r="D670" s="35" t="s">
        <v>134</v>
      </c>
      <c r="E670" s="34">
        <v>45352.0</v>
      </c>
      <c r="F670" s="36">
        <f t="shared" si="6"/>
        <v>11</v>
      </c>
      <c r="G670" s="34">
        <v>45482.0</v>
      </c>
      <c r="H670" s="36">
        <f t="shared" si="7"/>
        <v>7</v>
      </c>
      <c r="I670" s="35" t="s">
        <v>39</v>
      </c>
      <c r="J670" s="35" t="s">
        <v>31</v>
      </c>
      <c r="K670" s="38"/>
      <c r="L670" s="39"/>
      <c r="M670" s="39"/>
      <c r="N670" s="35" t="s">
        <v>17</v>
      </c>
      <c r="O670" s="40"/>
      <c r="P670" s="61"/>
      <c r="Q670" s="61"/>
      <c r="R670" s="61"/>
      <c r="S670" s="61"/>
      <c r="T670" s="61"/>
      <c r="U670" s="80"/>
      <c r="V670" s="80"/>
      <c r="W670" s="80"/>
    </row>
    <row r="671">
      <c r="A671" s="34">
        <v>45705.0</v>
      </c>
      <c r="B671" s="34">
        <v>45716.0</v>
      </c>
      <c r="C671" s="35">
        <v>227146.0</v>
      </c>
      <c r="D671" s="35" t="s">
        <v>134</v>
      </c>
      <c r="E671" s="34">
        <v>45413.0</v>
      </c>
      <c r="F671" s="36">
        <f t="shared" si="6"/>
        <v>9</v>
      </c>
      <c r="G671" s="34">
        <v>45544.0</v>
      </c>
      <c r="H671" s="36">
        <f t="shared" si="7"/>
        <v>5</v>
      </c>
      <c r="I671" s="35" t="s">
        <v>66</v>
      </c>
      <c r="J671" s="35" t="s">
        <v>31</v>
      </c>
      <c r="K671" s="38"/>
      <c r="L671" s="39"/>
      <c r="M671" s="39"/>
      <c r="N671" s="35" t="s">
        <v>17</v>
      </c>
      <c r="O671" s="40"/>
      <c r="P671" s="61"/>
      <c r="Q671" s="61"/>
      <c r="R671" s="61"/>
      <c r="S671" s="61"/>
      <c r="T671" s="61"/>
      <c r="U671" s="80"/>
      <c r="V671" s="80"/>
      <c r="W671" s="80"/>
    </row>
    <row r="672">
      <c r="A672" s="34">
        <v>45705.0</v>
      </c>
      <c r="B672" s="34">
        <v>45716.0</v>
      </c>
      <c r="C672" s="35">
        <v>233398.0</v>
      </c>
      <c r="D672" s="35" t="s">
        <v>134</v>
      </c>
      <c r="E672" s="34">
        <v>44682.0</v>
      </c>
      <c r="F672" s="36">
        <f t="shared" si="6"/>
        <v>33</v>
      </c>
      <c r="G672" s="34">
        <v>45603.0</v>
      </c>
      <c r="H672" s="36">
        <f t="shared" si="7"/>
        <v>3</v>
      </c>
      <c r="I672" s="35" t="s">
        <v>46</v>
      </c>
      <c r="J672" s="35">
        <v>431.0</v>
      </c>
      <c r="K672" s="38"/>
      <c r="L672" s="39"/>
      <c r="M672" s="39"/>
      <c r="N672" s="35" t="s">
        <v>17</v>
      </c>
      <c r="O672" s="40"/>
      <c r="P672" s="61"/>
      <c r="Q672" s="61"/>
      <c r="R672" s="61"/>
      <c r="S672" s="61"/>
      <c r="T672" s="61"/>
      <c r="U672" s="80"/>
      <c r="V672" s="80"/>
      <c r="W672" s="80"/>
    </row>
    <row r="673">
      <c r="A673" s="34">
        <v>45705.0</v>
      </c>
      <c r="B673" s="34">
        <v>45716.0</v>
      </c>
      <c r="C673" s="35">
        <v>235304.0</v>
      </c>
      <c r="D673" s="35" t="s">
        <v>134</v>
      </c>
      <c r="E673" s="34">
        <v>45566.0</v>
      </c>
      <c r="F673" s="36">
        <f t="shared" si="6"/>
        <v>4</v>
      </c>
      <c r="G673" s="34">
        <v>45632.0</v>
      </c>
      <c r="H673" s="36">
        <f t="shared" si="7"/>
        <v>2</v>
      </c>
      <c r="I673" s="35" t="s">
        <v>39</v>
      </c>
      <c r="J673" s="35" t="s">
        <v>31</v>
      </c>
      <c r="K673" s="38"/>
      <c r="L673" s="39"/>
      <c r="M673" s="39"/>
      <c r="N673" s="35" t="s">
        <v>17</v>
      </c>
      <c r="O673" s="40"/>
      <c r="P673" s="61"/>
      <c r="Q673" s="61"/>
      <c r="R673" s="61"/>
      <c r="S673" s="61"/>
      <c r="T673" s="61"/>
      <c r="U673" s="80"/>
      <c r="V673" s="80"/>
      <c r="W673" s="80"/>
    </row>
    <row r="674">
      <c r="A674" s="34">
        <v>45705.0</v>
      </c>
      <c r="B674" s="34">
        <v>45716.0</v>
      </c>
      <c r="C674" s="35">
        <v>239003.0</v>
      </c>
      <c r="D674" s="35" t="s">
        <v>134</v>
      </c>
      <c r="E674" s="34">
        <v>45627.0</v>
      </c>
      <c r="F674" s="36">
        <f t="shared" si="6"/>
        <v>2</v>
      </c>
      <c r="G674" s="34">
        <v>45667.0</v>
      </c>
      <c r="H674" s="36">
        <f t="shared" si="7"/>
        <v>1</v>
      </c>
      <c r="I674" s="35" t="s">
        <v>39</v>
      </c>
      <c r="J674" s="35" t="s">
        <v>31</v>
      </c>
      <c r="K674" s="38"/>
      <c r="L674" s="39"/>
      <c r="M674" s="39"/>
      <c r="N674" s="35" t="s">
        <v>17</v>
      </c>
      <c r="O674" s="40"/>
      <c r="P674" s="61"/>
      <c r="Q674" s="61"/>
      <c r="R674" s="61"/>
      <c r="S674" s="61"/>
      <c r="T674" s="61"/>
      <c r="U674" s="80"/>
      <c r="V674" s="80"/>
      <c r="W674" s="80"/>
    </row>
    <row r="675">
      <c r="A675" s="34">
        <v>45691.0</v>
      </c>
      <c r="B675" s="34">
        <v>45706.0</v>
      </c>
      <c r="C675" s="35">
        <v>213688.0</v>
      </c>
      <c r="D675" s="35" t="s">
        <v>134</v>
      </c>
      <c r="E675" s="34">
        <v>45383.0</v>
      </c>
      <c r="F675" s="36">
        <f t="shared" si="6"/>
        <v>10</v>
      </c>
      <c r="G675" s="34">
        <v>45421.0</v>
      </c>
      <c r="H675" s="36">
        <f t="shared" si="7"/>
        <v>9</v>
      </c>
      <c r="I675" s="35" t="s">
        <v>43</v>
      </c>
      <c r="J675" s="35">
        <v>316.0</v>
      </c>
      <c r="K675" s="48">
        <v>9000.0</v>
      </c>
      <c r="L675" s="35" t="s">
        <v>54</v>
      </c>
      <c r="M675" s="34">
        <v>45706.0</v>
      </c>
      <c r="N675" s="35" t="s">
        <v>15</v>
      </c>
      <c r="O675" s="55" t="s">
        <v>55</v>
      </c>
      <c r="P675" s="61"/>
      <c r="Q675" s="61"/>
      <c r="R675" s="61"/>
      <c r="S675" s="61"/>
      <c r="T675" s="61"/>
      <c r="U675" s="80"/>
      <c r="V675" s="80"/>
      <c r="W675" s="80"/>
    </row>
    <row r="676">
      <c r="A676" s="34">
        <v>45705.0</v>
      </c>
      <c r="B676" s="34">
        <v>45716.0</v>
      </c>
      <c r="C676" s="35">
        <v>119622.0</v>
      </c>
      <c r="D676" s="35"/>
      <c r="E676" s="34">
        <v>44378.0</v>
      </c>
      <c r="F676" s="36">
        <f t="shared" si="6"/>
        <v>43</v>
      </c>
      <c r="G676" s="34">
        <v>44621.0</v>
      </c>
      <c r="H676" s="36">
        <f t="shared" si="7"/>
        <v>35</v>
      </c>
      <c r="I676" s="35" t="s">
        <v>139</v>
      </c>
      <c r="J676" s="35" t="s">
        <v>31</v>
      </c>
      <c r="K676" s="38"/>
      <c r="L676" s="39"/>
      <c r="M676" s="39"/>
      <c r="N676" s="35" t="s">
        <v>17</v>
      </c>
      <c r="O676" s="40"/>
      <c r="P676" s="61"/>
      <c r="Q676" s="61"/>
      <c r="R676" s="61"/>
      <c r="S676" s="61"/>
      <c r="T676" s="61"/>
      <c r="U676" s="80"/>
      <c r="V676" s="80"/>
      <c r="W676" s="80"/>
    </row>
    <row r="677">
      <c r="A677" s="34">
        <v>45705.0</v>
      </c>
      <c r="B677" s="34">
        <v>45716.0</v>
      </c>
      <c r="C677" s="35">
        <v>65442.0</v>
      </c>
      <c r="D677" s="35"/>
      <c r="E677" s="34">
        <v>43831.0</v>
      </c>
      <c r="F677" s="36">
        <f t="shared" si="6"/>
        <v>61</v>
      </c>
      <c r="G677" s="34">
        <v>44097.0</v>
      </c>
      <c r="H677" s="36">
        <f t="shared" si="7"/>
        <v>53</v>
      </c>
      <c r="I677" s="35" t="s">
        <v>139</v>
      </c>
      <c r="J677" s="35">
        <v>701.0</v>
      </c>
      <c r="K677" s="38"/>
      <c r="L677" s="39"/>
      <c r="M677" s="39"/>
      <c r="N677" s="35" t="s">
        <v>17</v>
      </c>
      <c r="O677" s="40"/>
      <c r="P677" s="61"/>
      <c r="Q677" s="61"/>
      <c r="R677" s="61"/>
      <c r="S677" s="61"/>
      <c r="T677" s="61"/>
      <c r="U677" s="80"/>
      <c r="V677" s="80"/>
      <c r="W677" s="80"/>
    </row>
    <row r="678">
      <c r="A678" s="34">
        <v>45705.0</v>
      </c>
      <c r="B678" s="34">
        <v>45716.0</v>
      </c>
      <c r="C678" s="35">
        <v>156287.0</v>
      </c>
      <c r="D678" s="35"/>
      <c r="E678" s="34">
        <v>43374.0</v>
      </c>
      <c r="F678" s="36">
        <f t="shared" si="6"/>
        <v>76</v>
      </c>
      <c r="G678" s="34">
        <v>44936.0</v>
      </c>
      <c r="H678" s="36">
        <f t="shared" si="7"/>
        <v>25</v>
      </c>
      <c r="I678" s="35" t="s">
        <v>139</v>
      </c>
      <c r="J678" s="35" t="s">
        <v>31</v>
      </c>
      <c r="K678" s="38"/>
      <c r="L678" s="39"/>
      <c r="M678" s="39"/>
      <c r="N678" s="35" t="s">
        <v>17</v>
      </c>
      <c r="O678" s="40"/>
      <c r="P678" s="61"/>
      <c r="Q678" s="61"/>
      <c r="R678" s="61"/>
      <c r="S678" s="61"/>
      <c r="T678" s="61"/>
      <c r="U678" s="80"/>
      <c r="V678" s="80"/>
      <c r="W678" s="80"/>
    </row>
    <row r="679">
      <c r="A679" s="34">
        <v>45705.0</v>
      </c>
      <c r="B679" s="34">
        <v>45716.0</v>
      </c>
      <c r="C679" s="35">
        <v>7190.0</v>
      </c>
      <c r="D679" s="35"/>
      <c r="E679" s="34">
        <v>43286.0</v>
      </c>
      <c r="F679" s="36">
        <f t="shared" si="6"/>
        <v>79</v>
      </c>
      <c r="G679" s="37">
        <v>43444.0</v>
      </c>
      <c r="H679" s="36">
        <f t="shared" si="7"/>
        <v>74</v>
      </c>
      <c r="I679" s="35" t="s">
        <v>262</v>
      </c>
      <c r="J679" s="35" t="s">
        <v>31</v>
      </c>
      <c r="K679" s="38"/>
      <c r="L679" s="39"/>
      <c r="M679" s="39"/>
      <c r="N679" s="35" t="s">
        <v>17</v>
      </c>
      <c r="O679" s="40"/>
      <c r="P679" s="61"/>
      <c r="Q679" s="61"/>
      <c r="R679" s="61"/>
      <c r="S679" s="61"/>
      <c r="T679" s="61"/>
      <c r="U679" s="80"/>
      <c r="V679" s="80"/>
      <c r="W679" s="80"/>
    </row>
    <row r="680">
      <c r="A680" s="34">
        <v>45705.0</v>
      </c>
      <c r="B680" s="34">
        <v>45716.0</v>
      </c>
      <c r="C680" s="35">
        <v>4316.0</v>
      </c>
      <c r="D680" s="35"/>
      <c r="E680" s="34">
        <v>43221.0</v>
      </c>
      <c r="F680" s="36">
        <f t="shared" si="6"/>
        <v>81</v>
      </c>
      <c r="G680" s="34">
        <v>43291.0</v>
      </c>
      <c r="H680" s="36">
        <f t="shared" si="7"/>
        <v>79</v>
      </c>
      <c r="I680" s="35" t="s">
        <v>263</v>
      </c>
      <c r="J680" s="35" t="s">
        <v>31</v>
      </c>
      <c r="K680" s="38"/>
      <c r="L680" s="39"/>
      <c r="M680" s="39"/>
      <c r="N680" s="35" t="s">
        <v>17</v>
      </c>
      <c r="O680" s="40"/>
      <c r="P680" s="61"/>
      <c r="Q680" s="61"/>
      <c r="R680" s="61"/>
      <c r="S680" s="61"/>
      <c r="T680" s="61"/>
      <c r="U680" s="80"/>
      <c r="V680" s="80"/>
      <c r="W680" s="80"/>
    </row>
    <row r="681">
      <c r="A681" s="34">
        <v>45705.0</v>
      </c>
      <c r="B681" s="34">
        <v>45716.0</v>
      </c>
      <c r="C681" s="35">
        <v>12983.0</v>
      </c>
      <c r="D681" s="35"/>
      <c r="E681" s="34">
        <v>43556.0</v>
      </c>
      <c r="F681" s="36">
        <f t="shared" si="6"/>
        <v>70</v>
      </c>
      <c r="G681" s="34">
        <v>43637.0</v>
      </c>
      <c r="H681" s="36">
        <f t="shared" si="7"/>
        <v>68</v>
      </c>
      <c r="I681" s="35" t="s">
        <v>62</v>
      </c>
      <c r="J681" s="35" t="s">
        <v>31</v>
      </c>
      <c r="K681" s="38"/>
      <c r="L681" s="39"/>
      <c r="M681" s="39"/>
      <c r="N681" s="35" t="s">
        <v>17</v>
      </c>
      <c r="O681" s="40"/>
      <c r="P681" s="61"/>
      <c r="Q681" s="61"/>
      <c r="R681" s="61"/>
      <c r="S681" s="61"/>
      <c r="T681" s="61"/>
      <c r="U681" s="80"/>
      <c r="V681" s="80"/>
      <c r="W681" s="80"/>
    </row>
    <row r="682">
      <c r="A682" s="34">
        <v>45705.0</v>
      </c>
      <c r="B682" s="34">
        <v>45716.0</v>
      </c>
      <c r="C682" s="35">
        <v>11433.0</v>
      </c>
      <c r="D682" s="35"/>
      <c r="E682" s="34">
        <v>43565.0</v>
      </c>
      <c r="F682" s="36">
        <f t="shared" si="6"/>
        <v>70</v>
      </c>
      <c r="G682" s="34">
        <v>43565.0</v>
      </c>
      <c r="H682" s="36">
        <f t="shared" si="7"/>
        <v>70</v>
      </c>
      <c r="I682" s="35" t="s">
        <v>62</v>
      </c>
      <c r="J682" s="35" t="s">
        <v>31</v>
      </c>
      <c r="K682" s="38"/>
      <c r="L682" s="39"/>
      <c r="M682" s="39"/>
      <c r="N682" s="35" t="s">
        <v>17</v>
      </c>
      <c r="O682" s="40"/>
      <c r="P682" s="61"/>
      <c r="Q682" s="61"/>
      <c r="R682" s="61"/>
      <c r="S682" s="61"/>
      <c r="T682" s="61"/>
      <c r="U682" s="80"/>
      <c r="V682" s="80"/>
      <c r="W682" s="80"/>
    </row>
    <row r="683">
      <c r="A683" s="34">
        <v>45705.0</v>
      </c>
      <c r="B683" s="34">
        <v>45716.0</v>
      </c>
      <c r="C683" s="35">
        <v>13504.0</v>
      </c>
      <c r="D683" s="35"/>
      <c r="E683" s="34">
        <v>43497.0</v>
      </c>
      <c r="F683" s="36">
        <f t="shared" si="6"/>
        <v>72</v>
      </c>
      <c r="G683" s="34">
        <v>43619.0</v>
      </c>
      <c r="H683" s="36">
        <f t="shared" si="7"/>
        <v>68</v>
      </c>
      <c r="I683" s="35" t="s">
        <v>39</v>
      </c>
      <c r="J683" s="35" t="s">
        <v>31</v>
      </c>
      <c r="K683" s="38"/>
      <c r="L683" s="39"/>
      <c r="M683" s="39"/>
      <c r="N683" s="35" t="s">
        <v>17</v>
      </c>
      <c r="O683" s="40"/>
      <c r="P683" s="61"/>
      <c r="Q683" s="61"/>
      <c r="R683" s="61"/>
      <c r="S683" s="61"/>
      <c r="T683" s="61"/>
      <c r="U683" s="80"/>
      <c r="V683" s="80"/>
      <c r="W683" s="80"/>
    </row>
    <row r="684">
      <c r="A684" s="34">
        <v>45705.0</v>
      </c>
      <c r="B684" s="34">
        <v>45716.0</v>
      </c>
      <c r="C684" s="35">
        <v>10108.0</v>
      </c>
      <c r="D684" s="35"/>
      <c r="E684" s="34">
        <v>42186.0</v>
      </c>
      <c r="F684" s="36">
        <f t="shared" si="6"/>
        <v>115</v>
      </c>
      <c r="G684" s="34">
        <v>43525.0</v>
      </c>
      <c r="H684" s="36">
        <f t="shared" si="7"/>
        <v>71</v>
      </c>
      <c r="I684" s="35" t="s">
        <v>264</v>
      </c>
      <c r="J684" s="35" t="s">
        <v>31</v>
      </c>
      <c r="K684" s="38"/>
      <c r="L684" s="39"/>
      <c r="M684" s="39"/>
      <c r="N684" s="35" t="s">
        <v>17</v>
      </c>
      <c r="O684" s="40"/>
      <c r="P684" s="61"/>
      <c r="Q684" s="61"/>
      <c r="R684" s="61"/>
      <c r="S684" s="61"/>
      <c r="T684" s="61"/>
      <c r="U684" s="80"/>
      <c r="V684" s="80"/>
      <c r="W684" s="80"/>
    </row>
    <row r="685">
      <c r="A685" s="34">
        <v>45705.0</v>
      </c>
      <c r="B685" s="34">
        <v>45716.0</v>
      </c>
      <c r="C685" s="35">
        <v>3604.0</v>
      </c>
      <c r="D685" s="35"/>
      <c r="E685" s="34">
        <v>43235.0</v>
      </c>
      <c r="F685" s="36">
        <f t="shared" si="6"/>
        <v>81</v>
      </c>
      <c r="G685" s="34">
        <v>43235.0</v>
      </c>
      <c r="H685" s="36">
        <f t="shared" si="7"/>
        <v>81</v>
      </c>
      <c r="I685" s="35" t="s">
        <v>62</v>
      </c>
      <c r="J685" s="35" t="s">
        <v>31</v>
      </c>
      <c r="K685" s="38"/>
      <c r="L685" s="39"/>
      <c r="M685" s="39"/>
      <c r="N685" s="35" t="s">
        <v>17</v>
      </c>
      <c r="O685" s="40"/>
      <c r="P685" s="61"/>
      <c r="Q685" s="61"/>
      <c r="R685" s="61"/>
      <c r="S685" s="61"/>
      <c r="T685" s="61"/>
      <c r="U685" s="80"/>
      <c r="V685" s="80"/>
      <c r="W685" s="80"/>
    </row>
    <row r="686">
      <c r="A686" s="34">
        <v>45705.0</v>
      </c>
      <c r="B686" s="34">
        <v>45716.0</v>
      </c>
      <c r="C686" s="35">
        <v>3865.0</v>
      </c>
      <c r="D686" s="35"/>
      <c r="E686" s="34">
        <v>43221.0</v>
      </c>
      <c r="F686" s="36">
        <f t="shared" si="6"/>
        <v>81</v>
      </c>
      <c r="G686" s="34">
        <v>43250.0</v>
      </c>
      <c r="H686" s="36">
        <f t="shared" si="7"/>
        <v>80</v>
      </c>
      <c r="I686" s="35" t="s">
        <v>43</v>
      </c>
      <c r="J686" s="35" t="s">
        <v>31</v>
      </c>
      <c r="K686" s="38"/>
      <c r="L686" s="39"/>
      <c r="M686" s="39"/>
      <c r="N686" s="35" t="s">
        <v>17</v>
      </c>
      <c r="O686" s="40"/>
      <c r="P686" s="61"/>
      <c r="Q686" s="61"/>
      <c r="R686" s="61"/>
      <c r="S686" s="61"/>
      <c r="T686" s="61"/>
      <c r="U686" s="80"/>
      <c r="V686" s="80"/>
      <c r="W686" s="80"/>
    </row>
    <row r="687">
      <c r="A687" s="34">
        <v>45705.0</v>
      </c>
      <c r="B687" s="34">
        <v>45716.0</v>
      </c>
      <c r="C687" s="35">
        <v>11590.0</v>
      </c>
      <c r="D687" s="35"/>
      <c r="E687" s="34">
        <v>43560.0</v>
      </c>
      <c r="F687" s="36">
        <f t="shared" si="6"/>
        <v>70</v>
      </c>
      <c r="G687" s="34">
        <v>43581.0</v>
      </c>
      <c r="H687" s="36">
        <f t="shared" si="7"/>
        <v>70</v>
      </c>
      <c r="I687" s="35" t="s">
        <v>39</v>
      </c>
      <c r="J687" s="35" t="s">
        <v>31</v>
      </c>
      <c r="K687" s="38"/>
      <c r="L687" s="39"/>
      <c r="M687" s="39"/>
      <c r="N687" s="35" t="s">
        <v>17</v>
      </c>
      <c r="O687" s="40"/>
      <c r="P687" s="61"/>
      <c r="Q687" s="61"/>
      <c r="R687" s="61"/>
      <c r="S687" s="61"/>
      <c r="T687" s="61"/>
      <c r="U687" s="80"/>
      <c r="V687" s="80"/>
      <c r="W687" s="80"/>
    </row>
    <row r="688">
      <c r="A688" s="34">
        <v>45705.0</v>
      </c>
      <c r="B688" s="34">
        <v>45716.0</v>
      </c>
      <c r="C688" s="35">
        <v>8803.0</v>
      </c>
      <c r="D688" s="35"/>
      <c r="E688" s="37">
        <v>43444.0</v>
      </c>
      <c r="F688" s="36">
        <f t="shared" si="6"/>
        <v>74</v>
      </c>
      <c r="G688" s="34">
        <v>43487.0</v>
      </c>
      <c r="H688" s="36">
        <f t="shared" si="7"/>
        <v>73</v>
      </c>
      <c r="I688" s="35" t="s">
        <v>136</v>
      </c>
      <c r="J688" s="35" t="s">
        <v>31</v>
      </c>
      <c r="K688" s="38"/>
      <c r="L688" s="39"/>
      <c r="M688" s="39"/>
      <c r="N688" s="35" t="s">
        <v>17</v>
      </c>
      <c r="O688" s="40"/>
      <c r="P688" s="61"/>
      <c r="Q688" s="61"/>
      <c r="R688" s="61"/>
      <c r="S688" s="61"/>
      <c r="T688" s="61"/>
      <c r="U688" s="80"/>
      <c r="V688" s="80"/>
      <c r="W688" s="80"/>
    </row>
    <row r="689">
      <c r="A689" s="34">
        <v>45705.0</v>
      </c>
      <c r="B689" s="34">
        <v>45716.0</v>
      </c>
      <c r="C689" s="35">
        <v>8635.0</v>
      </c>
      <c r="D689" s="35"/>
      <c r="E689" s="34">
        <v>43475.0</v>
      </c>
      <c r="F689" s="36">
        <f t="shared" si="6"/>
        <v>73</v>
      </c>
      <c r="G689" s="34">
        <v>43572.0</v>
      </c>
      <c r="H689" s="36">
        <f t="shared" si="7"/>
        <v>70</v>
      </c>
      <c r="I689" s="35" t="s">
        <v>43</v>
      </c>
      <c r="J689" s="35" t="s">
        <v>31</v>
      </c>
      <c r="K689" s="38"/>
      <c r="L689" s="39"/>
      <c r="M689" s="39"/>
      <c r="N689" s="35" t="s">
        <v>17</v>
      </c>
      <c r="O689" s="40"/>
      <c r="P689" s="61"/>
      <c r="Q689" s="61"/>
      <c r="R689" s="61"/>
      <c r="S689" s="61"/>
      <c r="T689" s="61"/>
      <c r="U689" s="80"/>
      <c r="V689" s="80"/>
      <c r="W689" s="80"/>
    </row>
    <row r="690">
      <c r="A690" s="34">
        <v>45705.0</v>
      </c>
      <c r="B690" s="34">
        <v>45716.0</v>
      </c>
      <c r="C690" s="35">
        <v>30893.0</v>
      </c>
      <c r="D690" s="35"/>
      <c r="E690" s="34">
        <v>43678.0</v>
      </c>
      <c r="F690" s="36">
        <f t="shared" si="6"/>
        <v>66</v>
      </c>
      <c r="G690" s="37">
        <v>43766.0</v>
      </c>
      <c r="H690" s="36">
        <f t="shared" si="7"/>
        <v>64</v>
      </c>
      <c r="I690" s="35" t="s">
        <v>49</v>
      </c>
      <c r="J690" s="35" t="s">
        <v>31</v>
      </c>
      <c r="K690" s="38"/>
      <c r="L690" s="39"/>
      <c r="M690" s="39"/>
      <c r="N690" s="35" t="s">
        <v>17</v>
      </c>
      <c r="O690" s="40"/>
      <c r="P690" s="61"/>
      <c r="Q690" s="61"/>
      <c r="R690" s="61"/>
      <c r="S690" s="61"/>
      <c r="T690" s="61"/>
      <c r="U690" s="80"/>
      <c r="V690" s="80"/>
      <c r="W690" s="80"/>
    </row>
    <row r="691">
      <c r="A691" s="34">
        <v>45705.0</v>
      </c>
      <c r="B691" s="34">
        <v>45716.0</v>
      </c>
      <c r="C691" s="35">
        <v>224192.0</v>
      </c>
      <c r="D691" s="35"/>
      <c r="E691" s="34">
        <v>45474.0</v>
      </c>
      <c r="F691" s="36">
        <f t="shared" si="6"/>
        <v>7</v>
      </c>
      <c r="G691" s="34">
        <v>45516.0</v>
      </c>
      <c r="H691" s="36">
        <f t="shared" si="7"/>
        <v>6</v>
      </c>
      <c r="I691" s="35" t="s">
        <v>43</v>
      </c>
      <c r="J691" s="35" t="s">
        <v>31</v>
      </c>
      <c r="K691" s="38"/>
      <c r="L691" s="39"/>
      <c r="M691" s="39"/>
      <c r="N691" s="35" t="s">
        <v>17</v>
      </c>
      <c r="O691" s="40"/>
      <c r="P691" s="61"/>
      <c r="Q691" s="61"/>
      <c r="R691" s="61"/>
      <c r="S691" s="61"/>
      <c r="T691" s="61"/>
      <c r="U691" s="80"/>
      <c r="V691" s="80"/>
      <c r="W691" s="80"/>
    </row>
    <row r="692">
      <c r="A692" s="34">
        <v>45705.0</v>
      </c>
      <c r="B692" s="34">
        <v>45716.0</v>
      </c>
      <c r="C692" s="35">
        <v>198250.0</v>
      </c>
      <c r="D692" s="35"/>
      <c r="E692" s="34">
        <v>45261.0</v>
      </c>
      <c r="F692" s="36">
        <f t="shared" si="6"/>
        <v>14</v>
      </c>
      <c r="G692" s="34">
        <v>45302.0</v>
      </c>
      <c r="H692" s="36">
        <f t="shared" si="7"/>
        <v>13</v>
      </c>
      <c r="I692" s="35" t="s">
        <v>46</v>
      </c>
      <c r="J692" s="35">
        <v>436.0</v>
      </c>
      <c r="K692" s="38"/>
      <c r="L692" s="39"/>
      <c r="M692" s="39"/>
      <c r="N692" s="35" t="s">
        <v>17</v>
      </c>
      <c r="O692" s="40"/>
      <c r="P692" s="61"/>
      <c r="Q692" s="61"/>
      <c r="R692" s="61"/>
      <c r="S692" s="61"/>
      <c r="T692" s="61"/>
      <c r="U692" s="80"/>
      <c r="V692" s="80"/>
      <c r="W692" s="80"/>
    </row>
    <row r="693">
      <c r="A693" s="34">
        <v>45705.0</v>
      </c>
      <c r="B693" s="34">
        <v>45716.0</v>
      </c>
      <c r="C693" s="35">
        <v>206584.0</v>
      </c>
      <c r="D693" s="35"/>
      <c r="E693" s="34">
        <v>45323.0</v>
      </c>
      <c r="F693" s="36">
        <f t="shared" si="6"/>
        <v>12</v>
      </c>
      <c r="G693" s="34">
        <v>45366.0</v>
      </c>
      <c r="H693" s="36">
        <f t="shared" si="7"/>
        <v>11</v>
      </c>
      <c r="I693" s="35" t="s">
        <v>46</v>
      </c>
      <c r="J693" s="35">
        <v>436.0</v>
      </c>
      <c r="K693" s="38"/>
      <c r="L693" s="39"/>
      <c r="M693" s="39"/>
      <c r="N693" s="35" t="s">
        <v>17</v>
      </c>
      <c r="O693" s="40"/>
      <c r="P693" s="61"/>
      <c r="Q693" s="61"/>
      <c r="R693" s="61"/>
      <c r="S693" s="61"/>
      <c r="T693" s="61"/>
      <c r="U693" s="80"/>
      <c r="V693" s="80"/>
      <c r="W693" s="80"/>
    </row>
    <row r="694">
      <c r="A694" s="34">
        <v>45705.0</v>
      </c>
      <c r="B694" s="34">
        <v>45716.0</v>
      </c>
      <c r="C694" s="35">
        <v>85217.0</v>
      </c>
      <c r="D694" s="35"/>
      <c r="E694" s="34">
        <v>44136.0</v>
      </c>
      <c r="F694" s="36">
        <f t="shared" si="6"/>
        <v>51</v>
      </c>
      <c r="G694" s="34">
        <v>44314.0</v>
      </c>
      <c r="H694" s="36">
        <f t="shared" si="7"/>
        <v>46</v>
      </c>
      <c r="I694" s="35" t="s">
        <v>49</v>
      </c>
      <c r="J694" s="35" t="s">
        <v>31</v>
      </c>
      <c r="K694" s="38"/>
      <c r="L694" s="39"/>
      <c r="M694" s="39"/>
      <c r="N694" s="35" t="s">
        <v>17</v>
      </c>
      <c r="O694" s="40"/>
      <c r="P694" s="61"/>
      <c r="Q694" s="61"/>
      <c r="R694" s="61"/>
      <c r="S694" s="61"/>
      <c r="T694" s="61"/>
      <c r="U694" s="80"/>
      <c r="V694" s="80"/>
      <c r="W694" s="80"/>
    </row>
    <row r="695">
      <c r="A695" s="34">
        <v>45705.0</v>
      </c>
      <c r="B695" s="34">
        <v>45716.0</v>
      </c>
      <c r="C695" s="35">
        <v>205007.0</v>
      </c>
      <c r="D695" s="35"/>
      <c r="E695" s="34">
        <v>45323.0</v>
      </c>
      <c r="F695" s="36">
        <f t="shared" si="6"/>
        <v>12</v>
      </c>
      <c r="G695" s="34">
        <v>45356.0</v>
      </c>
      <c r="H695" s="36">
        <f t="shared" si="7"/>
        <v>11</v>
      </c>
      <c r="I695" s="35" t="s">
        <v>46</v>
      </c>
      <c r="J695" s="35" t="s">
        <v>31</v>
      </c>
      <c r="K695" s="38"/>
      <c r="L695" s="39"/>
      <c r="M695" s="39"/>
      <c r="N695" s="35" t="s">
        <v>17</v>
      </c>
      <c r="O695" s="40"/>
      <c r="P695" s="61"/>
      <c r="Q695" s="61"/>
      <c r="R695" s="61"/>
      <c r="S695" s="61"/>
      <c r="T695" s="61"/>
      <c r="U695" s="80"/>
      <c r="V695" s="80"/>
      <c r="W695" s="80"/>
    </row>
    <row r="696">
      <c r="A696" s="34">
        <v>45705.0</v>
      </c>
      <c r="B696" s="34">
        <v>45716.0</v>
      </c>
      <c r="C696" s="35">
        <v>32364.0</v>
      </c>
      <c r="D696" s="35"/>
      <c r="E696" s="34">
        <v>43739.0</v>
      </c>
      <c r="F696" s="36">
        <f t="shared" si="6"/>
        <v>64</v>
      </c>
      <c r="G696" s="37">
        <v>43780.0</v>
      </c>
      <c r="H696" s="36">
        <f t="shared" si="7"/>
        <v>63</v>
      </c>
      <c r="I696" s="35" t="s">
        <v>49</v>
      </c>
      <c r="J696" s="35" t="s">
        <v>31</v>
      </c>
      <c r="K696" s="38"/>
      <c r="L696" s="39"/>
      <c r="M696" s="39"/>
      <c r="N696" s="35" t="s">
        <v>17</v>
      </c>
      <c r="O696" s="40"/>
      <c r="P696" s="61"/>
      <c r="Q696" s="61"/>
      <c r="R696" s="61"/>
      <c r="S696" s="61"/>
      <c r="T696" s="61"/>
      <c r="U696" s="80"/>
      <c r="V696" s="80"/>
      <c r="W696" s="80"/>
    </row>
    <row r="697">
      <c r="A697" s="34">
        <v>45705.0</v>
      </c>
      <c r="B697" s="34">
        <v>45716.0</v>
      </c>
      <c r="C697" s="35">
        <v>210321.0</v>
      </c>
      <c r="D697" s="35"/>
      <c r="E697" s="34">
        <v>45352.0</v>
      </c>
      <c r="F697" s="36">
        <f t="shared" si="6"/>
        <v>11</v>
      </c>
      <c r="G697" s="34">
        <v>45394.0</v>
      </c>
      <c r="H697" s="36">
        <f t="shared" si="7"/>
        <v>10</v>
      </c>
      <c r="I697" s="35" t="s">
        <v>43</v>
      </c>
      <c r="J697" s="35" t="s">
        <v>31</v>
      </c>
      <c r="K697" s="38"/>
      <c r="L697" s="39"/>
      <c r="M697" s="39"/>
      <c r="N697" s="35" t="s">
        <v>17</v>
      </c>
      <c r="O697" s="40"/>
      <c r="P697" s="61"/>
      <c r="Q697" s="61"/>
      <c r="R697" s="61"/>
      <c r="S697" s="61"/>
      <c r="T697" s="61"/>
      <c r="U697" s="80"/>
      <c r="V697" s="80"/>
      <c r="W697" s="80"/>
    </row>
    <row r="698">
      <c r="A698" s="34">
        <v>45705.0</v>
      </c>
      <c r="B698" s="34">
        <v>45716.0</v>
      </c>
      <c r="C698" s="35">
        <v>228842.0</v>
      </c>
      <c r="D698" s="35"/>
      <c r="E698" s="34">
        <v>45352.0</v>
      </c>
      <c r="F698" s="36">
        <f t="shared" si="6"/>
        <v>11</v>
      </c>
      <c r="G698" s="34">
        <v>45562.0</v>
      </c>
      <c r="H698" s="36">
        <f t="shared" si="7"/>
        <v>5</v>
      </c>
      <c r="I698" s="35" t="s">
        <v>49</v>
      </c>
      <c r="J698" s="35" t="s">
        <v>31</v>
      </c>
      <c r="K698" s="38"/>
      <c r="L698" s="39"/>
      <c r="M698" s="39"/>
      <c r="N698" s="35" t="s">
        <v>17</v>
      </c>
      <c r="O698" s="40"/>
      <c r="P698" s="61"/>
      <c r="Q698" s="61"/>
      <c r="R698" s="61"/>
      <c r="S698" s="61"/>
      <c r="T698" s="61"/>
      <c r="U698" s="80"/>
      <c r="V698" s="80"/>
      <c r="W698" s="80"/>
    </row>
    <row r="699">
      <c r="A699" s="34">
        <v>45705.0</v>
      </c>
      <c r="B699" s="34">
        <v>45716.0</v>
      </c>
      <c r="C699" s="35">
        <v>187155.0</v>
      </c>
      <c r="D699" s="35"/>
      <c r="E699" s="34">
        <v>45139.0</v>
      </c>
      <c r="F699" s="36">
        <f t="shared" si="6"/>
        <v>18</v>
      </c>
      <c r="G699" s="34">
        <v>45102.0</v>
      </c>
      <c r="H699" s="36">
        <f t="shared" si="7"/>
        <v>20</v>
      </c>
      <c r="I699" s="35" t="s">
        <v>46</v>
      </c>
      <c r="J699" s="35" t="s">
        <v>31</v>
      </c>
      <c r="K699" s="38"/>
      <c r="L699" s="39"/>
      <c r="M699" s="39"/>
      <c r="N699" s="35" t="s">
        <v>17</v>
      </c>
      <c r="O699" s="40"/>
      <c r="P699" s="61"/>
      <c r="Q699" s="61"/>
      <c r="R699" s="61"/>
      <c r="S699" s="61"/>
      <c r="T699" s="61"/>
      <c r="U699" s="80"/>
      <c r="V699" s="80"/>
      <c r="W699" s="80"/>
    </row>
    <row r="700">
      <c r="A700" s="34">
        <v>45705.0</v>
      </c>
      <c r="B700" s="34">
        <v>45716.0</v>
      </c>
      <c r="C700" s="35">
        <v>177813.0</v>
      </c>
      <c r="D700" s="35"/>
      <c r="E700" s="34">
        <v>45078.0</v>
      </c>
      <c r="F700" s="36">
        <f t="shared" si="6"/>
        <v>20</v>
      </c>
      <c r="G700" s="34">
        <v>45114.0</v>
      </c>
      <c r="H700" s="36">
        <f t="shared" si="7"/>
        <v>19</v>
      </c>
      <c r="I700" s="35" t="s">
        <v>43</v>
      </c>
      <c r="J700" s="35" t="s">
        <v>31</v>
      </c>
      <c r="K700" s="38"/>
      <c r="L700" s="39"/>
      <c r="M700" s="39"/>
      <c r="N700" s="35" t="s">
        <v>17</v>
      </c>
      <c r="O700" s="40"/>
      <c r="P700" s="61"/>
      <c r="Q700" s="61"/>
      <c r="R700" s="61"/>
      <c r="S700" s="61"/>
      <c r="T700" s="61"/>
      <c r="U700" s="80"/>
      <c r="V700" s="80"/>
      <c r="W700" s="80"/>
    </row>
    <row r="701">
      <c r="A701" s="34">
        <v>45705.0</v>
      </c>
      <c r="B701" s="34">
        <v>45716.0</v>
      </c>
      <c r="C701" s="35">
        <v>203330.0</v>
      </c>
      <c r="D701" s="35"/>
      <c r="E701" s="34">
        <v>44866.0</v>
      </c>
      <c r="F701" s="36">
        <f t="shared" si="6"/>
        <v>27</v>
      </c>
      <c r="G701" s="34">
        <v>45359.0</v>
      </c>
      <c r="H701" s="36">
        <f t="shared" si="7"/>
        <v>11</v>
      </c>
      <c r="I701" s="35" t="s">
        <v>49</v>
      </c>
      <c r="J701" s="35" t="s">
        <v>31</v>
      </c>
      <c r="K701" s="38"/>
      <c r="L701" s="39"/>
      <c r="M701" s="39"/>
      <c r="N701" s="35" t="s">
        <v>17</v>
      </c>
      <c r="O701" s="40"/>
      <c r="P701" s="61"/>
      <c r="Q701" s="61"/>
      <c r="R701" s="61"/>
      <c r="S701" s="61"/>
      <c r="T701" s="61"/>
      <c r="U701" s="80"/>
      <c r="V701" s="80"/>
      <c r="W701" s="80"/>
    </row>
    <row r="702">
      <c r="A702" s="34">
        <v>45705.0</v>
      </c>
      <c r="B702" s="34">
        <v>45716.0</v>
      </c>
      <c r="C702" s="35">
        <v>38830.0</v>
      </c>
      <c r="D702" s="35"/>
      <c r="E702" s="34">
        <v>43831.0</v>
      </c>
      <c r="F702" s="36">
        <f t="shared" si="6"/>
        <v>61</v>
      </c>
      <c r="G702" s="34">
        <v>43865.0</v>
      </c>
      <c r="H702" s="36">
        <f t="shared" si="7"/>
        <v>60</v>
      </c>
      <c r="I702" s="35" t="s">
        <v>46</v>
      </c>
      <c r="J702" s="35" t="s">
        <v>31</v>
      </c>
      <c r="K702" s="38"/>
      <c r="L702" s="39"/>
      <c r="M702" s="39"/>
      <c r="N702" s="35" t="s">
        <v>17</v>
      </c>
      <c r="O702" s="40"/>
      <c r="P702" s="61"/>
      <c r="Q702" s="61"/>
      <c r="R702" s="61"/>
      <c r="S702" s="61"/>
      <c r="T702" s="61"/>
      <c r="U702" s="80"/>
      <c r="V702" s="80"/>
      <c r="W702" s="80"/>
    </row>
    <row r="703">
      <c r="A703" s="34">
        <v>45705.0</v>
      </c>
      <c r="B703" s="34">
        <v>45716.0</v>
      </c>
      <c r="C703" s="35">
        <v>182336.0</v>
      </c>
      <c r="D703" s="35"/>
      <c r="E703" s="34">
        <v>45108.0</v>
      </c>
      <c r="F703" s="36">
        <f t="shared" si="6"/>
        <v>19</v>
      </c>
      <c r="G703" s="34">
        <v>45153.0</v>
      </c>
      <c r="H703" s="36">
        <f t="shared" si="7"/>
        <v>18</v>
      </c>
      <c r="I703" s="35" t="s">
        <v>49</v>
      </c>
      <c r="J703" s="35" t="s">
        <v>31</v>
      </c>
      <c r="K703" s="38"/>
      <c r="L703" s="39"/>
      <c r="M703" s="39"/>
      <c r="N703" s="35" t="s">
        <v>17</v>
      </c>
      <c r="O703" s="40"/>
      <c r="P703" s="61"/>
      <c r="Q703" s="61"/>
      <c r="R703" s="61"/>
      <c r="S703" s="61"/>
      <c r="T703" s="61"/>
      <c r="U703" s="80"/>
      <c r="V703" s="80"/>
      <c r="W703" s="80"/>
    </row>
    <row r="704">
      <c r="A704" s="34">
        <v>45705.0</v>
      </c>
      <c r="B704" s="34">
        <v>45716.0</v>
      </c>
      <c r="C704" s="35">
        <v>224244.0</v>
      </c>
      <c r="D704" s="35"/>
      <c r="E704" s="34">
        <v>45474.0</v>
      </c>
      <c r="F704" s="36">
        <f t="shared" si="6"/>
        <v>7</v>
      </c>
      <c r="G704" s="34">
        <v>45519.0</v>
      </c>
      <c r="H704" s="36">
        <f t="shared" si="7"/>
        <v>6</v>
      </c>
      <c r="I704" s="35" t="s">
        <v>49</v>
      </c>
      <c r="J704" s="35" t="s">
        <v>31</v>
      </c>
      <c r="K704" s="38"/>
      <c r="L704" s="39"/>
      <c r="M704" s="39"/>
      <c r="N704" s="35" t="s">
        <v>17</v>
      </c>
      <c r="O704" s="40"/>
      <c r="P704" s="61"/>
      <c r="Q704" s="61"/>
      <c r="R704" s="61"/>
      <c r="S704" s="61"/>
      <c r="T704" s="61"/>
      <c r="U704" s="80"/>
      <c r="V704" s="80"/>
      <c r="W704" s="80"/>
    </row>
    <row r="705">
      <c r="A705" s="34">
        <v>45705.0</v>
      </c>
      <c r="B705" s="34">
        <v>45716.0</v>
      </c>
      <c r="C705" s="35">
        <v>178041.0</v>
      </c>
      <c r="D705" s="35"/>
      <c r="E705" s="34">
        <v>45383.0</v>
      </c>
      <c r="F705" s="36">
        <f t="shared" si="6"/>
        <v>10</v>
      </c>
      <c r="G705" s="37">
        <v>45582.0</v>
      </c>
      <c r="H705" s="36">
        <f t="shared" si="7"/>
        <v>4</v>
      </c>
      <c r="I705" s="35" t="s">
        <v>49</v>
      </c>
      <c r="J705" s="35" t="s">
        <v>31</v>
      </c>
      <c r="K705" s="38"/>
      <c r="L705" s="39"/>
      <c r="M705" s="39"/>
      <c r="N705" s="35" t="s">
        <v>17</v>
      </c>
      <c r="O705" s="40"/>
      <c r="P705" s="61"/>
      <c r="Q705" s="61"/>
      <c r="R705" s="61"/>
      <c r="S705" s="61"/>
      <c r="T705" s="61"/>
      <c r="U705" s="80"/>
      <c r="V705" s="80"/>
      <c r="W705" s="80"/>
    </row>
    <row r="706">
      <c r="A706" s="34">
        <v>45705.0</v>
      </c>
      <c r="B706" s="34">
        <v>45716.0</v>
      </c>
      <c r="C706" s="35">
        <v>162803.0</v>
      </c>
      <c r="D706" s="35"/>
      <c r="E706" s="34">
        <v>44958.0</v>
      </c>
      <c r="F706" s="36">
        <f t="shared" si="6"/>
        <v>24</v>
      </c>
      <c r="G706" s="34">
        <v>44991.0</v>
      </c>
      <c r="H706" s="36">
        <f t="shared" si="7"/>
        <v>23</v>
      </c>
      <c r="I706" s="35" t="s">
        <v>46</v>
      </c>
      <c r="J706" s="35" t="s">
        <v>31</v>
      </c>
      <c r="K706" s="38"/>
      <c r="L706" s="39"/>
      <c r="M706" s="39"/>
      <c r="N706" s="35" t="s">
        <v>17</v>
      </c>
      <c r="O706" s="40"/>
      <c r="P706" s="61"/>
      <c r="Q706" s="61"/>
      <c r="R706" s="61"/>
      <c r="S706" s="61"/>
      <c r="T706" s="61"/>
      <c r="U706" s="80"/>
      <c r="V706" s="80"/>
      <c r="W706" s="80"/>
    </row>
    <row r="707">
      <c r="A707" s="34">
        <v>45705.0</v>
      </c>
      <c r="B707" s="34">
        <v>45716.0</v>
      </c>
      <c r="C707" s="35">
        <v>176002.0</v>
      </c>
      <c r="D707" s="35"/>
      <c r="E707" s="34">
        <v>45106.0</v>
      </c>
      <c r="F707" s="36">
        <f t="shared" si="6"/>
        <v>19</v>
      </c>
      <c r="G707" s="34">
        <v>45047.0</v>
      </c>
      <c r="H707" s="36">
        <f t="shared" si="7"/>
        <v>21</v>
      </c>
      <c r="I707" s="35" t="s">
        <v>49</v>
      </c>
      <c r="J707" s="35" t="s">
        <v>31</v>
      </c>
      <c r="K707" s="38"/>
      <c r="L707" s="39"/>
      <c r="M707" s="39"/>
      <c r="N707" s="35" t="s">
        <v>17</v>
      </c>
      <c r="O707" s="40"/>
      <c r="P707" s="61"/>
      <c r="Q707" s="61"/>
      <c r="R707" s="61"/>
      <c r="S707" s="61"/>
      <c r="T707" s="61"/>
      <c r="U707" s="80"/>
      <c r="V707" s="80"/>
      <c r="W707" s="80"/>
    </row>
    <row r="708">
      <c r="A708" s="34">
        <v>45705.0</v>
      </c>
      <c r="B708" s="34">
        <v>45716.0</v>
      </c>
      <c r="C708" s="35">
        <v>207380.0</v>
      </c>
      <c r="D708" s="35"/>
      <c r="E708" s="34">
        <v>45352.0</v>
      </c>
      <c r="F708" s="36">
        <f t="shared" si="6"/>
        <v>11</v>
      </c>
      <c r="G708" s="34">
        <v>45372.0</v>
      </c>
      <c r="H708" s="36">
        <f t="shared" si="7"/>
        <v>11</v>
      </c>
      <c r="I708" s="35" t="s">
        <v>46</v>
      </c>
      <c r="J708" s="35" t="s">
        <v>31</v>
      </c>
      <c r="K708" s="38"/>
      <c r="L708" s="39"/>
      <c r="M708" s="39"/>
      <c r="N708" s="35" t="s">
        <v>17</v>
      </c>
      <c r="O708" s="40"/>
      <c r="P708" s="61"/>
      <c r="Q708" s="61"/>
      <c r="R708" s="61"/>
      <c r="S708" s="61"/>
      <c r="T708" s="61"/>
      <c r="U708" s="80"/>
      <c r="V708" s="80"/>
      <c r="W708" s="80"/>
    </row>
    <row r="709">
      <c r="A709" s="34">
        <v>45705.0</v>
      </c>
      <c r="B709" s="34">
        <v>45716.0</v>
      </c>
      <c r="C709" s="35">
        <v>210035.0</v>
      </c>
      <c r="D709" s="35"/>
      <c r="E709" s="34">
        <v>45352.0</v>
      </c>
      <c r="F709" s="36">
        <f t="shared" si="6"/>
        <v>11</v>
      </c>
      <c r="G709" s="34">
        <v>45393.0</v>
      </c>
      <c r="H709" s="36">
        <f t="shared" si="7"/>
        <v>10</v>
      </c>
      <c r="I709" s="35" t="s">
        <v>49</v>
      </c>
      <c r="J709" s="35" t="s">
        <v>31</v>
      </c>
      <c r="K709" s="38"/>
      <c r="L709" s="39"/>
      <c r="M709" s="39"/>
      <c r="N709" s="35" t="s">
        <v>17</v>
      </c>
      <c r="O709" s="40"/>
      <c r="P709" s="61"/>
      <c r="Q709" s="61"/>
      <c r="R709" s="61"/>
      <c r="S709" s="61"/>
      <c r="T709" s="61"/>
      <c r="U709" s="80"/>
      <c r="V709" s="80"/>
      <c r="W709" s="80"/>
    </row>
    <row r="710">
      <c r="A710" s="34">
        <v>45705.0</v>
      </c>
      <c r="B710" s="34">
        <v>45716.0</v>
      </c>
      <c r="C710" s="35">
        <v>154204.0</v>
      </c>
      <c r="D710" s="35"/>
      <c r="E710" s="34">
        <v>44896.0</v>
      </c>
      <c r="F710" s="36">
        <f t="shared" si="6"/>
        <v>26</v>
      </c>
      <c r="G710" s="34">
        <v>44928.0</v>
      </c>
      <c r="H710" s="36">
        <f t="shared" si="7"/>
        <v>25</v>
      </c>
      <c r="I710" s="35" t="s">
        <v>43</v>
      </c>
      <c r="J710" s="35" t="s">
        <v>31</v>
      </c>
      <c r="K710" s="38"/>
      <c r="L710" s="39"/>
      <c r="M710" s="39"/>
      <c r="N710" s="35" t="s">
        <v>17</v>
      </c>
      <c r="O710" s="40"/>
      <c r="P710" s="61"/>
      <c r="Q710" s="61"/>
      <c r="R710" s="61"/>
      <c r="S710" s="61"/>
      <c r="T710" s="61"/>
      <c r="U710" s="80"/>
      <c r="V710" s="80"/>
      <c r="W710" s="80"/>
    </row>
    <row r="711">
      <c r="A711" s="34">
        <v>45705.0</v>
      </c>
      <c r="B711" s="34">
        <v>45712.0</v>
      </c>
      <c r="C711" s="35">
        <v>217936.0</v>
      </c>
      <c r="D711" s="35"/>
      <c r="E711" s="34">
        <v>45413.0</v>
      </c>
      <c r="F711" s="36">
        <f t="shared" si="6"/>
        <v>9</v>
      </c>
      <c r="G711" s="34">
        <v>45470.0</v>
      </c>
      <c r="H711" s="36">
        <f t="shared" si="7"/>
        <v>8</v>
      </c>
      <c r="I711" s="35" t="s">
        <v>46</v>
      </c>
      <c r="J711" s="35" t="s">
        <v>31</v>
      </c>
      <c r="K711" s="48" t="s">
        <v>196</v>
      </c>
      <c r="L711" s="35" t="s">
        <v>70</v>
      </c>
      <c r="M711" s="34">
        <v>45709.0</v>
      </c>
      <c r="N711" s="35" t="s">
        <v>23</v>
      </c>
      <c r="O711" s="40"/>
      <c r="P711" s="61"/>
      <c r="Q711" s="61"/>
      <c r="R711" s="61"/>
      <c r="S711" s="61"/>
      <c r="T711" s="61"/>
      <c r="U711" s="80"/>
      <c r="V711" s="80"/>
      <c r="W711" s="80"/>
    </row>
    <row r="712">
      <c r="A712" s="34">
        <v>45705.0</v>
      </c>
      <c r="B712" s="34">
        <v>45712.0</v>
      </c>
      <c r="C712" s="35">
        <v>209560.0</v>
      </c>
      <c r="D712" s="35"/>
      <c r="E712" s="34">
        <v>45292.0</v>
      </c>
      <c r="F712" s="36">
        <f t="shared" si="6"/>
        <v>13</v>
      </c>
      <c r="G712" s="34">
        <v>45390.0</v>
      </c>
      <c r="H712" s="36">
        <f t="shared" si="7"/>
        <v>10</v>
      </c>
      <c r="I712" s="35" t="s">
        <v>39</v>
      </c>
      <c r="J712" s="35">
        <v>535.0</v>
      </c>
      <c r="K712" s="48">
        <v>9000.0</v>
      </c>
      <c r="L712" s="35" t="s">
        <v>54</v>
      </c>
      <c r="M712" s="34">
        <v>45712.0</v>
      </c>
      <c r="N712" s="35" t="s">
        <v>15</v>
      </c>
      <c r="O712" s="55" t="s">
        <v>55</v>
      </c>
      <c r="P712" s="61"/>
      <c r="Q712" s="61"/>
      <c r="R712" s="61"/>
      <c r="S712" s="61"/>
      <c r="T712" s="61"/>
      <c r="U712" s="80"/>
      <c r="V712" s="80"/>
      <c r="W712" s="80"/>
    </row>
    <row r="713">
      <c r="A713" s="34">
        <v>45705.0</v>
      </c>
      <c r="B713" s="34">
        <v>45716.0</v>
      </c>
      <c r="C713" s="35">
        <v>233795.0</v>
      </c>
      <c r="D713" s="35"/>
      <c r="E713" s="34">
        <v>45566.0</v>
      </c>
      <c r="F713" s="39"/>
      <c r="G713" s="34">
        <v>45543.0</v>
      </c>
      <c r="H713" s="39"/>
      <c r="I713" s="35" t="s">
        <v>49</v>
      </c>
      <c r="J713" s="35" t="s">
        <v>31</v>
      </c>
      <c r="K713" s="38"/>
      <c r="L713" s="39"/>
      <c r="M713" s="39"/>
      <c r="N713" s="35" t="s">
        <v>17</v>
      </c>
      <c r="O713" s="40"/>
      <c r="P713" s="135"/>
      <c r="Q713" s="136"/>
      <c r="R713" s="137"/>
      <c r="S713" s="136"/>
      <c r="T713" s="136"/>
      <c r="U713" s="136"/>
      <c r="V713" s="138"/>
      <c r="W713" s="139"/>
    </row>
  </sheetData>
  <mergeCells count="5">
    <mergeCell ref="R2:S2"/>
    <mergeCell ref="U2:V2"/>
    <mergeCell ref="T3:T12"/>
    <mergeCell ref="Q14:S14"/>
    <mergeCell ref="U14:V14"/>
  </mergeCells>
  <conditionalFormatting sqref="N2:N713">
    <cfRule type="cellIs" dxfId="0" priority="1" operator="equal">
      <formula>"PENDENTE"</formula>
    </cfRule>
  </conditionalFormatting>
  <conditionalFormatting sqref="N2:N713">
    <cfRule type="cellIs" dxfId="1" priority="2" operator="equal">
      <formula>"PRIORIDADE"</formula>
    </cfRule>
  </conditionalFormatting>
  <conditionalFormatting sqref="N2:N713">
    <cfRule type="cellIs" dxfId="2" priority="3" operator="equal">
      <formula>"PRIORIDADE TOTAL"</formula>
    </cfRule>
  </conditionalFormatting>
  <conditionalFormatting sqref="N2:N713">
    <cfRule type="containsText" dxfId="3" priority="4" operator="containsText" text="ANÁLISE">
      <formula>NOT(ISERROR(SEARCH(("ANÁLISE"),(N2))))</formula>
    </cfRule>
  </conditionalFormatting>
  <conditionalFormatting sqref="N2:N713">
    <cfRule type="containsText" dxfId="4" priority="5" operator="containsText" text="VERIFICADO">
      <formula>NOT(ISERROR(SEARCH(("VERIFICADO"),(N2))))</formula>
    </cfRule>
  </conditionalFormatting>
  <conditionalFormatting sqref="N2:N713">
    <cfRule type="containsText" dxfId="5" priority="6" operator="containsText" text="APREENDIDO">
      <formula>NOT(ISERROR(SEARCH(("APREENDIDO"),(N2))))</formula>
    </cfRule>
  </conditionalFormatting>
  <conditionalFormatting sqref="N2:N713">
    <cfRule type="containsText" dxfId="6" priority="7" operator="containsText" text="APROVADO">
      <formula>NOT(ISERROR(SEARCH(("APROVADO"),(N2))))</formula>
    </cfRule>
  </conditionalFormatting>
  <conditionalFormatting sqref="N2:N713">
    <cfRule type="containsText" dxfId="7" priority="8" operator="containsText" text="QUITADO">
      <formula>NOT(ISERROR(SEARCH(("QUITADO"),(N2))))</formula>
    </cfRule>
  </conditionalFormatting>
  <conditionalFormatting sqref="N2:N713">
    <cfRule type="containsText" dxfId="8" priority="9" operator="containsText" text="OUTROS ACORDOS">
      <formula>NOT(ISERROR(SEARCH(("OUTROS ACORDOS"),(N2))))</formula>
    </cfRule>
  </conditionalFormatting>
  <conditionalFormatting sqref="N2:N713">
    <cfRule type="containsText" dxfId="9" priority="10" operator="containsText" text="CANCELADO">
      <formula>NOT(ISERROR(SEARCH(("CANCELADO"),(N2))))</formula>
    </cfRule>
  </conditionalFormatting>
  <conditionalFormatting sqref="W15:W20">
    <cfRule type="cellIs" dxfId="2" priority="11" operator="between">
      <formula>"0%"</formula>
      <formula>"49.99%"</formula>
    </cfRule>
  </conditionalFormatting>
  <conditionalFormatting sqref="W15:W20">
    <cfRule type="cellIs" dxfId="10" priority="12" operator="between">
      <formula>"50%"</formula>
      <formula>"100%"</formula>
    </cfRule>
  </conditionalFormatting>
  <conditionalFormatting sqref="W15:W20">
    <cfRule type="containsText" dxfId="2" priority="13" operator="containsText" text="49,99%">
      <formula>NOT(ISERROR(SEARCH(("49,99%"),(W15))))</formula>
    </cfRule>
  </conditionalFormatting>
  <conditionalFormatting sqref="W15:W20">
    <cfRule type="containsText" dxfId="10" priority="14" operator="containsText" text="50,00%">
      <formula>NOT(ISERROR(SEARCH(("50,00%"),(W15))))</formula>
    </cfRule>
  </conditionalFormatting>
  <dataValidations>
    <dataValidation type="list" allowBlank="1" showErrorMessage="1" sqref="N2:N713">
      <formula1>"PENDENTE,PRIORIDADE,PRIORIDADE TOTAL,VERIFICADO,ANÁLISE,APROVADO,QUITADO,APREENDIDO,CANCELADO,OUTROS ACORDOS"</formula1>
    </dataValidation>
    <dataValidation type="list" allowBlank="1" showErrorMessage="1" sqref="I2:I713">
      <formula1>"BRADESCO,BV FINANCEIRA,CREDITAS,GMAC,HYUNDAI,ITAÚ,OMNI S.A.,PANAMERICANO,PSA,RCI,RENNER,SAFRA,SANTANA,SANTANDER,TOYOTA,VOLKSWAGEN"</formula1>
    </dataValidation>
    <dataValidation type="list" allowBlank="1" showErrorMessage="1" sqref="L2:L713">
      <formula1>"LIGAÇÃO,WPP,SEM SUCESSO"</formula1>
    </dataValidation>
    <dataValidation type="list" allowBlank="1" showErrorMessage="1" sqref="S16:S55">
      <formula1>"PAGO,NÃO PAGO,AGUARDANDO"</formula1>
    </dataValidation>
    <dataValidation type="list" allowBlank="1" showErrorMessage="1" sqref="D2:D713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8" max="8" width="11.88"/>
    <col customWidth="1" min="9" max="9" width="16.25"/>
    <col customWidth="1" min="10" max="10" width="9.5"/>
    <col customWidth="1" min="11" max="11" width="17.63"/>
    <col customWidth="1" min="12" max="12" width="16.5"/>
    <col customWidth="1" min="13" max="13" width="18.13"/>
    <col customWidth="1" min="14" max="14" width="19.0"/>
    <col customWidth="1" min="15" max="15" width="24.0"/>
    <col customWidth="1" min="16" max="17" width="18.0"/>
    <col customWidth="1" min="18" max="18" width="14.63"/>
    <col customWidth="1" min="19" max="19" width="14.5"/>
    <col customWidth="1" min="20" max="20" width="8.63"/>
    <col customWidth="1" min="21" max="21" width="16.63"/>
    <col customWidth="1" min="22" max="23" width="10.13"/>
  </cols>
  <sheetData>
    <row r="1" ht="24.0" customHeight="1">
      <c r="A1" s="28" t="s">
        <v>24</v>
      </c>
      <c r="B1" s="28" t="s">
        <v>25</v>
      </c>
      <c r="C1" s="28" t="s">
        <v>26</v>
      </c>
      <c r="D1" s="29" t="s">
        <v>27</v>
      </c>
      <c r="E1" s="30" t="s">
        <v>28</v>
      </c>
      <c r="F1" s="31" t="s">
        <v>29</v>
      </c>
      <c r="G1" s="31" t="s">
        <v>30</v>
      </c>
      <c r="H1" s="31" t="s">
        <v>29</v>
      </c>
      <c r="I1" s="29" t="s">
        <v>31</v>
      </c>
      <c r="J1" s="31" t="s">
        <v>32</v>
      </c>
      <c r="K1" s="32" t="s">
        <v>33</v>
      </c>
      <c r="L1" s="31" t="s">
        <v>34</v>
      </c>
      <c r="M1" s="29" t="s">
        <v>35</v>
      </c>
      <c r="N1" s="31" t="s">
        <v>36</v>
      </c>
      <c r="O1" s="31" t="s">
        <v>37</v>
      </c>
      <c r="P1" s="33"/>
      <c r="Q1" s="33"/>
      <c r="R1" s="33"/>
      <c r="S1" s="33"/>
      <c r="T1" s="33"/>
      <c r="U1" s="33"/>
      <c r="V1" s="33"/>
      <c r="W1" s="33"/>
    </row>
    <row r="2" ht="15.75" customHeight="1">
      <c r="A2" s="34">
        <v>45705.0</v>
      </c>
      <c r="B2" s="34">
        <v>45716.0</v>
      </c>
      <c r="C2" s="35">
        <v>104608.0</v>
      </c>
      <c r="D2" s="35" t="s">
        <v>42</v>
      </c>
      <c r="E2" s="34">
        <v>44470.0</v>
      </c>
      <c r="F2" s="36">
        <f t="shared" ref="F2:F20" si="1">DATEDIF(E2,TODAY(),"M")</f>
        <v>40</v>
      </c>
      <c r="G2" s="37">
        <v>44496.0</v>
      </c>
      <c r="H2" s="36">
        <f t="shared" ref="H2:H20" si="2">DATEDIF(G2,TODAY(),"M")</f>
        <v>40</v>
      </c>
      <c r="I2" s="35" t="s">
        <v>265</v>
      </c>
      <c r="J2" s="35">
        <v>20.0</v>
      </c>
      <c r="K2" s="38"/>
      <c r="L2" s="35"/>
      <c r="M2" s="39"/>
      <c r="N2" s="35" t="s">
        <v>17</v>
      </c>
      <c r="O2" s="40"/>
      <c r="P2" s="41"/>
      <c r="Q2" s="42"/>
      <c r="R2" s="43" t="s">
        <v>40</v>
      </c>
      <c r="S2" s="44"/>
      <c r="T2" s="45">
        <f>TODAY()</f>
        <v>45716</v>
      </c>
      <c r="U2" s="46" t="s">
        <v>41</v>
      </c>
      <c r="V2" s="44"/>
      <c r="W2" s="47"/>
    </row>
    <row r="3" ht="15.75" customHeight="1">
      <c r="A3" s="34">
        <v>45705.0</v>
      </c>
      <c r="B3" s="34">
        <v>45708.0</v>
      </c>
      <c r="C3" s="35">
        <v>214988.0</v>
      </c>
      <c r="D3" s="35" t="s">
        <v>42</v>
      </c>
      <c r="E3" s="34">
        <v>45323.0</v>
      </c>
      <c r="F3" s="36">
        <f t="shared" si="1"/>
        <v>12</v>
      </c>
      <c r="G3" s="34">
        <v>45432.0</v>
      </c>
      <c r="H3" s="36">
        <f t="shared" si="2"/>
        <v>9</v>
      </c>
      <c r="I3" s="35" t="s">
        <v>43</v>
      </c>
      <c r="J3" s="35">
        <v>301.0</v>
      </c>
      <c r="K3" s="38"/>
      <c r="L3" s="35" t="s">
        <v>68</v>
      </c>
      <c r="M3" s="35" t="s">
        <v>266</v>
      </c>
      <c r="N3" s="35" t="s">
        <v>15</v>
      </c>
      <c r="O3" s="40"/>
      <c r="P3" s="41"/>
      <c r="Q3" s="42"/>
      <c r="R3" s="50" t="s">
        <v>15</v>
      </c>
      <c r="S3" s="51">
        <f>COUNTIFS(N:N,"VERIFICADO",B:B,T2)</f>
        <v>7</v>
      </c>
      <c r="T3" s="52"/>
      <c r="U3" s="50" t="s">
        <v>15</v>
      </c>
      <c r="V3" s="51">
        <f>COUNTIFS(N:N,"VERIFICADO")</f>
        <v>60</v>
      </c>
      <c r="W3" s="53"/>
    </row>
    <row r="4" ht="15.75" customHeight="1">
      <c r="A4" s="34">
        <v>45705.0</v>
      </c>
      <c r="B4" s="34">
        <v>45716.0</v>
      </c>
      <c r="C4" s="35">
        <v>214797.0</v>
      </c>
      <c r="D4" s="35" t="s">
        <v>42</v>
      </c>
      <c r="E4" s="34">
        <v>45352.0</v>
      </c>
      <c r="F4" s="36">
        <f t="shared" si="1"/>
        <v>11</v>
      </c>
      <c r="G4" s="34">
        <v>45432.0</v>
      </c>
      <c r="H4" s="36">
        <f t="shared" si="2"/>
        <v>9</v>
      </c>
      <c r="I4" s="35" t="s">
        <v>62</v>
      </c>
      <c r="J4" s="35">
        <v>102.0</v>
      </c>
      <c r="K4" s="38"/>
      <c r="L4" s="35" t="s">
        <v>68</v>
      </c>
      <c r="M4" s="35" t="s">
        <v>266</v>
      </c>
      <c r="N4" s="35" t="s">
        <v>17</v>
      </c>
      <c r="O4" s="40"/>
      <c r="P4" s="41"/>
      <c r="Q4" s="42"/>
      <c r="R4" s="50" t="s">
        <v>16</v>
      </c>
      <c r="S4" s="51">
        <f>COUNTIFS(N:N,"análise",B:B,T2)</f>
        <v>1</v>
      </c>
      <c r="U4" s="50" t="s">
        <v>16</v>
      </c>
      <c r="V4" s="51">
        <f>COUNTIFS(N:N,"ANÁLISE")</f>
        <v>6</v>
      </c>
      <c r="W4" s="53"/>
    </row>
    <row r="5" ht="15.75" customHeight="1">
      <c r="A5" s="34">
        <v>45705.0</v>
      </c>
      <c r="B5" s="34">
        <v>45716.0</v>
      </c>
      <c r="C5" s="35">
        <v>102335.0</v>
      </c>
      <c r="D5" s="35" t="s">
        <v>48</v>
      </c>
      <c r="E5" s="34">
        <v>44440.0</v>
      </c>
      <c r="F5" s="36">
        <f t="shared" si="1"/>
        <v>41</v>
      </c>
      <c r="G5" s="34">
        <v>44470.0</v>
      </c>
      <c r="H5" s="36">
        <f t="shared" si="2"/>
        <v>40</v>
      </c>
      <c r="I5" s="35" t="s">
        <v>265</v>
      </c>
      <c r="J5" s="87">
        <v>45678.0</v>
      </c>
      <c r="K5" s="38"/>
      <c r="L5" s="39"/>
      <c r="M5" s="39"/>
      <c r="N5" s="35" t="s">
        <v>17</v>
      </c>
      <c r="O5" s="40"/>
      <c r="P5" s="41"/>
      <c r="Q5" s="42"/>
      <c r="R5" s="50" t="s">
        <v>17</v>
      </c>
      <c r="S5" s="51">
        <f>COUNTIFS(N:N,"pendente",B:B,T2)</f>
        <v>513</v>
      </c>
      <c r="U5" s="50" t="s">
        <v>17</v>
      </c>
      <c r="V5" s="51">
        <f>COUNTIFS(N:N,"PENDENTE")</f>
        <v>513</v>
      </c>
      <c r="W5" s="53"/>
    </row>
    <row r="6" ht="15.75" customHeight="1">
      <c r="A6" s="34">
        <v>45705.0</v>
      </c>
      <c r="B6" s="34">
        <v>45716.0</v>
      </c>
      <c r="C6" s="35">
        <v>179349.0</v>
      </c>
      <c r="D6" s="35" t="s">
        <v>48</v>
      </c>
      <c r="E6" s="34">
        <v>45108.0</v>
      </c>
      <c r="F6" s="36">
        <f t="shared" si="1"/>
        <v>19</v>
      </c>
      <c r="G6" s="34">
        <v>45135.0</v>
      </c>
      <c r="H6" s="36">
        <f t="shared" si="2"/>
        <v>19</v>
      </c>
      <c r="I6" s="35" t="s">
        <v>265</v>
      </c>
      <c r="J6" s="35">
        <v>23.0</v>
      </c>
      <c r="K6" s="38"/>
      <c r="L6" s="39"/>
      <c r="M6" s="39"/>
      <c r="N6" s="35" t="s">
        <v>17</v>
      </c>
      <c r="O6" s="40"/>
      <c r="P6" s="41"/>
      <c r="Q6" s="42"/>
      <c r="R6" s="50" t="s">
        <v>18</v>
      </c>
      <c r="S6" s="51">
        <f>COUNTIFS(N:N,"prioridade",B:B,T2)</f>
        <v>12</v>
      </c>
      <c r="U6" s="50" t="s">
        <v>18</v>
      </c>
      <c r="V6" s="51">
        <f>COUNTIFS(N:N,"PRIORIDADE")</f>
        <v>12</v>
      </c>
      <c r="W6" s="53"/>
    </row>
    <row r="7" ht="15.75" customHeight="1">
      <c r="A7" s="34">
        <v>45705.0</v>
      </c>
      <c r="B7" s="34">
        <v>45706.0</v>
      </c>
      <c r="C7" s="35">
        <v>190858.0</v>
      </c>
      <c r="D7" s="35" t="s">
        <v>48</v>
      </c>
      <c r="E7" s="34">
        <v>45047.0</v>
      </c>
      <c r="F7" s="36">
        <f t="shared" si="1"/>
        <v>21</v>
      </c>
      <c r="G7" s="37">
        <v>45226.0</v>
      </c>
      <c r="H7" s="36">
        <f t="shared" si="2"/>
        <v>16</v>
      </c>
      <c r="I7" s="35" t="s">
        <v>43</v>
      </c>
      <c r="J7" s="35" t="s">
        <v>267</v>
      </c>
      <c r="K7" s="38"/>
      <c r="L7" s="39"/>
      <c r="M7" s="39"/>
      <c r="N7" s="35" t="s">
        <v>21</v>
      </c>
      <c r="O7" s="40"/>
      <c r="P7" s="41"/>
      <c r="Q7" s="42"/>
      <c r="R7" s="50" t="s">
        <v>19</v>
      </c>
      <c r="S7" s="51">
        <f>COUNTIFS(N:N,"prioridade total",B:B,T2)</f>
        <v>1</v>
      </c>
      <c r="U7" s="50" t="s">
        <v>19</v>
      </c>
      <c r="V7" s="51">
        <f>COUNTIFS(N:N,"PRIORIDADE TOTAL")</f>
        <v>1</v>
      </c>
      <c r="W7" s="53"/>
    </row>
    <row r="8" ht="15.75" customHeight="1">
      <c r="A8" s="34">
        <v>45705.0</v>
      </c>
      <c r="B8" s="34">
        <v>45716.0</v>
      </c>
      <c r="C8" s="35">
        <v>202447.0</v>
      </c>
      <c r="D8" s="35" t="s">
        <v>48</v>
      </c>
      <c r="E8" s="34">
        <v>45292.0</v>
      </c>
      <c r="F8" s="36">
        <f t="shared" si="1"/>
        <v>13</v>
      </c>
      <c r="G8" s="34">
        <v>45338.0</v>
      </c>
      <c r="H8" s="36">
        <f t="shared" si="2"/>
        <v>12</v>
      </c>
      <c r="I8" s="35" t="s">
        <v>268</v>
      </c>
      <c r="J8" s="35" t="s">
        <v>80</v>
      </c>
      <c r="K8" s="38"/>
      <c r="L8" s="35" t="s">
        <v>68</v>
      </c>
      <c r="M8" s="35" t="s">
        <v>266</v>
      </c>
      <c r="N8" s="35" t="s">
        <v>17</v>
      </c>
      <c r="O8" s="40"/>
      <c r="P8" s="41"/>
      <c r="Q8" s="42"/>
      <c r="R8" s="50" t="s">
        <v>20</v>
      </c>
      <c r="S8" s="51">
        <f>COUNTIFS(N:N,"aprovado",B:B,T2)</f>
        <v>1</v>
      </c>
      <c r="U8" s="50" t="s">
        <v>20</v>
      </c>
      <c r="V8" s="51">
        <f>COUNTIFS(N:N,"APROVADO")</f>
        <v>23</v>
      </c>
      <c r="W8" s="53"/>
    </row>
    <row r="9" ht="15.75" customHeight="1">
      <c r="A9" s="34">
        <v>45705.0</v>
      </c>
      <c r="B9" s="34">
        <v>45706.0</v>
      </c>
      <c r="C9" s="35">
        <v>211430.0</v>
      </c>
      <c r="D9" s="35" t="s">
        <v>48</v>
      </c>
      <c r="E9" s="34">
        <v>45352.0</v>
      </c>
      <c r="F9" s="36">
        <f t="shared" si="1"/>
        <v>11</v>
      </c>
      <c r="G9" s="37">
        <v>45405.0</v>
      </c>
      <c r="H9" s="36">
        <f t="shared" si="2"/>
        <v>10</v>
      </c>
      <c r="I9" s="35" t="s">
        <v>43</v>
      </c>
      <c r="J9" s="35">
        <v>308.0</v>
      </c>
      <c r="K9" s="48">
        <v>30000.0</v>
      </c>
      <c r="L9" s="39"/>
      <c r="M9" s="140">
        <v>45712.0</v>
      </c>
      <c r="N9" s="35" t="s">
        <v>21</v>
      </c>
      <c r="O9" s="55" t="s">
        <v>269</v>
      </c>
      <c r="P9" s="41"/>
      <c r="Q9" s="42"/>
      <c r="R9" s="56" t="s">
        <v>21</v>
      </c>
      <c r="S9" s="51">
        <f>COUNTIFS(N:N,"quitado",B:B,T2)</f>
        <v>1</v>
      </c>
      <c r="U9" s="56" t="s">
        <v>21</v>
      </c>
      <c r="V9" s="51">
        <f>COUNTIFS(N:N,"QUITADO")</f>
        <v>27</v>
      </c>
      <c r="W9" s="53"/>
    </row>
    <row r="10" ht="15.75" customHeight="1">
      <c r="A10" s="34">
        <v>45705.0</v>
      </c>
      <c r="B10" s="34">
        <v>45715.0</v>
      </c>
      <c r="C10" s="35">
        <v>211510.0</v>
      </c>
      <c r="D10" s="35" t="s">
        <v>48</v>
      </c>
      <c r="E10" s="34">
        <v>45383.0</v>
      </c>
      <c r="F10" s="36">
        <f t="shared" si="1"/>
        <v>10</v>
      </c>
      <c r="G10" s="34">
        <v>45405.0</v>
      </c>
      <c r="H10" s="36">
        <f t="shared" si="2"/>
        <v>10</v>
      </c>
      <c r="I10" s="35" t="s">
        <v>62</v>
      </c>
      <c r="J10" s="35">
        <v>102.0</v>
      </c>
      <c r="K10" s="48">
        <v>7404.0</v>
      </c>
      <c r="L10" s="35" t="s">
        <v>68</v>
      </c>
      <c r="M10" s="35"/>
      <c r="N10" s="35" t="s">
        <v>16</v>
      </c>
      <c r="O10" s="55" t="s">
        <v>270</v>
      </c>
      <c r="P10" s="41"/>
      <c r="Q10" s="42"/>
      <c r="R10" s="50" t="s">
        <v>22</v>
      </c>
      <c r="S10" s="51">
        <f>COUNTIFS(N:N,"apreendido",B:B,T2)</f>
        <v>1</v>
      </c>
      <c r="U10" s="50" t="s">
        <v>22</v>
      </c>
      <c r="V10" s="51">
        <f>COUNTIFS(N:N,"APREENDIDO")</f>
        <v>2</v>
      </c>
      <c r="W10" s="53"/>
    </row>
    <row r="11" ht="15.75" customHeight="1">
      <c r="A11" s="34">
        <v>45705.0</v>
      </c>
      <c r="B11" s="34">
        <v>45716.0</v>
      </c>
      <c r="C11" s="35">
        <v>218565.0</v>
      </c>
      <c r="D11" s="35" t="s">
        <v>48</v>
      </c>
      <c r="E11" s="34">
        <v>45323.0</v>
      </c>
      <c r="F11" s="36">
        <f t="shared" si="1"/>
        <v>12</v>
      </c>
      <c r="G11" s="34">
        <v>45511.0</v>
      </c>
      <c r="H11" s="36">
        <f t="shared" si="2"/>
        <v>6</v>
      </c>
      <c r="I11" s="35" t="s">
        <v>49</v>
      </c>
      <c r="J11" s="35">
        <v>201.0</v>
      </c>
      <c r="K11" s="48">
        <v>7000.0</v>
      </c>
      <c r="L11" s="35" t="s">
        <v>68</v>
      </c>
      <c r="M11" s="35" t="s">
        <v>271</v>
      </c>
      <c r="N11" s="35" t="s">
        <v>17</v>
      </c>
      <c r="O11" s="40"/>
      <c r="P11" s="41"/>
      <c r="Q11" s="42"/>
      <c r="R11" s="50" t="s">
        <v>23</v>
      </c>
      <c r="S11" s="51">
        <f>COUNTIFS(N:N,"cancelado",B:B,T2)</f>
        <v>0</v>
      </c>
      <c r="U11" s="50" t="s">
        <v>23</v>
      </c>
      <c r="V11" s="51">
        <f>COUNTIFS(N:N,"CANCELADO")</f>
        <v>3</v>
      </c>
      <c r="W11" s="53"/>
    </row>
    <row r="12" ht="15.75" customHeight="1">
      <c r="A12" s="34">
        <v>45705.0</v>
      </c>
      <c r="B12" s="34">
        <v>45706.0</v>
      </c>
      <c r="C12" s="35">
        <v>190045.0</v>
      </c>
      <c r="D12" s="35" t="s">
        <v>48</v>
      </c>
      <c r="E12" s="34">
        <v>45139.0</v>
      </c>
      <c r="F12" s="36">
        <f t="shared" si="1"/>
        <v>18</v>
      </c>
      <c r="G12" s="37">
        <v>45222.0</v>
      </c>
      <c r="H12" s="36">
        <f t="shared" si="2"/>
        <v>16</v>
      </c>
      <c r="I12" s="35" t="s">
        <v>62</v>
      </c>
      <c r="J12" s="35" t="s">
        <v>267</v>
      </c>
      <c r="K12" s="38"/>
      <c r="L12" s="39"/>
      <c r="M12" s="39"/>
      <c r="N12" s="35" t="s">
        <v>21</v>
      </c>
      <c r="O12" s="40"/>
      <c r="P12" s="57"/>
      <c r="Q12" s="42"/>
      <c r="R12" s="58" t="s">
        <v>14</v>
      </c>
      <c r="S12" s="59">
        <f>SUM(S3,S4,S8)</f>
        <v>9</v>
      </c>
      <c r="T12" s="19"/>
      <c r="U12" s="58" t="s">
        <v>14</v>
      </c>
      <c r="V12" s="59">
        <f>SUM(V3:V11)</f>
        <v>647</v>
      </c>
      <c r="W12" s="60"/>
    </row>
    <row r="13">
      <c r="A13" s="34">
        <v>45705.0</v>
      </c>
      <c r="B13" s="34">
        <v>45708.0</v>
      </c>
      <c r="C13" s="35">
        <v>225065.0</v>
      </c>
      <c r="D13" s="35" t="s">
        <v>48</v>
      </c>
      <c r="E13" s="34">
        <v>45505.0</v>
      </c>
      <c r="F13" s="36">
        <f t="shared" si="1"/>
        <v>6</v>
      </c>
      <c r="G13" s="34">
        <v>45519.0</v>
      </c>
      <c r="H13" s="36">
        <f t="shared" si="2"/>
        <v>6</v>
      </c>
      <c r="I13" s="35" t="s">
        <v>268</v>
      </c>
      <c r="J13" s="35" t="s">
        <v>272</v>
      </c>
      <c r="K13" s="38"/>
      <c r="L13" s="35" t="s">
        <v>68</v>
      </c>
      <c r="M13" s="35" t="s">
        <v>266</v>
      </c>
      <c r="N13" s="35" t="s">
        <v>15</v>
      </c>
      <c r="O13" s="40"/>
      <c r="P13" s="61"/>
      <c r="Q13" s="62"/>
      <c r="R13" s="63"/>
      <c r="S13" s="63"/>
      <c r="T13" s="64"/>
      <c r="U13" s="63"/>
      <c r="V13" s="63"/>
      <c r="W13" s="65"/>
    </row>
    <row r="14">
      <c r="A14" s="34">
        <v>45705.0</v>
      </c>
      <c r="B14" s="34">
        <v>45716.0</v>
      </c>
      <c r="C14" s="35">
        <v>226262.0</v>
      </c>
      <c r="D14" s="35" t="s">
        <v>48</v>
      </c>
      <c r="E14" s="34">
        <v>45413.0</v>
      </c>
      <c r="F14" s="36">
        <f t="shared" si="1"/>
        <v>9</v>
      </c>
      <c r="G14" s="34">
        <v>45540.0</v>
      </c>
      <c r="H14" s="36">
        <f t="shared" si="2"/>
        <v>5</v>
      </c>
      <c r="I14" s="35" t="s">
        <v>62</v>
      </c>
      <c r="J14" s="39"/>
      <c r="K14" s="38"/>
      <c r="L14" s="35" t="s">
        <v>68</v>
      </c>
      <c r="M14" s="35" t="s">
        <v>266</v>
      </c>
      <c r="N14" s="35" t="s">
        <v>17</v>
      </c>
      <c r="O14" s="40"/>
      <c r="P14" s="66"/>
      <c r="Q14" s="67" t="s">
        <v>56</v>
      </c>
      <c r="R14" s="68"/>
      <c r="S14" s="44"/>
      <c r="T14" s="69"/>
      <c r="U14" s="70" t="s">
        <v>57</v>
      </c>
      <c r="V14" s="44"/>
      <c r="W14" s="71"/>
    </row>
    <row r="15">
      <c r="A15" s="34">
        <v>45705.0</v>
      </c>
      <c r="B15" s="34">
        <v>45716.0</v>
      </c>
      <c r="C15" s="35">
        <v>237591.0</v>
      </c>
      <c r="D15" s="35" t="s">
        <v>48</v>
      </c>
      <c r="E15" s="34">
        <v>45566.0</v>
      </c>
      <c r="F15" s="36">
        <f t="shared" si="1"/>
        <v>4</v>
      </c>
      <c r="G15" s="34">
        <v>45679.0</v>
      </c>
      <c r="H15" s="36">
        <f t="shared" si="2"/>
        <v>1</v>
      </c>
      <c r="I15" s="35" t="s">
        <v>43</v>
      </c>
      <c r="J15" s="35" t="s">
        <v>138</v>
      </c>
      <c r="K15" s="38"/>
      <c r="L15" s="35" t="s">
        <v>68</v>
      </c>
      <c r="M15" s="35" t="s">
        <v>266</v>
      </c>
      <c r="N15" s="35" t="s">
        <v>17</v>
      </c>
      <c r="O15" s="40"/>
      <c r="P15" s="66"/>
      <c r="Q15" s="71" t="s">
        <v>24</v>
      </c>
      <c r="R15" s="71" t="s">
        <v>58</v>
      </c>
      <c r="S15" s="71" t="s">
        <v>36</v>
      </c>
      <c r="T15" s="69"/>
      <c r="U15" s="72"/>
      <c r="V15" s="73"/>
      <c r="W15" s="141" t="str">
        <f t="shared" ref="W15:W20" si="3">100% -(V15/U15)</f>
        <v>#DIV/0!</v>
      </c>
    </row>
    <row r="16">
      <c r="A16" s="34">
        <v>45705.0</v>
      </c>
      <c r="B16" s="34">
        <v>45706.0</v>
      </c>
      <c r="C16" s="35">
        <v>179371.0</v>
      </c>
      <c r="D16" s="35" t="s">
        <v>59</v>
      </c>
      <c r="E16" s="34">
        <v>45108.0</v>
      </c>
      <c r="F16" s="36">
        <f t="shared" si="1"/>
        <v>19</v>
      </c>
      <c r="G16" s="34">
        <v>45189.0</v>
      </c>
      <c r="H16" s="36">
        <f t="shared" si="2"/>
        <v>17</v>
      </c>
      <c r="I16" s="35" t="s">
        <v>268</v>
      </c>
      <c r="J16" s="35" t="s">
        <v>267</v>
      </c>
      <c r="K16" s="38"/>
      <c r="L16" s="39"/>
      <c r="M16" s="39"/>
      <c r="N16" s="35" t="s">
        <v>21</v>
      </c>
      <c r="O16" s="40"/>
      <c r="P16" s="66"/>
      <c r="Q16" s="79"/>
      <c r="R16" s="79"/>
      <c r="S16" s="79"/>
      <c r="T16" s="69"/>
      <c r="U16" s="76"/>
      <c r="V16" s="73"/>
      <c r="W16" s="141" t="str">
        <f t="shared" si="3"/>
        <v>#DIV/0!</v>
      </c>
    </row>
    <row r="17">
      <c r="A17" s="34">
        <v>45705.0</v>
      </c>
      <c r="B17" s="34">
        <v>45716.0</v>
      </c>
      <c r="C17" s="35">
        <v>219615.0</v>
      </c>
      <c r="D17" s="35" t="s">
        <v>59</v>
      </c>
      <c r="E17" s="34">
        <v>44774.0</v>
      </c>
      <c r="F17" s="36">
        <f t="shared" si="1"/>
        <v>30</v>
      </c>
      <c r="G17" s="34">
        <v>45471.0</v>
      </c>
      <c r="H17" s="36">
        <f t="shared" si="2"/>
        <v>8</v>
      </c>
      <c r="I17" s="35" t="s">
        <v>49</v>
      </c>
      <c r="J17" s="35">
        <v>259.0</v>
      </c>
      <c r="K17" s="38"/>
      <c r="L17" s="39"/>
      <c r="M17" s="39"/>
      <c r="N17" s="35" t="s">
        <v>17</v>
      </c>
      <c r="O17" s="40"/>
      <c r="P17" s="66"/>
      <c r="Q17" s="79"/>
      <c r="R17" s="79"/>
      <c r="S17" s="79"/>
      <c r="T17" s="69"/>
      <c r="U17" s="79"/>
      <c r="V17" s="79"/>
      <c r="W17" s="141" t="str">
        <f t="shared" si="3"/>
        <v>#DIV/0!</v>
      </c>
    </row>
    <row r="18">
      <c r="A18" s="34">
        <v>45705.0</v>
      </c>
      <c r="B18" s="34">
        <v>45716.0</v>
      </c>
      <c r="C18" s="35">
        <v>206392.0</v>
      </c>
      <c r="D18" s="35" t="s">
        <v>59</v>
      </c>
      <c r="E18" s="34">
        <v>45231.0</v>
      </c>
      <c r="F18" s="36">
        <f t="shared" si="1"/>
        <v>15</v>
      </c>
      <c r="G18" s="34">
        <v>45372.0</v>
      </c>
      <c r="H18" s="36">
        <f t="shared" si="2"/>
        <v>11</v>
      </c>
      <c r="I18" s="35" t="s">
        <v>118</v>
      </c>
      <c r="J18" s="35">
        <v>602.0</v>
      </c>
      <c r="K18" s="38"/>
      <c r="L18" s="39"/>
      <c r="M18" s="39"/>
      <c r="N18" s="35" t="s">
        <v>17</v>
      </c>
      <c r="O18" s="40"/>
      <c r="P18" s="66"/>
      <c r="Q18" s="79"/>
      <c r="R18" s="79"/>
      <c r="S18" s="79"/>
      <c r="T18" s="69"/>
      <c r="U18" s="79"/>
      <c r="V18" s="79"/>
      <c r="W18" s="141" t="str">
        <f t="shared" si="3"/>
        <v>#DIV/0!</v>
      </c>
    </row>
    <row r="19">
      <c r="A19" s="34">
        <v>45705.0</v>
      </c>
      <c r="B19" s="34">
        <v>45716.0</v>
      </c>
      <c r="C19" s="35">
        <v>220489.0</v>
      </c>
      <c r="D19" s="35" t="s">
        <v>59</v>
      </c>
      <c r="E19" s="34">
        <v>45292.0</v>
      </c>
      <c r="F19" s="36">
        <f t="shared" si="1"/>
        <v>13</v>
      </c>
      <c r="G19" s="34">
        <v>45496.0</v>
      </c>
      <c r="H19" s="36">
        <f t="shared" si="2"/>
        <v>7</v>
      </c>
      <c r="I19" s="35" t="s">
        <v>268</v>
      </c>
      <c r="J19" s="35">
        <v>328.0</v>
      </c>
      <c r="K19" s="38"/>
      <c r="L19" s="35" t="s">
        <v>68</v>
      </c>
      <c r="M19" s="35" t="s">
        <v>266</v>
      </c>
      <c r="N19" s="35" t="s">
        <v>17</v>
      </c>
      <c r="O19" s="40"/>
      <c r="P19" s="66"/>
      <c r="Q19" s="79"/>
      <c r="R19" s="79"/>
      <c r="S19" s="79"/>
      <c r="T19" s="69"/>
      <c r="U19" s="79"/>
      <c r="V19" s="79"/>
      <c r="W19" s="141" t="str">
        <f t="shared" si="3"/>
        <v>#DIV/0!</v>
      </c>
    </row>
    <row r="20">
      <c r="A20" s="34">
        <v>45705.0</v>
      </c>
      <c r="B20" s="34">
        <v>45716.0</v>
      </c>
      <c r="C20" s="35">
        <v>235625.0</v>
      </c>
      <c r="D20" s="35" t="s">
        <v>59</v>
      </c>
      <c r="E20" s="34">
        <v>45566.0</v>
      </c>
      <c r="F20" s="36">
        <f t="shared" si="1"/>
        <v>4</v>
      </c>
      <c r="G20" s="37">
        <v>45623.0</v>
      </c>
      <c r="H20" s="36">
        <f t="shared" si="2"/>
        <v>3</v>
      </c>
      <c r="I20" s="35" t="s">
        <v>268</v>
      </c>
      <c r="J20" s="35">
        <v>316.0</v>
      </c>
      <c r="K20" s="48">
        <v>2000.0</v>
      </c>
      <c r="L20" s="35" t="s">
        <v>68</v>
      </c>
      <c r="M20" s="35" t="s">
        <v>273</v>
      </c>
      <c r="N20" s="35" t="s">
        <v>15</v>
      </c>
      <c r="O20" s="55" t="s">
        <v>55</v>
      </c>
      <c r="P20" s="66"/>
      <c r="Q20" s="79"/>
      <c r="R20" s="79"/>
      <c r="S20" s="79"/>
      <c r="T20" s="69"/>
      <c r="U20" s="79"/>
      <c r="V20" s="79"/>
      <c r="W20" s="141" t="str">
        <f t="shared" si="3"/>
        <v>#DIV/0!</v>
      </c>
    </row>
    <row r="21">
      <c r="A21" s="34">
        <v>45709.0</v>
      </c>
      <c r="B21" s="34">
        <v>45716.0</v>
      </c>
      <c r="C21" s="35">
        <v>242735.0</v>
      </c>
      <c r="D21" s="35"/>
      <c r="E21" s="34"/>
      <c r="F21" s="36"/>
      <c r="G21" s="37"/>
      <c r="H21" s="36"/>
      <c r="I21" s="35" t="s">
        <v>62</v>
      </c>
      <c r="J21" s="35">
        <v>104.0</v>
      </c>
      <c r="K21" s="48">
        <v>4000.0</v>
      </c>
      <c r="L21" s="39"/>
      <c r="M21" s="35" t="s">
        <v>274</v>
      </c>
      <c r="N21" s="35" t="s">
        <v>15</v>
      </c>
      <c r="O21" s="55" t="s">
        <v>55</v>
      </c>
      <c r="P21" s="66"/>
      <c r="Q21" s="79"/>
      <c r="R21" s="79"/>
      <c r="S21" s="79"/>
      <c r="T21" s="80"/>
      <c r="U21" s="80"/>
      <c r="V21" s="80"/>
      <c r="W21" s="81"/>
    </row>
    <row r="22" ht="15.75" customHeight="1">
      <c r="A22" s="34">
        <v>45705.0</v>
      </c>
      <c r="B22" s="34">
        <v>45706.0</v>
      </c>
      <c r="C22" s="35">
        <v>129908.0</v>
      </c>
      <c r="D22" s="35" t="s">
        <v>65</v>
      </c>
      <c r="E22" s="34">
        <v>44682.0</v>
      </c>
      <c r="F22" s="36">
        <f>DATEDIF(E22,TODAY(),"M")</f>
        <v>33</v>
      </c>
      <c r="G22" s="34">
        <v>44704.0</v>
      </c>
      <c r="H22" s="36">
        <f>DATEDIF(G22,TODAY(),"M")</f>
        <v>33</v>
      </c>
      <c r="I22" s="35" t="s">
        <v>275</v>
      </c>
      <c r="J22" s="35" t="s">
        <v>276</v>
      </c>
      <c r="K22" s="38"/>
      <c r="L22" s="39"/>
      <c r="M22" s="39"/>
      <c r="N22" s="35" t="s">
        <v>23</v>
      </c>
      <c r="O22" s="40"/>
      <c r="P22" s="66"/>
      <c r="Q22" s="79"/>
      <c r="R22" s="79"/>
      <c r="S22" s="79"/>
      <c r="T22" s="80"/>
      <c r="U22" s="80"/>
      <c r="V22" s="80"/>
      <c r="W22" s="80"/>
    </row>
    <row r="23" ht="15.75" customHeight="1">
      <c r="A23" s="34">
        <v>45714.0</v>
      </c>
      <c r="B23" s="34">
        <v>45716.0</v>
      </c>
      <c r="C23" s="35">
        <v>219697.0</v>
      </c>
      <c r="D23" s="35"/>
      <c r="E23" s="34"/>
      <c r="F23" s="36"/>
      <c r="G23" s="34"/>
      <c r="H23" s="36"/>
      <c r="I23" s="35" t="s">
        <v>39</v>
      </c>
      <c r="J23" s="35"/>
      <c r="K23" s="38"/>
      <c r="L23" s="35" t="s">
        <v>68</v>
      </c>
      <c r="M23" s="39"/>
      <c r="N23" s="35" t="s">
        <v>17</v>
      </c>
      <c r="O23" s="40"/>
      <c r="P23" s="66"/>
      <c r="Q23" s="79"/>
      <c r="R23" s="79"/>
      <c r="S23" s="79"/>
      <c r="T23" s="80"/>
      <c r="U23" s="80"/>
      <c r="V23" s="80"/>
      <c r="W23" s="80"/>
    </row>
    <row r="24">
      <c r="A24" s="34">
        <v>45705.0</v>
      </c>
      <c r="B24" s="34">
        <v>45716.0</v>
      </c>
      <c r="C24" s="35">
        <v>138083.0</v>
      </c>
      <c r="D24" s="35" t="s">
        <v>65</v>
      </c>
      <c r="E24" s="34">
        <v>44713.0</v>
      </c>
      <c r="F24" s="36">
        <f t="shared" ref="F24:F647" si="4">DATEDIF(E24,TODAY(),"M")</f>
        <v>32</v>
      </c>
      <c r="G24" s="34">
        <v>44765.0</v>
      </c>
      <c r="H24" s="36">
        <f t="shared" ref="H24:H647" si="5">DATEDIF(G24,TODAY(),"M")</f>
        <v>31</v>
      </c>
      <c r="I24" s="35" t="s">
        <v>265</v>
      </c>
      <c r="J24" s="35">
        <v>29.0</v>
      </c>
      <c r="K24" s="38"/>
      <c r="L24" s="39"/>
      <c r="M24" s="39"/>
      <c r="N24" s="35" t="s">
        <v>17</v>
      </c>
      <c r="O24" s="40"/>
      <c r="P24" s="66"/>
      <c r="Q24" s="79"/>
      <c r="R24" s="79"/>
      <c r="S24" s="79"/>
      <c r="T24" s="80"/>
      <c r="U24" s="80"/>
      <c r="V24" s="80"/>
      <c r="W24" s="80"/>
    </row>
    <row r="25">
      <c r="A25" s="34">
        <v>45705.0</v>
      </c>
      <c r="B25" s="34">
        <v>45716.0</v>
      </c>
      <c r="C25" s="35">
        <v>177185.0</v>
      </c>
      <c r="D25" s="35" t="s">
        <v>65</v>
      </c>
      <c r="E25" s="34">
        <v>44986.0</v>
      </c>
      <c r="F25" s="36">
        <f t="shared" si="4"/>
        <v>23</v>
      </c>
      <c r="G25" s="34">
        <v>45119.0</v>
      </c>
      <c r="H25" s="36">
        <f t="shared" si="5"/>
        <v>19</v>
      </c>
      <c r="I25" s="35" t="s">
        <v>46</v>
      </c>
      <c r="J25" s="35">
        <v>404.0</v>
      </c>
      <c r="K25" s="38"/>
      <c r="L25" s="39"/>
      <c r="M25" s="39"/>
      <c r="N25" s="35" t="s">
        <v>17</v>
      </c>
      <c r="O25" s="40"/>
      <c r="P25" s="66"/>
      <c r="Q25" s="79"/>
      <c r="R25" s="79"/>
      <c r="S25" s="79"/>
      <c r="T25" s="80"/>
      <c r="U25" s="80"/>
      <c r="V25" s="80"/>
      <c r="W25" s="80"/>
    </row>
    <row r="26">
      <c r="A26" s="34">
        <v>45705.0</v>
      </c>
      <c r="B26" s="34">
        <v>45716.0</v>
      </c>
      <c r="C26" s="35">
        <v>209609.0</v>
      </c>
      <c r="D26" s="35" t="s">
        <v>65</v>
      </c>
      <c r="E26" s="34">
        <v>45200.0</v>
      </c>
      <c r="F26" s="36">
        <f t="shared" si="4"/>
        <v>16</v>
      </c>
      <c r="G26" s="34">
        <v>45391.0</v>
      </c>
      <c r="H26" s="36">
        <f t="shared" si="5"/>
        <v>10</v>
      </c>
      <c r="I26" s="35" t="s">
        <v>265</v>
      </c>
      <c r="J26" s="35">
        <v>29.0</v>
      </c>
      <c r="K26" s="38"/>
      <c r="L26" s="39"/>
      <c r="M26" s="39"/>
      <c r="N26" s="35" t="s">
        <v>17</v>
      </c>
      <c r="O26" s="40"/>
      <c r="P26" s="66"/>
      <c r="Q26" s="79"/>
      <c r="R26" s="79"/>
      <c r="S26" s="79"/>
      <c r="T26" s="80"/>
      <c r="U26" s="80"/>
      <c r="V26" s="80"/>
      <c r="W26" s="80"/>
    </row>
    <row r="27">
      <c r="A27" s="34">
        <v>45705.0</v>
      </c>
      <c r="B27" s="34">
        <v>45716.0</v>
      </c>
      <c r="C27" s="35">
        <v>213542.0</v>
      </c>
      <c r="D27" s="35" t="s">
        <v>65</v>
      </c>
      <c r="E27" s="34">
        <v>45139.0</v>
      </c>
      <c r="F27" s="36">
        <f t="shared" si="4"/>
        <v>18</v>
      </c>
      <c r="G27" s="34">
        <v>45420.0</v>
      </c>
      <c r="H27" s="36">
        <f t="shared" si="5"/>
        <v>9</v>
      </c>
      <c r="I27" s="35" t="s">
        <v>46</v>
      </c>
      <c r="J27" s="35" t="s">
        <v>277</v>
      </c>
      <c r="K27" s="38"/>
      <c r="L27" s="39"/>
      <c r="M27" s="39"/>
      <c r="N27" s="35" t="s">
        <v>17</v>
      </c>
      <c r="O27" s="40"/>
      <c r="P27" s="66"/>
      <c r="Q27" s="79"/>
      <c r="R27" s="79"/>
      <c r="S27" s="79"/>
      <c r="T27" s="80"/>
      <c r="U27" s="80"/>
      <c r="V27" s="80"/>
      <c r="W27" s="80"/>
    </row>
    <row r="28">
      <c r="A28" s="34">
        <v>45705.0</v>
      </c>
      <c r="B28" s="34">
        <v>45716.0</v>
      </c>
      <c r="C28" s="35">
        <v>201761.0</v>
      </c>
      <c r="D28" s="35" t="s">
        <v>65</v>
      </c>
      <c r="E28" s="34">
        <v>45292.0</v>
      </c>
      <c r="F28" s="36">
        <f t="shared" si="4"/>
        <v>13</v>
      </c>
      <c r="G28" s="34">
        <v>45330.0</v>
      </c>
      <c r="H28" s="36">
        <f t="shared" si="5"/>
        <v>12</v>
      </c>
      <c r="I28" s="35" t="s">
        <v>39</v>
      </c>
      <c r="J28" s="39"/>
      <c r="K28" s="38"/>
      <c r="L28" s="35" t="s">
        <v>68</v>
      </c>
      <c r="M28" s="35" t="s">
        <v>278</v>
      </c>
      <c r="N28" s="35" t="s">
        <v>17</v>
      </c>
      <c r="O28" s="40"/>
      <c r="P28" s="66"/>
      <c r="Q28" s="79"/>
      <c r="R28" s="79"/>
      <c r="S28" s="79"/>
      <c r="T28" s="80"/>
      <c r="U28" s="80"/>
      <c r="V28" s="80"/>
      <c r="W28" s="80"/>
    </row>
    <row r="29">
      <c r="A29" s="34">
        <v>45705.0</v>
      </c>
      <c r="B29" s="34">
        <v>45707.0</v>
      </c>
      <c r="C29" s="35">
        <v>218045.0</v>
      </c>
      <c r="D29" s="35" t="s">
        <v>65</v>
      </c>
      <c r="E29" s="34">
        <v>45413.0</v>
      </c>
      <c r="F29" s="36">
        <f t="shared" si="4"/>
        <v>9</v>
      </c>
      <c r="G29" s="34">
        <v>45457.0</v>
      </c>
      <c r="H29" s="36">
        <f t="shared" si="5"/>
        <v>8</v>
      </c>
      <c r="I29" s="35" t="s">
        <v>268</v>
      </c>
      <c r="J29" s="35" t="s">
        <v>279</v>
      </c>
      <c r="K29" s="48">
        <v>10000.0</v>
      </c>
      <c r="L29" s="35" t="s">
        <v>68</v>
      </c>
      <c r="M29" s="35" t="s">
        <v>280</v>
      </c>
      <c r="N29" s="35" t="s">
        <v>15</v>
      </c>
      <c r="O29" s="55">
        <v>218006.0</v>
      </c>
      <c r="P29" s="66"/>
      <c r="Q29" s="79"/>
      <c r="R29" s="79"/>
      <c r="S29" s="79"/>
      <c r="T29" s="80"/>
      <c r="U29" s="80"/>
      <c r="V29" s="80"/>
      <c r="W29" s="80"/>
    </row>
    <row r="30">
      <c r="A30" s="34">
        <v>45705.0</v>
      </c>
      <c r="B30" s="34">
        <v>45716.0</v>
      </c>
      <c r="C30" s="35">
        <v>220734.0</v>
      </c>
      <c r="D30" s="35" t="s">
        <v>65</v>
      </c>
      <c r="E30" s="34">
        <v>45383.0</v>
      </c>
      <c r="F30" s="36">
        <f t="shared" si="4"/>
        <v>10</v>
      </c>
      <c r="G30" s="34">
        <v>45481.0</v>
      </c>
      <c r="H30" s="36">
        <f t="shared" si="5"/>
        <v>7</v>
      </c>
      <c r="I30" s="35" t="s">
        <v>46</v>
      </c>
      <c r="J30" s="35">
        <v>404.0</v>
      </c>
      <c r="K30" s="38"/>
      <c r="L30" s="39"/>
      <c r="M30" s="39"/>
      <c r="N30" s="35" t="s">
        <v>17</v>
      </c>
      <c r="O30" s="40"/>
      <c r="P30" s="66"/>
      <c r="Q30" s="79"/>
      <c r="R30" s="79"/>
      <c r="S30" s="79"/>
      <c r="T30" s="80"/>
      <c r="U30" s="80"/>
      <c r="V30" s="80"/>
      <c r="W30" s="80"/>
    </row>
    <row r="31">
      <c r="A31" s="34">
        <v>45705.0</v>
      </c>
      <c r="B31" s="34">
        <v>45716.0</v>
      </c>
      <c r="C31" s="35">
        <v>223405.0</v>
      </c>
      <c r="D31" s="35" t="s">
        <v>65</v>
      </c>
      <c r="E31" s="34">
        <v>45474.0</v>
      </c>
      <c r="F31" s="36">
        <f t="shared" si="4"/>
        <v>7</v>
      </c>
      <c r="G31" s="34">
        <v>45505.0</v>
      </c>
      <c r="H31" s="36">
        <f t="shared" si="5"/>
        <v>6</v>
      </c>
      <c r="I31" s="35" t="s">
        <v>268</v>
      </c>
      <c r="J31" s="35" t="s">
        <v>69</v>
      </c>
      <c r="K31" s="48">
        <v>7000.0</v>
      </c>
      <c r="L31" s="35" t="s">
        <v>68</v>
      </c>
      <c r="M31" s="35"/>
      <c r="N31" s="35" t="s">
        <v>15</v>
      </c>
      <c r="O31" s="55" t="s">
        <v>55</v>
      </c>
      <c r="P31" s="66"/>
      <c r="Q31" s="79"/>
      <c r="R31" s="79"/>
      <c r="S31" s="79"/>
      <c r="T31" s="80"/>
      <c r="U31" s="80"/>
      <c r="V31" s="80"/>
      <c r="W31" s="80"/>
    </row>
    <row r="32">
      <c r="A32" s="34">
        <v>45705.0</v>
      </c>
      <c r="B32" s="34">
        <v>45716.0</v>
      </c>
      <c r="C32" s="35">
        <v>226093.0</v>
      </c>
      <c r="D32" s="35" t="s">
        <v>65</v>
      </c>
      <c r="E32" s="34">
        <v>45505.0</v>
      </c>
      <c r="F32" s="36">
        <f t="shared" si="4"/>
        <v>6</v>
      </c>
      <c r="G32" s="34">
        <v>45530.0</v>
      </c>
      <c r="H32" s="36">
        <f t="shared" si="5"/>
        <v>6</v>
      </c>
      <c r="I32" s="35" t="s">
        <v>268</v>
      </c>
      <c r="J32" s="35" t="s">
        <v>124</v>
      </c>
      <c r="K32" s="48">
        <v>4000.0</v>
      </c>
      <c r="L32" s="35" t="s">
        <v>68</v>
      </c>
      <c r="M32" s="39"/>
      <c r="N32" s="35" t="s">
        <v>15</v>
      </c>
      <c r="O32" s="40"/>
      <c r="P32" s="66"/>
      <c r="Q32" s="79"/>
      <c r="R32" s="79"/>
      <c r="S32" s="79"/>
      <c r="T32" s="80"/>
      <c r="U32" s="80"/>
      <c r="V32" s="80"/>
      <c r="W32" s="80"/>
    </row>
    <row r="33">
      <c r="A33" s="34">
        <v>45705.0</v>
      </c>
      <c r="B33" s="34">
        <v>45716.0</v>
      </c>
      <c r="C33" s="35">
        <v>204171.0</v>
      </c>
      <c r="D33" s="35" t="s">
        <v>65</v>
      </c>
      <c r="E33" s="34">
        <v>45261.0</v>
      </c>
      <c r="F33" s="36">
        <f t="shared" si="4"/>
        <v>14</v>
      </c>
      <c r="G33" s="34">
        <v>45349.0</v>
      </c>
      <c r="H33" s="36">
        <f t="shared" si="5"/>
        <v>12</v>
      </c>
      <c r="I33" s="35" t="s">
        <v>62</v>
      </c>
      <c r="J33" s="39"/>
      <c r="K33" s="38"/>
      <c r="L33" s="39"/>
      <c r="M33" s="39"/>
      <c r="N33" s="35" t="s">
        <v>17</v>
      </c>
      <c r="O33" s="40"/>
      <c r="P33" s="66"/>
      <c r="Q33" s="79"/>
      <c r="R33" s="79"/>
      <c r="S33" s="79"/>
      <c r="T33" s="80"/>
      <c r="U33" s="80"/>
      <c r="V33" s="80"/>
      <c r="W33" s="80"/>
    </row>
    <row r="34">
      <c r="A34" s="34">
        <v>45705.0</v>
      </c>
      <c r="B34" s="34">
        <v>45716.0</v>
      </c>
      <c r="C34" s="35">
        <v>241053.0</v>
      </c>
      <c r="D34" s="35" t="s">
        <v>65</v>
      </c>
      <c r="E34" s="34">
        <v>45505.0</v>
      </c>
      <c r="F34" s="36">
        <f t="shared" si="4"/>
        <v>6</v>
      </c>
      <c r="G34" s="34">
        <v>45685.0</v>
      </c>
      <c r="H34" s="36">
        <f t="shared" si="5"/>
        <v>1</v>
      </c>
      <c r="I34" s="35" t="s">
        <v>49</v>
      </c>
      <c r="J34" s="35" t="s">
        <v>31</v>
      </c>
      <c r="K34" s="38"/>
      <c r="L34" s="39"/>
      <c r="M34" s="39"/>
      <c r="N34" s="35" t="s">
        <v>17</v>
      </c>
      <c r="O34" s="40"/>
      <c r="P34" s="66"/>
      <c r="Q34" s="79"/>
      <c r="R34" s="79"/>
      <c r="S34" s="79"/>
      <c r="T34" s="80"/>
      <c r="U34" s="80"/>
      <c r="V34" s="80"/>
      <c r="W34" s="80"/>
    </row>
    <row r="35">
      <c r="A35" s="34">
        <v>45705.0</v>
      </c>
      <c r="B35" s="34">
        <v>45716.0</v>
      </c>
      <c r="C35" s="35">
        <v>202492.0</v>
      </c>
      <c r="D35" s="35" t="s">
        <v>72</v>
      </c>
      <c r="E35" s="34">
        <v>45231.0</v>
      </c>
      <c r="F35" s="36">
        <f t="shared" si="4"/>
        <v>15</v>
      </c>
      <c r="G35" s="34">
        <v>45337.0</v>
      </c>
      <c r="H35" s="36">
        <f t="shared" si="5"/>
        <v>12</v>
      </c>
      <c r="I35" s="35" t="s">
        <v>46</v>
      </c>
      <c r="J35" s="35">
        <v>406.0</v>
      </c>
      <c r="K35" s="38"/>
      <c r="L35" s="39"/>
      <c r="M35" s="39"/>
      <c r="N35" s="35" t="s">
        <v>17</v>
      </c>
      <c r="O35" s="40"/>
      <c r="P35" s="66"/>
      <c r="Q35" s="79"/>
      <c r="R35" s="79"/>
      <c r="S35" s="79"/>
      <c r="T35" s="80"/>
      <c r="U35" s="80"/>
      <c r="V35" s="80"/>
      <c r="W35" s="80"/>
    </row>
    <row r="36">
      <c r="A36" s="34">
        <v>45705.0</v>
      </c>
      <c r="B36" s="34">
        <v>45706.0</v>
      </c>
      <c r="C36" s="35">
        <v>211991.0</v>
      </c>
      <c r="D36" s="35" t="s">
        <v>72</v>
      </c>
      <c r="E36" s="34">
        <v>45231.0</v>
      </c>
      <c r="F36" s="36">
        <f t="shared" si="4"/>
        <v>15</v>
      </c>
      <c r="G36" s="34">
        <v>45408.0</v>
      </c>
      <c r="H36" s="36">
        <f t="shared" si="5"/>
        <v>10</v>
      </c>
      <c r="I36" s="35" t="s">
        <v>49</v>
      </c>
      <c r="J36" s="35" t="s">
        <v>281</v>
      </c>
      <c r="K36" s="48">
        <v>10000.0</v>
      </c>
      <c r="L36" s="39"/>
      <c r="M36" s="39"/>
      <c r="N36" s="35" t="s">
        <v>15</v>
      </c>
      <c r="O36" s="142">
        <v>35000.0</v>
      </c>
      <c r="P36" s="66"/>
      <c r="Q36" s="79"/>
      <c r="R36" s="79"/>
      <c r="S36" s="79"/>
      <c r="T36" s="80"/>
      <c r="U36" s="80"/>
      <c r="V36" s="80"/>
      <c r="W36" s="80"/>
    </row>
    <row r="37">
      <c r="A37" s="34">
        <v>45705.0</v>
      </c>
      <c r="B37" s="34">
        <v>45707.0</v>
      </c>
      <c r="C37" s="35">
        <v>211806.0</v>
      </c>
      <c r="D37" s="35" t="s">
        <v>72</v>
      </c>
      <c r="E37" s="34">
        <v>45383.0</v>
      </c>
      <c r="F37" s="36">
        <f t="shared" si="4"/>
        <v>10</v>
      </c>
      <c r="G37" s="34">
        <v>45408.0</v>
      </c>
      <c r="H37" s="36">
        <f t="shared" si="5"/>
        <v>10</v>
      </c>
      <c r="I37" s="35" t="s">
        <v>43</v>
      </c>
      <c r="J37" s="39"/>
      <c r="K37" s="38"/>
      <c r="L37" s="39"/>
      <c r="M37" s="39"/>
      <c r="N37" s="35" t="s">
        <v>21</v>
      </c>
      <c r="O37" s="40"/>
      <c r="P37" s="66"/>
      <c r="Q37" s="79"/>
      <c r="R37" s="79"/>
      <c r="S37" s="79"/>
      <c r="T37" s="80"/>
      <c r="U37" s="80"/>
      <c r="V37" s="80"/>
      <c r="W37" s="80"/>
    </row>
    <row r="38">
      <c r="A38" s="34">
        <v>45705.0</v>
      </c>
      <c r="B38" s="34">
        <v>45716.0</v>
      </c>
      <c r="C38" s="35">
        <v>179387.0</v>
      </c>
      <c r="D38" s="35" t="s">
        <v>210</v>
      </c>
      <c r="E38" s="34">
        <v>45017.0</v>
      </c>
      <c r="F38" s="36">
        <f t="shared" si="4"/>
        <v>22</v>
      </c>
      <c r="G38" s="34">
        <v>45127.0</v>
      </c>
      <c r="H38" s="36">
        <f t="shared" si="5"/>
        <v>19</v>
      </c>
      <c r="I38" s="35" t="s">
        <v>118</v>
      </c>
      <c r="J38" s="39"/>
      <c r="K38" s="38"/>
      <c r="L38" s="39"/>
      <c r="M38" s="39"/>
      <c r="N38" s="35" t="s">
        <v>17</v>
      </c>
      <c r="O38" s="40"/>
      <c r="P38" s="66"/>
      <c r="Q38" s="79"/>
      <c r="R38" s="79"/>
      <c r="S38" s="79"/>
      <c r="T38" s="80"/>
      <c r="U38" s="80"/>
      <c r="V38" s="80"/>
      <c r="W38" s="80"/>
    </row>
    <row r="39">
      <c r="A39" s="34">
        <v>45705.0</v>
      </c>
      <c r="B39" s="34">
        <v>45716.0</v>
      </c>
      <c r="C39" s="35">
        <v>187515.0</v>
      </c>
      <c r="D39" s="35" t="s">
        <v>210</v>
      </c>
      <c r="E39" s="34">
        <v>45170.0</v>
      </c>
      <c r="F39" s="36">
        <f t="shared" si="4"/>
        <v>17</v>
      </c>
      <c r="G39" s="34">
        <v>45196.0</v>
      </c>
      <c r="H39" s="36">
        <f t="shared" si="5"/>
        <v>17</v>
      </c>
      <c r="I39" s="35" t="s">
        <v>49</v>
      </c>
      <c r="J39" s="35">
        <v>208.0</v>
      </c>
      <c r="K39" s="38"/>
      <c r="L39" s="39"/>
      <c r="M39" s="39"/>
      <c r="N39" s="35" t="s">
        <v>17</v>
      </c>
      <c r="O39" s="40"/>
      <c r="P39" s="66"/>
      <c r="Q39" s="79"/>
      <c r="R39" s="79"/>
      <c r="S39" s="79"/>
      <c r="T39" s="80"/>
      <c r="U39" s="80"/>
      <c r="V39" s="80"/>
      <c r="W39" s="80"/>
    </row>
    <row r="40">
      <c r="A40" s="34">
        <v>45705.0</v>
      </c>
      <c r="B40" s="34">
        <v>45716.0</v>
      </c>
      <c r="C40" s="35">
        <v>209353.0</v>
      </c>
      <c r="D40" s="35" t="s">
        <v>210</v>
      </c>
      <c r="E40" s="34">
        <v>45383.0</v>
      </c>
      <c r="F40" s="36">
        <f t="shared" si="4"/>
        <v>10</v>
      </c>
      <c r="G40" s="34">
        <v>45387.0</v>
      </c>
      <c r="H40" s="36">
        <f t="shared" si="5"/>
        <v>10</v>
      </c>
      <c r="I40" s="35" t="s">
        <v>43</v>
      </c>
      <c r="J40" s="35">
        <v>312.0</v>
      </c>
      <c r="K40" s="38"/>
      <c r="L40" s="35" t="s">
        <v>68</v>
      </c>
      <c r="M40" s="35" t="s">
        <v>266</v>
      </c>
      <c r="N40" s="35" t="s">
        <v>17</v>
      </c>
      <c r="O40" s="40"/>
      <c r="P40" s="66"/>
      <c r="Q40" s="79"/>
      <c r="R40" s="79"/>
      <c r="S40" s="79"/>
      <c r="T40" s="80"/>
      <c r="U40" s="80"/>
      <c r="V40" s="80"/>
      <c r="W40" s="80"/>
    </row>
    <row r="41">
      <c r="A41" s="34">
        <v>45705.0</v>
      </c>
      <c r="B41" s="34">
        <v>45716.0</v>
      </c>
      <c r="C41" s="35">
        <v>226135.0</v>
      </c>
      <c r="D41" s="35" t="s">
        <v>210</v>
      </c>
      <c r="E41" s="34">
        <v>45413.0</v>
      </c>
      <c r="F41" s="36">
        <f t="shared" si="4"/>
        <v>9</v>
      </c>
      <c r="G41" s="34">
        <v>45531.0</v>
      </c>
      <c r="H41" s="36">
        <f t="shared" si="5"/>
        <v>6</v>
      </c>
      <c r="I41" s="35" t="s">
        <v>268</v>
      </c>
      <c r="J41" s="39"/>
      <c r="K41" s="38"/>
      <c r="L41" s="39"/>
      <c r="M41" s="39"/>
      <c r="N41" s="35" t="s">
        <v>17</v>
      </c>
      <c r="O41" s="40"/>
      <c r="P41" s="66"/>
      <c r="Q41" s="79"/>
      <c r="R41" s="79"/>
      <c r="S41" s="79"/>
      <c r="T41" s="80"/>
      <c r="U41" s="80"/>
      <c r="V41" s="80"/>
      <c r="W41" s="80"/>
    </row>
    <row r="42">
      <c r="A42" s="34">
        <v>45705.0</v>
      </c>
      <c r="B42" s="34">
        <v>45716.0</v>
      </c>
      <c r="C42" s="35">
        <v>221620.0</v>
      </c>
      <c r="D42" s="35" t="s">
        <v>210</v>
      </c>
      <c r="E42" s="39"/>
      <c r="F42" s="36">
        <f t="shared" si="4"/>
        <v>1501</v>
      </c>
      <c r="G42" s="39"/>
      <c r="H42" s="36">
        <f t="shared" si="5"/>
        <v>1501</v>
      </c>
      <c r="I42" s="35" t="s">
        <v>62</v>
      </c>
      <c r="J42" s="39"/>
      <c r="K42" s="38"/>
      <c r="L42" s="39"/>
      <c r="M42" s="39"/>
      <c r="N42" s="35" t="s">
        <v>17</v>
      </c>
      <c r="O42" s="40"/>
      <c r="P42" s="66"/>
      <c r="Q42" s="79"/>
      <c r="R42" s="79"/>
      <c r="S42" s="79"/>
      <c r="T42" s="80"/>
      <c r="U42" s="80"/>
      <c r="V42" s="80"/>
      <c r="W42" s="80"/>
    </row>
    <row r="43">
      <c r="A43" s="34">
        <v>45705.0</v>
      </c>
      <c r="B43" s="34">
        <v>45715.0</v>
      </c>
      <c r="C43" s="35">
        <v>222642.0</v>
      </c>
      <c r="D43" s="35" t="s">
        <v>210</v>
      </c>
      <c r="E43" s="34">
        <v>45474.0</v>
      </c>
      <c r="F43" s="36">
        <f t="shared" si="4"/>
        <v>7</v>
      </c>
      <c r="G43" s="34">
        <v>45474.0</v>
      </c>
      <c r="H43" s="36">
        <f t="shared" si="5"/>
        <v>7</v>
      </c>
      <c r="I43" s="35" t="s">
        <v>49</v>
      </c>
      <c r="J43" s="39"/>
      <c r="K43" s="38"/>
      <c r="L43" s="39"/>
      <c r="M43" s="39"/>
      <c r="N43" s="35" t="s">
        <v>22</v>
      </c>
      <c r="O43" s="40"/>
      <c r="P43" s="66"/>
      <c r="Q43" s="79"/>
      <c r="R43" s="79"/>
      <c r="S43" s="79"/>
      <c r="T43" s="80"/>
      <c r="U43" s="80"/>
      <c r="V43" s="80"/>
      <c r="W43" s="80"/>
    </row>
    <row r="44">
      <c r="A44" s="34">
        <v>45705.0</v>
      </c>
      <c r="B44" s="34">
        <v>45716.0</v>
      </c>
      <c r="C44" s="35">
        <v>181100.0</v>
      </c>
      <c r="D44" s="35" t="s">
        <v>210</v>
      </c>
      <c r="E44" s="34">
        <v>45047.0</v>
      </c>
      <c r="F44" s="36">
        <f t="shared" si="4"/>
        <v>21</v>
      </c>
      <c r="G44" s="34">
        <v>45145.0</v>
      </c>
      <c r="H44" s="36">
        <f t="shared" si="5"/>
        <v>18</v>
      </c>
      <c r="I44" s="35" t="s">
        <v>265</v>
      </c>
      <c r="J44" s="39"/>
      <c r="K44" s="38"/>
      <c r="L44" s="39"/>
      <c r="M44" s="39"/>
      <c r="N44" s="35" t="s">
        <v>17</v>
      </c>
      <c r="O44" s="40"/>
      <c r="P44" s="66"/>
      <c r="Q44" s="79"/>
      <c r="R44" s="79"/>
      <c r="S44" s="79"/>
      <c r="T44" s="80"/>
      <c r="U44" s="80"/>
      <c r="V44" s="80"/>
      <c r="W44" s="80"/>
    </row>
    <row r="45" ht="15.0" customHeight="1">
      <c r="A45" s="34">
        <v>45705.0</v>
      </c>
      <c r="B45" s="34">
        <v>45716.0</v>
      </c>
      <c r="C45" s="35">
        <v>103891.0</v>
      </c>
      <c r="D45" s="35" t="s">
        <v>210</v>
      </c>
      <c r="E45" s="34">
        <v>44409.0</v>
      </c>
      <c r="F45" s="36">
        <f t="shared" si="4"/>
        <v>42</v>
      </c>
      <c r="G45" s="37">
        <v>44854.0</v>
      </c>
      <c r="H45" s="36">
        <f t="shared" si="5"/>
        <v>28</v>
      </c>
      <c r="I45" s="35" t="s">
        <v>265</v>
      </c>
      <c r="J45" s="39"/>
      <c r="K45" s="38"/>
      <c r="L45" s="39"/>
      <c r="M45" s="39"/>
      <c r="N45" s="35" t="s">
        <v>17</v>
      </c>
      <c r="O45" s="40"/>
      <c r="P45" s="66"/>
      <c r="Q45" s="79"/>
      <c r="R45" s="79"/>
      <c r="S45" s="79"/>
      <c r="T45" s="80"/>
      <c r="U45" s="80"/>
      <c r="V45" s="80"/>
      <c r="W45" s="80"/>
    </row>
    <row r="46">
      <c r="A46" s="34">
        <v>45705.0</v>
      </c>
      <c r="B46" s="34">
        <v>45716.0</v>
      </c>
      <c r="C46" s="35">
        <v>183312.0</v>
      </c>
      <c r="D46" s="35" t="s">
        <v>210</v>
      </c>
      <c r="E46" s="34">
        <v>45139.0</v>
      </c>
      <c r="F46" s="36">
        <f t="shared" si="4"/>
        <v>18</v>
      </c>
      <c r="G46" s="34">
        <v>45160.0</v>
      </c>
      <c r="H46" s="36">
        <f t="shared" si="5"/>
        <v>18</v>
      </c>
      <c r="I46" s="35" t="s">
        <v>49</v>
      </c>
      <c r="J46" s="35" t="s">
        <v>282</v>
      </c>
      <c r="K46" s="38"/>
      <c r="L46" s="39"/>
      <c r="M46" s="39"/>
      <c r="N46" s="35" t="s">
        <v>17</v>
      </c>
      <c r="O46" s="40"/>
      <c r="P46" s="66"/>
      <c r="Q46" s="79"/>
      <c r="R46" s="79"/>
      <c r="S46" s="79"/>
      <c r="T46" s="80"/>
      <c r="U46" s="80"/>
      <c r="V46" s="80"/>
      <c r="W46" s="80"/>
    </row>
    <row r="47">
      <c r="A47" s="34">
        <v>45705.0</v>
      </c>
      <c r="B47" s="34">
        <v>45716.0</v>
      </c>
      <c r="C47" s="35">
        <v>216760.0</v>
      </c>
      <c r="D47" s="35" t="s">
        <v>210</v>
      </c>
      <c r="E47" s="34">
        <v>45413.0</v>
      </c>
      <c r="F47" s="36">
        <f t="shared" si="4"/>
        <v>9</v>
      </c>
      <c r="G47" s="34">
        <v>45446.0</v>
      </c>
      <c r="H47" s="36">
        <f t="shared" si="5"/>
        <v>8</v>
      </c>
      <c r="I47" s="35" t="s">
        <v>43</v>
      </c>
      <c r="J47" s="35" t="s">
        <v>205</v>
      </c>
      <c r="K47" s="48">
        <v>7000.0</v>
      </c>
      <c r="L47" s="35" t="s">
        <v>68</v>
      </c>
      <c r="M47" s="35"/>
      <c r="N47" s="35" t="s">
        <v>15</v>
      </c>
      <c r="O47" s="55" t="s">
        <v>55</v>
      </c>
      <c r="P47" s="66"/>
      <c r="Q47" s="79"/>
      <c r="R47" s="79"/>
      <c r="S47" s="79"/>
      <c r="T47" s="80"/>
      <c r="U47" s="80"/>
      <c r="V47" s="80"/>
      <c r="W47" s="80"/>
    </row>
    <row r="48">
      <c r="A48" s="34">
        <v>45716.0</v>
      </c>
      <c r="B48" s="34">
        <v>45716.0</v>
      </c>
      <c r="C48" s="35">
        <v>208050.0</v>
      </c>
      <c r="D48" s="35" t="s">
        <v>210</v>
      </c>
      <c r="E48" s="34">
        <v>45323.0</v>
      </c>
      <c r="F48" s="36">
        <f t="shared" si="4"/>
        <v>12</v>
      </c>
      <c r="G48" s="34">
        <v>45378.0</v>
      </c>
      <c r="H48" s="36">
        <f t="shared" si="5"/>
        <v>11</v>
      </c>
      <c r="I48" s="35" t="s">
        <v>268</v>
      </c>
      <c r="J48" s="39"/>
      <c r="K48" s="48">
        <v>13000.0</v>
      </c>
      <c r="L48" s="39"/>
      <c r="M48" s="39"/>
      <c r="N48" s="35" t="s">
        <v>18</v>
      </c>
      <c r="O48" s="40"/>
      <c r="P48" s="66"/>
      <c r="Q48" s="79"/>
      <c r="R48" s="79"/>
      <c r="S48" s="79"/>
      <c r="T48" s="80"/>
      <c r="U48" s="80"/>
      <c r="V48" s="80"/>
      <c r="W48" s="80"/>
    </row>
    <row r="49">
      <c r="A49" s="34">
        <v>45705.0</v>
      </c>
      <c r="B49" s="34">
        <v>45716.0</v>
      </c>
      <c r="C49" s="35">
        <v>227504.0</v>
      </c>
      <c r="D49" s="35" t="s">
        <v>210</v>
      </c>
      <c r="E49" s="34">
        <v>45474.0</v>
      </c>
      <c r="F49" s="36">
        <f t="shared" si="4"/>
        <v>7</v>
      </c>
      <c r="G49" s="34">
        <v>45545.0</v>
      </c>
      <c r="H49" s="36">
        <f t="shared" si="5"/>
        <v>5</v>
      </c>
      <c r="I49" s="35" t="s">
        <v>265</v>
      </c>
      <c r="J49" s="39"/>
      <c r="K49" s="38"/>
      <c r="L49" s="39"/>
      <c r="M49" s="39"/>
      <c r="N49" s="35" t="s">
        <v>17</v>
      </c>
      <c r="O49" s="40"/>
      <c r="P49" s="66"/>
      <c r="Q49" s="79"/>
      <c r="R49" s="79"/>
      <c r="S49" s="79"/>
      <c r="T49" s="80"/>
      <c r="U49" s="80"/>
      <c r="V49" s="80"/>
      <c r="W49" s="80"/>
    </row>
    <row r="50">
      <c r="A50" s="34">
        <v>45705.0</v>
      </c>
      <c r="B50" s="34">
        <v>45716.0</v>
      </c>
      <c r="C50" s="35">
        <v>229960.0</v>
      </c>
      <c r="D50" s="35" t="s">
        <v>210</v>
      </c>
      <c r="E50" s="34">
        <v>45536.0</v>
      </c>
      <c r="F50" s="36">
        <f t="shared" si="4"/>
        <v>5</v>
      </c>
      <c r="G50" s="34">
        <v>45568.0</v>
      </c>
      <c r="H50" s="36">
        <f t="shared" si="5"/>
        <v>4</v>
      </c>
      <c r="I50" s="35" t="s">
        <v>43</v>
      </c>
      <c r="J50" s="35" t="s">
        <v>31</v>
      </c>
      <c r="K50" s="38"/>
      <c r="L50" s="39"/>
      <c r="M50" s="39"/>
      <c r="N50" s="35" t="s">
        <v>17</v>
      </c>
      <c r="O50" s="40"/>
      <c r="P50" s="66"/>
      <c r="Q50" s="79"/>
      <c r="R50" s="79"/>
      <c r="S50" s="79"/>
      <c r="T50" s="80"/>
      <c r="U50" s="80"/>
      <c r="V50" s="80"/>
      <c r="W50" s="80"/>
    </row>
    <row r="51">
      <c r="A51" s="34">
        <v>45705.0</v>
      </c>
      <c r="B51" s="34">
        <v>45716.0</v>
      </c>
      <c r="C51" s="35">
        <v>230269.0</v>
      </c>
      <c r="D51" s="35" t="s">
        <v>210</v>
      </c>
      <c r="E51" s="34">
        <v>45474.0</v>
      </c>
      <c r="F51" s="36">
        <f t="shared" si="4"/>
        <v>7</v>
      </c>
      <c r="G51" s="34">
        <v>45572.0</v>
      </c>
      <c r="H51" s="36">
        <f t="shared" si="5"/>
        <v>4</v>
      </c>
      <c r="I51" s="35" t="s">
        <v>49</v>
      </c>
      <c r="J51" s="35" t="s">
        <v>31</v>
      </c>
      <c r="K51" s="38"/>
      <c r="L51" s="39"/>
      <c r="M51" s="39"/>
      <c r="N51" s="35" t="s">
        <v>17</v>
      </c>
      <c r="O51" s="40"/>
      <c r="P51" s="66"/>
      <c r="Q51" s="79"/>
      <c r="R51" s="79"/>
      <c r="S51" s="79"/>
      <c r="T51" s="80"/>
      <c r="U51" s="80"/>
      <c r="V51" s="80"/>
      <c r="W51" s="80"/>
    </row>
    <row r="52">
      <c r="A52" s="34">
        <v>45705.0</v>
      </c>
      <c r="B52" s="34">
        <v>45716.0</v>
      </c>
      <c r="C52" s="35">
        <v>240615.0</v>
      </c>
      <c r="D52" s="35" t="s">
        <v>210</v>
      </c>
      <c r="E52" s="34">
        <v>45383.0</v>
      </c>
      <c r="F52" s="36">
        <f t="shared" si="4"/>
        <v>10</v>
      </c>
      <c r="G52" s="34">
        <v>45681.0</v>
      </c>
      <c r="H52" s="36">
        <f t="shared" si="5"/>
        <v>1</v>
      </c>
      <c r="I52" s="35" t="s">
        <v>62</v>
      </c>
      <c r="J52" s="39"/>
      <c r="K52" s="38"/>
      <c r="L52" s="39"/>
      <c r="M52" s="39"/>
      <c r="N52" s="35" t="s">
        <v>17</v>
      </c>
      <c r="O52" s="40"/>
      <c r="P52" s="66"/>
      <c r="Q52" s="79"/>
      <c r="R52" s="79"/>
      <c r="S52" s="79"/>
      <c r="T52" s="80"/>
      <c r="U52" s="80"/>
      <c r="V52" s="80"/>
      <c r="W52" s="80"/>
    </row>
    <row r="53">
      <c r="A53" s="34">
        <v>45705.0</v>
      </c>
      <c r="B53" s="34">
        <v>45716.0</v>
      </c>
      <c r="C53" s="35">
        <v>214164.0</v>
      </c>
      <c r="D53" s="35" t="s">
        <v>79</v>
      </c>
      <c r="E53" s="34">
        <v>45292.0</v>
      </c>
      <c r="F53" s="36">
        <f t="shared" si="4"/>
        <v>13</v>
      </c>
      <c r="G53" s="34">
        <v>45425.0</v>
      </c>
      <c r="H53" s="36">
        <f t="shared" si="5"/>
        <v>9</v>
      </c>
      <c r="I53" s="35" t="s">
        <v>268</v>
      </c>
      <c r="J53" s="39"/>
      <c r="K53" s="38"/>
      <c r="L53" s="39"/>
      <c r="M53" s="39"/>
      <c r="N53" s="35" t="s">
        <v>17</v>
      </c>
      <c r="O53" s="40"/>
      <c r="P53" s="66"/>
      <c r="Q53" s="79"/>
      <c r="R53" s="79"/>
      <c r="S53" s="79"/>
      <c r="T53" s="80"/>
      <c r="U53" s="80"/>
      <c r="V53" s="80"/>
      <c r="W53" s="80"/>
    </row>
    <row r="54">
      <c r="A54" s="34">
        <v>45705.0</v>
      </c>
      <c r="B54" s="34">
        <v>45716.0</v>
      </c>
      <c r="C54" s="35">
        <v>154312.0</v>
      </c>
      <c r="D54" s="35" t="s">
        <v>79</v>
      </c>
      <c r="E54" s="34">
        <v>44866.0</v>
      </c>
      <c r="F54" s="36">
        <f t="shared" si="4"/>
        <v>27</v>
      </c>
      <c r="G54" s="37">
        <v>44914.0</v>
      </c>
      <c r="H54" s="36">
        <f t="shared" si="5"/>
        <v>26</v>
      </c>
      <c r="I54" s="35" t="s">
        <v>265</v>
      </c>
      <c r="J54" s="39"/>
      <c r="K54" s="38"/>
      <c r="L54" s="39"/>
      <c r="M54" s="39"/>
      <c r="N54" s="35" t="s">
        <v>17</v>
      </c>
      <c r="O54" s="40"/>
      <c r="P54" s="66"/>
      <c r="Q54" s="79"/>
      <c r="R54" s="79"/>
      <c r="S54" s="79"/>
      <c r="T54" s="80"/>
      <c r="U54" s="80"/>
      <c r="V54" s="80"/>
      <c r="W54" s="80"/>
    </row>
    <row r="55">
      <c r="A55" s="34">
        <v>45705.0</v>
      </c>
      <c r="B55" s="34">
        <v>45716.0</v>
      </c>
      <c r="C55" s="35">
        <v>193032.0</v>
      </c>
      <c r="D55" s="35" t="s">
        <v>79</v>
      </c>
      <c r="E55" s="34">
        <v>45231.0</v>
      </c>
      <c r="F55" s="36">
        <f t="shared" si="4"/>
        <v>15</v>
      </c>
      <c r="G55" s="37">
        <v>45246.0</v>
      </c>
      <c r="H55" s="36">
        <f t="shared" si="5"/>
        <v>15</v>
      </c>
      <c r="I55" s="35" t="s">
        <v>268</v>
      </c>
      <c r="J55" s="39"/>
      <c r="K55" s="38"/>
      <c r="L55" s="39"/>
      <c r="M55" s="39"/>
      <c r="N55" s="35" t="s">
        <v>17</v>
      </c>
      <c r="O55" s="40"/>
      <c r="P55" s="66"/>
      <c r="Q55" s="79"/>
      <c r="R55" s="79"/>
      <c r="S55" s="79"/>
      <c r="T55" s="80"/>
      <c r="U55" s="80"/>
      <c r="V55" s="80"/>
      <c r="W55" s="80"/>
    </row>
    <row r="56">
      <c r="A56" s="34">
        <v>45705.0</v>
      </c>
      <c r="B56" s="34">
        <v>45716.0</v>
      </c>
      <c r="C56" s="35">
        <v>201695.0</v>
      </c>
      <c r="D56" s="35" t="s">
        <v>79</v>
      </c>
      <c r="E56" s="34">
        <v>45231.0</v>
      </c>
      <c r="F56" s="36">
        <f t="shared" si="4"/>
        <v>15</v>
      </c>
      <c r="G56" s="34">
        <v>45329.0</v>
      </c>
      <c r="H56" s="36">
        <f t="shared" si="5"/>
        <v>12</v>
      </c>
      <c r="I56" s="35" t="s">
        <v>268</v>
      </c>
      <c r="J56" s="39"/>
      <c r="K56" s="38"/>
      <c r="L56" s="39"/>
      <c r="M56" s="39"/>
      <c r="N56" s="35" t="s">
        <v>17</v>
      </c>
      <c r="O56" s="40"/>
      <c r="P56" s="66"/>
      <c r="Q56" s="79"/>
      <c r="R56" s="79"/>
      <c r="S56" s="79"/>
      <c r="T56" s="80"/>
      <c r="U56" s="80"/>
      <c r="V56" s="80"/>
      <c r="W56" s="80"/>
    </row>
    <row r="57">
      <c r="A57" s="34">
        <v>45705.0</v>
      </c>
      <c r="B57" s="34">
        <v>45707.0</v>
      </c>
      <c r="C57" s="35">
        <v>223862.0</v>
      </c>
      <c r="D57" s="35" t="s">
        <v>79</v>
      </c>
      <c r="E57" s="34">
        <v>45323.0</v>
      </c>
      <c r="F57" s="36">
        <f t="shared" si="4"/>
        <v>12</v>
      </c>
      <c r="G57" s="34">
        <v>45509.0</v>
      </c>
      <c r="H57" s="36">
        <f t="shared" si="5"/>
        <v>6</v>
      </c>
      <c r="I57" s="35" t="s">
        <v>39</v>
      </c>
      <c r="J57" s="35" t="s">
        <v>146</v>
      </c>
      <c r="K57" s="48">
        <v>5000.0</v>
      </c>
      <c r="L57" s="35" t="s">
        <v>68</v>
      </c>
      <c r="M57" s="35" t="s">
        <v>283</v>
      </c>
      <c r="N57" s="35" t="s">
        <v>15</v>
      </c>
      <c r="O57" s="40"/>
      <c r="P57" s="61"/>
      <c r="Q57" s="82"/>
      <c r="R57" s="82"/>
      <c r="S57" s="82"/>
      <c r="T57" s="61"/>
      <c r="U57" s="80"/>
      <c r="V57" s="80"/>
      <c r="W57" s="80"/>
    </row>
    <row r="58">
      <c r="A58" s="34">
        <v>45705.0</v>
      </c>
      <c r="B58" s="34">
        <v>45716.0</v>
      </c>
      <c r="C58" s="35">
        <v>218849.0</v>
      </c>
      <c r="D58" s="35" t="s">
        <v>79</v>
      </c>
      <c r="E58" s="34">
        <v>45383.0</v>
      </c>
      <c r="F58" s="36">
        <f t="shared" si="4"/>
        <v>10</v>
      </c>
      <c r="G58" s="34">
        <v>45464.0</v>
      </c>
      <c r="H58" s="36">
        <f t="shared" si="5"/>
        <v>8</v>
      </c>
      <c r="I58" s="35" t="s">
        <v>49</v>
      </c>
      <c r="J58" s="35" t="s">
        <v>137</v>
      </c>
      <c r="K58" s="38"/>
      <c r="L58" s="39"/>
      <c r="M58" s="39"/>
      <c r="N58" s="35" t="s">
        <v>17</v>
      </c>
      <c r="O58" s="40"/>
      <c r="P58" s="61"/>
      <c r="Q58" s="61"/>
      <c r="R58" s="61"/>
      <c r="S58" s="61"/>
      <c r="T58" s="61"/>
      <c r="U58" s="80"/>
      <c r="V58" s="80"/>
      <c r="W58" s="80"/>
    </row>
    <row r="59">
      <c r="A59" s="34">
        <v>45705.0</v>
      </c>
      <c r="B59" s="34">
        <v>45707.0</v>
      </c>
      <c r="C59" s="35">
        <v>203135.0</v>
      </c>
      <c r="D59" s="35" t="s">
        <v>79</v>
      </c>
      <c r="E59" s="34">
        <v>45261.0</v>
      </c>
      <c r="F59" s="36">
        <f t="shared" si="4"/>
        <v>14</v>
      </c>
      <c r="G59" s="34">
        <v>45342.0</v>
      </c>
      <c r="H59" s="36">
        <f t="shared" si="5"/>
        <v>12</v>
      </c>
      <c r="I59" s="35" t="s">
        <v>39</v>
      </c>
      <c r="J59" s="39"/>
      <c r="K59" s="38"/>
      <c r="L59" s="39"/>
      <c r="M59" s="39"/>
      <c r="N59" s="35" t="s">
        <v>21</v>
      </c>
      <c r="O59" s="40"/>
      <c r="P59" s="61"/>
      <c r="Q59" s="61"/>
      <c r="R59" s="61"/>
      <c r="S59" s="61"/>
      <c r="T59" s="61"/>
      <c r="U59" s="80"/>
      <c r="V59" s="80"/>
      <c r="W59" s="80"/>
    </row>
    <row r="60">
      <c r="A60" s="34">
        <v>45705.0</v>
      </c>
      <c r="B60" s="34">
        <v>45716.0</v>
      </c>
      <c r="C60" s="35">
        <v>221981.0</v>
      </c>
      <c r="D60" s="35" t="s">
        <v>79</v>
      </c>
      <c r="E60" s="34">
        <v>45413.0</v>
      </c>
      <c r="F60" s="36">
        <f t="shared" si="4"/>
        <v>9</v>
      </c>
      <c r="G60" s="34">
        <v>45400.0</v>
      </c>
      <c r="H60" s="36">
        <f t="shared" si="5"/>
        <v>10</v>
      </c>
      <c r="I60" s="35" t="s">
        <v>39</v>
      </c>
      <c r="J60" s="39"/>
      <c r="K60" s="48">
        <v>4500.0</v>
      </c>
      <c r="L60" s="35" t="s">
        <v>54</v>
      </c>
      <c r="M60" s="39"/>
      <c r="N60" s="35" t="s">
        <v>17</v>
      </c>
      <c r="O60" s="40"/>
      <c r="P60" s="61"/>
      <c r="Q60" s="61"/>
      <c r="R60" s="61"/>
      <c r="S60" s="61"/>
      <c r="T60" s="61"/>
      <c r="U60" s="80"/>
      <c r="V60" s="80"/>
      <c r="W60" s="80"/>
    </row>
    <row r="61">
      <c r="A61" s="34">
        <v>45705.0</v>
      </c>
      <c r="B61" s="34">
        <v>45716.0</v>
      </c>
      <c r="C61" s="35">
        <v>209992.0</v>
      </c>
      <c r="D61" s="35" t="s">
        <v>79</v>
      </c>
      <c r="E61" s="34">
        <v>45352.0</v>
      </c>
      <c r="F61" s="36">
        <f t="shared" si="4"/>
        <v>11</v>
      </c>
      <c r="G61" s="34">
        <v>45392.0</v>
      </c>
      <c r="H61" s="36">
        <f t="shared" si="5"/>
        <v>10</v>
      </c>
      <c r="I61" s="35" t="s">
        <v>62</v>
      </c>
      <c r="J61" s="39"/>
      <c r="K61" s="38"/>
      <c r="L61" s="39"/>
      <c r="M61" s="39"/>
      <c r="N61" s="35" t="s">
        <v>17</v>
      </c>
      <c r="O61" s="40"/>
      <c r="P61" s="61"/>
      <c r="Q61" s="61"/>
      <c r="R61" s="61"/>
      <c r="S61" s="61"/>
      <c r="T61" s="61"/>
      <c r="U61" s="80"/>
      <c r="V61" s="80"/>
      <c r="W61" s="80"/>
    </row>
    <row r="62">
      <c r="A62" s="34">
        <v>45705.0</v>
      </c>
      <c r="B62" s="34">
        <v>45716.0</v>
      </c>
      <c r="C62" s="35">
        <v>192033.0</v>
      </c>
      <c r="D62" s="35" t="s">
        <v>214</v>
      </c>
      <c r="E62" s="34">
        <v>45170.0</v>
      </c>
      <c r="F62" s="36">
        <f t="shared" si="4"/>
        <v>17</v>
      </c>
      <c r="G62" s="34">
        <v>45238.0</v>
      </c>
      <c r="H62" s="36">
        <f t="shared" si="5"/>
        <v>15</v>
      </c>
      <c r="I62" s="35" t="s">
        <v>39</v>
      </c>
      <c r="J62" s="35">
        <v>501.0</v>
      </c>
      <c r="K62" s="48">
        <v>8000.0</v>
      </c>
      <c r="L62" s="35" t="s">
        <v>68</v>
      </c>
      <c r="M62" s="39"/>
      <c r="N62" s="35" t="s">
        <v>17</v>
      </c>
      <c r="O62" s="40"/>
      <c r="P62" s="61"/>
      <c r="Q62" s="61"/>
      <c r="R62" s="61"/>
      <c r="S62" s="61"/>
      <c r="T62" s="61"/>
      <c r="U62" s="80"/>
      <c r="V62" s="80"/>
      <c r="W62" s="80"/>
    </row>
    <row r="63">
      <c r="A63" s="34">
        <v>45705.0</v>
      </c>
      <c r="B63" s="34">
        <v>45716.0</v>
      </c>
      <c r="C63" s="35">
        <v>170972.0</v>
      </c>
      <c r="D63" s="35" t="s">
        <v>214</v>
      </c>
      <c r="E63" s="34">
        <v>45078.0</v>
      </c>
      <c r="F63" s="36">
        <f t="shared" si="4"/>
        <v>20</v>
      </c>
      <c r="G63" s="34">
        <v>45121.0</v>
      </c>
      <c r="H63" s="36">
        <f t="shared" si="5"/>
        <v>19</v>
      </c>
      <c r="I63" s="35" t="s">
        <v>39</v>
      </c>
      <c r="J63" s="35">
        <v>517.0</v>
      </c>
      <c r="K63" s="38"/>
      <c r="L63" s="35" t="s">
        <v>68</v>
      </c>
      <c r="M63" s="35" t="s">
        <v>278</v>
      </c>
      <c r="N63" s="35" t="s">
        <v>17</v>
      </c>
      <c r="O63" s="40"/>
      <c r="P63" s="61"/>
      <c r="Q63" s="61"/>
      <c r="R63" s="61"/>
      <c r="S63" s="61"/>
      <c r="T63" s="61"/>
      <c r="U63" s="80"/>
      <c r="V63" s="80"/>
      <c r="W63" s="80"/>
    </row>
    <row r="64">
      <c r="A64" s="34">
        <v>45705.0</v>
      </c>
      <c r="B64" s="34">
        <v>45716.0</v>
      </c>
      <c r="C64" s="35">
        <v>214465.0</v>
      </c>
      <c r="D64" s="35" t="s">
        <v>214</v>
      </c>
      <c r="E64" s="34">
        <v>45323.0</v>
      </c>
      <c r="F64" s="36">
        <f t="shared" si="4"/>
        <v>12</v>
      </c>
      <c r="G64" s="34">
        <v>45428.0</v>
      </c>
      <c r="H64" s="36">
        <f t="shared" si="5"/>
        <v>9</v>
      </c>
      <c r="I64" s="35" t="s">
        <v>268</v>
      </c>
      <c r="J64" s="35" t="s">
        <v>80</v>
      </c>
      <c r="K64" s="38"/>
      <c r="L64" s="35" t="s">
        <v>54</v>
      </c>
      <c r="M64" s="143">
        <v>15500.0</v>
      </c>
      <c r="N64" s="35" t="s">
        <v>17</v>
      </c>
      <c r="O64" s="144">
        <v>0.8172</v>
      </c>
      <c r="P64" s="61"/>
      <c r="Q64" s="61"/>
      <c r="R64" s="61"/>
      <c r="S64" s="61"/>
      <c r="T64" s="61"/>
      <c r="U64" s="80"/>
      <c r="V64" s="80"/>
      <c r="W64" s="80"/>
    </row>
    <row r="65">
      <c r="A65" s="34">
        <v>45705.0</v>
      </c>
      <c r="B65" s="34">
        <v>45716.0</v>
      </c>
      <c r="C65" s="35">
        <v>204789.0</v>
      </c>
      <c r="D65" s="35" t="s">
        <v>214</v>
      </c>
      <c r="E65" s="34">
        <v>45323.0</v>
      </c>
      <c r="F65" s="36">
        <f t="shared" si="4"/>
        <v>12</v>
      </c>
      <c r="G65" s="34">
        <v>45355.0</v>
      </c>
      <c r="H65" s="36">
        <f t="shared" si="5"/>
        <v>11</v>
      </c>
      <c r="I65" s="35" t="s">
        <v>268</v>
      </c>
      <c r="J65" s="39"/>
      <c r="K65" s="38"/>
      <c r="L65" s="39"/>
      <c r="M65" s="39"/>
      <c r="N65" s="35" t="s">
        <v>17</v>
      </c>
      <c r="O65" s="40"/>
      <c r="P65" s="61"/>
      <c r="Q65" s="61"/>
      <c r="R65" s="61"/>
      <c r="S65" s="61"/>
      <c r="T65" s="61"/>
      <c r="U65" s="80"/>
      <c r="V65" s="80"/>
      <c r="W65" s="80"/>
    </row>
    <row r="66">
      <c r="A66" s="34">
        <v>45705.0</v>
      </c>
      <c r="B66" s="34">
        <v>45716.0</v>
      </c>
      <c r="C66" s="35">
        <v>198146.0</v>
      </c>
      <c r="D66" s="35" t="s">
        <v>214</v>
      </c>
      <c r="E66" s="34">
        <v>44927.0</v>
      </c>
      <c r="F66" s="36">
        <f t="shared" si="4"/>
        <v>25</v>
      </c>
      <c r="G66" s="34">
        <v>45303.0</v>
      </c>
      <c r="H66" s="36">
        <f t="shared" si="5"/>
        <v>13</v>
      </c>
      <c r="I66" s="35" t="s">
        <v>268</v>
      </c>
      <c r="J66" s="39"/>
      <c r="K66" s="38"/>
      <c r="L66" s="39"/>
      <c r="M66" s="39"/>
      <c r="N66" s="35" t="s">
        <v>17</v>
      </c>
      <c r="O66" s="40"/>
      <c r="P66" s="61"/>
      <c r="Q66" s="61"/>
      <c r="R66" s="61"/>
      <c r="S66" s="61"/>
      <c r="T66" s="61"/>
      <c r="U66" s="80"/>
      <c r="V66" s="80"/>
      <c r="W66" s="80"/>
    </row>
    <row r="67">
      <c r="A67" s="34">
        <v>45705.0</v>
      </c>
      <c r="B67" s="34">
        <v>45716.0</v>
      </c>
      <c r="C67" s="35">
        <v>234417.0</v>
      </c>
      <c r="D67" s="35" t="s">
        <v>214</v>
      </c>
      <c r="E67" s="34">
        <v>45505.0</v>
      </c>
      <c r="F67" s="36">
        <f t="shared" si="4"/>
        <v>6</v>
      </c>
      <c r="G67" s="37">
        <v>45614.0</v>
      </c>
      <c r="H67" s="36">
        <f t="shared" si="5"/>
        <v>3</v>
      </c>
      <c r="I67" s="35" t="s">
        <v>268</v>
      </c>
      <c r="J67" s="39"/>
      <c r="K67" s="38"/>
      <c r="L67" s="39"/>
      <c r="M67" s="39"/>
      <c r="N67" s="35" t="s">
        <v>17</v>
      </c>
      <c r="O67" s="40"/>
      <c r="P67" s="61"/>
      <c r="Q67" s="61"/>
      <c r="R67" s="61"/>
      <c r="S67" s="61"/>
      <c r="T67" s="61"/>
      <c r="U67" s="80"/>
      <c r="V67" s="80"/>
      <c r="W67" s="80"/>
    </row>
    <row r="68">
      <c r="A68" s="34">
        <v>45705.0</v>
      </c>
      <c r="B68" s="34">
        <v>45716.0</v>
      </c>
      <c r="C68" s="35">
        <v>212212.0</v>
      </c>
      <c r="D68" s="35" t="s">
        <v>214</v>
      </c>
      <c r="E68" s="34">
        <v>45352.0</v>
      </c>
      <c r="F68" s="36">
        <f t="shared" si="4"/>
        <v>11</v>
      </c>
      <c r="G68" s="34">
        <v>45412.0</v>
      </c>
      <c r="H68" s="36">
        <f t="shared" si="5"/>
        <v>9</v>
      </c>
      <c r="I68" s="35" t="s">
        <v>62</v>
      </c>
      <c r="J68" s="39"/>
      <c r="K68" s="38"/>
      <c r="L68" s="39"/>
      <c r="M68" s="39"/>
      <c r="N68" s="35" t="s">
        <v>17</v>
      </c>
      <c r="O68" s="40"/>
      <c r="P68" s="61"/>
      <c r="Q68" s="61"/>
      <c r="R68" s="61"/>
      <c r="S68" s="61"/>
      <c r="T68" s="61"/>
      <c r="U68" s="80"/>
      <c r="V68" s="80"/>
      <c r="W68" s="80"/>
    </row>
    <row r="69">
      <c r="A69" s="34">
        <v>45705.0</v>
      </c>
      <c r="B69" s="34">
        <v>45709.0</v>
      </c>
      <c r="C69" s="35">
        <v>216524.0</v>
      </c>
      <c r="D69" s="35" t="s">
        <v>84</v>
      </c>
      <c r="E69" s="34">
        <v>45292.0</v>
      </c>
      <c r="F69" s="36">
        <f t="shared" si="4"/>
        <v>13</v>
      </c>
      <c r="G69" s="34">
        <v>45450.0</v>
      </c>
      <c r="H69" s="36">
        <f t="shared" si="5"/>
        <v>8</v>
      </c>
      <c r="I69" s="35" t="s">
        <v>131</v>
      </c>
      <c r="J69" s="35">
        <v>8003.0</v>
      </c>
      <c r="K69" s="48">
        <v>7000.0</v>
      </c>
      <c r="L69" s="35" t="s">
        <v>68</v>
      </c>
      <c r="M69" s="35" t="s">
        <v>284</v>
      </c>
      <c r="N69" s="35" t="s">
        <v>15</v>
      </c>
      <c r="O69" s="40"/>
      <c r="P69" s="61"/>
      <c r="Q69" s="61"/>
      <c r="R69" s="61"/>
      <c r="S69" s="61"/>
      <c r="T69" s="61"/>
      <c r="U69" s="80"/>
      <c r="V69" s="80"/>
      <c r="W69" s="80"/>
    </row>
    <row r="70">
      <c r="A70" s="34">
        <v>45705.0</v>
      </c>
      <c r="B70" s="34">
        <v>45716.0</v>
      </c>
      <c r="C70" s="35">
        <v>168583.0</v>
      </c>
      <c r="D70" s="35" t="s">
        <v>84</v>
      </c>
      <c r="E70" s="34">
        <v>44866.0</v>
      </c>
      <c r="F70" s="36">
        <f t="shared" si="4"/>
        <v>27</v>
      </c>
      <c r="G70" s="34">
        <v>45040.0</v>
      </c>
      <c r="H70" s="36">
        <f t="shared" si="5"/>
        <v>22</v>
      </c>
      <c r="I70" s="35" t="s">
        <v>49</v>
      </c>
      <c r="J70" s="35" t="s">
        <v>285</v>
      </c>
      <c r="K70" s="38"/>
      <c r="L70" s="39"/>
      <c r="M70" s="39"/>
      <c r="N70" s="35" t="s">
        <v>17</v>
      </c>
      <c r="O70" s="40"/>
      <c r="P70" s="61"/>
      <c r="Q70" s="61"/>
      <c r="R70" s="61"/>
      <c r="S70" s="61"/>
      <c r="T70" s="61"/>
      <c r="U70" s="80"/>
      <c r="V70" s="80"/>
      <c r="W70" s="80"/>
    </row>
    <row r="71">
      <c r="A71" s="34">
        <v>45705.0</v>
      </c>
      <c r="B71" s="34">
        <v>45716.0</v>
      </c>
      <c r="C71" s="35">
        <v>191320.0</v>
      </c>
      <c r="D71" s="35" t="s">
        <v>84</v>
      </c>
      <c r="E71" s="34">
        <v>45231.0</v>
      </c>
      <c r="F71" s="36">
        <f t="shared" si="4"/>
        <v>15</v>
      </c>
      <c r="G71" s="34">
        <v>45239.0</v>
      </c>
      <c r="H71" s="36">
        <f t="shared" si="5"/>
        <v>15</v>
      </c>
      <c r="I71" s="35" t="s">
        <v>47</v>
      </c>
      <c r="J71" s="39"/>
      <c r="K71" s="38"/>
      <c r="L71" s="39"/>
      <c r="M71" s="39"/>
      <c r="N71" s="35" t="s">
        <v>17</v>
      </c>
      <c r="O71" s="40"/>
      <c r="P71" s="61"/>
      <c r="Q71" s="61"/>
      <c r="R71" s="61"/>
      <c r="S71" s="61"/>
      <c r="T71" s="61"/>
      <c r="U71" s="80"/>
      <c r="V71" s="80"/>
      <c r="W71" s="80"/>
    </row>
    <row r="72">
      <c r="A72" s="34">
        <v>45705.0</v>
      </c>
      <c r="B72" s="34">
        <v>45716.0</v>
      </c>
      <c r="C72" s="35">
        <v>200519.0</v>
      </c>
      <c r="D72" s="35" t="s">
        <v>84</v>
      </c>
      <c r="E72" s="34">
        <v>45292.0</v>
      </c>
      <c r="F72" s="36">
        <f t="shared" si="4"/>
        <v>13</v>
      </c>
      <c r="G72" s="34">
        <v>45324.0</v>
      </c>
      <c r="H72" s="36">
        <f t="shared" si="5"/>
        <v>12</v>
      </c>
      <c r="I72" s="35" t="s">
        <v>43</v>
      </c>
      <c r="J72" s="35" t="s">
        <v>101</v>
      </c>
      <c r="K72" s="48">
        <v>5000.0</v>
      </c>
      <c r="L72" s="35" t="s">
        <v>68</v>
      </c>
      <c r="M72" s="35" t="s">
        <v>286</v>
      </c>
      <c r="N72" s="35" t="s">
        <v>20</v>
      </c>
      <c r="O72" s="40"/>
      <c r="P72" s="61"/>
      <c r="Q72" s="61"/>
      <c r="R72" s="61"/>
      <c r="S72" s="61"/>
      <c r="T72" s="61"/>
      <c r="U72" s="80"/>
      <c r="V72" s="80"/>
      <c r="W72" s="80"/>
    </row>
    <row r="73">
      <c r="A73" s="34">
        <v>45705.0</v>
      </c>
      <c r="B73" s="34">
        <v>45716.0</v>
      </c>
      <c r="C73" s="35">
        <v>195208.0</v>
      </c>
      <c r="D73" s="35" t="s">
        <v>84</v>
      </c>
      <c r="E73" s="34">
        <v>45170.0</v>
      </c>
      <c r="F73" s="36">
        <f t="shared" si="4"/>
        <v>17</v>
      </c>
      <c r="G73" s="37">
        <v>45272.0</v>
      </c>
      <c r="H73" s="36">
        <f t="shared" si="5"/>
        <v>14</v>
      </c>
      <c r="I73" s="35" t="s">
        <v>46</v>
      </c>
      <c r="J73" s="35">
        <v>401.0</v>
      </c>
      <c r="K73" s="38"/>
      <c r="L73" s="39"/>
      <c r="M73" s="39"/>
      <c r="N73" s="35" t="s">
        <v>17</v>
      </c>
      <c r="O73" s="40"/>
      <c r="P73" s="61"/>
      <c r="Q73" s="61"/>
      <c r="R73" s="61"/>
      <c r="S73" s="61"/>
      <c r="T73" s="61"/>
      <c r="U73" s="80"/>
      <c r="V73" s="80"/>
      <c r="W73" s="80"/>
    </row>
    <row r="74">
      <c r="A74" s="34">
        <v>45705.0</v>
      </c>
      <c r="B74" s="34">
        <v>45716.0</v>
      </c>
      <c r="C74" s="35">
        <v>212537.0</v>
      </c>
      <c r="D74" s="35" t="s">
        <v>84</v>
      </c>
      <c r="E74" s="34">
        <v>45383.0</v>
      </c>
      <c r="F74" s="36">
        <f t="shared" si="4"/>
        <v>10</v>
      </c>
      <c r="G74" s="34">
        <v>45415.0</v>
      </c>
      <c r="H74" s="36">
        <f t="shared" si="5"/>
        <v>9</v>
      </c>
      <c r="I74" s="35" t="s">
        <v>268</v>
      </c>
      <c r="J74" s="39"/>
      <c r="K74" s="38"/>
      <c r="L74" s="39"/>
      <c r="M74" s="39"/>
      <c r="N74" s="35" t="s">
        <v>17</v>
      </c>
      <c r="O74" s="40"/>
      <c r="P74" s="61"/>
      <c r="Q74" s="61"/>
      <c r="R74" s="61"/>
      <c r="S74" s="61"/>
      <c r="T74" s="61"/>
      <c r="U74" s="80"/>
      <c r="V74" s="80"/>
      <c r="W74" s="80"/>
    </row>
    <row r="75">
      <c r="A75" s="34">
        <v>45712.0</v>
      </c>
      <c r="B75" s="34">
        <v>45715.0</v>
      </c>
      <c r="C75" s="35">
        <v>216158.0</v>
      </c>
      <c r="D75" s="35" t="s">
        <v>84</v>
      </c>
      <c r="E75" s="34">
        <v>45323.0</v>
      </c>
      <c r="F75" s="36">
        <f t="shared" si="4"/>
        <v>12</v>
      </c>
      <c r="G75" s="34">
        <v>45440.0</v>
      </c>
      <c r="H75" s="36">
        <f t="shared" si="5"/>
        <v>9</v>
      </c>
      <c r="I75" s="35" t="s">
        <v>46</v>
      </c>
      <c r="J75" s="35">
        <v>401.0</v>
      </c>
      <c r="K75" s="48" t="s">
        <v>96</v>
      </c>
      <c r="L75" s="39"/>
      <c r="M75" s="35" t="s">
        <v>55</v>
      </c>
      <c r="N75" s="35" t="s">
        <v>15</v>
      </c>
      <c r="O75" s="40"/>
      <c r="P75" s="61"/>
      <c r="Q75" s="61"/>
      <c r="R75" s="61"/>
      <c r="S75" s="61"/>
      <c r="T75" s="61"/>
      <c r="U75" s="80"/>
      <c r="V75" s="80"/>
      <c r="W75" s="80"/>
    </row>
    <row r="76">
      <c r="A76" s="34">
        <v>45705.0</v>
      </c>
      <c r="B76" s="34">
        <v>45716.0</v>
      </c>
      <c r="C76" s="35">
        <v>171365.0</v>
      </c>
      <c r="D76" s="35" t="s">
        <v>84</v>
      </c>
      <c r="E76" s="34">
        <v>45170.0</v>
      </c>
      <c r="F76" s="36">
        <f t="shared" si="4"/>
        <v>17</v>
      </c>
      <c r="G76" s="34">
        <v>45471.0</v>
      </c>
      <c r="H76" s="36">
        <f t="shared" si="5"/>
        <v>8</v>
      </c>
      <c r="I76" s="35" t="s">
        <v>268</v>
      </c>
      <c r="J76" s="39"/>
      <c r="K76" s="38"/>
      <c r="L76" s="39"/>
      <c r="M76" s="39"/>
      <c r="N76" s="35" t="s">
        <v>17</v>
      </c>
      <c r="O76" s="40"/>
      <c r="P76" s="61"/>
      <c r="Q76" s="61"/>
      <c r="R76" s="61"/>
      <c r="S76" s="61"/>
      <c r="T76" s="61"/>
      <c r="U76" s="80"/>
      <c r="V76" s="80"/>
      <c r="W76" s="80"/>
    </row>
    <row r="77">
      <c r="A77" s="34">
        <v>45705.0</v>
      </c>
      <c r="B77" s="34">
        <v>45716.0</v>
      </c>
      <c r="C77" s="35">
        <v>201283.0</v>
      </c>
      <c r="D77" s="35" t="s">
        <v>84</v>
      </c>
      <c r="E77" s="34">
        <v>45292.0</v>
      </c>
      <c r="F77" s="36">
        <f t="shared" si="4"/>
        <v>13</v>
      </c>
      <c r="G77" s="34">
        <v>45328.0</v>
      </c>
      <c r="H77" s="36">
        <f t="shared" si="5"/>
        <v>12</v>
      </c>
      <c r="I77" s="35" t="s">
        <v>268</v>
      </c>
      <c r="J77" s="39"/>
      <c r="K77" s="38"/>
      <c r="L77" s="39"/>
      <c r="M77" s="39"/>
      <c r="N77" s="35" t="s">
        <v>17</v>
      </c>
      <c r="O77" s="40"/>
      <c r="P77" s="61"/>
      <c r="Q77" s="61"/>
      <c r="R77" s="61"/>
      <c r="S77" s="61"/>
      <c r="T77" s="61"/>
      <c r="U77" s="80"/>
      <c r="V77" s="80"/>
      <c r="W77" s="80"/>
    </row>
    <row r="78">
      <c r="A78" s="34">
        <v>45705.0</v>
      </c>
      <c r="B78" s="34">
        <v>45716.0</v>
      </c>
      <c r="C78" s="35">
        <v>224520.0</v>
      </c>
      <c r="D78" s="35" t="s">
        <v>84</v>
      </c>
      <c r="E78" s="34">
        <v>45474.0</v>
      </c>
      <c r="F78" s="36">
        <f t="shared" si="4"/>
        <v>7</v>
      </c>
      <c r="G78" s="34">
        <v>45516.0</v>
      </c>
      <c r="H78" s="36">
        <f t="shared" si="5"/>
        <v>6</v>
      </c>
      <c r="I78" s="35" t="s">
        <v>268</v>
      </c>
      <c r="J78" s="39"/>
      <c r="K78" s="38"/>
      <c r="L78" s="39"/>
      <c r="M78" s="39"/>
      <c r="N78" s="35" t="s">
        <v>17</v>
      </c>
      <c r="O78" s="40"/>
      <c r="P78" s="61"/>
      <c r="Q78" s="61"/>
      <c r="R78" s="61"/>
      <c r="S78" s="61"/>
      <c r="T78" s="61"/>
      <c r="U78" s="80"/>
      <c r="V78" s="80"/>
      <c r="W78" s="80"/>
    </row>
    <row r="79">
      <c r="A79" s="34">
        <v>45705.0</v>
      </c>
      <c r="B79" s="34">
        <v>45716.0</v>
      </c>
      <c r="C79" s="35">
        <v>232418.0</v>
      </c>
      <c r="D79" s="35" t="s">
        <v>84</v>
      </c>
      <c r="E79" s="34">
        <v>45444.0</v>
      </c>
      <c r="F79" s="36">
        <f t="shared" si="4"/>
        <v>8</v>
      </c>
      <c r="G79" s="37">
        <v>45593.0</v>
      </c>
      <c r="H79" s="36">
        <f t="shared" si="5"/>
        <v>4</v>
      </c>
      <c r="I79" s="35" t="s">
        <v>268</v>
      </c>
      <c r="J79" s="39"/>
      <c r="K79" s="38"/>
      <c r="L79" s="39"/>
      <c r="M79" s="39"/>
      <c r="N79" s="35" t="s">
        <v>17</v>
      </c>
      <c r="O79" s="40"/>
      <c r="P79" s="61"/>
      <c r="Q79" s="61"/>
      <c r="R79" s="61"/>
      <c r="S79" s="61"/>
      <c r="T79" s="61"/>
      <c r="U79" s="80"/>
      <c r="V79" s="80"/>
      <c r="W79" s="80"/>
    </row>
    <row r="80">
      <c r="A80" s="34">
        <v>45705.0</v>
      </c>
      <c r="B80" s="34">
        <v>45716.0</v>
      </c>
      <c r="C80" s="35">
        <v>229468.0</v>
      </c>
      <c r="D80" s="35" t="s">
        <v>84</v>
      </c>
      <c r="E80" s="34">
        <v>45383.0</v>
      </c>
      <c r="F80" s="36">
        <f t="shared" si="4"/>
        <v>10</v>
      </c>
      <c r="G80" s="37">
        <v>45621.0</v>
      </c>
      <c r="H80" s="36">
        <f t="shared" si="5"/>
        <v>3</v>
      </c>
      <c r="I80" s="35" t="s">
        <v>46</v>
      </c>
      <c r="J80" s="35" t="s">
        <v>31</v>
      </c>
      <c r="K80" s="38"/>
      <c r="L80" s="39"/>
      <c r="M80" s="39"/>
      <c r="N80" s="35" t="s">
        <v>17</v>
      </c>
      <c r="O80" s="40"/>
      <c r="P80" s="61"/>
      <c r="Q80" s="61"/>
      <c r="R80" s="61"/>
      <c r="S80" s="61"/>
      <c r="T80" s="61"/>
      <c r="U80" s="80"/>
      <c r="V80" s="80"/>
      <c r="W80" s="80"/>
    </row>
    <row r="81">
      <c r="A81" s="34">
        <v>45705.0</v>
      </c>
      <c r="B81" s="34">
        <v>45716.0</v>
      </c>
      <c r="C81" s="35">
        <v>231536.0</v>
      </c>
      <c r="D81" s="35" t="s">
        <v>84</v>
      </c>
      <c r="E81" s="34">
        <v>45505.0</v>
      </c>
      <c r="F81" s="36">
        <f t="shared" si="4"/>
        <v>6</v>
      </c>
      <c r="G81" s="37">
        <v>45583.0</v>
      </c>
      <c r="H81" s="36">
        <f t="shared" si="5"/>
        <v>4</v>
      </c>
      <c r="I81" s="35" t="s">
        <v>287</v>
      </c>
      <c r="J81" s="39"/>
      <c r="K81" s="38"/>
      <c r="L81" s="39"/>
      <c r="M81" s="39"/>
      <c r="N81" s="35" t="s">
        <v>17</v>
      </c>
      <c r="O81" s="40"/>
      <c r="P81" s="61"/>
      <c r="Q81" s="61"/>
      <c r="R81" s="61"/>
      <c r="S81" s="61"/>
      <c r="T81" s="61"/>
      <c r="U81" s="80"/>
      <c r="V81" s="80"/>
      <c r="W81" s="80"/>
    </row>
    <row r="82">
      <c r="A82" s="34">
        <v>45705.0</v>
      </c>
      <c r="B82" s="34">
        <v>45716.0</v>
      </c>
      <c r="C82" s="35">
        <v>234579.0</v>
      </c>
      <c r="D82" s="35" t="s">
        <v>84</v>
      </c>
      <c r="E82" s="34">
        <v>45505.0</v>
      </c>
      <c r="F82" s="36">
        <f t="shared" si="4"/>
        <v>6</v>
      </c>
      <c r="G82" s="37">
        <v>45617.0</v>
      </c>
      <c r="H82" s="36">
        <f t="shared" si="5"/>
        <v>3</v>
      </c>
      <c r="I82" s="35" t="s">
        <v>62</v>
      </c>
      <c r="J82" s="39"/>
      <c r="K82" s="38"/>
      <c r="L82" s="39"/>
      <c r="M82" s="39"/>
      <c r="N82" s="35" t="s">
        <v>17</v>
      </c>
      <c r="O82" s="40"/>
      <c r="P82" s="61"/>
      <c r="Q82" s="61"/>
      <c r="R82" s="61"/>
      <c r="S82" s="61"/>
      <c r="T82" s="61"/>
      <c r="U82" s="80"/>
      <c r="V82" s="80"/>
      <c r="W82" s="80"/>
    </row>
    <row r="83">
      <c r="A83" s="34">
        <v>45705.0</v>
      </c>
      <c r="B83" s="34">
        <v>45716.0</v>
      </c>
      <c r="C83" s="35">
        <v>239196.0</v>
      </c>
      <c r="D83" s="35" t="s">
        <v>84</v>
      </c>
      <c r="E83" s="34">
        <v>45597.0</v>
      </c>
      <c r="F83" s="36">
        <f t="shared" si="4"/>
        <v>3</v>
      </c>
      <c r="G83" s="34">
        <v>45674.0</v>
      </c>
      <c r="H83" s="36">
        <f t="shared" si="5"/>
        <v>1</v>
      </c>
      <c r="I83" s="35" t="s">
        <v>268</v>
      </c>
      <c r="J83" s="39"/>
      <c r="K83" s="38"/>
      <c r="L83" s="39"/>
      <c r="M83" s="39"/>
      <c r="N83" s="35" t="s">
        <v>17</v>
      </c>
      <c r="O83" s="40"/>
      <c r="P83" s="61"/>
      <c r="Q83" s="61"/>
      <c r="R83" s="61"/>
      <c r="S83" s="61"/>
      <c r="T83" s="61"/>
      <c r="U83" s="80"/>
      <c r="V83" s="80"/>
      <c r="W83" s="80"/>
    </row>
    <row r="84">
      <c r="A84" s="34">
        <v>45705.0</v>
      </c>
      <c r="B84" s="34">
        <v>45716.0</v>
      </c>
      <c r="C84" s="35">
        <v>237793.0</v>
      </c>
      <c r="D84" s="35" t="s">
        <v>84</v>
      </c>
      <c r="E84" s="34">
        <v>45597.0</v>
      </c>
      <c r="F84" s="36">
        <f t="shared" si="4"/>
        <v>3</v>
      </c>
      <c r="G84" s="34">
        <v>45664.0</v>
      </c>
      <c r="H84" s="36">
        <f t="shared" si="5"/>
        <v>1</v>
      </c>
      <c r="I84" s="35" t="s">
        <v>43</v>
      </c>
      <c r="J84" s="35" t="s">
        <v>31</v>
      </c>
      <c r="K84" s="38"/>
      <c r="L84" s="39"/>
      <c r="M84" s="39"/>
      <c r="N84" s="35" t="s">
        <v>17</v>
      </c>
      <c r="O84" s="40"/>
      <c r="P84" s="61"/>
      <c r="Q84" s="61"/>
      <c r="R84" s="61"/>
      <c r="S84" s="61"/>
      <c r="T84" s="61"/>
      <c r="U84" s="80"/>
      <c r="V84" s="80"/>
      <c r="W84" s="80"/>
    </row>
    <row r="85">
      <c r="A85" s="34">
        <v>45705.0</v>
      </c>
      <c r="B85" s="34">
        <v>45716.0</v>
      </c>
      <c r="C85" s="35">
        <v>218223.0</v>
      </c>
      <c r="D85" s="35" t="s">
        <v>84</v>
      </c>
      <c r="E85" s="34">
        <v>45383.0</v>
      </c>
      <c r="F85" s="36">
        <f t="shared" si="4"/>
        <v>10</v>
      </c>
      <c r="G85" s="34">
        <v>45471.0</v>
      </c>
      <c r="H85" s="36">
        <f t="shared" si="5"/>
        <v>8</v>
      </c>
      <c r="I85" s="35" t="s">
        <v>62</v>
      </c>
      <c r="J85" s="39"/>
      <c r="K85" s="38"/>
      <c r="L85" s="39"/>
      <c r="M85" s="39"/>
      <c r="N85" s="35" t="s">
        <v>17</v>
      </c>
      <c r="O85" s="40"/>
      <c r="P85" s="61"/>
      <c r="Q85" s="61"/>
      <c r="R85" s="61"/>
      <c r="S85" s="61"/>
      <c r="T85" s="61"/>
      <c r="U85" s="80"/>
      <c r="V85" s="80"/>
      <c r="W85" s="80"/>
    </row>
    <row r="86">
      <c r="A86" s="34">
        <v>45705.0</v>
      </c>
      <c r="B86" s="34">
        <v>45716.0</v>
      </c>
      <c r="C86" s="35">
        <v>107469.0</v>
      </c>
      <c r="D86" s="35" t="s">
        <v>89</v>
      </c>
      <c r="E86" s="34">
        <v>44409.0</v>
      </c>
      <c r="F86" s="36">
        <f t="shared" si="4"/>
        <v>42</v>
      </c>
      <c r="G86" s="34">
        <v>44501.0</v>
      </c>
      <c r="H86" s="36">
        <f t="shared" si="5"/>
        <v>39</v>
      </c>
      <c r="I86" s="35" t="s">
        <v>118</v>
      </c>
      <c r="J86" s="39"/>
      <c r="K86" s="38"/>
      <c r="L86" s="39"/>
      <c r="M86" s="39"/>
      <c r="N86" s="35" t="s">
        <v>17</v>
      </c>
      <c r="O86" s="40"/>
      <c r="P86" s="61"/>
      <c r="Q86" s="61"/>
      <c r="R86" s="61"/>
      <c r="S86" s="61"/>
      <c r="T86" s="61"/>
      <c r="U86" s="80"/>
      <c r="V86" s="80"/>
      <c r="W86" s="80"/>
    </row>
    <row r="87">
      <c r="A87" s="34">
        <v>45705.0</v>
      </c>
      <c r="B87" s="34">
        <v>45716.0</v>
      </c>
      <c r="C87" s="35">
        <v>167058.0</v>
      </c>
      <c r="D87" s="35" t="s">
        <v>89</v>
      </c>
      <c r="E87" s="34">
        <v>44986.0</v>
      </c>
      <c r="F87" s="36">
        <f t="shared" si="4"/>
        <v>23</v>
      </c>
      <c r="G87" s="34">
        <v>45027.0</v>
      </c>
      <c r="H87" s="36">
        <f t="shared" si="5"/>
        <v>22</v>
      </c>
      <c r="I87" s="35" t="s">
        <v>49</v>
      </c>
      <c r="J87" s="35">
        <v>208.0</v>
      </c>
      <c r="K87" s="38"/>
      <c r="L87" s="39"/>
      <c r="M87" s="39"/>
      <c r="N87" s="35" t="s">
        <v>17</v>
      </c>
      <c r="O87" s="40"/>
      <c r="P87" s="61"/>
      <c r="Q87" s="61"/>
      <c r="R87" s="61"/>
      <c r="S87" s="61"/>
      <c r="T87" s="61"/>
      <c r="U87" s="80"/>
      <c r="V87" s="80"/>
      <c r="W87" s="80"/>
    </row>
    <row r="88">
      <c r="A88" s="34">
        <v>45705.0</v>
      </c>
      <c r="B88" s="34">
        <v>45716.0</v>
      </c>
      <c r="C88" s="35">
        <v>196767.0</v>
      </c>
      <c r="D88" s="35" t="s">
        <v>89</v>
      </c>
      <c r="E88" s="34">
        <v>45231.0</v>
      </c>
      <c r="F88" s="36">
        <f t="shared" si="4"/>
        <v>15</v>
      </c>
      <c r="G88" s="37">
        <v>45287.0</v>
      </c>
      <c r="H88" s="36">
        <f t="shared" si="5"/>
        <v>14</v>
      </c>
      <c r="I88" s="35" t="s">
        <v>49</v>
      </c>
      <c r="J88" s="35">
        <v>212.0</v>
      </c>
      <c r="K88" s="38"/>
      <c r="L88" s="39"/>
      <c r="M88" s="39"/>
      <c r="N88" s="35" t="s">
        <v>17</v>
      </c>
      <c r="O88" s="40"/>
      <c r="P88" s="61"/>
      <c r="Q88" s="61"/>
      <c r="R88" s="61"/>
      <c r="S88" s="61"/>
      <c r="T88" s="61"/>
      <c r="U88" s="80"/>
      <c r="V88" s="80"/>
      <c r="W88" s="80"/>
    </row>
    <row r="89">
      <c r="A89" s="34">
        <v>45706.0</v>
      </c>
      <c r="B89" s="34">
        <v>45707.0</v>
      </c>
      <c r="C89" s="35">
        <v>196751.0</v>
      </c>
      <c r="D89" s="35" t="s">
        <v>89</v>
      </c>
      <c r="E89" s="34">
        <v>45292.0</v>
      </c>
      <c r="F89" s="36">
        <f t="shared" si="4"/>
        <v>13</v>
      </c>
      <c r="G89" s="34">
        <v>45386.0</v>
      </c>
      <c r="H89" s="36">
        <f t="shared" si="5"/>
        <v>10</v>
      </c>
      <c r="I89" s="35" t="s">
        <v>43</v>
      </c>
      <c r="J89" s="35" t="s">
        <v>101</v>
      </c>
      <c r="K89" s="48">
        <v>13500.0</v>
      </c>
      <c r="L89" s="35" t="s">
        <v>68</v>
      </c>
      <c r="M89" s="35"/>
      <c r="N89" s="35" t="s">
        <v>21</v>
      </c>
      <c r="O89" s="55" t="s">
        <v>269</v>
      </c>
      <c r="P89" s="61"/>
      <c r="Q89" s="61"/>
      <c r="R89" s="61"/>
      <c r="S89" s="61"/>
      <c r="T89" s="61"/>
      <c r="U89" s="80"/>
      <c r="V89" s="80"/>
      <c r="W89" s="80"/>
    </row>
    <row r="90">
      <c r="A90" s="34">
        <v>45705.0</v>
      </c>
      <c r="B90" s="34">
        <v>45716.0</v>
      </c>
      <c r="C90" s="35">
        <v>204419.0</v>
      </c>
      <c r="D90" s="35" t="s">
        <v>89</v>
      </c>
      <c r="E90" s="34">
        <v>45231.0</v>
      </c>
      <c r="F90" s="36">
        <f t="shared" si="4"/>
        <v>15</v>
      </c>
      <c r="G90" s="34">
        <v>45351.0</v>
      </c>
      <c r="H90" s="36">
        <f t="shared" si="5"/>
        <v>11</v>
      </c>
      <c r="I90" s="35" t="s">
        <v>62</v>
      </c>
      <c r="J90" s="39"/>
      <c r="K90" s="38"/>
      <c r="L90" s="39"/>
      <c r="M90" s="39"/>
      <c r="N90" s="35" t="s">
        <v>17</v>
      </c>
      <c r="O90" s="40"/>
      <c r="P90" s="61"/>
      <c r="Q90" s="61"/>
      <c r="R90" s="61"/>
      <c r="S90" s="61"/>
      <c r="T90" s="61"/>
      <c r="U90" s="80"/>
      <c r="V90" s="80"/>
      <c r="W90" s="80"/>
    </row>
    <row r="91">
      <c r="A91" s="34">
        <v>45705.0</v>
      </c>
      <c r="B91" s="34">
        <v>45716.0</v>
      </c>
      <c r="C91" s="35">
        <v>206891.0</v>
      </c>
      <c r="D91" s="35" t="s">
        <v>89</v>
      </c>
      <c r="E91" s="34">
        <v>45352.0</v>
      </c>
      <c r="F91" s="36">
        <f t="shared" si="4"/>
        <v>11</v>
      </c>
      <c r="G91" s="34">
        <v>45370.0</v>
      </c>
      <c r="H91" s="36">
        <f t="shared" si="5"/>
        <v>11</v>
      </c>
      <c r="I91" s="35" t="s">
        <v>39</v>
      </c>
      <c r="J91" s="35">
        <v>524.0</v>
      </c>
      <c r="K91" s="48">
        <v>11500.0</v>
      </c>
      <c r="L91" s="35" t="s">
        <v>54</v>
      </c>
      <c r="M91" s="39"/>
      <c r="N91" s="35" t="s">
        <v>17</v>
      </c>
      <c r="O91" s="40"/>
      <c r="P91" s="61"/>
      <c r="Q91" s="61"/>
      <c r="R91" s="61"/>
      <c r="S91" s="61"/>
      <c r="T91" s="61"/>
      <c r="U91" s="80"/>
      <c r="V91" s="80"/>
      <c r="W91" s="80"/>
    </row>
    <row r="92">
      <c r="A92" s="34">
        <v>45705.0</v>
      </c>
      <c r="B92" s="34">
        <v>45716.0</v>
      </c>
      <c r="C92" s="35">
        <v>211691.0</v>
      </c>
      <c r="D92" s="35" t="s">
        <v>89</v>
      </c>
      <c r="E92" s="34">
        <v>45292.0</v>
      </c>
      <c r="F92" s="36">
        <f t="shared" si="4"/>
        <v>13</v>
      </c>
      <c r="G92" s="34">
        <v>45406.0</v>
      </c>
      <c r="H92" s="36">
        <f t="shared" si="5"/>
        <v>10</v>
      </c>
      <c r="I92" s="35" t="s">
        <v>43</v>
      </c>
      <c r="J92" s="35">
        <v>360.0</v>
      </c>
      <c r="K92" s="38"/>
      <c r="L92" s="35" t="s">
        <v>68</v>
      </c>
      <c r="M92" s="35" t="s">
        <v>266</v>
      </c>
      <c r="N92" s="35" t="s">
        <v>17</v>
      </c>
      <c r="O92" s="40"/>
      <c r="P92" s="61"/>
      <c r="Q92" s="61"/>
      <c r="R92" s="61"/>
      <c r="S92" s="61"/>
      <c r="T92" s="61"/>
      <c r="U92" s="80"/>
      <c r="V92" s="80"/>
      <c r="W92" s="80"/>
    </row>
    <row r="93">
      <c r="A93" s="34">
        <v>45705.0</v>
      </c>
      <c r="B93" s="34">
        <v>45716.0</v>
      </c>
      <c r="C93" s="35">
        <v>232398.0</v>
      </c>
      <c r="D93" s="35" t="s">
        <v>89</v>
      </c>
      <c r="E93" s="34">
        <v>45047.0</v>
      </c>
      <c r="F93" s="36">
        <f t="shared" si="4"/>
        <v>21</v>
      </c>
      <c r="G93" s="37">
        <v>45595.0</v>
      </c>
      <c r="H93" s="36">
        <f t="shared" si="5"/>
        <v>3</v>
      </c>
      <c r="I93" s="35" t="s">
        <v>62</v>
      </c>
      <c r="J93" s="39"/>
      <c r="K93" s="38"/>
      <c r="L93" s="39"/>
      <c r="M93" s="39"/>
      <c r="N93" s="35" t="s">
        <v>17</v>
      </c>
      <c r="O93" s="40"/>
      <c r="P93" s="61"/>
      <c r="Q93" s="61"/>
      <c r="R93" s="61"/>
      <c r="S93" s="61"/>
      <c r="T93" s="61"/>
      <c r="U93" s="80"/>
      <c r="V93" s="80"/>
      <c r="W93" s="80"/>
    </row>
    <row r="94">
      <c r="A94" s="34">
        <v>45705.0</v>
      </c>
      <c r="B94" s="34">
        <v>45716.0</v>
      </c>
      <c r="C94" s="35">
        <v>235919.0</v>
      </c>
      <c r="D94" s="35" t="s">
        <v>89</v>
      </c>
      <c r="E94" s="34">
        <v>45231.0</v>
      </c>
      <c r="F94" s="36">
        <f t="shared" si="4"/>
        <v>15</v>
      </c>
      <c r="G94" s="34">
        <v>45629.0</v>
      </c>
      <c r="H94" s="36">
        <f t="shared" si="5"/>
        <v>2</v>
      </c>
      <c r="I94" s="35" t="s">
        <v>43</v>
      </c>
      <c r="J94" s="35" t="s">
        <v>31</v>
      </c>
      <c r="K94" s="38"/>
      <c r="L94" s="39"/>
      <c r="M94" s="39"/>
      <c r="N94" s="35" t="s">
        <v>17</v>
      </c>
      <c r="O94" s="40"/>
      <c r="P94" s="61"/>
      <c r="Q94" s="61"/>
      <c r="R94" s="61"/>
      <c r="S94" s="61"/>
      <c r="T94" s="61"/>
      <c r="U94" s="80"/>
      <c r="V94" s="80"/>
      <c r="W94" s="80"/>
    </row>
    <row r="95">
      <c r="A95" s="34">
        <v>45705.0</v>
      </c>
      <c r="B95" s="34">
        <v>45716.0</v>
      </c>
      <c r="C95" s="35">
        <v>226529.0</v>
      </c>
      <c r="D95" s="35" t="s">
        <v>89</v>
      </c>
      <c r="E95" s="34">
        <v>45383.0</v>
      </c>
      <c r="F95" s="36">
        <f t="shared" si="4"/>
        <v>10</v>
      </c>
      <c r="G95" s="34">
        <v>45537.0</v>
      </c>
      <c r="H95" s="36">
        <f t="shared" si="5"/>
        <v>5</v>
      </c>
      <c r="I95" s="35" t="s">
        <v>43</v>
      </c>
      <c r="J95" s="35" t="s">
        <v>101</v>
      </c>
      <c r="K95" s="48">
        <v>5000.0</v>
      </c>
      <c r="L95" s="35" t="s">
        <v>68</v>
      </c>
      <c r="M95" s="35" t="s">
        <v>266</v>
      </c>
      <c r="N95" s="35" t="s">
        <v>15</v>
      </c>
      <c r="O95" s="55" t="s">
        <v>55</v>
      </c>
      <c r="P95" s="61"/>
      <c r="Q95" s="61"/>
      <c r="R95" s="61"/>
      <c r="S95" s="61"/>
      <c r="T95" s="61"/>
      <c r="U95" s="80"/>
      <c r="V95" s="80"/>
      <c r="W95" s="80"/>
    </row>
    <row r="96">
      <c r="A96" s="34">
        <v>45705.0</v>
      </c>
      <c r="B96" s="34">
        <v>45716.0</v>
      </c>
      <c r="C96" s="35">
        <v>241672.0</v>
      </c>
      <c r="D96" s="35" t="s">
        <v>89</v>
      </c>
      <c r="E96" s="34">
        <v>45566.0</v>
      </c>
      <c r="F96" s="36">
        <f t="shared" si="4"/>
        <v>4</v>
      </c>
      <c r="G96" s="34">
        <v>45691.0</v>
      </c>
      <c r="H96" s="36">
        <f t="shared" si="5"/>
        <v>0</v>
      </c>
      <c r="I96" s="35" t="s">
        <v>268</v>
      </c>
      <c r="J96" s="39"/>
      <c r="K96" s="38"/>
      <c r="L96" s="39"/>
      <c r="M96" s="39"/>
      <c r="N96" s="35" t="s">
        <v>17</v>
      </c>
      <c r="O96" s="40"/>
      <c r="P96" s="61"/>
      <c r="Q96" s="61"/>
      <c r="R96" s="61"/>
      <c r="S96" s="61"/>
      <c r="T96" s="61"/>
      <c r="U96" s="80"/>
      <c r="V96" s="80"/>
      <c r="W96" s="80"/>
    </row>
    <row r="97">
      <c r="A97" s="34">
        <v>45705.0</v>
      </c>
      <c r="B97" s="34">
        <v>45716.0</v>
      </c>
      <c r="C97" s="35">
        <v>163188.0</v>
      </c>
      <c r="D97" s="35" t="s">
        <v>94</v>
      </c>
      <c r="E97" s="34">
        <v>44896.0</v>
      </c>
      <c r="F97" s="36">
        <f t="shared" si="4"/>
        <v>26</v>
      </c>
      <c r="G97" s="34">
        <v>45119.0</v>
      </c>
      <c r="H97" s="36">
        <f t="shared" si="5"/>
        <v>19</v>
      </c>
      <c r="I97" s="35" t="s">
        <v>265</v>
      </c>
      <c r="J97" s="39"/>
      <c r="K97" s="38"/>
      <c r="L97" s="39"/>
      <c r="M97" s="39"/>
      <c r="N97" s="35" t="s">
        <v>17</v>
      </c>
      <c r="O97" s="40"/>
      <c r="P97" s="61"/>
      <c r="Q97" s="61"/>
      <c r="R97" s="61"/>
      <c r="S97" s="61"/>
      <c r="T97" s="61"/>
      <c r="U97" s="80"/>
      <c r="V97" s="80"/>
      <c r="W97" s="80"/>
    </row>
    <row r="98">
      <c r="A98" s="34">
        <v>45705.0</v>
      </c>
      <c r="B98" s="34">
        <v>45716.0</v>
      </c>
      <c r="C98" s="35">
        <v>206782.0</v>
      </c>
      <c r="D98" s="35" t="s">
        <v>94</v>
      </c>
      <c r="E98" s="34">
        <v>45352.0</v>
      </c>
      <c r="F98" s="36">
        <f t="shared" si="4"/>
        <v>11</v>
      </c>
      <c r="G98" s="34">
        <v>45369.0</v>
      </c>
      <c r="H98" s="36">
        <f t="shared" si="5"/>
        <v>11</v>
      </c>
      <c r="I98" s="35" t="s">
        <v>268</v>
      </c>
      <c r="J98" s="39"/>
      <c r="K98" s="38"/>
      <c r="L98" s="39"/>
      <c r="M98" s="39"/>
      <c r="N98" s="35" t="s">
        <v>17</v>
      </c>
      <c r="O98" s="40"/>
      <c r="P98" s="61"/>
      <c r="Q98" s="61"/>
      <c r="R98" s="61"/>
      <c r="S98" s="61"/>
      <c r="T98" s="61"/>
      <c r="U98" s="80"/>
      <c r="V98" s="80"/>
      <c r="W98" s="80"/>
    </row>
    <row r="99">
      <c r="A99" s="34">
        <v>45698.0</v>
      </c>
      <c r="B99" s="34">
        <v>45707.0</v>
      </c>
      <c r="C99" s="35">
        <v>212311.0</v>
      </c>
      <c r="D99" s="35" t="s">
        <v>94</v>
      </c>
      <c r="E99" s="34">
        <v>45383.0</v>
      </c>
      <c r="F99" s="36">
        <f t="shared" si="4"/>
        <v>10</v>
      </c>
      <c r="G99" s="34">
        <v>45408.0</v>
      </c>
      <c r="H99" s="36">
        <f t="shared" si="5"/>
        <v>10</v>
      </c>
      <c r="I99" s="35" t="s">
        <v>268</v>
      </c>
      <c r="J99" s="35" t="s">
        <v>80</v>
      </c>
      <c r="K99" s="48">
        <v>22000.0</v>
      </c>
      <c r="L99" s="35" t="s">
        <v>68</v>
      </c>
      <c r="M99" s="140">
        <v>45712.0</v>
      </c>
      <c r="N99" s="35" t="s">
        <v>21</v>
      </c>
      <c r="O99" s="55" t="s">
        <v>269</v>
      </c>
      <c r="P99" s="61"/>
      <c r="Q99" s="61"/>
      <c r="R99" s="61"/>
      <c r="S99" s="61"/>
      <c r="T99" s="61"/>
      <c r="U99" s="80"/>
      <c r="V99" s="80"/>
      <c r="W99" s="80"/>
    </row>
    <row r="100">
      <c r="A100" s="34">
        <v>45705.0</v>
      </c>
      <c r="B100" s="34">
        <v>45716.0</v>
      </c>
      <c r="C100" s="35">
        <v>209317.0</v>
      </c>
      <c r="D100" s="35" t="s">
        <v>94</v>
      </c>
      <c r="E100" s="34">
        <v>45383.0</v>
      </c>
      <c r="F100" s="36">
        <f t="shared" si="4"/>
        <v>10</v>
      </c>
      <c r="G100" s="34">
        <v>45398.0</v>
      </c>
      <c r="H100" s="36">
        <f t="shared" si="5"/>
        <v>10</v>
      </c>
      <c r="I100" s="35" t="s">
        <v>62</v>
      </c>
      <c r="J100" s="39"/>
      <c r="K100" s="38"/>
      <c r="L100" s="39"/>
      <c r="M100" s="39"/>
      <c r="N100" s="35" t="s">
        <v>17</v>
      </c>
      <c r="O100" s="40"/>
      <c r="P100" s="61"/>
      <c r="Q100" s="61"/>
      <c r="R100" s="61"/>
      <c r="S100" s="61"/>
      <c r="T100" s="61"/>
      <c r="U100" s="80"/>
      <c r="V100" s="80"/>
      <c r="W100" s="80"/>
    </row>
    <row r="101">
      <c r="A101" s="34">
        <v>45705.0</v>
      </c>
      <c r="B101" s="34">
        <v>45716.0</v>
      </c>
      <c r="C101" s="35">
        <v>228547.0</v>
      </c>
      <c r="D101" s="35" t="s">
        <v>94</v>
      </c>
      <c r="E101" s="34">
        <v>45444.0</v>
      </c>
      <c r="F101" s="36">
        <f t="shared" si="4"/>
        <v>8</v>
      </c>
      <c r="G101" s="34">
        <v>45554.0</v>
      </c>
      <c r="H101" s="36">
        <f t="shared" si="5"/>
        <v>5</v>
      </c>
      <c r="I101" s="35" t="s">
        <v>62</v>
      </c>
      <c r="J101" s="39"/>
      <c r="K101" s="38"/>
      <c r="L101" s="39"/>
      <c r="M101" s="39"/>
      <c r="N101" s="35" t="s">
        <v>17</v>
      </c>
      <c r="O101" s="40"/>
      <c r="P101" s="61"/>
      <c r="Q101" s="61"/>
      <c r="R101" s="61"/>
      <c r="S101" s="61"/>
      <c r="T101" s="61"/>
      <c r="U101" s="80"/>
      <c r="V101" s="80"/>
      <c r="W101" s="80"/>
    </row>
    <row r="102">
      <c r="A102" s="34">
        <v>45705.0</v>
      </c>
      <c r="B102" s="34">
        <v>45716.0</v>
      </c>
      <c r="C102" s="35">
        <v>225693.0</v>
      </c>
      <c r="D102" s="35" t="s">
        <v>95</v>
      </c>
      <c r="E102" s="34">
        <v>45231.0</v>
      </c>
      <c r="F102" s="36">
        <f t="shared" si="4"/>
        <v>15</v>
      </c>
      <c r="G102" s="34">
        <v>45526.0</v>
      </c>
      <c r="H102" s="36">
        <f t="shared" si="5"/>
        <v>6</v>
      </c>
      <c r="I102" s="35" t="s">
        <v>47</v>
      </c>
      <c r="J102" s="39"/>
      <c r="K102" s="38"/>
      <c r="L102" s="39"/>
      <c r="M102" s="39"/>
      <c r="N102" s="35" t="s">
        <v>17</v>
      </c>
      <c r="O102" s="40"/>
      <c r="P102" s="61"/>
      <c r="Q102" s="61"/>
      <c r="R102" s="61"/>
      <c r="S102" s="61"/>
      <c r="T102" s="61"/>
      <c r="U102" s="80"/>
      <c r="V102" s="80"/>
      <c r="W102" s="80"/>
    </row>
    <row r="103">
      <c r="A103" s="34">
        <v>45705.0</v>
      </c>
      <c r="B103" s="34">
        <v>45716.0</v>
      </c>
      <c r="C103" s="35">
        <v>80434.0</v>
      </c>
      <c r="D103" s="35" t="s">
        <v>288</v>
      </c>
      <c r="E103" s="34">
        <v>44256.0</v>
      </c>
      <c r="F103" s="36">
        <f t="shared" si="4"/>
        <v>47</v>
      </c>
      <c r="G103" s="34">
        <v>44277.0</v>
      </c>
      <c r="H103" s="36">
        <f t="shared" si="5"/>
        <v>47</v>
      </c>
      <c r="I103" s="35" t="s">
        <v>49</v>
      </c>
      <c r="J103" s="35" t="s">
        <v>31</v>
      </c>
      <c r="K103" s="38"/>
      <c r="L103" s="39"/>
      <c r="M103" s="39"/>
      <c r="N103" s="35" t="s">
        <v>17</v>
      </c>
      <c r="O103" s="40"/>
      <c r="P103" s="61"/>
      <c r="Q103" s="61"/>
      <c r="R103" s="61"/>
      <c r="S103" s="61"/>
      <c r="T103" s="61"/>
      <c r="U103" s="80"/>
      <c r="V103" s="80"/>
      <c r="W103" s="80"/>
    </row>
    <row r="104">
      <c r="A104" s="34">
        <v>45705.0</v>
      </c>
      <c r="B104" s="34">
        <v>45706.0</v>
      </c>
      <c r="C104" s="35">
        <v>225145.0</v>
      </c>
      <c r="D104" s="35" t="s">
        <v>98</v>
      </c>
      <c r="E104" s="34">
        <v>45413.0</v>
      </c>
      <c r="F104" s="36">
        <f t="shared" si="4"/>
        <v>9</v>
      </c>
      <c r="G104" s="34">
        <v>45520.0</v>
      </c>
      <c r="H104" s="36">
        <f t="shared" si="5"/>
        <v>6</v>
      </c>
      <c r="I104" s="35" t="s">
        <v>49</v>
      </c>
      <c r="J104" s="35">
        <v>201.0</v>
      </c>
      <c r="K104" s="48">
        <v>3000.0</v>
      </c>
      <c r="L104" s="39"/>
      <c r="M104" s="39"/>
      <c r="N104" s="35" t="s">
        <v>15</v>
      </c>
      <c r="O104" s="55" t="s">
        <v>289</v>
      </c>
      <c r="P104" s="61"/>
      <c r="Q104" s="61"/>
      <c r="R104" s="61"/>
      <c r="S104" s="61"/>
      <c r="T104" s="61"/>
      <c r="U104" s="80"/>
      <c r="V104" s="80"/>
      <c r="W104" s="80"/>
    </row>
    <row r="105">
      <c r="A105" s="34">
        <v>45705.0</v>
      </c>
      <c r="B105" s="34">
        <v>45716.0</v>
      </c>
      <c r="C105" s="35">
        <v>170833.0</v>
      </c>
      <c r="D105" s="35" t="s">
        <v>99</v>
      </c>
      <c r="E105" s="34">
        <v>45017.0</v>
      </c>
      <c r="F105" s="36">
        <f t="shared" si="4"/>
        <v>22</v>
      </c>
      <c r="G105" s="34">
        <v>45062.0</v>
      </c>
      <c r="H105" s="36">
        <f t="shared" si="5"/>
        <v>21</v>
      </c>
      <c r="I105" s="35" t="s">
        <v>265</v>
      </c>
      <c r="J105" s="39"/>
      <c r="K105" s="38"/>
      <c r="L105" s="39"/>
      <c r="M105" s="39"/>
      <c r="N105" s="35" t="s">
        <v>17</v>
      </c>
      <c r="O105" s="40"/>
      <c r="P105" s="61"/>
      <c r="Q105" s="61"/>
      <c r="R105" s="61"/>
      <c r="S105" s="61"/>
      <c r="T105" s="61"/>
      <c r="U105" s="80"/>
      <c r="V105" s="80"/>
      <c r="W105" s="80"/>
    </row>
    <row r="106">
      <c r="A106" s="34">
        <v>45705.0</v>
      </c>
      <c r="B106" s="34">
        <v>45716.0</v>
      </c>
      <c r="C106" s="35">
        <v>189794.0</v>
      </c>
      <c r="D106" s="35" t="s">
        <v>99</v>
      </c>
      <c r="E106" s="34">
        <v>45200.0</v>
      </c>
      <c r="F106" s="36">
        <f t="shared" si="4"/>
        <v>16</v>
      </c>
      <c r="G106" s="37">
        <v>45224.0</v>
      </c>
      <c r="H106" s="36">
        <f t="shared" si="5"/>
        <v>16</v>
      </c>
      <c r="I106" s="35" t="s">
        <v>49</v>
      </c>
      <c r="J106" s="35" t="s">
        <v>150</v>
      </c>
      <c r="K106" s="38"/>
      <c r="L106" s="39"/>
      <c r="M106" s="39"/>
      <c r="N106" s="35" t="s">
        <v>17</v>
      </c>
      <c r="O106" s="40"/>
      <c r="P106" s="61"/>
      <c r="Q106" s="61"/>
      <c r="R106" s="61"/>
      <c r="S106" s="61"/>
      <c r="T106" s="61"/>
      <c r="U106" s="80"/>
      <c r="V106" s="80"/>
      <c r="W106" s="80"/>
    </row>
    <row r="107">
      <c r="A107" s="34">
        <v>45705.0</v>
      </c>
      <c r="B107" s="34">
        <v>45716.0</v>
      </c>
      <c r="C107" s="35">
        <v>198561.0</v>
      </c>
      <c r="D107" s="35" t="s">
        <v>99</v>
      </c>
      <c r="E107" s="34">
        <v>45261.0</v>
      </c>
      <c r="F107" s="36">
        <f t="shared" si="4"/>
        <v>14</v>
      </c>
      <c r="G107" s="34">
        <v>45308.0</v>
      </c>
      <c r="H107" s="36">
        <f t="shared" si="5"/>
        <v>13</v>
      </c>
      <c r="I107" s="35" t="s">
        <v>62</v>
      </c>
      <c r="J107" s="39"/>
      <c r="K107" s="38"/>
      <c r="L107" s="39"/>
      <c r="M107" s="39"/>
      <c r="N107" s="35" t="s">
        <v>17</v>
      </c>
      <c r="O107" s="40"/>
      <c r="P107" s="61"/>
      <c r="Q107" s="61"/>
      <c r="R107" s="61"/>
      <c r="S107" s="61"/>
      <c r="T107" s="61"/>
      <c r="U107" s="80"/>
      <c r="V107" s="80"/>
      <c r="W107" s="80"/>
    </row>
    <row r="108">
      <c r="A108" s="34">
        <v>45705.0</v>
      </c>
      <c r="B108" s="34">
        <v>45716.0</v>
      </c>
      <c r="C108" s="35">
        <v>220574.0</v>
      </c>
      <c r="D108" s="35" t="s">
        <v>99</v>
      </c>
      <c r="E108" s="34">
        <v>45444.0</v>
      </c>
      <c r="F108" s="36">
        <f t="shared" si="4"/>
        <v>8</v>
      </c>
      <c r="G108" s="34">
        <v>45484.0</v>
      </c>
      <c r="H108" s="36">
        <f t="shared" si="5"/>
        <v>7</v>
      </c>
      <c r="I108" s="35" t="s">
        <v>268</v>
      </c>
      <c r="J108" s="39"/>
      <c r="K108" s="38"/>
      <c r="L108" s="39"/>
      <c r="M108" s="39"/>
      <c r="N108" s="35" t="s">
        <v>17</v>
      </c>
      <c r="O108" s="40"/>
      <c r="P108" s="61"/>
      <c r="Q108" s="61"/>
      <c r="R108" s="61"/>
      <c r="S108" s="61"/>
      <c r="T108" s="61"/>
      <c r="U108" s="80"/>
      <c r="V108" s="80"/>
      <c r="W108" s="80"/>
    </row>
    <row r="109">
      <c r="A109" s="34">
        <v>45705.0</v>
      </c>
      <c r="B109" s="34">
        <v>45716.0</v>
      </c>
      <c r="C109" s="35">
        <v>219517.0</v>
      </c>
      <c r="D109" s="35" t="s">
        <v>99</v>
      </c>
      <c r="E109" s="34">
        <v>45444.0</v>
      </c>
      <c r="F109" s="36">
        <f t="shared" si="4"/>
        <v>8</v>
      </c>
      <c r="G109" s="34">
        <v>45476.0</v>
      </c>
      <c r="H109" s="36">
        <f t="shared" si="5"/>
        <v>7</v>
      </c>
      <c r="I109" s="35" t="s">
        <v>62</v>
      </c>
      <c r="J109" s="39"/>
      <c r="K109" s="38"/>
      <c r="L109" s="39"/>
      <c r="M109" s="39"/>
      <c r="N109" s="35" t="s">
        <v>17</v>
      </c>
      <c r="O109" s="40"/>
      <c r="P109" s="61"/>
      <c r="Q109" s="61"/>
      <c r="R109" s="61"/>
      <c r="S109" s="61"/>
      <c r="T109" s="61"/>
      <c r="U109" s="80"/>
      <c r="V109" s="80"/>
      <c r="W109" s="80"/>
    </row>
    <row r="110">
      <c r="A110" s="34">
        <v>45705.0</v>
      </c>
      <c r="B110" s="34">
        <v>45716.0</v>
      </c>
      <c r="C110" s="35">
        <v>209325.0</v>
      </c>
      <c r="D110" s="35" t="s">
        <v>102</v>
      </c>
      <c r="E110" s="34">
        <v>45170.0</v>
      </c>
      <c r="F110" s="36">
        <f t="shared" si="4"/>
        <v>17</v>
      </c>
      <c r="G110" s="34">
        <v>45387.0</v>
      </c>
      <c r="H110" s="36">
        <f t="shared" si="5"/>
        <v>10</v>
      </c>
      <c r="I110" s="35" t="s">
        <v>39</v>
      </c>
      <c r="J110" s="39"/>
      <c r="K110" s="38"/>
      <c r="L110" s="35" t="s">
        <v>68</v>
      </c>
      <c r="M110" s="39"/>
      <c r="N110" s="35" t="s">
        <v>17</v>
      </c>
      <c r="O110" s="40"/>
      <c r="P110" s="61"/>
      <c r="Q110" s="61"/>
      <c r="R110" s="61"/>
      <c r="S110" s="61"/>
      <c r="T110" s="61"/>
      <c r="U110" s="80"/>
      <c r="V110" s="80"/>
      <c r="W110" s="80"/>
    </row>
    <row r="111">
      <c r="A111" s="34">
        <v>45698.0</v>
      </c>
      <c r="B111" s="34">
        <v>45716.0</v>
      </c>
      <c r="C111" s="35">
        <v>223018.0</v>
      </c>
      <c r="D111" s="35" t="s">
        <v>102</v>
      </c>
      <c r="E111" s="34">
        <v>45444.0</v>
      </c>
      <c r="F111" s="36">
        <f t="shared" si="4"/>
        <v>8</v>
      </c>
      <c r="G111" s="34">
        <v>45502.0</v>
      </c>
      <c r="H111" s="36">
        <f t="shared" si="5"/>
        <v>6</v>
      </c>
      <c r="I111" s="35" t="s">
        <v>265</v>
      </c>
      <c r="J111" s="39"/>
      <c r="K111" s="48">
        <v>1300.0</v>
      </c>
      <c r="L111" s="39"/>
      <c r="M111" s="39"/>
      <c r="N111" s="35" t="s">
        <v>18</v>
      </c>
      <c r="O111" s="40"/>
      <c r="P111" s="61"/>
      <c r="Q111" s="61"/>
      <c r="R111" s="61"/>
      <c r="S111" s="61"/>
      <c r="T111" s="61"/>
      <c r="U111" s="80"/>
      <c r="V111" s="80"/>
      <c r="W111" s="80"/>
    </row>
    <row r="112">
      <c r="A112" s="34">
        <v>45705.0</v>
      </c>
      <c r="B112" s="34">
        <v>45707.0</v>
      </c>
      <c r="C112" s="35">
        <v>196989.0</v>
      </c>
      <c r="D112" s="35" t="s">
        <v>102</v>
      </c>
      <c r="E112" s="34">
        <v>45383.0</v>
      </c>
      <c r="F112" s="36">
        <f t="shared" si="4"/>
        <v>10</v>
      </c>
      <c r="G112" s="34">
        <v>45394.0</v>
      </c>
      <c r="H112" s="36">
        <f t="shared" si="5"/>
        <v>10</v>
      </c>
      <c r="I112" s="35" t="s">
        <v>46</v>
      </c>
      <c r="J112" s="39"/>
      <c r="K112" s="38"/>
      <c r="L112" s="39"/>
      <c r="M112" s="39"/>
      <c r="N112" s="35" t="s">
        <v>21</v>
      </c>
      <c r="O112" s="40"/>
      <c r="P112" s="61"/>
      <c r="Q112" s="61"/>
      <c r="R112" s="61"/>
      <c r="S112" s="61"/>
      <c r="T112" s="61"/>
      <c r="U112" s="80"/>
      <c r="V112" s="80"/>
      <c r="W112" s="80"/>
    </row>
    <row r="113">
      <c r="A113" s="34">
        <v>45707.0</v>
      </c>
      <c r="B113" s="34">
        <v>45716.0</v>
      </c>
      <c r="C113" s="35">
        <v>215798.0</v>
      </c>
      <c r="D113" s="35" t="s">
        <v>102</v>
      </c>
      <c r="E113" s="34">
        <v>45383.0</v>
      </c>
      <c r="F113" s="36">
        <f t="shared" si="4"/>
        <v>10</v>
      </c>
      <c r="G113" s="34">
        <v>45436.0</v>
      </c>
      <c r="H113" s="36">
        <f t="shared" si="5"/>
        <v>9</v>
      </c>
      <c r="I113" s="35" t="s">
        <v>62</v>
      </c>
      <c r="J113" s="39"/>
      <c r="K113" s="48">
        <v>3000.0</v>
      </c>
      <c r="L113" s="39"/>
      <c r="M113" s="39"/>
      <c r="N113" s="35" t="s">
        <v>17</v>
      </c>
      <c r="O113" s="40"/>
      <c r="P113" s="61"/>
      <c r="Q113" s="61"/>
      <c r="R113" s="61"/>
      <c r="S113" s="61"/>
      <c r="T113" s="61"/>
      <c r="U113" s="80"/>
      <c r="V113" s="80"/>
      <c r="W113" s="80"/>
    </row>
    <row r="114">
      <c r="A114" s="34">
        <v>45705.0</v>
      </c>
      <c r="B114" s="34">
        <v>45716.0</v>
      </c>
      <c r="C114" s="35">
        <v>234310.0</v>
      </c>
      <c r="D114" s="35" t="s">
        <v>102</v>
      </c>
      <c r="E114" s="34">
        <v>45536.0</v>
      </c>
      <c r="F114" s="36">
        <f t="shared" si="4"/>
        <v>5</v>
      </c>
      <c r="G114" s="37">
        <v>45610.0</v>
      </c>
      <c r="H114" s="36">
        <f t="shared" si="5"/>
        <v>3</v>
      </c>
      <c r="I114" s="35" t="s">
        <v>49</v>
      </c>
      <c r="J114" s="35" t="s">
        <v>31</v>
      </c>
      <c r="K114" s="38"/>
      <c r="L114" s="39"/>
      <c r="M114" s="39"/>
      <c r="N114" s="35" t="s">
        <v>17</v>
      </c>
      <c r="O114" s="40"/>
      <c r="P114" s="61"/>
      <c r="Q114" s="61"/>
      <c r="R114" s="61"/>
      <c r="S114" s="61"/>
      <c r="T114" s="61"/>
      <c r="U114" s="80"/>
      <c r="V114" s="80"/>
      <c r="W114" s="80"/>
    </row>
    <row r="115">
      <c r="A115" s="34">
        <v>45705.0</v>
      </c>
      <c r="B115" s="34">
        <v>45716.0</v>
      </c>
      <c r="C115" s="35">
        <v>222363.0</v>
      </c>
      <c r="D115" s="35" t="s">
        <v>102</v>
      </c>
      <c r="E115" s="34">
        <v>45383.0</v>
      </c>
      <c r="F115" s="36">
        <f t="shared" si="4"/>
        <v>10</v>
      </c>
      <c r="G115" s="34">
        <v>45504.0</v>
      </c>
      <c r="H115" s="36">
        <f t="shared" si="5"/>
        <v>6</v>
      </c>
      <c r="I115" s="35" t="s">
        <v>62</v>
      </c>
      <c r="J115" s="39"/>
      <c r="K115" s="38"/>
      <c r="L115" s="39"/>
      <c r="M115" s="39"/>
      <c r="N115" s="35" t="s">
        <v>17</v>
      </c>
      <c r="O115" s="40"/>
      <c r="P115" s="61"/>
      <c r="Q115" s="61"/>
      <c r="R115" s="61"/>
      <c r="S115" s="61"/>
      <c r="T115" s="61"/>
      <c r="U115" s="80"/>
      <c r="V115" s="80"/>
      <c r="W115" s="80"/>
    </row>
    <row r="116">
      <c r="A116" s="97">
        <v>45705.0</v>
      </c>
      <c r="B116" s="97">
        <v>45709.0</v>
      </c>
      <c r="C116" s="98">
        <v>222520.0</v>
      </c>
      <c r="D116" s="98" t="s">
        <v>59</v>
      </c>
      <c r="E116" s="97">
        <v>45444.0</v>
      </c>
      <c r="F116" s="145">
        <f t="shared" si="4"/>
        <v>8</v>
      </c>
      <c r="G116" s="97">
        <v>45498.0</v>
      </c>
      <c r="H116" s="145">
        <f t="shared" si="5"/>
        <v>7</v>
      </c>
      <c r="I116" s="98" t="s">
        <v>268</v>
      </c>
      <c r="J116" s="103" t="s">
        <v>69</v>
      </c>
      <c r="K116" s="146" t="s">
        <v>290</v>
      </c>
      <c r="L116" s="103" t="s">
        <v>68</v>
      </c>
      <c r="M116" s="147">
        <v>45713.0</v>
      </c>
      <c r="N116" s="148" t="s">
        <v>20</v>
      </c>
      <c r="O116" s="149" t="s">
        <v>291</v>
      </c>
      <c r="P116" s="61"/>
      <c r="Q116" s="61"/>
      <c r="R116" s="61"/>
      <c r="S116" s="61"/>
      <c r="T116" s="61"/>
      <c r="U116" s="80"/>
      <c r="V116" s="80"/>
      <c r="W116" s="80"/>
    </row>
    <row r="117">
      <c r="A117" s="34">
        <v>45705.0</v>
      </c>
      <c r="B117" s="34">
        <v>45716.0</v>
      </c>
      <c r="C117" s="35">
        <v>200335.0</v>
      </c>
      <c r="D117" s="35" t="s">
        <v>105</v>
      </c>
      <c r="E117" s="34">
        <v>45261.0</v>
      </c>
      <c r="F117" s="36">
        <f t="shared" si="4"/>
        <v>14</v>
      </c>
      <c r="G117" s="34">
        <v>45337.0</v>
      </c>
      <c r="H117" s="36">
        <f t="shared" si="5"/>
        <v>12</v>
      </c>
      <c r="I117" s="35" t="s">
        <v>49</v>
      </c>
      <c r="J117" s="35" t="s">
        <v>31</v>
      </c>
      <c r="K117" s="38"/>
      <c r="L117" s="39"/>
      <c r="M117" s="39"/>
      <c r="N117" s="35" t="s">
        <v>17</v>
      </c>
      <c r="O117" s="40"/>
      <c r="P117" s="61"/>
      <c r="Q117" s="61"/>
      <c r="R117" s="61"/>
      <c r="S117" s="61"/>
      <c r="T117" s="61"/>
      <c r="U117" s="80"/>
      <c r="V117" s="80"/>
      <c r="W117" s="80"/>
    </row>
    <row r="118">
      <c r="A118" s="34">
        <v>45705.0</v>
      </c>
      <c r="B118" s="34">
        <v>45716.0</v>
      </c>
      <c r="C118" s="35">
        <v>226068.0</v>
      </c>
      <c r="D118" s="35" t="s">
        <v>105</v>
      </c>
      <c r="E118" s="34">
        <v>45505.0</v>
      </c>
      <c r="F118" s="36">
        <f t="shared" si="4"/>
        <v>6</v>
      </c>
      <c r="G118" s="34">
        <v>45530.0</v>
      </c>
      <c r="H118" s="36">
        <f t="shared" si="5"/>
        <v>6</v>
      </c>
      <c r="I118" s="35" t="s">
        <v>43</v>
      </c>
      <c r="J118" s="35" t="s">
        <v>31</v>
      </c>
      <c r="K118" s="38"/>
      <c r="L118" s="39"/>
      <c r="M118" s="39"/>
      <c r="N118" s="35" t="s">
        <v>17</v>
      </c>
      <c r="O118" s="40"/>
      <c r="P118" s="61"/>
      <c r="Q118" s="61"/>
      <c r="R118" s="61"/>
      <c r="S118" s="61"/>
      <c r="T118" s="61"/>
      <c r="U118" s="80"/>
      <c r="V118" s="80"/>
      <c r="W118" s="80"/>
    </row>
    <row r="119">
      <c r="A119" s="34">
        <v>45705.0</v>
      </c>
      <c r="B119" s="34">
        <v>45716.0</v>
      </c>
      <c r="C119" s="35">
        <v>201034.0</v>
      </c>
      <c r="D119" s="35" t="s">
        <v>106</v>
      </c>
      <c r="E119" s="34">
        <v>45261.0</v>
      </c>
      <c r="F119" s="36">
        <f t="shared" si="4"/>
        <v>14</v>
      </c>
      <c r="G119" s="34">
        <v>45332.0</v>
      </c>
      <c r="H119" s="36">
        <f t="shared" si="5"/>
        <v>12</v>
      </c>
      <c r="I119" s="35" t="s">
        <v>49</v>
      </c>
      <c r="J119" s="39"/>
      <c r="K119" s="38"/>
      <c r="L119" s="39"/>
      <c r="M119" s="39"/>
      <c r="N119" s="35" t="s">
        <v>17</v>
      </c>
      <c r="O119" s="40"/>
      <c r="P119" s="61"/>
      <c r="Q119" s="61"/>
      <c r="R119" s="61"/>
      <c r="S119" s="61"/>
      <c r="T119" s="61"/>
      <c r="U119" s="80"/>
      <c r="V119" s="80"/>
      <c r="W119" s="80"/>
    </row>
    <row r="120">
      <c r="A120" s="34">
        <v>45705.0</v>
      </c>
      <c r="B120" s="34">
        <v>45706.0</v>
      </c>
      <c r="C120" s="35">
        <v>230152.0</v>
      </c>
      <c r="D120" s="35" t="s">
        <v>106</v>
      </c>
      <c r="E120" s="34">
        <v>45505.0</v>
      </c>
      <c r="F120" s="36">
        <f t="shared" si="4"/>
        <v>6</v>
      </c>
      <c r="G120" s="37">
        <v>45576.0</v>
      </c>
      <c r="H120" s="36">
        <f t="shared" si="5"/>
        <v>4</v>
      </c>
      <c r="I120" s="35" t="s">
        <v>268</v>
      </c>
      <c r="J120" s="35" t="s">
        <v>101</v>
      </c>
      <c r="K120" s="48">
        <v>10000.0</v>
      </c>
      <c r="L120" s="39"/>
      <c r="M120" s="39"/>
      <c r="N120" s="35" t="s">
        <v>15</v>
      </c>
      <c r="O120" s="55" t="s">
        <v>253</v>
      </c>
      <c r="P120" s="61"/>
      <c r="Q120" s="61"/>
      <c r="R120" s="61"/>
      <c r="S120" s="61"/>
      <c r="T120" s="61"/>
      <c r="U120" s="80"/>
      <c r="V120" s="80"/>
      <c r="W120" s="80"/>
    </row>
    <row r="121">
      <c r="A121" s="34">
        <v>45705.0</v>
      </c>
      <c r="B121" s="34">
        <v>45716.0</v>
      </c>
      <c r="C121" s="35">
        <v>236080.0</v>
      </c>
      <c r="D121" s="35" t="s">
        <v>106</v>
      </c>
      <c r="E121" s="34">
        <v>45566.0</v>
      </c>
      <c r="F121" s="36">
        <f t="shared" si="4"/>
        <v>4</v>
      </c>
      <c r="G121" s="34">
        <v>45632.0</v>
      </c>
      <c r="H121" s="36">
        <f t="shared" si="5"/>
        <v>2</v>
      </c>
      <c r="I121" s="35" t="s">
        <v>268</v>
      </c>
      <c r="J121" s="39"/>
      <c r="K121" s="38"/>
      <c r="L121" s="39"/>
      <c r="M121" s="39"/>
      <c r="N121" s="35" t="s">
        <v>17</v>
      </c>
      <c r="O121" s="40"/>
      <c r="P121" s="61"/>
      <c r="Q121" s="61"/>
      <c r="R121" s="61"/>
      <c r="S121" s="61"/>
      <c r="T121" s="61"/>
      <c r="U121" s="80"/>
      <c r="V121" s="80"/>
      <c r="W121" s="80"/>
    </row>
    <row r="122">
      <c r="A122" s="34">
        <v>45705.0</v>
      </c>
      <c r="B122" s="34">
        <v>45716.0</v>
      </c>
      <c r="C122" s="35">
        <v>174469.0</v>
      </c>
      <c r="D122" s="35" t="s">
        <v>108</v>
      </c>
      <c r="E122" s="34">
        <v>44713.0</v>
      </c>
      <c r="F122" s="36">
        <f t="shared" si="4"/>
        <v>32</v>
      </c>
      <c r="G122" s="34">
        <v>45090.0</v>
      </c>
      <c r="H122" s="36">
        <f t="shared" si="5"/>
        <v>20</v>
      </c>
      <c r="I122" s="35" t="s">
        <v>49</v>
      </c>
      <c r="J122" s="35" t="s">
        <v>292</v>
      </c>
      <c r="K122" s="38"/>
      <c r="L122" s="39"/>
      <c r="M122" s="39"/>
      <c r="N122" s="35" t="s">
        <v>17</v>
      </c>
      <c r="O122" s="40"/>
      <c r="P122" s="61"/>
      <c r="Q122" s="61"/>
      <c r="R122" s="61"/>
      <c r="S122" s="61"/>
      <c r="T122" s="61"/>
      <c r="U122" s="80"/>
      <c r="V122" s="80"/>
      <c r="W122" s="80"/>
    </row>
    <row r="123">
      <c r="A123" s="34">
        <v>45705.0</v>
      </c>
      <c r="B123" s="34">
        <v>45716.0</v>
      </c>
      <c r="C123" s="35">
        <v>148587.0</v>
      </c>
      <c r="D123" s="35" t="s">
        <v>110</v>
      </c>
      <c r="E123" s="34">
        <v>44743.0</v>
      </c>
      <c r="F123" s="36">
        <f t="shared" si="4"/>
        <v>31</v>
      </c>
      <c r="G123" s="37">
        <v>44861.0</v>
      </c>
      <c r="H123" s="36">
        <f t="shared" si="5"/>
        <v>28</v>
      </c>
      <c r="I123" s="35" t="s">
        <v>49</v>
      </c>
      <c r="J123" s="35" t="s">
        <v>293</v>
      </c>
      <c r="K123" s="38"/>
      <c r="L123" s="39"/>
      <c r="M123" s="39"/>
      <c r="N123" s="35" t="s">
        <v>17</v>
      </c>
      <c r="O123" s="40"/>
      <c r="P123" s="61"/>
      <c r="Q123" s="61"/>
      <c r="R123" s="61"/>
      <c r="S123" s="61"/>
      <c r="T123" s="61"/>
      <c r="U123" s="80"/>
      <c r="V123" s="80"/>
      <c r="W123" s="80"/>
    </row>
    <row r="124">
      <c r="A124" s="34">
        <v>45705.0</v>
      </c>
      <c r="B124" s="34">
        <v>45716.0</v>
      </c>
      <c r="C124" s="35">
        <v>208089.0</v>
      </c>
      <c r="D124" s="35" t="s">
        <v>110</v>
      </c>
      <c r="E124" s="34">
        <v>44713.0</v>
      </c>
      <c r="F124" s="36">
        <f t="shared" si="4"/>
        <v>32</v>
      </c>
      <c r="G124" s="34">
        <v>45390.0</v>
      </c>
      <c r="H124" s="36">
        <f t="shared" si="5"/>
        <v>10</v>
      </c>
      <c r="I124" s="35" t="s">
        <v>49</v>
      </c>
      <c r="J124" s="35">
        <v>218.0</v>
      </c>
      <c r="K124" s="38"/>
      <c r="L124" s="39"/>
      <c r="M124" s="39"/>
      <c r="N124" s="35" t="s">
        <v>17</v>
      </c>
      <c r="O124" s="40"/>
      <c r="P124" s="61"/>
      <c r="Q124" s="61"/>
      <c r="R124" s="61"/>
      <c r="S124" s="61"/>
      <c r="T124" s="61"/>
      <c r="U124" s="80"/>
      <c r="V124" s="80"/>
      <c r="W124" s="80"/>
    </row>
    <row r="125">
      <c r="A125" s="34">
        <v>45705.0</v>
      </c>
      <c r="B125" s="34">
        <v>45716.0</v>
      </c>
      <c r="C125" s="35">
        <v>224280.0</v>
      </c>
      <c r="D125" s="35" t="s">
        <v>113</v>
      </c>
      <c r="E125" s="34">
        <v>45505.0</v>
      </c>
      <c r="F125" s="36">
        <f t="shared" si="4"/>
        <v>6</v>
      </c>
      <c r="G125" s="34">
        <v>45513.0</v>
      </c>
      <c r="H125" s="36">
        <f t="shared" si="5"/>
        <v>6</v>
      </c>
      <c r="I125" s="35" t="s">
        <v>268</v>
      </c>
      <c r="J125" s="39"/>
      <c r="K125" s="38"/>
      <c r="L125" s="39"/>
      <c r="M125" s="39"/>
      <c r="N125" s="35" t="s">
        <v>17</v>
      </c>
      <c r="O125" s="40"/>
      <c r="P125" s="61"/>
      <c r="Q125" s="61"/>
      <c r="R125" s="61"/>
      <c r="S125" s="61"/>
      <c r="T125" s="61"/>
      <c r="U125" s="80"/>
      <c r="V125" s="80"/>
      <c r="W125" s="80"/>
    </row>
    <row r="126">
      <c r="A126" s="34">
        <v>45705.0</v>
      </c>
      <c r="B126" s="34">
        <v>45716.0</v>
      </c>
      <c r="C126" s="35">
        <v>212266.0</v>
      </c>
      <c r="D126" s="35" t="s">
        <v>114</v>
      </c>
      <c r="E126" s="34">
        <v>45323.0</v>
      </c>
      <c r="F126" s="36">
        <f t="shared" si="4"/>
        <v>12</v>
      </c>
      <c r="G126" s="34">
        <v>45408.0</v>
      </c>
      <c r="H126" s="36">
        <f t="shared" si="5"/>
        <v>10</v>
      </c>
      <c r="I126" s="35" t="s">
        <v>47</v>
      </c>
      <c r="J126" s="39"/>
      <c r="K126" s="38"/>
      <c r="L126" s="39"/>
      <c r="M126" s="39"/>
      <c r="N126" s="35" t="s">
        <v>17</v>
      </c>
      <c r="O126" s="40"/>
      <c r="P126" s="61"/>
      <c r="Q126" s="61"/>
      <c r="R126" s="61"/>
      <c r="S126" s="61"/>
      <c r="T126" s="61"/>
      <c r="U126" s="80"/>
      <c r="V126" s="80"/>
      <c r="W126" s="80"/>
    </row>
    <row r="127">
      <c r="A127" s="34">
        <v>45705.0</v>
      </c>
      <c r="B127" s="34">
        <v>45716.0</v>
      </c>
      <c r="C127" s="35">
        <v>230686.0</v>
      </c>
      <c r="D127" s="35" t="s">
        <v>114</v>
      </c>
      <c r="E127" s="34">
        <v>45566.0</v>
      </c>
      <c r="F127" s="36">
        <f t="shared" si="4"/>
        <v>4</v>
      </c>
      <c r="G127" s="37">
        <v>45575.0</v>
      </c>
      <c r="H127" s="36">
        <f t="shared" si="5"/>
        <v>4</v>
      </c>
      <c r="I127" s="35" t="s">
        <v>43</v>
      </c>
      <c r="J127" s="35" t="s">
        <v>31</v>
      </c>
      <c r="K127" s="38"/>
      <c r="L127" s="39"/>
      <c r="M127" s="39"/>
      <c r="N127" s="35" t="s">
        <v>17</v>
      </c>
      <c r="O127" s="40"/>
      <c r="P127" s="61"/>
      <c r="Q127" s="61"/>
      <c r="R127" s="61"/>
      <c r="S127" s="61"/>
      <c r="T127" s="61"/>
      <c r="U127" s="80"/>
      <c r="V127" s="80"/>
      <c r="W127" s="80"/>
    </row>
    <row r="128">
      <c r="A128" s="34">
        <v>45705.0</v>
      </c>
      <c r="B128" s="34">
        <v>45709.0</v>
      </c>
      <c r="C128" s="35">
        <v>181672.0</v>
      </c>
      <c r="D128" s="35" t="s">
        <v>115</v>
      </c>
      <c r="E128" s="34">
        <v>45047.0</v>
      </c>
      <c r="F128" s="36">
        <f t="shared" si="4"/>
        <v>21</v>
      </c>
      <c r="G128" s="34">
        <v>45147.0</v>
      </c>
      <c r="H128" s="36">
        <f t="shared" si="5"/>
        <v>18</v>
      </c>
      <c r="I128" s="35" t="s">
        <v>49</v>
      </c>
      <c r="J128" s="35" t="s">
        <v>294</v>
      </c>
      <c r="K128" s="48">
        <v>10000.0</v>
      </c>
      <c r="L128" s="35" t="s">
        <v>70</v>
      </c>
      <c r="M128" s="35" t="s">
        <v>295</v>
      </c>
      <c r="N128" s="35" t="s">
        <v>15</v>
      </c>
      <c r="O128" s="40"/>
      <c r="P128" s="61"/>
      <c r="Q128" s="61"/>
      <c r="R128" s="61"/>
      <c r="S128" s="61"/>
      <c r="T128" s="61"/>
      <c r="U128" s="80"/>
      <c r="V128" s="80"/>
      <c r="W128" s="80"/>
    </row>
    <row r="129">
      <c r="A129" s="34">
        <v>45705.0</v>
      </c>
      <c r="B129" s="34">
        <v>45716.0</v>
      </c>
      <c r="C129" s="35">
        <v>207290.0</v>
      </c>
      <c r="D129" s="35" t="s">
        <v>115</v>
      </c>
      <c r="E129" s="34">
        <v>45261.0</v>
      </c>
      <c r="F129" s="36">
        <f t="shared" si="4"/>
        <v>14</v>
      </c>
      <c r="G129" s="34">
        <v>45372.0</v>
      </c>
      <c r="H129" s="36">
        <f t="shared" si="5"/>
        <v>11</v>
      </c>
      <c r="I129" s="35" t="s">
        <v>39</v>
      </c>
      <c r="J129" s="39"/>
      <c r="K129" s="38"/>
      <c r="L129" s="35" t="s">
        <v>68</v>
      </c>
      <c r="M129" s="39"/>
      <c r="N129" s="35" t="s">
        <v>17</v>
      </c>
      <c r="O129" s="40"/>
      <c r="P129" s="61"/>
      <c r="Q129" s="61"/>
      <c r="R129" s="61"/>
      <c r="S129" s="61"/>
      <c r="T129" s="61"/>
      <c r="U129" s="80"/>
      <c r="V129" s="80"/>
      <c r="W129" s="80"/>
    </row>
    <row r="130">
      <c r="A130" s="34">
        <v>45705.0</v>
      </c>
      <c r="B130" s="34">
        <v>45716.0</v>
      </c>
      <c r="C130" s="35">
        <v>201549.0</v>
      </c>
      <c r="D130" s="35" t="s">
        <v>115</v>
      </c>
      <c r="E130" s="34">
        <v>45292.0</v>
      </c>
      <c r="F130" s="36">
        <f t="shared" si="4"/>
        <v>13</v>
      </c>
      <c r="G130" s="34">
        <v>45330.0</v>
      </c>
      <c r="H130" s="36">
        <f t="shared" si="5"/>
        <v>12</v>
      </c>
      <c r="I130" s="35" t="s">
        <v>46</v>
      </c>
      <c r="J130" s="35">
        <v>406.0</v>
      </c>
      <c r="K130" s="38"/>
      <c r="L130" s="39"/>
      <c r="M130" s="39"/>
      <c r="N130" s="35" t="s">
        <v>17</v>
      </c>
      <c r="O130" s="40"/>
      <c r="P130" s="61"/>
      <c r="Q130" s="61"/>
      <c r="R130" s="61"/>
      <c r="S130" s="61"/>
      <c r="T130" s="61"/>
      <c r="U130" s="80"/>
      <c r="V130" s="80"/>
      <c r="W130" s="80"/>
    </row>
    <row r="131">
      <c r="A131" s="34">
        <v>45705.0</v>
      </c>
      <c r="B131" s="34">
        <v>45716.0</v>
      </c>
      <c r="C131" s="35">
        <v>233191.0</v>
      </c>
      <c r="D131" s="35" t="s">
        <v>115</v>
      </c>
      <c r="E131" s="34">
        <v>45505.0</v>
      </c>
      <c r="F131" s="36">
        <f t="shared" si="4"/>
        <v>6</v>
      </c>
      <c r="G131" s="34">
        <v>45600.0</v>
      </c>
      <c r="H131" s="36">
        <f t="shared" si="5"/>
        <v>3</v>
      </c>
      <c r="I131" s="35" t="s">
        <v>43</v>
      </c>
      <c r="J131" s="35" t="s">
        <v>31</v>
      </c>
      <c r="K131" s="38"/>
      <c r="L131" s="39"/>
      <c r="M131" s="39"/>
      <c r="N131" s="35" t="s">
        <v>17</v>
      </c>
      <c r="O131" s="40"/>
      <c r="P131" s="61"/>
      <c r="Q131" s="61"/>
      <c r="R131" s="61"/>
      <c r="S131" s="61"/>
      <c r="T131" s="61"/>
      <c r="U131" s="80"/>
      <c r="V131" s="80"/>
      <c r="W131" s="80"/>
    </row>
    <row r="132">
      <c r="A132" s="34">
        <v>45705.0</v>
      </c>
      <c r="B132" s="34">
        <v>45716.0</v>
      </c>
      <c r="C132" s="35">
        <v>233735.0</v>
      </c>
      <c r="D132" s="35" t="s">
        <v>115</v>
      </c>
      <c r="E132" s="34">
        <v>45536.0</v>
      </c>
      <c r="F132" s="36">
        <f t="shared" si="4"/>
        <v>5</v>
      </c>
      <c r="G132" s="34">
        <v>45543.0</v>
      </c>
      <c r="H132" s="36">
        <f t="shared" si="5"/>
        <v>5</v>
      </c>
      <c r="I132" s="35" t="s">
        <v>268</v>
      </c>
      <c r="J132" s="39"/>
      <c r="K132" s="38"/>
      <c r="L132" s="39"/>
      <c r="M132" s="39"/>
      <c r="N132" s="35" t="s">
        <v>17</v>
      </c>
      <c r="O132" s="40"/>
      <c r="P132" s="61"/>
      <c r="Q132" s="61"/>
      <c r="R132" s="61"/>
      <c r="S132" s="61"/>
      <c r="T132" s="61"/>
      <c r="U132" s="80"/>
      <c r="V132" s="80"/>
      <c r="W132" s="80"/>
    </row>
    <row r="133">
      <c r="A133" s="34">
        <v>45705.0</v>
      </c>
      <c r="B133" s="34">
        <v>45716.0</v>
      </c>
      <c r="C133" s="35">
        <v>198054.0</v>
      </c>
      <c r="D133" s="35" t="s">
        <v>116</v>
      </c>
      <c r="E133" s="34">
        <v>45139.0</v>
      </c>
      <c r="F133" s="36">
        <f t="shared" si="4"/>
        <v>18</v>
      </c>
      <c r="G133" s="34">
        <v>45303.0</v>
      </c>
      <c r="H133" s="36">
        <f t="shared" si="5"/>
        <v>13</v>
      </c>
      <c r="I133" s="35" t="s">
        <v>268</v>
      </c>
      <c r="J133" s="39"/>
      <c r="K133" s="38"/>
      <c r="L133" s="39"/>
      <c r="M133" s="39"/>
      <c r="N133" s="35" t="s">
        <v>17</v>
      </c>
      <c r="O133" s="40"/>
      <c r="P133" s="61"/>
      <c r="Q133" s="61"/>
      <c r="R133" s="61"/>
      <c r="S133" s="61"/>
      <c r="T133" s="61"/>
      <c r="U133" s="80"/>
      <c r="V133" s="80"/>
      <c r="W133" s="80"/>
    </row>
    <row r="134">
      <c r="A134" s="34">
        <v>45705.0</v>
      </c>
      <c r="B134" s="34">
        <v>45716.0</v>
      </c>
      <c r="C134" s="35">
        <v>157623.0</v>
      </c>
      <c r="D134" s="35" t="s">
        <v>116</v>
      </c>
      <c r="E134" s="34">
        <v>44774.0</v>
      </c>
      <c r="F134" s="36">
        <f t="shared" si="4"/>
        <v>30</v>
      </c>
      <c r="G134" s="34">
        <v>44946.0</v>
      </c>
      <c r="H134" s="36">
        <f t="shared" si="5"/>
        <v>25</v>
      </c>
      <c r="I134" s="35" t="s">
        <v>62</v>
      </c>
      <c r="J134" s="39"/>
      <c r="K134" s="38"/>
      <c r="L134" s="39"/>
      <c r="M134" s="39"/>
      <c r="N134" s="35" t="s">
        <v>17</v>
      </c>
      <c r="O134" s="40"/>
      <c r="P134" s="61"/>
      <c r="Q134" s="61"/>
      <c r="R134" s="61"/>
      <c r="S134" s="61"/>
      <c r="T134" s="61"/>
      <c r="U134" s="80"/>
      <c r="V134" s="80"/>
      <c r="W134" s="80"/>
    </row>
    <row r="135">
      <c r="A135" s="34">
        <v>45705.0</v>
      </c>
      <c r="B135" s="34">
        <v>45716.0</v>
      </c>
      <c r="C135" s="35">
        <v>204238.0</v>
      </c>
      <c r="D135" s="35" t="s">
        <v>116</v>
      </c>
      <c r="E135" s="34">
        <v>45323.0</v>
      </c>
      <c r="F135" s="36">
        <f t="shared" si="4"/>
        <v>12</v>
      </c>
      <c r="G135" s="34">
        <v>45358.0</v>
      </c>
      <c r="H135" s="36">
        <f t="shared" si="5"/>
        <v>11</v>
      </c>
      <c r="I135" s="35" t="s">
        <v>49</v>
      </c>
      <c r="J135" s="35" t="s">
        <v>31</v>
      </c>
      <c r="K135" s="48" t="s">
        <v>51</v>
      </c>
      <c r="L135" s="39"/>
      <c r="M135" s="35" t="s">
        <v>296</v>
      </c>
      <c r="N135" s="35" t="s">
        <v>18</v>
      </c>
      <c r="O135" s="40"/>
      <c r="P135" s="61"/>
      <c r="Q135" s="61"/>
      <c r="R135" s="61"/>
      <c r="S135" s="61"/>
      <c r="T135" s="61"/>
      <c r="U135" s="80"/>
      <c r="V135" s="80"/>
      <c r="W135" s="80"/>
    </row>
    <row r="136">
      <c r="A136" s="34">
        <v>45705.0</v>
      </c>
      <c r="B136" s="34">
        <v>45716.0</v>
      </c>
      <c r="C136" s="35">
        <v>217842.0</v>
      </c>
      <c r="D136" s="35" t="s">
        <v>116</v>
      </c>
      <c r="E136" s="34">
        <v>45413.0</v>
      </c>
      <c r="F136" s="36">
        <f t="shared" si="4"/>
        <v>9</v>
      </c>
      <c r="G136" s="34">
        <v>45455.0</v>
      </c>
      <c r="H136" s="36">
        <f t="shared" si="5"/>
        <v>8</v>
      </c>
      <c r="I136" s="35" t="s">
        <v>62</v>
      </c>
      <c r="J136" s="39"/>
      <c r="K136" s="38"/>
      <c r="L136" s="39"/>
      <c r="M136" s="39"/>
      <c r="N136" s="35" t="s">
        <v>17</v>
      </c>
      <c r="O136" s="40"/>
      <c r="P136" s="61"/>
      <c r="Q136" s="61"/>
      <c r="R136" s="61"/>
      <c r="S136" s="61"/>
      <c r="T136" s="61"/>
      <c r="U136" s="80"/>
      <c r="V136" s="80"/>
      <c r="W136" s="80"/>
    </row>
    <row r="137">
      <c r="A137" s="34">
        <v>45705.0</v>
      </c>
      <c r="B137" s="34">
        <v>45716.0</v>
      </c>
      <c r="C137" s="35">
        <v>142913.0</v>
      </c>
      <c r="D137" s="35" t="s">
        <v>117</v>
      </c>
      <c r="E137" s="34">
        <v>44743.0</v>
      </c>
      <c r="F137" s="36">
        <f t="shared" si="4"/>
        <v>31</v>
      </c>
      <c r="G137" s="34">
        <v>44753.0</v>
      </c>
      <c r="H137" s="36">
        <f t="shared" si="5"/>
        <v>31</v>
      </c>
      <c r="I137" s="35" t="s">
        <v>265</v>
      </c>
      <c r="J137" s="39"/>
      <c r="K137" s="38"/>
      <c r="L137" s="39"/>
      <c r="M137" s="39"/>
      <c r="N137" s="35" t="s">
        <v>17</v>
      </c>
      <c r="O137" s="40"/>
      <c r="P137" s="61"/>
      <c r="Q137" s="61"/>
      <c r="R137" s="61"/>
      <c r="S137" s="61"/>
      <c r="T137" s="61"/>
      <c r="U137" s="80"/>
      <c r="V137" s="80"/>
      <c r="W137" s="80"/>
    </row>
    <row r="138">
      <c r="A138" s="34">
        <v>45705.0</v>
      </c>
      <c r="B138" s="34">
        <v>45716.0</v>
      </c>
      <c r="C138" s="35">
        <v>150243.0</v>
      </c>
      <c r="D138" s="35" t="s">
        <v>117</v>
      </c>
      <c r="E138" s="34">
        <v>44958.0</v>
      </c>
      <c r="F138" s="36">
        <f t="shared" si="4"/>
        <v>24</v>
      </c>
      <c r="G138" s="34">
        <v>44995.0</v>
      </c>
      <c r="H138" s="36">
        <f t="shared" si="5"/>
        <v>23</v>
      </c>
      <c r="I138" s="35" t="s">
        <v>265</v>
      </c>
      <c r="J138" s="39"/>
      <c r="K138" s="38"/>
      <c r="L138" s="39"/>
      <c r="M138" s="39"/>
      <c r="N138" s="35" t="s">
        <v>17</v>
      </c>
      <c r="O138" s="40"/>
      <c r="P138" s="61"/>
      <c r="Q138" s="61"/>
      <c r="R138" s="61"/>
      <c r="S138" s="61"/>
      <c r="T138" s="61"/>
      <c r="U138" s="80"/>
      <c r="V138" s="80"/>
      <c r="W138" s="80"/>
    </row>
    <row r="139">
      <c r="A139" s="34">
        <v>45705.0</v>
      </c>
      <c r="B139" s="34">
        <v>45716.0</v>
      </c>
      <c r="C139" s="35">
        <v>192208.0</v>
      </c>
      <c r="D139" s="35" t="s">
        <v>117</v>
      </c>
      <c r="E139" s="34">
        <v>45200.0</v>
      </c>
      <c r="F139" s="36">
        <f t="shared" si="4"/>
        <v>16</v>
      </c>
      <c r="G139" s="34">
        <v>45303.0</v>
      </c>
      <c r="H139" s="36">
        <f t="shared" si="5"/>
        <v>13</v>
      </c>
      <c r="I139" s="35" t="s">
        <v>43</v>
      </c>
      <c r="J139" s="35">
        <v>302.0</v>
      </c>
      <c r="K139" s="38"/>
      <c r="L139" s="39"/>
      <c r="M139" s="39"/>
      <c r="N139" s="35" t="s">
        <v>21</v>
      </c>
      <c r="O139" s="40"/>
      <c r="P139" s="61"/>
      <c r="Q139" s="61"/>
      <c r="R139" s="61"/>
      <c r="S139" s="61"/>
      <c r="T139" s="61"/>
      <c r="U139" s="80"/>
      <c r="V139" s="80"/>
      <c r="W139" s="80"/>
    </row>
    <row r="140">
      <c r="A140" s="34">
        <v>45705.0</v>
      </c>
      <c r="B140" s="34">
        <v>45707.0</v>
      </c>
      <c r="C140" s="35">
        <v>191823.0</v>
      </c>
      <c r="D140" s="35" t="s">
        <v>117</v>
      </c>
      <c r="E140" s="34">
        <v>45261.0</v>
      </c>
      <c r="F140" s="36">
        <f t="shared" si="4"/>
        <v>14</v>
      </c>
      <c r="G140" s="34">
        <v>45341.0</v>
      </c>
      <c r="H140" s="36">
        <f t="shared" si="5"/>
        <v>12</v>
      </c>
      <c r="I140" s="35" t="s">
        <v>39</v>
      </c>
      <c r="J140" s="35">
        <v>504.0</v>
      </c>
      <c r="K140" s="38"/>
      <c r="L140" s="35" t="s">
        <v>68</v>
      </c>
      <c r="M140" s="35" t="s">
        <v>297</v>
      </c>
      <c r="N140" s="35" t="s">
        <v>15</v>
      </c>
      <c r="O140" s="55"/>
      <c r="P140" s="61"/>
      <c r="Q140" s="61"/>
      <c r="R140" s="61"/>
      <c r="S140" s="61"/>
      <c r="T140" s="61"/>
      <c r="U140" s="80"/>
      <c r="V140" s="80"/>
      <c r="W140" s="80"/>
    </row>
    <row r="141">
      <c r="A141" s="34">
        <v>45705.0</v>
      </c>
      <c r="B141" s="34">
        <v>45707.0</v>
      </c>
      <c r="C141" s="35">
        <v>202463.0</v>
      </c>
      <c r="D141" s="35" t="s">
        <v>117</v>
      </c>
      <c r="E141" s="34">
        <v>45323.0</v>
      </c>
      <c r="F141" s="36">
        <f t="shared" si="4"/>
        <v>12</v>
      </c>
      <c r="G141" s="34">
        <v>45337.0</v>
      </c>
      <c r="H141" s="36">
        <f t="shared" si="5"/>
        <v>12</v>
      </c>
      <c r="I141" s="35" t="s">
        <v>268</v>
      </c>
      <c r="J141" s="39"/>
      <c r="K141" s="38"/>
      <c r="L141" s="39"/>
      <c r="M141" s="39"/>
      <c r="N141" s="35" t="s">
        <v>21</v>
      </c>
      <c r="O141" s="40"/>
      <c r="P141" s="61"/>
      <c r="Q141" s="61"/>
      <c r="R141" s="61"/>
      <c r="S141" s="61"/>
      <c r="T141" s="61"/>
      <c r="U141" s="80"/>
      <c r="V141" s="80"/>
      <c r="W141" s="80"/>
    </row>
    <row r="142">
      <c r="A142" s="34">
        <v>45705.0</v>
      </c>
      <c r="B142" s="34">
        <v>45716.0</v>
      </c>
      <c r="C142" s="35">
        <v>217199.0</v>
      </c>
      <c r="D142" s="35" t="s">
        <v>117</v>
      </c>
      <c r="E142" s="34">
        <v>45170.0</v>
      </c>
      <c r="F142" s="36">
        <f t="shared" si="4"/>
        <v>17</v>
      </c>
      <c r="G142" s="34">
        <v>45453.0</v>
      </c>
      <c r="H142" s="36">
        <f t="shared" si="5"/>
        <v>8</v>
      </c>
      <c r="I142" s="35" t="s">
        <v>268</v>
      </c>
      <c r="J142" s="39"/>
      <c r="K142" s="38"/>
      <c r="L142" s="39"/>
      <c r="M142" s="39"/>
      <c r="N142" s="35" t="s">
        <v>17</v>
      </c>
      <c r="O142" s="40"/>
      <c r="P142" s="61"/>
      <c r="Q142" s="61"/>
      <c r="R142" s="61"/>
      <c r="S142" s="61"/>
      <c r="T142" s="61"/>
      <c r="U142" s="80"/>
      <c r="V142" s="80"/>
      <c r="W142" s="80"/>
    </row>
    <row r="143">
      <c r="A143" s="34">
        <v>45705.0</v>
      </c>
      <c r="B143" s="34">
        <v>45716.0</v>
      </c>
      <c r="C143" s="35">
        <v>214087.0</v>
      </c>
      <c r="D143" s="35" t="s">
        <v>117</v>
      </c>
      <c r="E143" s="34">
        <v>45383.0</v>
      </c>
      <c r="F143" s="36">
        <f t="shared" si="4"/>
        <v>10</v>
      </c>
      <c r="G143" s="34">
        <v>45425.0</v>
      </c>
      <c r="H143" s="36">
        <f t="shared" si="5"/>
        <v>9</v>
      </c>
      <c r="I143" s="35" t="s">
        <v>268</v>
      </c>
      <c r="J143" s="39"/>
      <c r="K143" s="38"/>
      <c r="L143" s="39"/>
      <c r="M143" s="39"/>
      <c r="N143" s="35" t="s">
        <v>17</v>
      </c>
      <c r="O143" s="40"/>
      <c r="P143" s="61"/>
      <c r="Q143" s="61"/>
      <c r="R143" s="61"/>
      <c r="S143" s="61"/>
      <c r="T143" s="61"/>
      <c r="U143" s="80"/>
      <c r="V143" s="80"/>
      <c r="W143" s="80"/>
    </row>
    <row r="144">
      <c r="A144" s="34">
        <v>45705.0</v>
      </c>
      <c r="B144" s="34">
        <v>45716.0</v>
      </c>
      <c r="C144" s="35">
        <v>228548.0</v>
      </c>
      <c r="D144" s="35" t="s">
        <v>117</v>
      </c>
      <c r="E144" s="34">
        <v>45383.0</v>
      </c>
      <c r="F144" s="36">
        <f t="shared" si="4"/>
        <v>10</v>
      </c>
      <c r="G144" s="34">
        <v>45554.0</v>
      </c>
      <c r="H144" s="36">
        <f t="shared" si="5"/>
        <v>5</v>
      </c>
      <c r="I144" s="35" t="s">
        <v>268</v>
      </c>
      <c r="J144" s="39"/>
      <c r="K144" s="38"/>
      <c r="L144" s="39"/>
      <c r="M144" s="39"/>
      <c r="N144" s="35" t="s">
        <v>17</v>
      </c>
      <c r="O144" s="40"/>
      <c r="P144" s="61"/>
      <c r="Q144" s="61"/>
      <c r="R144" s="61"/>
      <c r="S144" s="61"/>
      <c r="T144" s="61"/>
      <c r="U144" s="80"/>
      <c r="V144" s="80"/>
      <c r="W144" s="80"/>
    </row>
    <row r="145">
      <c r="A145" s="34">
        <v>45705.0</v>
      </c>
      <c r="B145" s="34">
        <v>45707.0</v>
      </c>
      <c r="C145" s="35">
        <v>199301.0</v>
      </c>
      <c r="D145" s="35" t="s">
        <v>117</v>
      </c>
      <c r="E145" s="34">
        <v>45261.0</v>
      </c>
      <c r="F145" s="36">
        <f t="shared" si="4"/>
        <v>14</v>
      </c>
      <c r="G145" s="34">
        <v>45315.0</v>
      </c>
      <c r="H145" s="36">
        <f t="shared" si="5"/>
        <v>13</v>
      </c>
      <c r="I145" s="35" t="s">
        <v>39</v>
      </c>
      <c r="J145" s="39"/>
      <c r="K145" s="38"/>
      <c r="L145" s="35" t="s">
        <v>68</v>
      </c>
      <c r="M145" s="150">
        <v>14109.0</v>
      </c>
      <c r="N145" s="35" t="s">
        <v>15</v>
      </c>
      <c r="O145" s="40"/>
      <c r="P145" s="61"/>
      <c r="Q145" s="61"/>
      <c r="R145" s="61"/>
      <c r="S145" s="61"/>
      <c r="T145" s="61"/>
      <c r="U145" s="80"/>
      <c r="V145" s="80"/>
      <c r="W145" s="80"/>
    </row>
    <row r="146">
      <c r="A146" s="34">
        <v>45705.0</v>
      </c>
      <c r="B146" s="34">
        <v>45716.0</v>
      </c>
      <c r="C146" s="35">
        <v>223904.0</v>
      </c>
      <c r="D146" s="35" t="s">
        <v>117</v>
      </c>
      <c r="E146" s="34">
        <v>45474.0</v>
      </c>
      <c r="F146" s="36">
        <f t="shared" si="4"/>
        <v>7</v>
      </c>
      <c r="G146" s="34">
        <v>45513.0</v>
      </c>
      <c r="H146" s="36">
        <f t="shared" si="5"/>
        <v>6</v>
      </c>
      <c r="I146" s="35" t="s">
        <v>268</v>
      </c>
      <c r="J146" s="39"/>
      <c r="K146" s="48" t="s">
        <v>74</v>
      </c>
      <c r="L146" s="39"/>
      <c r="M146" s="39"/>
      <c r="N146" s="35" t="s">
        <v>18</v>
      </c>
      <c r="O146" s="40"/>
      <c r="P146" s="61"/>
      <c r="Q146" s="61"/>
      <c r="R146" s="61"/>
      <c r="S146" s="61"/>
      <c r="T146" s="61"/>
      <c r="U146" s="80"/>
      <c r="V146" s="80"/>
      <c r="W146" s="80"/>
    </row>
    <row r="147">
      <c r="A147" s="34">
        <v>45705.0</v>
      </c>
      <c r="B147" s="34">
        <v>45716.0</v>
      </c>
      <c r="C147" s="35">
        <v>238556.0</v>
      </c>
      <c r="D147" s="35" t="s">
        <v>117</v>
      </c>
      <c r="E147" s="34">
        <v>45474.0</v>
      </c>
      <c r="F147" s="36">
        <f t="shared" si="4"/>
        <v>7</v>
      </c>
      <c r="G147" s="34">
        <v>45665.0</v>
      </c>
      <c r="H147" s="36">
        <f t="shared" si="5"/>
        <v>1</v>
      </c>
      <c r="I147" s="35" t="s">
        <v>268</v>
      </c>
      <c r="J147" s="39"/>
      <c r="K147" s="38"/>
      <c r="L147" s="39"/>
      <c r="M147" s="39"/>
      <c r="N147" s="35" t="s">
        <v>17</v>
      </c>
      <c r="O147" s="40"/>
      <c r="P147" s="61"/>
      <c r="Q147" s="61"/>
      <c r="R147" s="61"/>
      <c r="S147" s="61"/>
      <c r="T147" s="61"/>
      <c r="U147" s="80"/>
      <c r="V147" s="80"/>
      <c r="W147" s="80"/>
    </row>
    <row r="148">
      <c r="A148" s="34">
        <v>45705.0</v>
      </c>
      <c r="B148" s="34">
        <v>45716.0</v>
      </c>
      <c r="C148" s="35">
        <v>233073.0</v>
      </c>
      <c r="D148" s="35" t="s">
        <v>125</v>
      </c>
      <c r="E148" s="34">
        <v>45413.0</v>
      </c>
      <c r="F148" s="36">
        <f t="shared" si="4"/>
        <v>9</v>
      </c>
      <c r="G148" s="34">
        <v>45597.0</v>
      </c>
      <c r="H148" s="36">
        <f t="shared" si="5"/>
        <v>3</v>
      </c>
      <c r="I148" s="35" t="s">
        <v>49</v>
      </c>
      <c r="J148" s="35" t="s">
        <v>31</v>
      </c>
      <c r="K148" s="38"/>
      <c r="L148" s="39"/>
      <c r="M148" s="39"/>
      <c r="N148" s="35" t="s">
        <v>17</v>
      </c>
      <c r="O148" s="40"/>
      <c r="P148" s="61"/>
      <c r="Q148" s="61"/>
      <c r="R148" s="61"/>
      <c r="S148" s="61"/>
      <c r="T148" s="61"/>
      <c r="U148" s="80"/>
      <c r="V148" s="80"/>
      <c r="W148" s="80"/>
    </row>
    <row r="149">
      <c r="A149" s="34">
        <v>45705.0</v>
      </c>
      <c r="B149" s="34">
        <v>45716.0</v>
      </c>
      <c r="C149" s="35">
        <v>84537.0</v>
      </c>
      <c r="D149" s="35" t="s">
        <v>125</v>
      </c>
      <c r="E149" s="34">
        <v>44256.0</v>
      </c>
      <c r="F149" s="36">
        <f t="shared" si="4"/>
        <v>47</v>
      </c>
      <c r="G149" s="34">
        <v>44308.0</v>
      </c>
      <c r="H149" s="36">
        <f t="shared" si="5"/>
        <v>46</v>
      </c>
      <c r="I149" s="35" t="s">
        <v>62</v>
      </c>
      <c r="J149" s="39"/>
      <c r="K149" s="38"/>
      <c r="L149" s="39"/>
      <c r="M149" s="39"/>
      <c r="N149" s="35" t="s">
        <v>17</v>
      </c>
      <c r="O149" s="40"/>
      <c r="P149" s="61"/>
      <c r="Q149" s="61"/>
      <c r="R149" s="61"/>
      <c r="S149" s="61"/>
      <c r="T149" s="61"/>
      <c r="U149" s="80"/>
      <c r="V149" s="80"/>
      <c r="W149" s="80"/>
    </row>
    <row r="150">
      <c r="A150" s="34">
        <v>45705.0</v>
      </c>
      <c r="B150" s="34">
        <v>45707.0</v>
      </c>
      <c r="C150" s="35">
        <v>188494.0</v>
      </c>
      <c r="D150" s="35" t="s">
        <v>125</v>
      </c>
      <c r="E150" s="34">
        <v>45170.0</v>
      </c>
      <c r="F150" s="36">
        <f t="shared" si="4"/>
        <v>17</v>
      </c>
      <c r="G150" s="34">
        <v>45204.0</v>
      </c>
      <c r="H150" s="36">
        <f t="shared" si="5"/>
        <v>16</v>
      </c>
      <c r="I150" s="35" t="s">
        <v>49</v>
      </c>
      <c r="J150" s="39"/>
      <c r="K150" s="38"/>
      <c r="L150" s="39"/>
      <c r="M150" s="39"/>
      <c r="N150" s="35" t="s">
        <v>21</v>
      </c>
      <c r="O150" s="40"/>
      <c r="P150" s="61"/>
      <c r="Q150" s="61"/>
      <c r="R150" s="61"/>
      <c r="S150" s="61"/>
      <c r="T150" s="61"/>
      <c r="U150" s="80"/>
      <c r="V150" s="80"/>
      <c r="W150" s="80"/>
    </row>
    <row r="151">
      <c r="A151" s="34">
        <v>45705.0</v>
      </c>
      <c r="B151" s="34">
        <v>45716.0</v>
      </c>
      <c r="C151" s="35">
        <v>228330.0</v>
      </c>
      <c r="D151" s="35" t="s">
        <v>125</v>
      </c>
      <c r="E151" s="34">
        <v>45261.0</v>
      </c>
      <c r="F151" s="36">
        <f t="shared" si="4"/>
        <v>14</v>
      </c>
      <c r="G151" s="34">
        <v>45553.0</v>
      </c>
      <c r="H151" s="36">
        <f t="shared" si="5"/>
        <v>5</v>
      </c>
      <c r="I151" s="35" t="s">
        <v>39</v>
      </c>
      <c r="J151" s="39"/>
      <c r="K151" s="38"/>
      <c r="L151" s="39"/>
      <c r="M151" s="39"/>
      <c r="N151" s="35" t="s">
        <v>17</v>
      </c>
      <c r="O151" s="40"/>
      <c r="P151" s="61"/>
      <c r="Q151" s="61"/>
      <c r="R151" s="61"/>
      <c r="S151" s="61"/>
      <c r="T151" s="61"/>
      <c r="U151" s="80"/>
      <c r="V151" s="80"/>
      <c r="W151" s="80"/>
    </row>
    <row r="152">
      <c r="A152" s="34">
        <v>45705.0</v>
      </c>
      <c r="B152" s="34">
        <v>45716.0</v>
      </c>
      <c r="C152" s="35">
        <v>213258.0</v>
      </c>
      <c r="D152" s="35" t="s">
        <v>125</v>
      </c>
      <c r="E152" s="34">
        <v>45323.0</v>
      </c>
      <c r="F152" s="36">
        <f t="shared" si="4"/>
        <v>12</v>
      </c>
      <c r="G152" s="34">
        <v>45418.0</v>
      </c>
      <c r="H152" s="36">
        <f t="shared" si="5"/>
        <v>9</v>
      </c>
      <c r="I152" s="35" t="s">
        <v>49</v>
      </c>
      <c r="J152" s="35">
        <v>208.0</v>
      </c>
      <c r="K152" s="38"/>
      <c r="L152" s="39"/>
      <c r="M152" s="39"/>
      <c r="N152" s="35" t="s">
        <v>17</v>
      </c>
      <c r="O152" s="40"/>
      <c r="P152" s="61"/>
      <c r="Q152" s="61"/>
      <c r="R152" s="61"/>
      <c r="S152" s="61"/>
      <c r="T152" s="61"/>
      <c r="U152" s="80"/>
      <c r="V152" s="80"/>
      <c r="W152" s="80"/>
    </row>
    <row r="153">
      <c r="A153" s="34">
        <v>45706.0</v>
      </c>
      <c r="B153" s="34">
        <v>45706.0</v>
      </c>
      <c r="C153" s="35">
        <v>188920.0</v>
      </c>
      <c r="D153" s="35" t="s">
        <v>125</v>
      </c>
      <c r="E153" s="34">
        <v>45170.0</v>
      </c>
      <c r="F153" s="36">
        <f t="shared" si="4"/>
        <v>17</v>
      </c>
      <c r="G153" s="37">
        <v>45209.0</v>
      </c>
      <c r="H153" s="36">
        <f t="shared" si="5"/>
        <v>16</v>
      </c>
      <c r="I153" s="35" t="s">
        <v>43</v>
      </c>
      <c r="J153" s="35" t="s">
        <v>101</v>
      </c>
      <c r="K153" s="48">
        <v>19000.0</v>
      </c>
      <c r="L153" s="39"/>
      <c r="M153" s="39"/>
      <c r="N153" s="35" t="s">
        <v>21</v>
      </c>
      <c r="O153" s="142">
        <v>12700.0</v>
      </c>
      <c r="P153" s="61"/>
      <c r="Q153" s="61"/>
      <c r="R153" s="61"/>
      <c r="S153" s="61"/>
      <c r="T153" s="61"/>
      <c r="U153" s="80"/>
      <c r="V153" s="80"/>
      <c r="W153" s="80"/>
    </row>
    <row r="154">
      <c r="A154" s="34">
        <v>45705.0</v>
      </c>
      <c r="B154" s="34">
        <v>45716.0</v>
      </c>
      <c r="C154" s="35">
        <v>151277.0</v>
      </c>
      <c r="D154" s="35" t="s">
        <v>128</v>
      </c>
      <c r="E154" s="34">
        <v>44835.0</v>
      </c>
      <c r="F154" s="36">
        <f t="shared" si="4"/>
        <v>28</v>
      </c>
      <c r="G154" s="37">
        <v>44882.0</v>
      </c>
      <c r="H154" s="36">
        <f t="shared" si="5"/>
        <v>27</v>
      </c>
      <c r="I154" s="35" t="s">
        <v>265</v>
      </c>
      <c r="J154" s="39"/>
      <c r="K154" s="38"/>
      <c r="L154" s="39"/>
      <c r="M154" s="39"/>
      <c r="N154" s="35" t="s">
        <v>17</v>
      </c>
      <c r="O154" s="40"/>
      <c r="P154" s="61"/>
      <c r="Q154" s="61"/>
      <c r="R154" s="61"/>
      <c r="S154" s="61"/>
      <c r="T154" s="61"/>
      <c r="U154" s="80"/>
      <c r="V154" s="80"/>
      <c r="W154" s="80"/>
    </row>
    <row r="155">
      <c r="A155" s="34">
        <v>45705.0</v>
      </c>
      <c r="B155" s="34">
        <v>45716.0</v>
      </c>
      <c r="C155" s="35">
        <v>139894.0</v>
      </c>
      <c r="D155" s="35" t="s">
        <v>128</v>
      </c>
      <c r="E155" s="34">
        <v>44927.0</v>
      </c>
      <c r="F155" s="36">
        <f t="shared" si="4"/>
        <v>25</v>
      </c>
      <c r="G155" s="34">
        <v>45094.0</v>
      </c>
      <c r="H155" s="36">
        <f t="shared" si="5"/>
        <v>20</v>
      </c>
      <c r="I155" s="35" t="s">
        <v>265</v>
      </c>
      <c r="J155" s="39"/>
      <c r="K155" s="38"/>
      <c r="L155" s="39"/>
      <c r="M155" s="39"/>
      <c r="N155" s="35" t="s">
        <v>17</v>
      </c>
      <c r="O155" s="40"/>
      <c r="P155" s="61"/>
      <c r="Q155" s="61"/>
      <c r="R155" s="61"/>
      <c r="S155" s="61"/>
      <c r="T155" s="61"/>
      <c r="U155" s="80"/>
      <c r="V155" s="80"/>
      <c r="W155" s="80"/>
    </row>
    <row r="156">
      <c r="A156" s="34">
        <v>45705.0</v>
      </c>
      <c r="B156" s="34">
        <v>45716.0</v>
      </c>
      <c r="C156" s="35">
        <v>198257.0</v>
      </c>
      <c r="D156" s="35" t="s">
        <v>128</v>
      </c>
      <c r="E156" s="34">
        <v>45261.0</v>
      </c>
      <c r="F156" s="36">
        <f t="shared" si="4"/>
        <v>14</v>
      </c>
      <c r="G156" s="34">
        <v>45303.0</v>
      </c>
      <c r="H156" s="36">
        <f t="shared" si="5"/>
        <v>13</v>
      </c>
      <c r="I156" s="35" t="s">
        <v>43</v>
      </c>
      <c r="J156" s="35">
        <v>301.0</v>
      </c>
      <c r="K156" s="48" t="s">
        <v>298</v>
      </c>
      <c r="L156" s="35" t="s">
        <v>68</v>
      </c>
      <c r="M156" s="35" t="s">
        <v>299</v>
      </c>
      <c r="N156" s="35" t="s">
        <v>17</v>
      </c>
      <c r="O156" s="40"/>
      <c r="P156" s="61"/>
      <c r="Q156" s="61"/>
      <c r="R156" s="61"/>
      <c r="S156" s="61"/>
      <c r="T156" s="61"/>
      <c r="U156" s="80"/>
      <c r="V156" s="80"/>
      <c r="W156" s="80"/>
    </row>
    <row r="157">
      <c r="A157" s="34">
        <v>45705.0</v>
      </c>
      <c r="B157" s="34">
        <v>45716.0</v>
      </c>
      <c r="C157" s="35">
        <v>220309.0</v>
      </c>
      <c r="D157" s="35" t="s">
        <v>128</v>
      </c>
      <c r="E157" s="34">
        <v>45444.0</v>
      </c>
      <c r="F157" s="36">
        <f t="shared" si="4"/>
        <v>8</v>
      </c>
      <c r="G157" s="34">
        <v>45477.0</v>
      </c>
      <c r="H157" s="36">
        <f t="shared" si="5"/>
        <v>7</v>
      </c>
      <c r="I157" s="35" t="s">
        <v>268</v>
      </c>
      <c r="J157" s="39"/>
      <c r="K157" s="38"/>
      <c r="L157" s="39"/>
      <c r="M157" s="39"/>
      <c r="N157" s="35" t="s">
        <v>17</v>
      </c>
      <c r="O157" s="40"/>
      <c r="P157" s="61"/>
      <c r="Q157" s="61"/>
      <c r="R157" s="61"/>
      <c r="S157" s="61"/>
      <c r="T157" s="61"/>
      <c r="U157" s="80"/>
      <c r="V157" s="80"/>
      <c r="W157" s="80"/>
    </row>
    <row r="158">
      <c r="A158" s="34">
        <v>45705.0</v>
      </c>
      <c r="B158" s="34">
        <v>45716.0</v>
      </c>
      <c r="C158" s="35">
        <v>214974.0</v>
      </c>
      <c r="D158" s="35" t="s">
        <v>128</v>
      </c>
      <c r="E158" s="34">
        <v>45474.0</v>
      </c>
      <c r="F158" s="36">
        <f t="shared" si="4"/>
        <v>7</v>
      </c>
      <c r="G158" s="34">
        <v>45509.0</v>
      </c>
      <c r="H158" s="36">
        <f t="shared" si="5"/>
        <v>6</v>
      </c>
      <c r="I158" s="35" t="s">
        <v>268</v>
      </c>
      <c r="J158" s="39"/>
      <c r="K158" s="38"/>
      <c r="L158" s="39"/>
      <c r="M158" s="39"/>
      <c r="N158" s="35" t="s">
        <v>17</v>
      </c>
      <c r="O158" s="40"/>
      <c r="P158" s="61"/>
      <c r="Q158" s="61"/>
      <c r="R158" s="61"/>
      <c r="S158" s="61"/>
      <c r="T158" s="61"/>
      <c r="U158" s="80"/>
      <c r="V158" s="80"/>
      <c r="W158" s="80"/>
    </row>
    <row r="159">
      <c r="A159" s="34">
        <v>45705.0</v>
      </c>
      <c r="B159" s="34">
        <v>45716.0</v>
      </c>
      <c r="C159" s="35">
        <v>225490.0</v>
      </c>
      <c r="D159" s="35" t="s">
        <v>128</v>
      </c>
      <c r="E159" s="34">
        <v>45474.0</v>
      </c>
      <c r="F159" s="36">
        <f t="shared" si="4"/>
        <v>7</v>
      </c>
      <c r="G159" s="34">
        <v>45525.0</v>
      </c>
      <c r="H159" s="36">
        <f t="shared" si="5"/>
        <v>6</v>
      </c>
      <c r="I159" s="35" t="s">
        <v>268</v>
      </c>
      <c r="J159" s="39"/>
      <c r="K159" s="38"/>
      <c r="L159" s="39"/>
      <c r="M159" s="39"/>
      <c r="N159" s="35" t="s">
        <v>17</v>
      </c>
      <c r="O159" s="40"/>
      <c r="P159" s="61"/>
      <c r="Q159" s="61"/>
      <c r="R159" s="61"/>
      <c r="S159" s="61"/>
      <c r="T159" s="61"/>
      <c r="U159" s="80"/>
      <c r="V159" s="80"/>
      <c r="W159" s="80"/>
    </row>
    <row r="160">
      <c r="A160" s="34">
        <v>45705.0</v>
      </c>
      <c r="B160" s="34">
        <v>45716.0</v>
      </c>
      <c r="C160" s="35">
        <v>226572.0</v>
      </c>
      <c r="D160" s="35" t="s">
        <v>128</v>
      </c>
      <c r="E160" s="34">
        <v>45474.0</v>
      </c>
      <c r="F160" s="36">
        <f t="shared" si="4"/>
        <v>7</v>
      </c>
      <c r="G160" s="34">
        <v>45537.0</v>
      </c>
      <c r="H160" s="36">
        <f t="shared" si="5"/>
        <v>5</v>
      </c>
      <c r="I160" s="35" t="s">
        <v>136</v>
      </c>
      <c r="J160" s="35" t="s">
        <v>31</v>
      </c>
      <c r="K160" s="38"/>
      <c r="L160" s="39"/>
      <c r="M160" s="39"/>
      <c r="N160" s="35" t="s">
        <v>17</v>
      </c>
      <c r="O160" s="40"/>
      <c r="P160" s="61"/>
      <c r="Q160" s="61"/>
      <c r="R160" s="61"/>
      <c r="S160" s="61"/>
      <c r="T160" s="61"/>
      <c r="U160" s="80"/>
      <c r="V160" s="80"/>
      <c r="W160" s="80"/>
    </row>
    <row r="161">
      <c r="A161" s="34">
        <v>45705.0</v>
      </c>
      <c r="B161" s="34">
        <v>45716.0</v>
      </c>
      <c r="C161" s="35">
        <v>144764.0</v>
      </c>
      <c r="D161" s="35" t="s">
        <v>129</v>
      </c>
      <c r="E161" s="34">
        <v>44774.0</v>
      </c>
      <c r="F161" s="36">
        <f t="shared" si="4"/>
        <v>30</v>
      </c>
      <c r="G161" s="34">
        <v>44805.0</v>
      </c>
      <c r="H161" s="36">
        <f t="shared" si="5"/>
        <v>29</v>
      </c>
      <c r="I161" s="35" t="s">
        <v>67</v>
      </c>
      <c r="J161" s="39"/>
      <c r="K161" s="38"/>
      <c r="L161" s="39"/>
      <c r="M161" s="39"/>
      <c r="N161" s="35" t="s">
        <v>17</v>
      </c>
      <c r="O161" s="40"/>
      <c r="P161" s="61"/>
      <c r="Q161" s="61"/>
      <c r="R161" s="61"/>
      <c r="S161" s="61"/>
      <c r="T161" s="61"/>
      <c r="U161" s="80"/>
      <c r="V161" s="80"/>
      <c r="W161" s="80"/>
    </row>
    <row r="162">
      <c r="A162" s="34">
        <v>45705.0</v>
      </c>
      <c r="B162" s="34">
        <v>45716.0</v>
      </c>
      <c r="C162" s="35">
        <v>208184.0</v>
      </c>
      <c r="D162" s="35" t="s">
        <v>129</v>
      </c>
      <c r="E162" s="34">
        <v>45323.0</v>
      </c>
      <c r="F162" s="36">
        <f t="shared" si="4"/>
        <v>12</v>
      </c>
      <c r="G162" s="34">
        <v>45378.0</v>
      </c>
      <c r="H162" s="36">
        <f t="shared" si="5"/>
        <v>11</v>
      </c>
      <c r="I162" s="35" t="s">
        <v>43</v>
      </c>
      <c r="J162" s="35">
        <v>313.0</v>
      </c>
      <c r="K162" s="38"/>
      <c r="L162" s="35" t="s">
        <v>68</v>
      </c>
      <c r="M162" s="35" t="s">
        <v>266</v>
      </c>
      <c r="N162" s="35" t="s">
        <v>17</v>
      </c>
      <c r="O162" s="40"/>
      <c r="P162" s="61"/>
      <c r="Q162" s="61"/>
      <c r="R162" s="61"/>
      <c r="S162" s="61"/>
      <c r="T162" s="61"/>
      <c r="U162" s="80"/>
      <c r="V162" s="80"/>
      <c r="W162" s="80"/>
    </row>
    <row r="163">
      <c r="A163" s="34">
        <v>45705.0</v>
      </c>
      <c r="B163" s="34">
        <v>45716.0</v>
      </c>
      <c r="C163" s="35">
        <v>162999.0</v>
      </c>
      <c r="D163" s="35" t="s">
        <v>129</v>
      </c>
      <c r="E163" s="34">
        <v>44927.0</v>
      </c>
      <c r="F163" s="36">
        <f t="shared" si="4"/>
        <v>25</v>
      </c>
      <c r="G163" s="34">
        <v>44993.0</v>
      </c>
      <c r="H163" s="36">
        <f t="shared" si="5"/>
        <v>23</v>
      </c>
      <c r="I163" s="35" t="s">
        <v>49</v>
      </c>
      <c r="J163" s="35" t="s">
        <v>300</v>
      </c>
      <c r="K163" s="38"/>
      <c r="L163" s="39"/>
      <c r="M163" s="39"/>
      <c r="N163" s="35" t="s">
        <v>17</v>
      </c>
      <c r="O163" s="40"/>
      <c r="P163" s="61"/>
      <c r="Q163" s="61"/>
      <c r="R163" s="61"/>
      <c r="S163" s="61"/>
      <c r="T163" s="61"/>
      <c r="U163" s="80"/>
      <c r="V163" s="80"/>
      <c r="W163" s="80"/>
    </row>
    <row r="164">
      <c r="A164" s="34">
        <v>45705.0</v>
      </c>
      <c r="B164" s="34">
        <v>45716.0</v>
      </c>
      <c r="C164" s="35">
        <v>237393.0</v>
      </c>
      <c r="D164" s="35" t="s">
        <v>129</v>
      </c>
      <c r="E164" s="34">
        <v>45444.0</v>
      </c>
      <c r="F164" s="36">
        <f t="shared" si="4"/>
        <v>8</v>
      </c>
      <c r="G164" s="37">
        <v>45643.0</v>
      </c>
      <c r="H164" s="36">
        <f t="shared" si="5"/>
        <v>2</v>
      </c>
      <c r="I164" s="35" t="s">
        <v>43</v>
      </c>
      <c r="J164" s="35" t="s">
        <v>31</v>
      </c>
      <c r="K164" s="38"/>
      <c r="L164" s="39"/>
      <c r="M164" s="39"/>
      <c r="N164" s="35" t="s">
        <v>17</v>
      </c>
      <c r="O164" s="40"/>
      <c r="P164" s="61"/>
      <c r="Q164" s="61"/>
      <c r="R164" s="61"/>
      <c r="S164" s="61"/>
      <c r="T164" s="61"/>
      <c r="U164" s="80"/>
      <c r="V164" s="80"/>
      <c r="W164" s="80"/>
    </row>
    <row r="165">
      <c r="A165" s="34">
        <v>45705.0</v>
      </c>
      <c r="B165" s="34">
        <v>45716.0</v>
      </c>
      <c r="C165" s="35">
        <v>180604.0</v>
      </c>
      <c r="D165" s="35" t="s">
        <v>132</v>
      </c>
      <c r="E165" s="34">
        <v>44986.0</v>
      </c>
      <c r="F165" s="36">
        <f t="shared" si="4"/>
        <v>23</v>
      </c>
      <c r="G165" s="34">
        <v>45139.0</v>
      </c>
      <c r="H165" s="36">
        <f t="shared" si="5"/>
        <v>18</v>
      </c>
      <c r="I165" s="35" t="s">
        <v>49</v>
      </c>
      <c r="J165" s="35" t="s">
        <v>301</v>
      </c>
      <c r="K165" s="38"/>
      <c r="L165" s="39"/>
      <c r="M165" s="39"/>
      <c r="N165" s="35" t="s">
        <v>17</v>
      </c>
      <c r="O165" s="40"/>
      <c r="P165" s="61"/>
      <c r="Q165" s="61"/>
      <c r="R165" s="61"/>
      <c r="S165" s="61"/>
      <c r="T165" s="61"/>
      <c r="U165" s="80"/>
      <c r="V165" s="80"/>
      <c r="W165" s="80"/>
    </row>
    <row r="166">
      <c r="A166" s="34">
        <v>45705.0</v>
      </c>
      <c r="B166" s="34">
        <v>45716.0</v>
      </c>
      <c r="C166" s="35">
        <v>196159.0</v>
      </c>
      <c r="D166" s="35" t="s">
        <v>132</v>
      </c>
      <c r="E166" s="34">
        <v>45231.0</v>
      </c>
      <c r="F166" s="36">
        <f t="shared" si="4"/>
        <v>15</v>
      </c>
      <c r="G166" s="37">
        <v>45275.0</v>
      </c>
      <c r="H166" s="36">
        <f t="shared" si="5"/>
        <v>14</v>
      </c>
      <c r="I166" s="35" t="s">
        <v>49</v>
      </c>
      <c r="J166" s="39"/>
      <c r="K166" s="38"/>
      <c r="L166" s="39"/>
      <c r="M166" s="39"/>
      <c r="N166" s="35" t="s">
        <v>17</v>
      </c>
      <c r="O166" s="40"/>
      <c r="P166" s="61"/>
      <c r="Q166" s="61"/>
      <c r="R166" s="61"/>
      <c r="S166" s="61"/>
      <c r="T166" s="61"/>
      <c r="U166" s="80"/>
      <c r="V166" s="80"/>
      <c r="W166" s="80"/>
    </row>
    <row r="167">
      <c r="A167" s="34">
        <v>45705.0</v>
      </c>
      <c r="B167" s="34">
        <v>45716.0</v>
      </c>
      <c r="C167" s="35">
        <v>228232.0</v>
      </c>
      <c r="D167" s="35" t="s">
        <v>132</v>
      </c>
      <c r="E167" s="34">
        <v>45505.0</v>
      </c>
      <c r="F167" s="36">
        <f t="shared" si="4"/>
        <v>6</v>
      </c>
      <c r="G167" s="34">
        <v>45552.0</v>
      </c>
      <c r="H167" s="36">
        <f t="shared" si="5"/>
        <v>5</v>
      </c>
      <c r="I167" s="35" t="s">
        <v>43</v>
      </c>
      <c r="J167" s="35" t="s">
        <v>101</v>
      </c>
      <c r="K167" s="48" t="s">
        <v>22</v>
      </c>
      <c r="L167" s="39"/>
      <c r="M167" s="39"/>
      <c r="N167" s="35" t="s">
        <v>22</v>
      </c>
      <c r="O167" s="151">
        <v>45715.0</v>
      </c>
      <c r="P167" s="61"/>
      <c r="Q167" s="61"/>
      <c r="R167" s="61"/>
      <c r="S167" s="61"/>
      <c r="T167" s="61"/>
      <c r="U167" s="80"/>
      <c r="V167" s="80"/>
      <c r="W167" s="80"/>
    </row>
    <row r="168">
      <c r="A168" s="34">
        <v>45705.0</v>
      </c>
      <c r="B168" s="34">
        <v>45716.0</v>
      </c>
      <c r="C168" s="35">
        <v>228812.0</v>
      </c>
      <c r="D168" s="35" t="s">
        <v>132</v>
      </c>
      <c r="E168" s="34">
        <v>45505.0</v>
      </c>
      <c r="F168" s="36">
        <f t="shared" si="4"/>
        <v>6</v>
      </c>
      <c r="G168" s="34">
        <v>45558.0</v>
      </c>
      <c r="H168" s="36">
        <f t="shared" si="5"/>
        <v>5</v>
      </c>
      <c r="I168" s="35" t="s">
        <v>43</v>
      </c>
      <c r="J168" s="35"/>
      <c r="K168" s="48"/>
      <c r="L168" s="39"/>
      <c r="M168" s="39"/>
      <c r="N168" s="35" t="s">
        <v>17</v>
      </c>
      <c r="O168" s="40"/>
      <c r="P168" s="61"/>
      <c r="Q168" s="61"/>
      <c r="R168" s="61"/>
      <c r="S168" s="61"/>
      <c r="T168" s="61"/>
      <c r="U168" s="80"/>
      <c r="V168" s="80"/>
      <c r="W168" s="80"/>
    </row>
    <row r="169">
      <c r="A169" s="34">
        <v>45705.0</v>
      </c>
      <c r="B169" s="34">
        <v>45716.0</v>
      </c>
      <c r="C169" s="35">
        <v>230587.0</v>
      </c>
      <c r="D169" s="35" t="s">
        <v>132</v>
      </c>
      <c r="E169" s="34">
        <v>45474.0</v>
      </c>
      <c r="F169" s="36">
        <f t="shared" si="4"/>
        <v>7</v>
      </c>
      <c r="G169" s="37">
        <v>45575.0</v>
      </c>
      <c r="H169" s="36">
        <f t="shared" si="5"/>
        <v>4</v>
      </c>
      <c r="I169" s="35" t="s">
        <v>49</v>
      </c>
      <c r="J169" s="35" t="s">
        <v>31</v>
      </c>
      <c r="K169" s="38"/>
      <c r="L169" s="39"/>
      <c r="M169" s="39"/>
      <c r="N169" s="35" t="s">
        <v>17</v>
      </c>
      <c r="O169" s="40"/>
      <c r="P169" s="61"/>
      <c r="Q169" s="61"/>
      <c r="R169" s="61"/>
      <c r="S169" s="61"/>
      <c r="T169" s="61"/>
      <c r="U169" s="80"/>
      <c r="V169" s="80"/>
      <c r="W169" s="80"/>
    </row>
    <row r="170">
      <c r="A170" s="34">
        <v>45705.0</v>
      </c>
      <c r="B170" s="34">
        <v>45716.0</v>
      </c>
      <c r="C170" s="35">
        <v>140589.0</v>
      </c>
      <c r="D170" s="35" t="s">
        <v>134</v>
      </c>
      <c r="E170" s="34">
        <v>44531.0</v>
      </c>
      <c r="F170" s="36">
        <f t="shared" si="4"/>
        <v>38</v>
      </c>
      <c r="G170" s="34">
        <v>44789.0</v>
      </c>
      <c r="H170" s="36">
        <f t="shared" si="5"/>
        <v>30</v>
      </c>
      <c r="I170" s="35" t="s">
        <v>39</v>
      </c>
      <c r="J170" s="39"/>
      <c r="K170" s="38"/>
      <c r="L170" s="39"/>
      <c r="M170" s="39"/>
      <c r="N170" s="35" t="s">
        <v>17</v>
      </c>
      <c r="O170" s="40"/>
      <c r="P170" s="61"/>
      <c r="Q170" s="61"/>
      <c r="R170" s="61"/>
      <c r="S170" s="61"/>
      <c r="T170" s="61"/>
      <c r="U170" s="80"/>
      <c r="V170" s="80"/>
      <c r="W170" s="80"/>
    </row>
    <row r="171">
      <c r="A171" s="34">
        <v>45705.0</v>
      </c>
      <c r="B171" s="34">
        <v>45716.0</v>
      </c>
      <c r="C171" s="35">
        <v>196654.0</v>
      </c>
      <c r="D171" s="35" t="s">
        <v>134</v>
      </c>
      <c r="E171" s="34">
        <v>45261.0</v>
      </c>
      <c r="F171" s="36">
        <f t="shared" si="4"/>
        <v>14</v>
      </c>
      <c r="G171" s="37">
        <v>45282.0</v>
      </c>
      <c r="H171" s="36">
        <f t="shared" si="5"/>
        <v>14</v>
      </c>
      <c r="I171" s="35" t="s">
        <v>46</v>
      </c>
      <c r="J171" s="39"/>
      <c r="K171" s="38"/>
      <c r="L171" s="39"/>
      <c r="M171" s="39"/>
      <c r="N171" s="35" t="s">
        <v>17</v>
      </c>
      <c r="O171" s="40"/>
      <c r="P171" s="61"/>
      <c r="Q171" s="61"/>
      <c r="R171" s="61"/>
      <c r="S171" s="61"/>
      <c r="T171" s="61"/>
      <c r="U171" s="80"/>
      <c r="V171" s="80"/>
      <c r="W171" s="80"/>
    </row>
    <row r="172">
      <c r="A172" s="34">
        <v>45705.0</v>
      </c>
      <c r="B172" s="34">
        <v>45716.0</v>
      </c>
      <c r="C172" s="35">
        <v>219034.0</v>
      </c>
      <c r="D172" s="35" t="s">
        <v>134</v>
      </c>
      <c r="E172" s="34">
        <v>45323.0</v>
      </c>
      <c r="F172" s="36">
        <f t="shared" si="4"/>
        <v>12</v>
      </c>
      <c r="G172" s="34">
        <v>45469.0</v>
      </c>
      <c r="H172" s="36">
        <f t="shared" si="5"/>
        <v>8</v>
      </c>
      <c r="I172" s="35" t="s">
        <v>43</v>
      </c>
      <c r="J172" s="35" t="s">
        <v>246</v>
      </c>
      <c r="K172" s="48">
        <v>3500.0</v>
      </c>
      <c r="L172" s="35" t="s">
        <v>68</v>
      </c>
      <c r="M172" s="39"/>
      <c r="N172" s="35" t="s">
        <v>15</v>
      </c>
      <c r="O172" s="40"/>
      <c r="P172" s="61"/>
      <c r="Q172" s="61"/>
      <c r="R172" s="61"/>
      <c r="S172" s="61"/>
      <c r="T172" s="61"/>
      <c r="U172" s="80"/>
      <c r="V172" s="80"/>
      <c r="W172" s="80"/>
    </row>
    <row r="173">
      <c r="A173" s="34">
        <v>45705.0</v>
      </c>
      <c r="B173" s="34">
        <v>45716.0</v>
      </c>
      <c r="C173" s="35">
        <v>225746.0</v>
      </c>
      <c r="D173" s="35" t="s">
        <v>134</v>
      </c>
      <c r="E173" s="34">
        <v>44713.0</v>
      </c>
      <c r="F173" s="36">
        <f t="shared" si="4"/>
        <v>32</v>
      </c>
      <c r="G173" s="34">
        <v>45526.0</v>
      </c>
      <c r="H173" s="36">
        <f t="shared" si="5"/>
        <v>6</v>
      </c>
      <c r="I173" s="35" t="s">
        <v>265</v>
      </c>
      <c r="J173" s="39"/>
      <c r="K173" s="38"/>
      <c r="L173" s="39"/>
      <c r="M173" s="39"/>
      <c r="N173" s="35" t="s">
        <v>17</v>
      </c>
      <c r="O173" s="40"/>
      <c r="P173" s="61"/>
      <c r="Q173" s="61"/>
      <c r="R173" s="61"/>
      <c r="S173" s="61"/>
      <c r="T173" s="61"/>
      <c r="U173" s="80"/>
      <c r="V173" s="80"/>
      <c r="W173" s="80"/>
    </row>
    <row r="174">
      <c r="A174" s="34">
        <v>45705.0</v>
      </c>
      <c r="B174" s="34">
        <v>45716.0</v>
      </c>
      <c r="C174" s="35">
        <v>219627.0</v>
      </c>
      <c r="D174" s="35" t="s">
        <v>134</v>
      </c>
      <c r="E174" s="34">
        <v>45413.0</v>
      </c>
      <c r="F174" s="36">
        <f t="shared" si="4"/>
        <v>9</v>
      </c>
      <c r="G174" s="34">
        <v>45471.0</v>
      </c>
      <c r="H174" s="36">
        <f t="shared" si="5"/>
        <v>8</v>
      </c>
      <c r="I174" s="35" t="s">
        <v>268</v>
      </c>
      <c r="J174" s="39"/>
      <c r="K174" s="38"/>
      <c r="L174" s="39"/>
      <c r="M174" s="39"/>
      <c r="N174" s="35" t="s">
        <v>17</v>
      </c>
      <c r="O174" s="40"/>
      <c r="P174" s="61"/>
      <c r="Q174" s="61"/>
      <c r="R174" s="61"/>
      <c r="S174" s="61"/>
      <c r="T174" s="61"/>
      <c r="U174" s="80"/>
      <c r="V174" s="80"/>
      <c r="W174" s="80"/>
    </row>
    <row r="175">
      <c r="A175" s="34">
        <v>45705.0</v>
      </c>
      <c r="B175" s="34">
        <v>45716.0</v>
      </c>
      <c r="C175" s="35">
        <v>217931.0</v>
      </c>
      <c r="D175" s="35" t="s">
        <v>134</v>
      </c>
      <c r="E175" s="34">
        <v>45413.0</v>
      </c>
      <c r="F175" s="36">
        <f t="shared" si="4"/>
        <v>9</v>
      </c>
      <c r="G175" s="34">
        <v>45463.0</v>
      </c>
      <c r="H175" s="36">
        <f t="shared" si="5"/>
        <v>8</v>
      </c>
      <c r="I175" s="35" t="s">
        <v>46</v>
      </c>
      <c r="J175" s="35">
        <v>401.0</v>
      </c>
      <c r="K175" s="38"/>
      <c r="L175" s="39"/>
      <c r="M175" s="39"/>
      <c r="N175" s="35" t="s">
        <v>17</v>
      </c>
      <c r="O175" s="40"/>
      <c r="P175" s="61"/>
      <c r="Q175" s="61"/>
      <c r="R175" s="61"/>
      <c r="S175" s="61"/>
      <c r="T175" s="61"/>
      <c r="U175" s="80"/>
      <c r="V175" s="80"/>
      <c r="W175" s="80"/>
    </row>
    <row r="176">
      <c r="A176" s="34">
        <v>45705.0</v>
      </c>
      <c r="B176" s="34">
        <v>45716.0</v>
      </c>
      <c r="C176" s="35">
        <v>130549.0</v>
      </c>
      <c r="D176" s="35" t="s">
        <v>109</v>
      </c>
      <c r="E176" s="34">
        <v>44652.0</v>
      </c>
      <c r="F176" s="36">
        <f t="shared" si="4"/>
        <v>34</v>
      </c>
      <c r="G176" s="34">
        <v>44711.0</v>
      </c>
      <c r="H176" s="36">
        <f t="shared" si="5"/>
        <v>32</v>
      </c>
      <c r="I176" s="35" t="s">
        <v>139</v>
      </c>
      <c r="J176" s="39"/>
      <c r="K176" s="38"/>
      <c r="L176" s="39"/>
      <c r="M176" s="39"/>
      <c r="N176" s="35" t="s">
        <v>17</v>
      </c>
      <c r="O176" s="40"/>
      <c r="P176" s="61"/>
      <c r="Q176" s="61"/>
      <c r="R176" s="61"/>
      <c r="S176" s="61"/>
      <c r="T176" s="61"/>
      <c r="U176" s="80"/>
      <c r="V176" s="80"/>
      <c r="W176" s="80"/>
    </row>
    <row r="177">
      <c r="A177" s="34">
        <v>45705.0</v>
      </c>
      <c r="B177" s="34">
        <v>45716.0</v>
      </c>
      <c r="C177" s="35">
        <v>143941.0</v>
      </c>
      <c r="D177" s="35" t="s">
        <v>65</v>
      </c>
      <c r="E177" s="34">
        <v>44743.0</v>
      </c>
      <c r="F177" s="36">
        <f t="shared" si="4"/>
        <v>31</v>
      </c>
      <c r="G177" s="34">
        <v>44805.0</v>
      </c>
      <c r="H177" s="36">
        <f t="shared" si="5"/>
        <v>29</v>
      </c>
      <c r="I177" s="35" t="s">
        <v>139</v>
      </c>
      <c r="J177" s="39"/>
      <c r="K177" s="38"/>
      <c r="L177" s="39"/>
      <c r="M177" s="39"/>
      <c r="N177" s="35" t="s">
        <v>17</v>
      </c>
      <c r="O177" s="40"/>
      <c r="P177" s="61"/>
      <c r="Q177" s="61"/>
      <c r="R177" s="61"/>
      <c r="S177" s="61"/>
      <c r="T177" s="61"/>
      <c r="U177" s="80"/>
      <c r="V177" s="80"/>
      <c r="W177" s="80"/>
    </row>
    <row r="178">
      <c r="A178" s="34">
        <v>45705.0</v>
      </c>
      <c r="B178" s="34">
        <v>45716.0</v>
      </c>
      <c r="C178" s="35">
        <v>145423.0</v>
      </c>
      <c r="D178" s="35" t="s">
        <v>115</v>
      </c>
      <c r="E178" s="34">
        <v>44805.0</v>
      </c>
      <c r="F178" s="36">
        <f t="shared" si="4"/>
        <v>29</v>
      </c>
      <c r="G178" s="34">
        <v>44837.0</v>
      </c>
      <c r="H178" s="36">
        <f t="shared" si="5"/>
        <v>28</v>
      </c>
      <c r="I178" s="35" t="s">
        <v>139</v>
      </c>
      <c r="J178" s="39"/>
      <c r="K178" s="38"/>
      <c r="L178" s="39"/>
      <c r="M178" s="39"/>
      <c r="N178" s="35" t="s">
        <v>17</v>
      </c>
      <c r="O178" s="40"/>
      <c r="P178" s="61"/>
      <c r="Q178" s="61"/>
      <c r="R178" s="61"/>
      <c r="S178" s="61"/>
      <c r="T178" s="61"/>
      <c r="U178" s="80"/>
      <c r="V178" s="80"/>
      <c r="W178" s="80"/>
    </row>
    <row r="179">
      <c r="A179" s="34">
        <v>45705.0</v>
      </c>
      <c r="B179" s="34">
        <v>45716.0</v>
      </c>
      <c r="C179" s="35">
        <v>69534.0</v>
      </c>
      <c r="D179" s="35" t="s">
        <v>95</v>
      </c>
      <c r="E179" s="34">
        <v>44105.0</v>
      </c>
      <c r="F179" s="36">
        <f t="shared" si="4"/>
        <v>52</v>
      </c>
      <c r="G179" s="34">
        <v>44136.0</v>
      </c>
      <c r="H179" s="36">
        <f t="shared" si="5"/>
        <v>51</v>
      </c>
      <c r="I179" s="35" t="s">
        <v>139</v>
      </c>
      <c r="J179" s="39"/>
      <c r="K179" s="38"/>
      <c r="L179" s="39"/>
      <c r="M179" s="39"/>
      <c r="N179" s="35" t="s">
        <v>17</v>
      </c>
      <c r="O179" s="40"/>
      <c r="P179" s="61"/>
      <c r="Q179" s="61"/>
      <c r="R179" s="61"/>
      <c r="S179" s="61"/>
      <c r="T179" s="61"/>
      <c r="U179" s="80"/>
      <c r="V179" s="80"/>
      <c r="W179" s="80"/>
    </row>
    <row r="180">
      <c r="A180" s="34">
        <v>45705.0</v>
      </c>
      <c r="B180" s="34">
        <v>45716.0</v>
      </c>
      <c r="C180" s="35">
        <v>150174.0</v>
      </c>
      <c r="D180" s="35" t="s">
        <v>89</v>
      </c>
      <c r="E180" s="34">
        <v>44287.0</v>
      </c>
      <c r="F180" s="36">
        <f t="shared" si="4"/>
        <v>46</v>
      </c>
      <c r="G180" s="34">
        <v>44873.0</v>
      </c>
      <c r="H180" s="36">
        <f t="shared" si="5"/>
        <v>27</v>
      </c>
      <c r="I180" s="35" t="s">
        <v>139</v>
      </c>
      <c r="J180" s="39"/>
      <c r="K180" s="38"/>
      <c r="L180" s="39"/>
      <c r="M180" s="39"/>
      <c r="N180" s="35" t="s">
        <v>17</v>
      </c>
      <c r="O180" s="40"/>
      <c r="P180" s="61"/>
      <c r="Q180" s="61"/>
      <c r="R180" s="61"/>
      <c r="S180" s="61"/>
      <c r="T180" s="61"/>
      <c r="U180" s="80"/>
      <c r="V180" s="80"/>
      <c r="W180" s="80"/>
    </row>
    <row r="181">
      <c r="A181" s="34">
        <v>45705.0</v>
      </c>
      <c r="B181" s="34">
        <v>45716.0</v>
      </c>
      <c r="C181" s="35">
        <v>67788.0</v>
      </c>
      <c r="D181" s="35" t="s">
        <v>109</v>
      </c>
      <c r="E181" s="34">
        <v>44013.0</v>
      </c>
      <c r="F181" s="36">
        <f t="shared" si="4"/>
        <v>55</v>
      </c>
      <c r="G181" s="34">
        <v>44105.0</v>
      </c>
      <c r="H181" s="36">
        <f t="shared" si="5"/>
        <v>52</v>
      </c>
      <c r="I181" s="35" t="s">
        <v>139</v>
      </c>
      <c r="J181" s="39"/>
      <c r="K181" s="38"/>
      <c r="L181" s="39"/>
      <c r="M181" s="39"/>
      <c r="N181" s="35" t="s">
        <v>17</v>
      </c>
      <c r="O181" s="40"/>
      <c r="P181" s="61"/>
      <c r="Q181" s="61"/>
      <c r="R181" s="61"/>
      <c r="S181" s="61"/>
      <c r="T181" s="61"/>
      <c r="U181" s="80"/>
      <c r="V181" s="80"/>
      <c r="W181" s="80"/>
    </row>
    <row r="182">
      <c r="A182" s="34">
        <v>45705.0</v>
      </c>
      <c r="B182" s="34">
        <v>45716.0</v>
      </c>
      <c r="C182" s="35">
        <v>160095.0</v>
      </c>
      <c r="D182" s="35" t="s">
        <v>94</v>
      </c>
      <c r="E182" s="39"/>
      <c r="F182" s="36">
        <f t="shared" si="4"/>
        <v>1501</v>
      </c>
      <c r="G182" s="39"/>
      <c r="H182" s="36">
        <f t="shared" si="5"/>
        <v>1501</v>
      </c>
      <c r="I182" s="35" t="s">
        <v>139</v>
      </c>
      <c r="J182" s="39"/>
      <c r="K182" s="38"/>
      <c r="L182" s="39"/>
      <c r="M182" s="39"/>
      <c r="N182" s="35" t="s">
        <v>17</v>
      </c>
      <c r="O182" s="40"/>
      <c r="P182" s="61"/>
      <c r="Q182" s="61"/>
      <c r="R182" s="61"/>
      <c r="S182" s="61"/>
      <c r="T182" s="61"/>
      <c r="U182" s="80"/>
      <c r="V182" s="80"/>
      <c r="W182" s="80"/>
    </row>
    <row r="183">
      <c r="A183" s="34">
        <v>45705.0</v>
      </c>
      <c r="B183" s="34">
        <v>45716.0</v>
      </c>
      <c r="C183" s="35">
        <v>116664.0</v>
      </c>
      <c r="D183" s="35" t="s">
        <v>214</v>
      </c>
      <c r="E183" s="34">
        <v>44378.0</v>
      </c>
      <c r="F183" s="36">
        <f t="shared" si="4"/>
        <v>43</v>
      </c>
      <c r="G183" s="34">
        <v>44611.0</v>
      </c>
      <c r="H183" s="36">
        <f t="shared" si="5"/>
        <v>36</v>
      </c>
      <c r="I183" s="35" t="s">
        <v>139</v>
      </c>
      <c r="J183" s="39"/>
      <c r="K183" s="38"/>
      <c r="L183" s="39"/>
      <c r="M183" s="39"/>
      <c r="N183" s="35" t="s">
        <v>17</v>
      </c>
      <c r="O183" s="40"/>
      <c r="P183" s="61"/>
      <c r="Q183" s="61"/>
      <c r="R183" s="61"/>
      <c r="S183" s="61"/>
      <c r="T183" s="61"/>
      <c r="U183" s="80"/>
      <c r="V183" s="80"/>
      <c r="W183" s="80"/>
    </row>
    <row r="184">
      <c r="A184" s="34">
        <v>45705.0</v>
      </c>
      <c r="B184" s="34">
        <v>45716.0</v>
      </c>
      <c r="C184" s="35">
        <v>56754.0</v>
      </c>
      <c r="D184" s="35" t="s">
        <v>89</v>
      </c>
      <c r="E184" s="34">
        <v>43831.0</v>
      </c>
      <c r="F184" s="36">
        <f t="shared" si="4"/>
        <v>61</v>
      </c>
      <c r="G184" s="34">
        <v>44013.0</v>
      </c>
      <c r="H184" s="36">
        <f t="shared" si="5"/>
        <v>55</v>
      </c>
      <c r="I184" s="35" t="s">
        <v>139</v>
      </c>
      <c r="J184" s="39"/>
      <c r="K184" s="38"/>
      <c r="L184" s="39"/>
      <c r="M184" s="39"/>
      <c r="N184" s="35" t="s">
        <v>17</v>
      </c>
      <c r="O184" s="40"/>
      <c r="P184" s="61"/>
      <c r="Q184" s="61"/>
      <c r="R184" s="61"/>
      <c r="S184" s="61"/>
      <c r="T184" s="61"/>
      <c r="U184" s="80"/>
      <c r="V184" s="80"/>
      <c r="W184" s="80"/>
    </row>
    <row r="185">
      <c r="A185" s="34">
        <v>45705.0</v>
      </c>
      <c r="B185" s="34">
        <v>45716.0</v>
      </c>
      <c r="C185" s="35">
        <v>60117.0</v>
      </c>
      <c r="D185" s="35" t="s">
        <v>42</v>
      </c>
      <c r="E185" s="34">
        <v>43862.0</v>
      </c>
      <c r="F185" s="36">
        <f t="shared" si="4"/>
        <v>60</v>
      </c>
      <c r="G185" s="34">
        <v>44050.0</v>
      </c>
      <c r="H185" s="36">
        <f t="shared" si="5"/>
        <v>54</v>
      </c>
      <c r="I185" s="35" t="s">
        <v>265</v>
      </c>
      <c r="J185" s="39"/>
      <c r="K185" s="38"/>
      <c r="L185" s="39"/>
      <c r="M185" s="39"/>
      <c r="N185" s="35" t="s">
        <v>17</v>
      </c>
      <c r="O185" s="40"/>
      <c r="P185" s="61"/>
      <c r="Q185" s="61"/>
      <c r="R185" s="61"/>
      <c r="S185" s="61"/>
      <c r="T185" s="61"/>
      <c r="U185" s="80"/>
      <c r="V185" s="80"/>
      <c r="W185" s="80"/>
    </row>
    <row r="186">
      <c r="A186" s="34">
        <v>45705.0</v>
      </c>
      <c r="B186" s="34">
        <v>45716.0</v>
      </c>
      <c r="C186" s="35">
        <v>205231.0</v>
      </c>
      <c r="D186" s="35" t="s">
        <v>48</v>
      </c>
      <c r="E186" s="34">
        <v>45200.0</v>
      </c>
      <c r="F186" s="36">
        <f t="shared" si="4"/>
        <v>16</v>
      </c>
      <c r="G186" s="34">
        <v>45359.0</v>
      </c>
      <c r="H186" s="36">
        <f t="shared" si="5"/>
        <v>11</v>
      </c>
      <c r="I186" s="35" t="s">
        <v>49</v>
      </c>
      <c r="J186" s="35" t="s">
        <v>302</v>
      </c>
      <c r="K186" s="38"/>
      <c r="L186" s="39"/>
      <c r="M186" s="39"/>
      <c r="N186" s="35" t="s">
        <v>17</v>
      </c>
      <c r="O186" s="40"/>
      <c r="P186" s="61"/>
      <c r="Q186" s="61"/>
      <c r="R186" s="61"/>
      <c r="S186" s="61"/>
      <c r="T186" s="61"/>
      <c r="U186" s="80"/>
      <c r="V186" s="80"/>
      <c r="W186" s="80"/>
    </row>
    <row r="187">
      <c r="A187" s="34">
        <v>45705.0</v>
      </c>
      <c r="B187" s="34">
        <v>45716.0</v>
      </c>
      <c r="C187" s="35">
        <v>210678.0</v>
      </c>
      <c r="D187" s="35" t="s">
        <v>117</v>
      </c>
      <c r="E187" s="34">
        <v>45323.0</v>
      </c>
      <c r="F187" s="36">
        <f t="shared" si="4"/>
        <v>12</v>
      </c>
      <c r="G187" s="34">
        <v>45398.0</v>
      </c>
      <c r="H187" s="36">
        <f t="shared" si="5"/>
        <v>10</v>
      </c>
      <c r="I187" s="35" t="s">
        <v>46</v>
      </c>
      <c r="J187" s="35">
        <v>402.0</v>
      </c>
      <c r="K187" s="38"/>
      <c r="L187" s="39"/>
      <c r="M187" s="39"/>
      <c r="N187" s="35" t="s">
        <v>17</v>
      </c>
      <c r="O187" s="40"/>
      <c r="P187" s="61"/>
      <c r="Q187" s="61"/>
      <c r="R187" s="61"/>
      <c r="S187" s="61"/>
      <c r="T187" s="61"/>
      <c r="U187" s="80"/>
      <c r="V187" s="80"/>
      <c r="W187" s="80"/>
    </row>
    <row r="188">
      <c r="A188" s="34">
        <v>45705.0</v>
      </c>
      <c r="B188" s="34">
        <v>45716.0</v>
      </c>
      <c r="C188" s="35">
        <v>131267.0</v>
      </c>
      <c r="D188" s="35" t="s">
        <v>79</v>
      </c>
      <c r="E188" s="34">
        <v>44682.0</v>
      </c>
      <c r="F188" s="36">
        <f t="shared" si="4"/>
        <v>33</v>
      </c>
      <c r="G188" s="34">
        <v>44725.0</v>
      </c>
      <c r="H188" s="36">
        <f t="shared" si="5"/>
        <v>32</v>
      </c>
      <c r="I188" s="35" t="s">
        <v>139</v>
      </c>
      <c r="J188" s="39"/>
      <c r="K188" s="38"/>
      <c r="L188" s="39"/>
      <c r="M188" s="39"/>
      <c r="N188" s="35" t="s">
        <v>17</v>
      </c>
      <c r="O188" s="40"/>
      <c r="P188" s="61"/>
      <c r="Q188" s="61"/>
      <c r="R188" s="61"/>
      <c r="S188" s="61"/>
      <c r="T188" s="61"/>
      <c r="U188" s="80"/>
      <c r="V188" s="80"/>
      <c r="W188" s="80"/>
    </row>
    <row r="189">
      <c r="A189" s="34">
        <v>45705.0</v>
      </c>
      <c r="B189" s="34">
        <v>45716.0</v>
      </c>
      <c r="C189" s="35">
        <v>219929.0</v>
      </c>
      <c r="D189" s="35" t="s">
        <v>113</v>
      </c>
      <c r="E189" s="34">
        <v>45444.0</v>
      </c>
      <c r="F189" s="36">
        <f t="shared" si="4"/>
        <v>8</v>
      </c>
      <c r="G189" s="34">
        <v>45477.0</v>
      </c>
      <c r="H189" s="36">
        <f t="shared" si="5"/>
        <v>7</v>
      </c>
      <c r="I189" s="35" t="s">
        <v>43</v>
      </c>
      <c r="J189" s="35">
        <v>312.0</v>
      </c>
      <c r="K189" s="38"/>
      <c r="L189" s="39"/>
      <c r="M189" s="39"/>
      <c r="N189" s="35" t="s">
        <v>17</v>
      </c>
      <c r="O189" s="40"/>
      <c r="P189" s="61"/>
      <c r="Q189" s="61"/>
      <c r="R189" s="61"/>
      <c r="S189" s="61"/>
      <c r="T189" s="61"/>
      <c r="U189" s="80"/>
      <c r="V189" s="80"/>
      <c r="W189" s="80"/>
    </row>
    <row r="190">
      <c r="A190" s="34">
        <v>45705.0</v>
      </c>
      <c r="B190" s="34">
        <v>45716.0</v>
      </c>
      <c r="C190" s="35">
        <v>232369.0</v>
      </c>
      <c r="D190" s="35" t="s">
        <v>65</v>
      </c>
      <c r="E190" s="34">
        <v>45474.0</v>
      </c>
      <c r="F190" s="36">
        <f t="shared" si="4"/>
        <v>7</v>
      </c>
      <c r="G190" s="37">
        <v>45590.0</v>
      </c>
      <c r="H190" s="36">
        <f t="shared" si="5"/>
        <v>4</v>
      </c>
      <c r="I190" s="35" t="s">
        <v>268</v>
      </c>
      <c r="J190" s="39"/>
      <c r="K190" s="38"/>
      <c r="L190" s="39"/>
      <c r="M190" s="39"/>
      <c r="N190" s="35" t="s">
        <v>17</v>
      </c>
      <c r="O190" s="40"/>
      <c r="P190" s="61"/>
      <c r="Q190" s="61"/>
      <c r="R190" s="61"/>
      <c r="S190" s="61"/>
      <c r="T190" s="61"/>
      <c r="U190" s="80"/>
      <c r="V190" s="80"/>
      <c r="W190" s="80"/>
    </row>
    <row r="191">
      <c r="A191" s="34">
        <v>45705.0</v>
      </c>
      <c r="B191" s="34">
        <v>45716.0</v>
      </c>
      <c r="C191" s="35">
        <v>181992.0</v>
      </c>
      <c r="D191" s="35" t="s">
        <v>89</v>
      </c>
      <c r="E191" s="34">
        <v>45139.0</v>
      </c>
      <c r="F191" s="36">
        <f t="shared" si="4"/>
        <v>18</v>
      </c>
      <c r="G191" s="34">
        <v>45156.0</v>
      </c>
      <c r="H191" s="36">
        <f t="shared" si="5"/>
        <v>18</v>
      </c>
      <c r="I191" s="35" t="s">
        <v>43</v>
      </c>
      <c r="J191" s="35" t="s">
        <v>303</v>
      </c>
      <c r="K191" s="38"/>
      <c r="L191" s="39"/>
      <c r="M191" s="39"/>
      <c r="N191" s="35" t="s">
        <v>17</v>
      </c>
      <c r="O191" s="40"/>
      <c r="P191" s="61"/>
      <c r="Q191" s="61"/>
      <c r="R191" s="61"/>
      <c r="S191" s="61"/>
      <c r="T191" s="61"/>
      <c r="U191" s="80"/>
      <c r="V191" s="80"/>
      <c r="W191" s="80"/>
    </row>
    <row r="192">
      <c r="A192" s="34">
        <v>45705.0</v>
      </c>
      <c r="B192" s="34">
        <v>45716.0</v>
      </c>
      <c r="C192" s="35">
        <v>168966.0</v>
      </c>
      <c r="D192" s="35" t="s">
        <v>125</v>
      </c>
      <c r="E192" s="34">
        <v>44805.0</v>
      </c>
      <c r="F192" s="36">
        <f t="shared" si="4"/>
        <v>29</v>
      </c>
      <c r="G192" s="34">
        <v>45043.0</v>
      </c>
      <c r="H192" s="36">
        <f t="shared" si="5"/>
        <v>22</v>
      </c>
      <c r="I192" s="35" t="s">
        <v>49</v>
      </c>
      <c r="J192" s="35">
        <v>342.0</v>
      </c>
      <c r="K192" s="38"/>
      <c r="L192" s="39"/>
      <c r="M192" s="39"/>
      <c r="N192" s="35" t="s">
        <v>17</v>
      </c>
      <c r="O192" s="40"/>
      <c r="P192" s="61"/>
      <c r="Q192" s="61"/>
      <c r="R192" s="61"/>
      <c r="S192" s="61"/>
      <c r="T192" s="61"/>
      <c r="U192" s="80"/>
      <c r="V192" s="80"/>
      <c r="W192" s="80"/>
    </row>
    <row r="193">
      <c r="A193" s="34">
        <v>45705.0</v>
      </c>
      <c r="B193" s="34">
        <v>45716.0</v>
      </c>
      <c r="C193" s="35">
        <v>113839.0</v>
      </c>
      <c r="D193" s="35" t="s">
        <v>42</v>
      </c>
      <c r="E193" s="34">
        <v>44470.0</v>
      </c>
      <c r="F193" s="36">
        <f t="shared" si="4"/>
        <v>40</v>
      </c>
      <c r="G193" s="34">
        <v>44592.0</v>
      </c>
      <c r="H193" s="36">
        <f t="shared" si="5"/>
        <v>36</v>
      </c>
      <c r="I193" s="35" t="s">
        <v>265</v>
      </c>
      <c r="J193" s="39"/>
      <c r="K193" s="38"/>
      <c r="L193" s="39"/>
      <c r="M193" s="39"/>
      <c r="N193" s="35" t="s">
        <v>17</v>
      </c>
      <c r="O193" s="40"/>
      <c r="P193" s="61"/>
      <c r="Q193" s="61"/>
      <c r="R193" s="61"/>
      <c r="S193" s="61"/>
      <c r="T193" s="61"/>
      <c r="U193" s="80"/>
      <c r="V193" s="80"/>
      <c r="W193" s="80"/>
    </row>
    <row r="194">
      <c r="A194" s="34">
        <v>45705.0</v>
      </c>
      <c r="B194" s="34">
        <v>45716.0</v>
      </c>
      <c r="C194" s="35">
        <v>180586.0</v>
      </c>
      <c r="D194" s="35" t="s">
        <v>117</v>
      </c>
      <c r="E194" s="34">
        <v>45078.0</v>
      </c>
      <c r="F194" s="36">
        <f t="shared" si="4"/>
        <v>20</v>
      </c>
      <c r="G194" s="34">
        <v>45177.0</v>
      </c>
      <c r="H194" s="36">
        <f t="shared" si="5"/>
        <v>17</v>
      </c>
      <c r="I194" s="35" t="s">
        <v>265</v>
      </c>
      <c r="J194" s="39"/>
      <c r="K194" s="38"/>
      <c r="L194" s="39"/>
      <c r="M194" s="39"/>
      <c r="N194" s="35" t="s">
        <v>17</v>
      </c>
      <c r="O194" s="40"/>
      <c r="P194" s="61"/>
      <c r="Q194" s="61"/>
      <c r="R194" s="61"/>
      <c r="S194" s="61"/>
      <c r="T194" s="61"/>
      <c r="U194" s="80"/>
      <c r="V194" s="80"/>
      <c r="W194" s="80"/>
    </row>
    <row r="195">
      <c r="A195" s="34">
        <v>45705.0</v>
      </c>
      <c r="B195" s="34">
        <v>45716.0</v>
      </c>
      <c r="C195" s="35">
        <v>136323.0</v>
      </c>
      <c r="D195" s="35" t="s">
        <v>304</v>
      </c>
      <c r="E195" s="34">
        <v>44652.0</v>
      </c>
      <c r="F195" s="36">
        <f t="shared" si="4"/>
        <v>34</v>
      </c>
      <c r="G195" s="34">
        <v>44751.0</v>
      </c>
      <c r="H195" s="36">
        <f t="shared" si="5"/>
        <v>31</v>
      </c>
      <c r="I195" s="35" t="s">
        <v>39</v>
      </c>
      <c r="J195" s="39"/>
      <c r="K195" s="38"/>
      <c r="L195" s="39"/>
      <c r="M195" s="39"/>
      <c r="N195" s="35" t="s">
        <v>17</v>
      </c>
      <c r="O195" s="40"/>
      <c r="P195" s="61"/>
      <c r="Q195" s="61"/>
      <c r="R195" s="61"/>
      <c r="S195" s="61"/>
      <c r="T195" s="61"/>
      <c r="U195" s="80"/>
      <c r="V195" s="80"/>
      <c r="W195" s="80"/>
    </row>
    <row r="196">
      <c r="A196" s="34">
        <v>45705.0</v>
      </c>
      <c r="B196" s="34">
        <v>45716.0</v>
      </c>
      <c r="C196" s="35">
        <v>85092.0</v>
      </c>
      <c r="D196" s="35" t="s">
        <v>84</v>
      </c>
      <c r="E196" s="34">
        <v>44256.0</v>
      </c>
      <c r="F196" s="36">
        <f t="shared" si="4"/>
        <v>47</v>
      </c>
      <c r="G196" s="34">
        <v>44328.0</v>
      </c>
      <c r="H196" s="36">
        <f t="shared" si="5"/>
        <v>45</v>
      </c>
      <c r="I196" s="35" t="s">
        <v>39</v>
      </c>
      <c r="J196" s="39"/>
      <c r="K196" s="38"/>
      <c r="L196" s="39"/>
      <c r="M196" s="39"/>
      <c r="N196" s="35" t="s">
        <v>17</v>
      </c>
      <c r="O196" s="40"/>
      <c r="P196" s="61"/>
      <c r="Q196" s="61"/>
      <c r="R196" s="61"/>
      <c r="S196" s="61"/>
      <c r="T196" s="61"/>
      <c r="U196" s="80"/>
      <c r="V196" s="80"/>
      <c r="W196" s="80"/>
    </row>
    <row r="197">
      <c r="A197" s="34">
        <v>45705.0</v>
      </c>
      <c r="B197" s="34">
        <v>45716.0</v>
      </c>
      <c r="C197" s="35">
        <v>215196.0</v>
      </c>
      <c r="D197" s="35" t="s">
        <v>84</v>
      </c>
      <c r="E197" s="34">
        <v>45413.0</v>
      </c>
      <c r="F197" s="36">
        <f t="shared" si="4"/>
        <v>9</v>
      </c>
      <c r="G197" s="34">
        <v>45436.0</v>
      </c>
      <c r="H197" s="36">
        <f t="shared" si="5"/>
        <v>9</v>
      </c>
      <c r="I197" s="35" t="s">
        <v>47</v>
      </c>
      <c r="J197" s="39"/>
      <c r="K197" s="38"/>
      <c r="L197" s="39"/>
      <c r="M197" s="39"/>
      <c r="N197" s="35" t="s">
        <v>17</v>
      </c>
      <c r="O197" s="40"/>
      <c r="P197" s="61"/>
      <c r="Q197" s="61"/>
      <c r="R197" s="61"/>
      <c r="S197" s="61"/>
      <c r="T197" s="61"/>
      <c r="U197" s="80"/>
      <c r="V197" s="80"/>
      <c r="W197" s="80"/>
    </row>
    <row r="198">
      <c r="A198" s="34">
        <v>45680.0</v>
      </c>
      <c r="B198" s="34">
        <v>45716.0</v>
      </c>
      <c r="C198" s="35">
        <v>202830.0</v>
      </c>
      <c r="D198" s="35" t="s">
        <v>116</v>
      </c>
      <c r="E198" s="34">
        <v>45108.0</v>
      </c>
      <c r="F198" s="36">
        <f t="shared" si="4"/>
        <v>19</v>
      </c>
      <c r="G198" s="34">
        <v>45341.0</v>
      </c>
      <c r="H198" s="36">
        <f t="shared" si="5"/>
        <v>12</v>
      </c>
      <c r="I198" s="35" t="s">
        <v>49</v>
      </c>
      <c r="J198" s="39"/>
      <c r="K198" s="48" t="s">
        <v>74</v>
      </c>
      <c r="L198" s="39"/>
      <c r="M198" s="35" t="s">
        <v>305</v>
      </c>
      <c r="N198" s="35" t="s">
        <v>17</v>
      </c>
      <c r="O198" s="40"/>
      <c r="P198" s="61"/>
      <c r="Q198" s="61"/>
      <c r="R198" s="61"/>
      <c r="S198" s="61"/>
      <c r="T198" s="61"/>
      <c r="U198" s="80"/>
      <c r="V198" s="80"/>
      <c r="W198" s="80"/>
    </row>
    <row r="199">
      <c r="A199" s="34">
        <v>45705.0</v>
      </c>
      <c r="B199" s="34">
        <v>45716.0</v>
      </c>
      <c r="C199" s="35">
        <v>185804.0</v>
      </c>
      <c r="D199" s="35" t="s">
        <v>48</v>
      </c>
      <c r="E199" s="34">
        <v>44986.0</v>
      </c>
      <c r="F199" s="36">
        <f t="shared" si="4"/>
        <v>23</v>
      </c>
      <c r="G199" s="34">
        <v>45187.0</v>
      </c>
      <c r="H199" s="36">
        <f t="shared" si="5"/>
        <v>17</v>
      </c>
      <c r="I199" s="35" t="s">
        <v>265</v>
      </c>
      <c r="J199" s="39"/>
      <c r="K199" s="38"/>
      <c r="L199" s="39"/>
      <c r="M199" s="39"/>
      <c r="N199" s="35" t="s">
        <v>17</v>
      </c>
      <c r="O199" s="40"/>
      <c r="P199" s="61"/>
      <c r="Q199" s="61"/>
      <c r="R199" s="61"/>
      <c r="S199" s="61"/>
      <c r="T199" s="61"/>
      <c r="U199" s="80"/>
      <c r="V199" s="80"/>
      <c r="W199" s="80"/>
    </row>
    <row r="200">
      <c r="A200" s="34">
        <v>45705.0</v>
      </c>
      <c r="B200" s="34">
        <v>45716.0</v>
      </c>
      <c r="C200" s="35">
        <v>184269.0</v>
      </c>
      <c r="D200" s="35" t="s">
        <v>81</v>
      </c>
      <c r="E200" s="34">
        <v>43101.0</v>
      </c>
      <c r="F200" s="36">
        <f t="shared" si="4"/>
        <v>85</v>
      </c>
      <c r="G200" s="34">
        <v>45170.0</v>
      </c>
      <c r="H200" s="36">
        <f t="shared" si="5"/>
        <v>17</v>
      </c>
      <c r="I200" s="35" t="s">
        <v>43</v>
      </c>
      <c r="J200" s="35">
        <v>325.0</v>
      </c>
      <c r="K200" s="38"/>
      <c r="L200" s="39"/>
      <c r="M200" s="39"/>
      <c r="N200" s="35" t="s">
        <v>17</v>
      </c>
      <c r="O200" s="40"/>
      <c r="P200" s="61"/>
      <c r="Q200" s="61"/>
      <c r="R200" s="61"/>
      <c r="S200" s="61"/>
      <c r="T200" s="61"/>
      <c r="U200" s="80"/>
      <c r="V200" s="80"/>
      <c r="W200" s="80"/>
    </row>
    <row r="201">
      <c r="A201" s="34">
        <v>45705.0</v>
      </c>
      <c r="B201" s="34">
        <v>45716.0</v>
      </c>
      <c r="C201" s="35">
        <v>68835.0</v>
      </c>
      <c r="D201" s="35" t="s">
        <v>233</v>
      </c>
      <c r="E201" s="34">
        <v>44044.0</v>
      </c>
      <c r="F201" s="36">
        <f t="shared" si="4"/>
        <v>54</v>
      </c>
      <c r="G201" s="34">
        <v>44105.0</v>
      </c>
      <c r="H201" s="36">
        <f t="shared" si="5"/>
        <v>52</v>
      </c>
      <c r="I201" s="35" t="s">
        <v>49</v>
      </c>
      <c r="J201" s="35">
        <v>204.0</v>
      </c>
      <c r="K201" s="38"/>
      <c r="L201" s="39"/>
      <c r="M201" s="39"/>
      <c r="N201" s="35" t="s">
        <v>17</v>
      </c>
      <c r="O201" s="40"/>
      <c r="P201" s="61"/>
      <c r="Q201" s="61"/>
      <c r="R201" s="61"/>
      <c r="S201" s="61"/>
      <c r="T201" s="61"/>
      <c r="U201" s="80"/>
      <c r="V201" s="80"/>
      <c r="W201" s="80"/>
    </row>
    <row r="202">
      <c r="A202" s="34">
        <v>45705.0</v>
      </c>
      <c r="B202" s="34">
        <v>45716.0</v>
      </c>
      <c r="C202" s="35">
        <v>70171.0</v>
      </c>
      <c r="D202" s="35" t="s">
        <v>42</v>
      </c>
      <c r="E202" s="34">
        <v>44105.0</v>
      </c>
      <c r="F202" s="36">
        <f t="shared" si="4"/>
        <v>52</v>
      </c>
      <c r="G202" s="37">
        <v>44151.0</v>
      </c>
      <c r="H202" s="36">
        <f t="shared" si="5"/>
        <v>51</v>
      </c>
      <c r="I202" s="35" t="s">
        <v>265</v>
      </c>
      <c r="J202" s="39"/>
      <c r="K202" s="38"/>
      <c r="L202" s="39"/>
      <c r="M202" s="39"/>
      <c r="N202" s="35" t="s">
        <v>17</v>
      </c>
      <c r="O202" s="40"/>
      <c r="P202" s="61"/>
      <c r="Q202" s="61"/>
      <c r="R202" s="61"/>
      <c r="S202" s="61"/>
      <c r="T202" s="61"/>
      <c r="U202" s="80"/>
      <c r="V202" s="80"/>
      <c r="W202" s="80"/>
    </row>
    <row r="203">
      <c r="A203" s="34">
        <v>45705.0</v>
      </c>
      <c r="B203" s="34">
        <v>45716.0</v>
      </c>
      <c r="C203" s="35">
        <v>4037.0</v>
      </c>
      <c r="D203" s="35" t="s">
        <v>117</v>
      </c>
      <c r="E203" s="34">
        <v>41852.0</v>
      </c>
      <c r="F203" s="36">
        <f t="shared" si="4"/>
        <v>126</v>
      </c>
      <c r="G203" s="34">
        <v>43266.0</v>
      </c>
      <c r="H203" s="36">
        <f t="shared" si="5"/>
        <v>80</v>
      </c>
      <c r="I203" s="35" t="s">
        <v>139</v>
      </c>
      <c r="J203" s="39"/>
      <c r="K203" s="38"/>
      <c r="L203" s="39"/>
      <c r="M203" s="39"/>
      <c r="N203" s="35" t="s">
        <v>17</v>
      </c>
      <c r="O203" s="40"/>
      <c r="P203" s="61"/>
      <c r="Q203" s="61"/>
      <c r="R203" s="61"/>
      <c r="S203" s="61"/>
      <c r="T203" s="61"/>
      <c r="U203" s="80"/>
      <c r="V203" s="80"/>
      <c r="W203" s="80"/>
    </row>
    <row r="204">
      <c r="A204" s="34">
        <v>45705.0</v>
      </c>
      <c r="B204" s="34">
        <v>45716.0</v>
      </c>
      <c r="C204" s="35">
        <v>65893.0</v>
      </c>
      <c r="D204" s="35" t="s">
        <v>234</v>
      </c>
      <c r="E204" s="34">
        <v>43983.0</v>
      </c>
      <c r="F204" s="36">
        <f t="shared" si="4"/>
        <v>56</v>
      </c>
      <c r="G204" s="34">
        <v>44102.0</v>
      </c>
      <c r="H204" s="36">
        <f t="shared" si="5"/>
        <v>53</v>
      </c>
      <c r="I204" s="35" t="s">
        <v>39</v>
      </c>
      <c r="J204" s="39"/>
      <c r="K204" s="38"/>
      <c r="L204" s="39"/>
      <c r="M204" s="39"/>
      <c r="N204" s="35" t="s">
        <v>17</v>
      </c>
      <c r="O204" s="40"/>
      <c r="P204" s="61"/>
      <c r="Q204" s="61"/>
      <c r="R204" s="61"/>
      <c r="S204" s="61"/>
      <c r="T204" s="61"/>
      <c r="U204" s="80"/>
      <c r="V204" s="80"/>
      <c r="W204" s="80"/>
    </row>
    <row r="205">
      <c r="A205" s="34">
        <v>45705.0</v>
      </c>
      <c r="B205" s="34">
        <v>45716.0</v>
      </c>
      <c r="C205" s="35">
        <v>85788.0</v>
      </c>
      <c r="D205" s="35" t="s">
        <v>42</v>
      </c>
      <c r="E205" s="34">
        <v>44256.0</v>
      </c>
      <c r="F205" s="36">
        <f t="shared" si="4"/>
        <v>47</v>
      </c>
      <c r="G205" s="34">
        <v>44319.0</v>
      </c>
      <c r="H205" s="36">
        <f t="shared" si="5"/>
        <v>45</v>
      </c>
      <c r="I205" s="35" t="s">
        <v>49</v>
      </c>
      <c r="J205" s="35">
        <v>259.0</v>
      </c>
      <c r="K205" s="38"/>
      <c r="L205" s="39"/>
      <c r="M205" s="39"/>
      <c r="N205" s="35" t="s">
        <v>17</v>
      </c>
      <c r="O205" s="40"/>
      <c r="P205" s="61"/>
      <c r="Q205" s="61"/>
      <c r="R205" s="61"/>
      <c r="S205" s="61"/>
      <c r="T205" s="61"/>
      <c r="U205" s="80"/>
      <c r="V205" s="80"/>
      <c r="W205" s="80"/>
    </row>
    <row r="206">
      <c r="A206" s="34">
        <v>45705.0</v>
      </c>
      <c r="B206" s="34">
        <v>45716.0</v>
      </c>
      <c r="C206" s="35">
        <v>182395.0</v>
      </c>
      <c r="D206" s="35" t="s">
        <v>42</v>
      </c>
      <c r="E206" s="34">
        <v>45108.0</v>
      </c>
      <c r="F206" s="36">
        <f t="shared" si="4"/>
        <v>19</v>
      </c>
      <c r="G206" s="34">
        <v>45154.0</v>
      </c>
      <c r="H206" s="36">
        <f t="shared" si="5"/>
        <v>18</v>
      </c>
      <c r="I206" s="35" t="s">
        <v>49</v>
      </c>
      <c r="J206" s="35" t="s">
        <v>306</v>
      </c>
      <c r="K206" s="38"/>
      <c r="L206" s="39"/>
      <c r="M206" s="39"/>
      <c r="N206" s="35" t="s">
        <v>17</v>
      </c>
      <c r="O206" s="40"/>
      <c r="P206" s="61"/>
      <c r="Q206" s="61"/>
      <c r="R206" s="61"/>
      <c r="S206" s="61"/>
      <c r="T206" s="61"/>
      <c r="U206" s="80"/>
      <c r="V206" s="80"/>
      <c r="W206" s="80"/>
    </row>
    <row r="207">
      <c r="A207" s="34">
        <v>45705.0</v>
      </c>
      <c r="B207" s="34">
        <v>45716.0</v>
      </c>
      <c r="C207" s="35">
        <v>193037.0</v>
      </c>
      <c r="D207" s="35" t="s">
        <v>42</v>
      </c>
      <c r="E207" s="34">
        <v>45139.0</v>
      </c>
      <c r="F207" s="36">
        <f t="shared" si="4"/>
        <v>18</v>
      </c>
      <c r="G207" s="37">
        <v>45247.0</v>
      </c>
      <c r="H207" s="36">
        <f t="shared" si="5"/>
        <v>15</v>
      </c>
      <c r="I207" s="35" t="s">
        <v>39</v>
      </c>
      <c r="J207" s="39"/>
      <c r="K207" s="38"/>
      <c r="L207" s="39"/>
      <c r="M207" s="39"/>
      <c r="N207" s="35" t="s">
        <v>17</v>
      </c>
      <c r="O207" s="40"/>
      <c r="P207" s="61"/>
      <c r="Q207" s="61"/>
      <c r="R207" s="61"/>
      <c r="S207" s="61"/>
      <c r="T207" s="61"/>
      <c r="U207" s="80"/>
      <c r="V207" s="80"/>
      <c r="W207" s="80"/>
    </row>
    <row r="208">
      <c r="A208" s="34">
        <v>45705.0</v>
      </c>
      <c r="B208" s="34">
        <v>45716.0</v>
      </c>
      <c r="C208" s="35">
        <v>205737.0</v>
      </c>
      <c r="D208" s="35" t="s">
        <v>42</v>
      </c>
      <c r="E208" s="34">
        <v>45200.0</v>
      </c>
      <c r="F208" s="36">
        <f t="shared" si="4"/>
        <v>16</v>
      </c>
      <c r="G208" s="34">
        <v>45362.0</v>
      </c>
      <c r="H208" s="36">
        <f t="shared" si="5"/>
        <v>11</v>
      </c>
      <c r="I208" s="35" t="s">
        <v>49</v>
      </c>
      <c r="J208" s="35">
        <v>318.0</v>
      </c>
      <c r="K208" s="38"/>
      <c r="L208" s="35" t="s">
        <v>68</v>
      </c>
      <c r="M208" s="39"/>
      <c r="N208" s="35" t="s">
        <v>17</v>
      </c>
      <c r="O208" s="40"/>
      <c r="P208" s="61"/>
      <c r="Q208" s="61"/>
      <c r="R208" s="61"/>
      <c r="S208" s="61"/>
      <c r="T208" s="61"/>
      <c r="U208" s="80"/>
      <c r="V208" s="80"/>
      <c r="W208" s="80"/>
    </row>
    <row r="209">
      <c r="A209" s="34">
        <v>45705.0</v>
      </c>
      <c r="B209" s="34">
        <v>45716.0</v>
      </c>
      <c r="C209" s="35">
        <v>228623.0</v>
      </c>
      <c r="D209" s="35" t="s">
        <v>42</v>
      </c>
      <c r="E209" s="34">
        <v>45047.0</v>
      </c>
      <c r="F209" s="36">
        <f t="shared" si="4"/>
        <v>21</v>
      </c>
      <c r="G209" s="34">
        <v>45558.0</v>
      </c>
      <c r="H209" s="36">
        <f t="shared" si="5"/>
        <v>5</v>
      </c>
      <c r="I209" s="35" t="s">
        <v>62</v>
      </c>
      <c r="J209" s="39"/>
      <c r="K209" s="38"/>
      <c r="L209" s="39"/>
      <c r="M209" s="39"/>
      <c r="N209" s="35" t="s">
        <v>17</v>
      </c>
      <c r="O209" s="40"/>
      <c r="P209" s="61"/>
      <c r="Q209" s="61"/>
      <c r="R209" s="61"/>
      <c r="S209" s="61"/>
      <c r="T209" s="61"/>
      <c r="U209" s="80"/>
      <c r="V209" s="80"/>
      <c r="W209" s="80"/>
    </row>
    <row r="210">
      <c r="A210" s="34">
        <v>45705.0</v>
      </c>
      <c r="B210" s="34">
        <v>45716.0</v>
      </c>
      <c r="C210" s="35">
        <v>235036.0</v>
      </c>
      <c r="D210" s="35" t="s">
        <v>42</v>
      </c>
      <c r="E210" s="34">
        <v>45627.0</v>
      </c>
      <c r="F210" s="36">
        <f t="shared" si="4"/>
        <v>2</v>
      </c>
      <c r="G210" s="34">
        <v>45635.0</v>
      </c>
      <c r="H210" s="36">
        <f t="shared" si="5"/>
        <v>2</v>
      </c>
      <c r="I210" s="35" t="s">
        <v>62</v>
      </c>
      <c r="J210" s="39"/>
      <c r="K210" s="38"/>
      <c r="L210" s="39"/>
      <c r="M210" s="39"/>
      <c r="N210" s="35" t="s">
        <v>17</v>
      </c>
      <c r="O210" s="40"/>
      <c r="P210" s="61"/>
      <c r="Q210" s="61"/>
      <c r="R210" s="61"/>
      <c r="S210" s="61"/>
      <c r="T210" s="61"/>
      <c r="U210" s="80"/>
      <c r="V210" s="80"/>
      <c r="W210" s="80"/>
    </row>
    <row r="211">
      <c r="A211" s="34">
        <v>45705.0</v>
      </c>
      <c r="B211" s="34">
        <v>45716.0</v>
      </c>
      <c r="C211" s="35">
        <v>238904.0</v>
      </c>
      <c r="D211" s="35" t="s">
        <v>42</v>
      </c>
      <c r="E211" s="34">
        <v>45597.0</v>
      </c>
      <c r="F211" s="36">
        <f t="shared" si="4"/>
        <v>3</v>
      </c>
      <c r="G211" s="34">
        <v>45670.0</v>
      </c>
      <c r="H211" s="36">
        <f t="shared" si="5"/>
        <v>1</v>
      </c>
      <c r="I211" s="35" t="s">
        <v>43</v>
      </c>
      <c r="J211" s="35" t="s">
        <v>31</v>
      </c>
      <c r="K211" s="38"/>
      <c r="L211" s="39"/>
      <c r="M211" s="39"/>
      <c r="N211" s="35" t="s">
        <v>17</v>
      </c>
      <c r="O211" s="40"/>
      <c r="P211" s="61"/>
      <c r="Q211" s="61"/>
      <c r="R211" s="61"/>
      <c r="S211" s="61"/>
      <c r="T211" s="61"/>
      <c r="U211" s="80"/>
      <c r="V211" s="80"/>
      <c r="W211" s="80"/>
    </row>
    <row r="212">
      <c r="A212" s="34">
        <v>45705.0</v>
      </c>
      <c r="B212" s="34">
        <v>45716.0</v>
      </c>
      <c r="C212" s="35">
        <v>239095.0</v>
      </c>
      <c r="D212" s="35" t="s">
        <v>42</v>
      </c>
      <c r="E212" s="34">
        <v>45627.0</v>
      </c>
      <c r="F212" s="36">
        <f t="shared" si="4"/>
        <v>2</v>
      </c>
      <c r="G212" s="34">
        <v>45688.0</v>
      </c>
      <c r="H212" s="36">
        <f t="shared" si="5"/>
        <v>0</v>
      </c>
      <c r="I212" s="35" t="s">
        <v>43</v>
      </c>
      <c r="J212" s="35" t="s">
        <v>31</v>
      </c>
      <c r="K212" s="38"/>
      <c r="L212" s="39"/>
      <c r="M212" s="39"/>
      <c r="N212" s="35" t="s">
        <v>17</v>
      </c>
      <c r="O212" s="40"/>
      <c r="P212" s="61"/>
      <c r="Q212" s="61"/>
      <c r="R212" s="61"/>
      <c r="S212" s="61"/>
      <c r="T212" s="61"/>
      <c r="U212" s="80"/>
      <c r="V212" s="80"/>
      <c r="W212" s="80"/>
    </row>
    <row r="213">
      <c r="A213" s="34">
        <v>45705.0</v>
      </c>
      <c r="B213" s="34">
        <v>45716.0</v>
      </c>
      <c r="C213" s="35">
        <v>185452.0</v>
      </c>
      <c r="D213" s="35" t="s">
        <v>48</v>
      </c>
      <c r="E213" s="34">
        <v>45505.0</v>
      </c>
      <c r="F213" s="36">
        <f t="shared" si="4"/>
        <v>6</v>
      </c>
      <c r="G213" s="37">
        <v>45255.0</v>
      </c>
      <c r="H213" s="36">
        <f t="shared" si="5"/>
        <v>15</v>
      </c>
      <c r="I213" s="35" t="s">
        <v>62</v>
      </c>
      <c r="J213" s="39"/>
      <c r="K213" s="38"/>
      <c r="L213" s="39"/>
      <c r="M213" s="39"/>
      <c r="N213" s="35" t="s">
        <v>17</v>
      </c>
      <c r="O213" s="40"/>
      <c r="P213" s="61"/>
      <c r="Q213" s="61"/>
      <c r="R213" s="61"/>
      <c r="S213" s="61"/>
      <c r="T213" s="61"/>
      <c r="U213" s="80"/>
      <c r="V213" s="80"/>
      <c r="W213" s="80"/>
    </row>
    <row r="214">
      <c r="A214" s="34">
        <v>45705.0</v>
      </c>
      <c r="B214" s="34">
        <v>45716.0</v>
      </c>
      <c r="C214" s="35">
        <v>213442.0</v>
      </c>
      <c r="D214" s="35" t="s">
        <v>48</v>
      </c>
      <c r="E214" s="34">
        <v>45413.0</v>
      </c>
      <c r="F214" s="36">
        <f t="shared" si="4"/>
        <v>9</v>
      </c>
      <c r="G214" s="34">
        <v>45423.0</v>
      </c>
      <c r="H214" s="36">
        <f t="shared" si="5"/>
        <v>9</v>
      </c>
      <c r="I214" s="35" t="s">
        <v>39</v>
      </c>
      <c r="J214" s="39"/>
      <c r="K214" s="38"/>
      <c r="L214" s="39"/>
      <c r="M214" s="39"/>
      <c r="N214" s="35" t="s">
        <v>17</v>
      </c>
      <c r="O214" s="40"/>
      <c r="P214" s="61"/>
      <c r="Q214" s="61"/>
      <c r="R214" s="61"/>
      <c r="S214" s="61"/>
      <c r="T214" s="61"/>
      <c r="U214" s="80"/>
      <c r="V214" s="80"/>
      <c r="W214" s="80"/>
    </row>
    <row r="215">
      <c r="A215" s="34">
        <v>45694.0</v>
      </c>
      <c r="B215" s="34">
        <v>45706.0</v>
      </c>
      <c r="C215" s="35">
        <v>212675.0</v>
      </c>
      <c r="D215" s="35" t="s">
        <v>48</v>
      </c>
      <c r="E215" s="34">
        <v>45352.0</v>
      </c>
      <c r="F215" s="36">
        <f t="shared" si="4"/>
        <v>11</v>
      </c>
      <c r="G215" s="34">
        <v>45415.0</v>
      </c>
      <c r="H215" s="36">
        <f t="shared" si="5"/>
        <v>9</v>
      </c>
      <c r="I215" s="35" t="s">
        <v>39</v>
      </c>
      <c r="J215" s="35">
        <v>531.0</v>
      </c>
      <c r="K215" s="48">
        <v>15000.0</v>
      </c>
      <c r="L215" s="35" t="s">
        <v>54</v>
      </c>
      <c r="M215" s="39"/>
      <c r="N215" s="35" t="s">
        <v>15</v>
      </c>
      <c r="O215" s="40"/>
      <c r="P215" s="61"/>
      <c r="Q215" s="61"/>
      <c r="R215" s="61"/>
      <c r="S215" s="61"/>
      <c r="T215" s="61"/>
      <c r="U215" s="80"/>
      <c r="V215" s="80"/>
      <c r="W215" s="80"/>
    </row>
    <row r="216">
      <c r="A216" s="34">
        <v>45705.0</v>
      </c>
      <c r="B216" s="34">
        <v>45716.0</v>
      </c>
      <c r="C216" s="35">
        <v>181736.0</v>
      </c>
      <c r="D216" s="35" t="s">
        <v>48</v>
      </c>
      <c r="E216" s="34">
        <v>45078.0</v>
      </c>
      <c r="F216" s="36">
        <f t="shared" si="4"/>
        <v>20</v>
      </c>
      <c r="G216" s="34">
        <v>45147.0</v>
      </c>
      <c r="H216" s="36">
        <f t="shared" si="5"/>
        <v>18</v>
      </c>
      <c r="I216" s="35" t="s">
        <v>39</v>
      </c>
      <c r="J216" s="39"/>
      <c r="K216" s="38"/>
      <c r="L216" s="39"/>
      <c r="M216" s="39"/>
      <c r="N216" s="35" t="s">
        <v>17</v>
      </c>
      <c r="O216" s="40"/>
      <c r="P216" s="61"/>
      <c r="Q216" s="61"/>
      <c r="R216" s="61"/>
      <c r="S216" s="61"/>
      <c r="T216" s="61"/>
      <c r="U216" s="80"/>
      <c r="V216" s="80"/>
      <c r="W216" s="80"/>
    </row>
    <row r="217">
      <c r="A217" s="34">
        <v>45705.0</v>
      </c>
      <c r="B217" s="34">
        <v>45716.0</v>
      </c>
      <c r="C217" s="35">
        <v>188604.0</v>
      </c>
      <c r="D217" s="35" t="s">
        <v>48</v>
      </c>
      <c r="E217" s="34">
        <v>45108.0</v>
      </c>
      <c r="F217" s="36">
        <f t="shared" si="4"/>
        <v>19</v>
      </c>
      <c r="G217" s="34">
        <v>45206.0</v>
      </c>
      <c r="H217" s="36">
        <f t="shared" si="5"/>
        <v>16</v>
      </c>
      <c r="I217" s="35" t="s">
        <v>67</v>
      </c>
      <c r="J217" s="39"/>
      <c r="K217" s="38"/>
      <c r="L217" s="39"/>
      <c r="M217" s="39"/>
      <c r="N217" s="35" t="s">
        <v>17</v>
      </c>
      <c r="O217" s="40"/>
      <c r="P217" s="61"/>
      <c r="Q217" s="61"/>
      <c r="R217" s="61"/>
      <c r="S217" s="61"/>
      <c r="T217" s="61"/>
      <c r="U217" s="80"/>
      <c r="V217" s="80"/>
      <c r="W217" s="80"/>
    </row>
    <row r="218">
      <c r="A218" s="34">
        <v>45705.0</v>
      </c>
      <c r="B218" s="34">
        <v>45716.0</v>
      </c>
      <c r="C218" s="35">
        <v>193549.0</v>
      </c>
      <c r="D218" s="35" t="s">
        <v>48</v>
      </c>
      <c r="E218" s="34">
        <v>45170.0</v>
      </c>
      <c r="F218" s="36">
        <f t="shared" si="4"/>
        <v>17</v>
      </c>
      <c r="G218" s="34">
        <v>45267.0</v>
      </c>
      <c r="H218" s="36">
        <f t="shared" si="5"/>
        <v>14</v>
      </c>
      <c r="I218" s="35" t="s">
        <v>39</v>
      </c>
      <c r="J218" s="39"/>
      <c r="K218" s="38"/>
      <c r="L218" s="39"/>
      <c r="M218" s="39"/>
      <c r="N218" s="35" t="s">
        <v>17</v>
      </c>
      <c r="O218" s="40"/>
      <c r="P218" s="61"/>
      <c r="Q218" s="61"/>
      <c r="R218" s="61"/>
      <c r="S218" s="61"/>
      <c r="T218" s="61"/>
      <c r="U218" s="80"/>
      <c r="V218" s="80"/>
      <c r="W218" s="80"/>
    </row>
    <row r="219">
      <c r="A219" s="34">
        <v>45705.0</v>
      </c>
      <c r="B219" s="34">
        <v>45716.0</v>
      </c>
      <c r="C219" s="35">
        <v>202450.0</v>
      </c>
      <c r="D219" s="35" t="s">
        <v>48</v>
      </c>
      <c r="E219" s="34">
        <v>45292.0</v>
      </c>
      <c r="F219" s="36">
        <f t="shared" si="4"/>
        <v>13</v>
      </c>
      <c r="G219" s="34">
        <v>45337.0</v>
      </c>
      <c r="H219" s="36">
        <f t="shared" si="5"/>
        <v>12</v>
      </c>
      <c r="I219" s="35" t="s">
        <v>39</v>
      </c>
      <c r="J219" s="39"/>
      <c r="K219" s="38"/>
      <c r="L219" s="39"/>
      <c r="M219" s="39"/>
      <c r="N219" s="35" t="s">
        <v>17</v>
      </c>
      <c r="O219" s="40"/>
      <c r="P219" s="61"/>
      <c r="Q219" s="61"/>
      <c r="R219" s="61"/>
      <c r="S219" s="61"/>
      <c r="T219" s="61"/>
      <c r="U219" s="80"/>
      <c r="V219" s="80"/>
      <c r="W219" s="80"/>
    </row>
    <row r="220">
      <c r="A220" s="34">
        <v>45705.0</v>
      </c>
      <c r="B220" s="34">
        <v>45716.0</v>
      </c>
      <c r="C220" s="35">
        <v>198032.0</v>
      </c>
      <c r="D220" s="35" t="s">
        <v>48</v>
      </c>
      <c r="E220" s="34">
        <v>45200.0</v>
      </c>
      <c r="F220" s="36">
        <f t="shared" si="4"/>
        <v>16</v>
      </c>
      <c r="G220" s="34">
        <v>45314.0</v>
      </c>
      <c r="H220" s="36">
        <f t="shared" si="5"/>
        <v>13</v>
      </c>
      <c r="I220" s="35" t="s">
        <v>62</v>
      </c>
      <c r="J220" s="39"/>
      <c r="K220" s="38"/>
      <c r="L220" s="39"/>
      <c r="M220" s="39"/>
      <c r="N220" s="35" t="s">
        <v>17</v>
      </c>
      <c r="O220" s="40"/>
      <c r="P220" s="61"/>
      <c r="Q220" s="61"/>
      <c r="R220" s="61"/>
      <c r="S220" s="61"/>
      <c r="T220" s="61"/>
      <c r="U220" s="80"/>
      <c r="V220" s="80"/>
      <c r="W220" s="80"/>
    </row>
    <row r="221">
      <c r="A221" s="34">
        <v>45705.0</v>
      </c>
      <c r="B221" s="34">
        <v>45716.0</v>
      </c>
      <c r="C221" s="35">
        <v>214783.0</v>
      </c>
      <c r="D221" s="35" t="s">
        <v>48</v>
      </c>
      <c r="E221" s="34">
        <v>45352.0</v>
      </c>
      <c r="F221" s="36">
        <f t="shared" si="4"/>
        <v>11</v>
      </c>
      <c r="G221" s="34">
        <v>45428.0</v>
      </c>
      <c r="H221" s="36">
        <f t="shared" si="5"/>
        <v>9</v>
      </c>
      <c r="I221" s="35" t="s">
        <v>39</v>
      </c>
      <c r="J221" s="39"/>
      <c r="K221" s="38"/>
      <c r="L221" s="39"/>
      <c r="M221" s="39"/>
      <c r="N221" s="35" t="s">
        <v>17</v>
      </c>
      <c r="O221" s="40"/>
      <c r="P221" s="61"/>
      <c r="Q221" s="61"/>
      <c r="R221" s="61"/>
      <c r="S221" s="61"/>
      <c r="T221" s="61"/>
      <c r="U221" s="80"/>
      <c r="V221" s="80"/>
      <c r="W221" s="80"/>
    </row>
    <row r="222">
      <c r="A222" s="34">
        <v>45705.0</v>
      </c>
      <c r="B222" s="34">
        <v>45716.0</v>
      </c>
      <c r="C222" s="35">
        <v>217140.0</v>
      </c>
      <c r="D222" s="35" t="s">
        <v>48</v>
      </c>
      <c r="E222" s="34">
        <v>45413.0</v>
      </c>
      <c r="F222" s="36">
        <f t="shared" si="4"/>
        <v>9</v>
      </c>
      <c r="G222" s="34">
        <v>45460.0</v>
      </c>
      <c r="H222" s="36">
        <f t="shared" si="5"/>
        <v>8</v>
      </c>
      <c r="I222" s="35" t="s">
        <v>39</v>
      </c>
      <c r="J222" s="39"/>
      <c r="K222" s="38"/>
      <c r="L222" s="39"/>
      <c r="M222" s="39"/>
      <c r="N222" s="35" t="s">
        <v>17</v>
      </c>
      <c r="O222" s="40"/>
      <c r="P222" s="61"/>
      <c r="Q222" s="61"/>
      <c r="R222" s="61"/>
      <c r="S222" s="61"/>
      <c r="T222" s="61"/>
      <c r="U222" s="80"/>
      <c r="V222" s="80"/>
      <c r="W222" s="80"/>
    </row>
    <row r="223">
      <c r="A223" s="34">
        <v>45705.0</v>
      </c>
      <c r="B223" s="34">
        <v>45716.0</v>
      </c>
      <c r="C223" s="35">
        <v>220964.0</v>
      </c>
      <c r="D223" s="35" t="s">
        <v>48</v>
      </c>
      <c r="E223" s="34">
        <v>45413.0</v>
      </c>
      <c r="F223" s="36">
        <f t="shared" si="4"/>
        <v>9</v>
      </c>
      <c r="G223" s="34">
        <v>45483.0</v>
      </c>
      <c r="H223" s="36">
        <f t="shared" si="5"/>
        <v>7</v>
      </c>
      <c r="I223" s="35" t="s">
        <v>39</v>
      </c>
      <c r="J223" s="39"/>
      <c r="K223" s="38"/>
      <c r="L223" s="39"/>
      <c r="M223" s="39"/>
      <c r="N223" s="35" t="s">
        <v>17</v>
      </c>
      <c r="O223" s="40"/>
      <c r="P223" s="61"/>
      <c r="Q223" s="61"/>
      <c r="R223" s="61"/>
      <c r="S223" s="61"/>
      <c r="T223" s="61"/>
      <c r="U223" s="80"/>
      <c r="V223" s="80"/>
      <c r="W223" s="80"/>
    </row>
    <row r="224">
      <c r="A224" s="34">
        <v>45705.0</v>
      </c>
      <c r="B224" s="34">
        <v>45716.0</v>
      </c>
      <c r="C224" s="35">
        <v>222580.0</v>
      </c>
      <c r="D224" s="35" t="s">
        <v>48</v>
      </c>
      <c r="E224" s="34">
        <v>45474.0</v>
      </c>
      <c r="F224" s="36">
        <f t="shared" si="4"/>
        <v>7</v>
      </c>
      <c r="G224" s="34">
        <v>45500.0</v>
      </c>
      <c r="H224" s="36">
        <f t="shared" si="5"/>
        <v>7</v>
      </c>
      <c r="I224" s="35" t="s">
        <v>39</v>
      </c>
      <c r="J224" s="39"/>
      <c r="K224" s="38"/>
      <c r="L224" s="39"/>
      <c r="M224" s="39"/>
      <c r="N224" s="35" t="s">
        <v>17</v>
      </c>
      <c r="O224" s="40"/>
      <c r="P224" s="61"/>
      <c r="Q224" s="61"/>
      <c r="R224" s="61"/>
      <c r="S224" s="61"/>
      <c r="T224" s="61"/>
      <c r="U224" s="80"/>
      <c r="V224" s="80"/>
      <c r="W224" s="80"/>
    </row>
    <row r="225">
      <c r="A225" s="34">
        <v>45705.0</v>
      </c>
      <c r="B225" s="34">
        <v>45716.0</v>
      </c>
      <c r="C225" s="35">
        <v>225907.0</v>
      </c>
      <c r="D225" s="35" t="s">
        <v>48</v>
      </c>
      <c r="E225" s="34">
        <v>44958.0</v>
      </c>
      <c r="F225" s="36">
        <f t="shared" si="4"/>
        <v>24</v>
      </c>
      <c r="G225" s="34">
        <v>45534.0</v>
      </c>
      <c r="H225" s="36">
        <f t="shared" si="5"/>
        <v>5</v>
      </c>
      <c r="I225" s="35" t="s">
        <v>39</v>
      </c>
      <c r="J225" s="39"/>
      <c r="K225" s="38"/>
      <c r="L225" s="39"/>
      <c r="M225" s="39"/>
      <c r="N225" s="35" t="s">
        <v>17</v>
      </c>
      <c r="O225" s="40"/>
      <c r="P225" s="61"/>
      <c r="Q225" s="61"/>
      <c r="R225" s="61"/>
      <c r="S225" s="61"/>
      <c r="T225" s="61"/>
      <c r="U225" s="80"/>
      <c r="V225" s="80"/>
      <c r="W225" s="80"/>
    </row>
    <row r="226">
      <c r="A226" s="34">
        <v>45705.0</v>
      </c>
      <c r="B226" s="34">
        <v>45709.0</v>
      </c>
      <c r="C226" s="35">
        <v>229231.0</v>
      </c>
      <c r="D226" s="35" t="s">
        <v>48</v>
      </c>
      <c r="E226" s="34">
        <v>45444.0</v>
      </c>
      <c r="F226" s="36">
        <f t="shared" si="4"/>
        <v>8</v>
      </c>
      <c r="G226" s="34">
        <v>45563.0</v>
      </c>
      <c r="H226" s="36">
        <f t="shared" si="5"/>
        <v>5</v>
      </c>
      <c r="I226" s="35" t="s">
        <v>39</v>
      </c>
      <c r="J226" s="39"/>
      <c r="K226" s="48" t="s">
        <v>74</v>
      </c>
      <c r="L226" s="39"/>
      <c r="M226" s="39"/>
      <c r="N226" s="35" t="s">
        <v>15</v>
      </c>
      <c r="O226" s="55" t="s">
        <v>307</v>
      </c>
      <c r="P226" s="61"/>
      <c r="Q226" s="61"/>
      <c r="R226" s="61"/>
      <c r="S226" s="61"/>
      <c r="T226" s="61"/>
      <c r="U226" s="80"/>
      <c r="V226" s="80"/>
      <c r="W226" s="80"/>
    </row>
    <row r="227">
      <c r="A227" s="34">
        <v>45705.0</v>
      </c>
      <c r="B227" s="34">
        <v>45716.0</v>
      </c>
      <c r="C227" s="35">
        <v>231923.0</v>
      </c>
      <c r="D227" s="35" t="s">
        <v>48</v>
      </c>
      <c r="E227" s="34">
        <v>45536.0</v>
      </c>
      <c r="F227" s="36">
        <f t="shared" si="4"/>
        <v>5</v>
      </c>
      <c r="G227" s="37">
        <v>45587.0</v>
      </c>
      <c r="H227" s="36">
        <f t="shared" si="5"/>
        <v>4</v>
      </c>
      <c r="I227" s="35" t="s">
        <v>67</v>
      </c>
      <c r="J227" s="39"/>
      <c r="K227" s="38"/>
      <c r="L227" s="39"/>
      <c r="M227" s="39"/>
      <c r="N227" s="35" t="s">
        <v>17</v>
      </c>
      <c r="O227" s="40"/>
      <c r="P227" s="61"/>
      <c r="Q227" s="61"/>
      <c r="R227" s="61"/>
      <c r="S227" s="61"/>
      <c r="T227" s="61"/>
      <c r="U227" s="80"/>
      <c r="V227" s="80"/>
      <c r="W227" s="80"/>
    </row>
    <row r="228">
      <c r="A228" s="34">
        <v>45705.0</v>
      </c>
      <c r="B228" s="34">
        <v>45716.0</v>
      </c>
      <c r="C228" s="35">
        <v>233832.0</v>
      </c>
      <c r="D228" s="35" t="s">
        <v>48</v>
      </c>
      <c r="E228" s="34">
        <v>45597.0</v>
      </c>
      <c r="F228" s="36">
        <f t="shared" si="4"/>
        <v>3</v>
      </c>
      <c r="G228" s="37">
        <v>45607.0</v>
      </c>
      <c r="H228" s="36">
        <f t="shared" si="5"/>
        <v>3</v>
      </c>
      <c r="I228" s="35" t="s">
        <v>49</v>
      </c>
      <c r="J228" s="35" t="s">
        <v>31</v>
      </c>
      <c r="K228" s="38"/>
      <c r="L228" s="39"/>
      <c r="M228" s="39"/>
      <c r="N228" s="35" t="s">
        <v>17</v>
      </c>
      <c r="O228" s="40"/>
      <c r="P228" s="61"/>
      <c r="Q228" s="61"/>
      <c r="R228" s="61"/>
      <c r="S228" s="61"/>
      <c r="T228" s="61"/>
      <c r="U228" s="80"/>
      <c r="V228" s="80"/>
      <c r="W228" s="80"/>
    </row>
    <row r="229">
      <c r="A229" s="34">
        <v>45705.0</v>
      </c>
      <c r="B229" s="34">
        <v>45716.0</v>
      </c>
      <c r="C229" s="35">
        <v>235783.0</v>
      </c>
      <c r="D229" s="35" t="s">
        <v>48</v>
      </c>
      <c r="E229" s="34">
        <v>45505.0</v>
      </c>
      <c r="F229" s="36">
        <f t="shared" si="4"/>
        <v>6</v>
      </c>
      <c r="G229" s="37">
        <v>45625.0</v>
      </c>
      <c r="H229" s="36">
        <f t="shared" si="5"/>
        <v>2</v>
      </c>
      <c r="I229" s="35" t="s">
        <v>39</v>
      </c>
      <c r="J229" s="39"/>
      <c r="K229" s="38"/>
      <c r="L229" s="39"/>
      <c r="M229" s="39"/>
      <c r="N229" s="35" t="s">
        <v>17</v>
      </c>
      <c r="O229" s="40"/>
      <c r="P229" s="61"/>
      <c r="Q229" s="61"/>
      <c r="R229" s="61"/>
      <c r="S229" s="61"/>
      <c r="T229" s="61"/>
      <c r="U229" s="80"/>
      <c r="V229" s="80"/>
      <c r="W229" s="80"/>
    </row>
    <row r="230">
      <c r="A230" s="34">
        <v>45705.0</v>
      </c>
      <c r="B230" s="34">
        <v>45716.0</v>
      </c>
      <c r="C230" s="35">
        <v>224359.0</v>
      </c>
      <c r="D230" s="35" t="s">
        <v>48</v>
      </c>
      <c r="E230" s="34">
        <v>45474.0</v>
      </c>
      <c r="F230" s="36">
        <f t="shared" si="4"/>
        <v>7</v>
      </c>
      <c r="G230" s="37">
        <v>45637.0</v>
      </c>
      <c r="H230" s="36">
        <f t="shared" si="5"/>
        <v>2</v>
      </c>
      <c r="I230" s="35" t="s">
        <v>62</v>
      </c>
      <c r="J230" s="39"/>
      <c r="K230" s="38"/>
      <c r="L230" s="39"/>
      <c r="M230" s="39"/>
      <c r="N230" s="35" t="s">
        <v>17</v>
      </c>
      <c r="O230" s="40"/>
      <c r="P230" s="61"/>
      <c r="Q230" s="61"/>
      <c r="R230" s="61"/>
      <c r="S230" s="61"/>
      <c r="T230" s="61"/>
      <c r="U230" s="80"/>
      <c r="V230" s="80"/>
      <c r="W230" s="80"/>
    </row>
    <row r="231">
      <c r="A231" s="34">
        <v>45705.0</v>
      </c>
      <c r="B231" s="34">
        <v>45716.0</v>
      </c>
      <c r="C231" s="35">
        <v>236027.0</v>
      </c>
      <c r="D231" s="35" t="s">
        <v>48</v>
      </c>
      <c r="E231" s="34">
        <v>45597.0</v>
      </c>
      <c r="F231" s="36">
        <f t="shared" si="4"/>
        <v>3</v>
      </c>
      <c r="G231" s="34">
        <v>45661.0</v>
      </c>
      <c r="H231" s="36">
        <f t="shared" si="5"/>
        <v>1</v>
      </c>
      <c r="I231" s="35" t="s">
        <v>62</v>
      </c>
      <c r="J231" s="39"/>
      <c r="K231" s="38"/>
      <c r="L231" s="39"/>
      <c r="M231" s="39"/>
      <c r="N231" s="35" t="s">
        <v>17</v>
      </c>
      <c r="O231" s="40"/>
      <c r="P231" s="61"/>
      <c r="Q231" s="61"/>
      <c r="R231" s="61"/>
      <c r="S231" s="61"/>
      <c r="T231" s="61"/>
      <c r="U231" s="80"/>
      <c r="V231" s="80"/>
      <c r="W231" s="80"/>
    </row>
    <row r="232">
      <c r="A232" s="34">
        <v>45705.0</v>
      </c>
      <c r="B232" s="34">
        <v>45716.0</v>
      </c>
      <c r="C232" s="35">
        <v>231977.0</v>
      </c>
      <c r="D232" s="35" t="s">
        <v>48</v>
      </c>
      <c r="E232" s="34">
        <v>45597.0</v>
      </c>
      <c r="F232" s="36">
        <f t="shared" si="4"/>
        <v>3</v>
      </c>
      <c r="G232" s="34">
        <v>45672.0</v>
      </c>
      <c r="H232" s="36">
        <f t="shared" si="5"/>
        <v>1</v>
      </c>
      <c r="I232" s="35" t="s">
        <v>49</v>
      </c>
      <c r="J232" s="35" t="s">
        <v>31</v>
      </c>
      <c r="K232" s="38"/>
      <c r="L232" s="39"/>
      <c r="M232" s="39"/>
      <c r="N232" s="35" t="s">
        <v>17</v>
      </c>
      <c r="O232" s="40"/>
      <c r="P232" s="61"/>
      <c r="Q232" s="61"/>
      <c r="R232" s="61"/>
      <c r="S232" s="61"/>
      <c r="T232" s="61"/>
      <c r="U232" s="80"/>
      <c r="V232" s="80"/>
      <c r="W232" s="80"/>
    </row>
    <row r="233">
      <c r="A233" s="34">
        <v>45705.0</v>
      </c>
      <c r="B233" s="34">
        <v>45707.0</v>
      </c>
      <c r="C233" s="35">
        <v>187393.0</v>
      </c>
      <c r="D233" s="35" t="s">
        <v>48</v>
      </c>
      <c r="E233" s="34">
        <v>45017.0</v>
      </c>
      <c r="F233" s="36">
        <f t="shared" si="4"/>
        <v>22</v>
      </c>
      <c r="G233" s="34">
        <v>45195.0</v>
      </c>
      <c r="H233" s="36">
        <f t="shared" si="5"/>
        <v>17</v>
      </c>
      <c r="I233" s="35" t="s">
        <v>49</v>
      </c>
      <c r="J233" s="39"/>
      <c r="K233" s="38"/>
      <c r="L233" s="39"/>
      <c r="M233" s="39"/>
      <c r="N233" s="35" t="s">
        <v>21</v>
      </c>
      <c r="O233" s="40"/>
      <c r="P233" s="61"/>
      <c r="Q233" s="61"/>
      <c r="R233" s="61"/>
      <c r="S233" s="61"/>
      <c r="T233" s="61"/>
      <c r="U233" s="80"/>
      <c r="V233" s="80"/>
      <c r="W233" s="80"/>
    </row>
    <row r="234">
      <c r="A234" s="34">
        <v>45705.0</v>
      </c>
      <c r="B234" s="34">
        <v>45716.0</v>
      </c>
      <c r="C234" s="35">
        <v>241344.0</v>
      </c>
      <c r="D234" s="35" t="s">
        <v>48</v>
      </c>
      <c r="E234" s="34">
        <v>45658.0</v>
      </c>
      <c r="F234" s="36">
        <f t="shared" si="4"/>
        <v>1</v>
      </c>
      <c r="G234" s="34">
        <v>45688.0</v>
      </c>
      <c r="H234" s="36">
        <f t="shared" si="5"/>
        <v>0</v>
      </c>
      <c r="I234" s="35" t="s">
        <v>62</v>
      </c>
      <c r="J234" s="39"/>
      <c r="K234" s="38"/>
      <c r="L234" s="39"/>
      <c r="M234" s="39"/>
      <c r="N234" s="35" t="s">
        <v>17</v>
      </c>
      <c r="O234" s="40"/>
      <c r="P234" s="61"/>
      <c r="Q234" s="61"/>
      <c r="R234" s="61"/>
      <c r="S234" s="61"/>
      <c r="T234" s="61"/>
      <c r="U234" s="80"/>
      <c r="V234" s="80"/>
      <c r="W234" s="80"/>
    </row>
    <row r="235">
      <c r="A235" s="34">
        <v>45705.0</v>
      </c>
      <c r="B235" s="34">
        <v>45716.0</v>
      </c>
      <c r="C235" s="35">
        <v>242143.0</v>
      </c>
      <c r="D235" s="35" t="s">
        <v>48</v>
      </c>
      <c r="E235" s="34">
        <v>45597.0</v>
      </c>
      <c r="F235" s="36">
        <f t="shared" si="4"/>
        <v>3</v>
      </c>
      <c r="G235" s="34">
        <v>45695.0</v>
      </c>
      <c r="H235" s="36">
        <f t="shared" si="5"/>
        <v>0</v>
      </c>
      <c r="I235" s="35" t="s">
        <v>268</v>
      </c>
      <c r="J235" s="39"/>
      <c r="K235" s="38"/>
      <c r="L235" s="39"/>
      <c r="M235" s="39"/>
      <c r="N235" s="35" t="s">
        <v>17</v>
      </c>
      <c r="O235" s="40"/>
      <c r="P235" s="61"/>
      <c r="Q235" s="61"/>
      <c r="R235" s="61"/>
      <c r="S235" s="61"/>
      <c r="T235" s="61"/>
      <c r="U235" s="80"/>
      <c r="V235" s="80"/>
      <c r="W235" s="80"/>
    </row>
    <row r="236">
      <c r="A236" s="34">
        <v>45705.0</v>
      </c>
      <c r="B236" s="34">
        <v>45716.0</v>
      </c>
      <c r="C236" s="35">
        <v>205619.0</v>
      </c>
      <c r="D236" s="35" t="s">
        <v>240</v>
      </c>
      <c r="E236" s="34">
        <v>45292.0</v>
      </c>
      <c r="F236" s="36">
        <f t="shared" si="4"/>
        <v>13</v>
      </c>
      <c r="G236" s="34">
        <v>45360.0</v>
      </c>
      <c r="H236" s="36">
        <f t="shared" si="5"/>
        <v>11</v>
      </c>
      <c r="I236" s="35" t="s">
        <v>268</v>
      </c>
      <c r="J236" s="39"/>
      <c r="K236" s="38"/>
      <c r="L236" s="39"/>
      <c r="M236" s="39"/>
      <c r="N236" s="35" t="s">
        <v>17</v>
      </c>
      <c r="O236" s="40"/>
      <c r="P236" s="61"/>
      <c r="Q236" s="61"/>
      <c r="R236" s="61"/>
      <c r="S236" s="61"/>
      <c r="T236" s="61"/>
      <c r="U236" s="80"/>
      <c r="V236" s="80"/>
      <c r="W236" s="80"/>
    </row>
    <row r="237">
      <c r="A237" s="34">
        <v>45705.0</v>
      </c>
      <c r="B237" s="34">
        <v>45716.0</v>
      </c>
      <c r="C237" s="35">
        <v>235880.0</v>
      </c>
      <c r="D237" s="35" t="s">
        <v>240</v>
      </c>
      <c r="E237" s="34">
        <v>45566.0</v>
      </c>
      <c r="F237" s="36">
        <f t="shared" si="4"/>
        <v>4</v>
      </c>
      <c r="G237" s="37">
        <v>45625.0</v>
      </c>
      <c r="H237" s="36">
        <f t="shared" si="5"/>
        <v>2</v>
      </c>
      <c r="I237" s="35" t="s">
        <v>49</v>
      </c>
      <c r="J237" s="35" t="s">
        <v>31</v>
      </c>
      <c r="K237" s="38"/>
      <c r="L237" s="39"/>
      <c r="M237" s="39"/>
      <c r="N237" s="35" t="s">
        <v>17</v>
      </c>
      <c r="O237" s="40"/>
      <c r="P237" s="61"/>
      <c r="Q237" s="61"/>
      <c r="R237" s="61"/>
      <c r="S237" s="61"/>
      <c r="T237" s="61"/>
      <c r="U237" s="80"/>
      <c r="V237" s="80"/>
      <c r="W237" s="80"/>
    </row>
    <row r="238">
      <c r="A238" s="34">
        <v>45705.0</v>
      </c>
      <c r="B238" s="34">
        <v>45716.0</v>
      </c>
      <c r="C238" s="35">
        <v>198111.0</v>
      </c>
      <c r="D238" s="35" t="s">
        <v>240</v>
      </c>
      <c r="E238" s="34">
        <v>45261.0</v>
      </c>
      <c r="F238" s="36">
        <f t="shared" si="4"/>
        <v>14</v>
      </c>
      <c r="G238" s="34">
        <v>45303.0</v>
      </c>
      <c r="H238" s="36">
        <f t="shared" si="5"/>
        <v>13</v>
      </c>
      <c r="I238" s="35" t="s">
        <v>43</v>
      </c>
      <c r="J238" s="39"/>
      <c r="K238" s="38"/>
      <c r="L238" s="39"/>
      <c r="M238" s="39"/>
      <c r="N238" s="35" t="s">
        <v>17</v>
      </c>
      <c r="O238" s="40"/>
      <c r="P238" s="61"/>
      <c r="Q238" s="61"/>
      <c r="R238" s="61"/>
      <c r="S238" s="61"/>
      <c r="T238" s="61"/>
      <c r="U238" s="80"/>
      <c r="V238" s="80"/>
      <c r="W238" s="80"/>
    </row>
    <row r="239">
      <c r="A239" s="34">
        <v>45705.0</v>
      </c>
      <c r="B239" s="34">
        <v>45716.0</v>
      </c>
      <c r="C239" s="35">
        <v>203498.0</v>
      </c>
      <c r="D239" s="35" t="s">
        <v>240</v>
      </c>
      <c r="E239" s="34">
        <v>45323.0</v>
      </c>
      <c r="F239" s="36">
        <f t="shared" si="4"/>
        <v>12</v>
      </c>
      <c r="G239" s="34">
        <v>45344.0</v>
      </c>
      <c r="H239" s="36">
        <f t="shared" si="5"/>
        <v>12</v>
      </c>
      <c r="I239" s="35" t="s">
        <v>43</v>
      </c>
      <c r="J239" s="35">
        <v>328.0</v>
      </c>
      <c r="K239" s="38"/>
      <c r="L239" s="39"/>
      <c r="M239" s="39"/>
      <c r="N239" s="35" t="s">
        <v>17</v>
      </c>
      <c r="O239" s="40"/>
      <c r="P239" s="61"/>
      <c r="Q239" s="61"/>
      <c r="R239" s="61"/>
      <c r="S239" s="61"/>
      <c r="T239" s="61"/>
      <c r="U239" s="80"/>
      <c r="V239" s="80"/>
      <c r="W239" s="80"/>
    </row>
    <row r="240">
      <c r="A240" s="34">
        <v>45705.0</v>
      </c>
      <c r="B240" s="34">
        <v>45707.0</v>
      </c>
      <c r="C240" s="35">
        <v>213139.0</v>
      </c>
      <c r="D240" s="35" t="s">
        <v>240</v>
      </c>
      <c r="E240" s="34">
        <v>45383.0</v>
      </c>
      <c r="F240" s="36">
        <f t="shared" si="4"/>
        <v>10</v>
      </c>
      <c r="G240" s="34">
        <v>45426.0</v>
      </c>
      <c r="H240" s="36">
        <f t="shared" si="5"/>
        <v>9</v>
      </c>
      <c r="I240" s="35" t="s">
        <v>62</v>
      </c>
      <c r="J240" s="39"/>
      <c r="K240" s="38"/>
      <c r="L240" s="39"/>
      <c r="M240" s="39"/>
      <c r="N240" s="35" t="s">
        <v>21</v>
      </c>
      <c r="O240" s="40"/>
      <c r="P240" s="61"/>
      <c r="Q240" s="61"/>
      <c r="R240" s="61"/>
      <c r="S240" s="61"/>
      <c r="T240" s="61"/>
      <c r="U240" s="80"/>
      <c r="V240" s="80"/>
      <c r="W240" s="80"/>
    </row>
    <row r="241">
      <c r="A241" s="34">
        <v>45705.0</v>
      </c>
      <c r="B241" s="34">
        <v>45712.0</v>
      </c>
      <c r="C241" s="35">
        <v>202448.0</v>
      </c>
      <c r="D241" s="35" t="s">
        <v>240</v>
      </c>
      <c r="E241" s="34">
        <v>45474.0</v>
      </c>
      <c r="F241" s="36">
        <f t="shared" si="4"/>
        <v>7</v>
      </c>
      <c r="G241" s="34">
        <v>45533.0</v>
      </c>
      <c r="H241" s="36">
        <f t="shared" si="5"/>
        <v>5</v>
      </c>
      <c r="I241" s="35" t="s">
        <v>62</v>
      </c>
      <c r="J241" s="35">
        <v>102.0</v>
      </c>
      <c r="K241" s="48">
        <v>10000.0</v>
      </c>
      <c r="L241" s="35" t="s">
        <v>68</v>
      </c>
      <c r="M241" s="152">
        <v>0.7</v>
      </c>
      <c r="N241" s="35" t="s">
        <v>21</v>
      </c>
      <c r="O241" s="84" t="s">
        <v>269</v>
      </c>
      <c r="P241" s="61"/>
      <c r="Q241" s="61"/>
      <c r="R241" s="61"/>
      <c r="S241" s="61"/>
      <c r="T241" s="61"/>
      <c r="U241" s="80"/>
      <c r="V241" s="80"/>
      <c r="W241" s="80"/>
    </row>
    <row r="242">
      <c r="A242" s="34">
        <v>45708.0</v>
      </c>
      <c r="B242" s="34">
        <v>45716.0</v>
      </c>
      <c r="C242" s="35">
        <v>225686.0</v>
      </c>
      <c r="D242" s="35" t="s">
        <v>240</v>
      </c>
      <c r="E242" s="34">
        <v>45505.0</v>
      </c>
      <c r="F242" s="36">
        <f t="shared" si="4"/>
        <v>6</v>
      </c>
      <c r="G242" s="34">
        <v>45544.0</v>
      </c>
      <c r="H242" s="36">
        <f t="shared" si="5"/>
        <v>5</v>
      </c>
      <c r="I242" s="35" t="s">
        <v>62</v>
      </c>
      <c r="J242" s="39"/>
      <c r="K242" s="48">
        <v>6000.0</v>
      </c>
      <c r="L242" s="39"/>
      <c r="M242" s="35" t="s">
        <v>308</v>
      </c>
      <c r="N242" s="35" t="s">
        <v>19</v>
      </c>
      <c r="O242" s="40"/>
      <c r="P242" s="61"/>
      <c r="Q242" s="61"/>
      <c r="R242" s="61"/>
      <c r="S242" s="61"/>
      <c r="T242" s="61"/>
      <c r="U242" s="80"/>
      <c r="V242" s="80"/>
      <c r="W242" s="80"/>
    </row>
    <row r="243">
      <c r="A243" s="34">
        <v>45705.0</v>
      </c>
      <c r="B243" s="34">
        <v>45716.0</v>
      </c>
      <c r="C243" s="35">
        <v>234227.0</v>
      </c>
      <c r="D243" s="35" t="s">
        <v>240</v>
      </c>
      <c r="E243" s="34">
        <v>45566.0</v>
      </c>
      <c r="F243" s="36">
        <f t="shared" si="4"/>
        <v>4</v>
      </c>
      <c r="G243" s="37">
        <v>45610.0</v>
      </c>
      <c r="H243" s="36">
        <f t="shared" si="5"/>
        <v>3</v>
      </c>
      <c r="I243" s="35" t="s">
        <v>268</v>
      </c>
      <c r="J243" s="39"/>
      <c r="K243" s="38"/>
      <c r="L243" s="39"/>
      <c r="M243" s="39"/>
      <c r="N243" s="35" t="s">
        <v>17</v>
      </c>
      <c r="O243" s="40"/>
      <c r="P243" s="61"/>
      <c r="Q243" s="61"/>
      <c r="R243" s="61"/>
      <c r="S243" s="61"/>
      <c r="T243" s="61"/>
      <c r="U243" s="80"/>
      <c r="V243" s="80"/>
      <c r="W243" s="80"/>
    </row>
    <row r="244">
      <c r="A244" s="34">
        <v>45705.0</v>
      </c>
      <c r="B244" s="34">
        <v>45716.0</v>
      </c>
      <c r="C244" s="35">
        <v>235452.0</v>
      </c>
      <c r="D244" s="35" t="s">
        <v>240</v>
      </c>
      <c r="E244" s="34">
        <v>45597.0</v>
      </c>
      <c r="F244" s="36">
        <f t="shared" si="4"/>
        <v>3</v>
      </c>
      <c r="G244" s="34">
        <v>45635.0</v>
      </c>
      <c r="H244" s="36">
        <f t="shared" si="5"/>
        <v>2</v>
      </c>
      <c r="I244" s="35" t="s">
        <v>268</v>
      </c>
      <c r="J244" s="39"/>
      <c r="K244" s="38"/>
      <c r="L244" s="39"/>
      <c r="M244" s="39"/>
      <c r="N244" s="35" t="s">
        <v>17</v>
      </c>
      <c r="O244" s="40"/>
      <c r="P244" s="61"/>
      <c r="Q244" s="61"/>
      <c r="R244" s="61"/>
      <c r="S244" s="61"/>
      <c r="T244" s="61"/>
      <c r="U244" s="80"/>
      <c r="V244" s="80"/>
      <c r="W244" s="80"/>
    </row>
    <row r="245">
      <c r="A245" s="34">
        <v>45705.0</v>
      </c>
      <c r="B245" s="34">
        <v>45716.0</v>
      </c>
      <c r="C245" s="35">
        <v>200575.0</v>
      </c>
      <c r="D245" s="35" t="s">
        <v>59</v>
      </c>
      <c r="E245" s="34">
        <v>45261.0</v>
      </c>
      <c r="F245" s="36">
        <f t="shared" si="4"/>
        <v>14</v>
      </c>
      <c r="G245" s="34">
        <v>45338.0</v>
      </c>
      <c r="H245" s="36">
        <f t="shared" si="5"/>
        <v>12</v>
      </c>
      <c r="I245" s="35" t="s">
        <v>62</v>
      </c>
      <c r="J245" s="39"/>
      <c r="K245" s="38"/>
      <c r="L245" s="39"/>
      <c r="M245" s="39"/>
      <c r="N245" s="35" t="s">
        <v>17</v>
      </c>
      <c r="O245" s="40"/>
      <c r="P245" s="61"/>
      <c r="Q245" s="61"/>
      <c r="R245" s="61"/>
      <c r="S245" s="61"/>
      <c r="T245" s="61"/>
      <c r="U245" s="80"/>
      <c r="V245" s="80"/>
      <c r="W245" s="80"/>
    </row>
    <row r="246">
      <c r="A246" s="34">
        <v>45705.0</v>
      </c>
      <c r="B246" s="34">
        <v>45716.0</v>
      </c>
      <c r="C246" s="35">
        <v>210507.0</v>
      </c>
      <c r="D246" s="35" t="s">
        <v>59</v>
      </c>
      <c r="E246" s="34">
        <v>45352.0</v>
      </c>
      <c r="F246" s="36">
        <f t="shared" si="4"/>
        <v>11</v>
      </c>
      <c r="G246" s="34">
        <v>45472.0</v>
      </c>
      <c r="H246" s="36">
        <f t="shared" si="5"/>
        <v>7</v>
      </c>
      <c r="I246" s="35" t="s">
        <v>62</v>
      </c>
      <c r="J246" s="39"/>
      <c r="K246" s="38"/>
      <c r="L246" s="39"/>
      <c r="M246" s="39"/>
      <c r="N246" s="35" t="s">
        <v>17</v>
      </c>
      <c r="O246" s="40"/>
      <c r="P246" s="61"/>
      <c r="Q246" s="61"/>
      <c r="R246" s="61"/>
      <c r="S246" s="61"/>
      <c r="T246" s="61"/>
      <c r="U246" s="80"/>
      <c r="V246" s="80"/>
      <c r="W246" s="80"/>
    </row>
    <row r="247">
      <c r="A247" s="34">
        <v>45708.0</v>
      </c>
      <c r="B247" s="34">
        <v>45716.0</v>
      </c>
      <c r="C247" s="35">
        <v>224279.0</v>
      </c>
      <c r="D247" s="35" t="s">
        <v>59</v>
      </c>
      <c r="E247" s="34">
        <v>45444.0</v>
      </c>
      <c r="F247" s="36">
        <f t="shared" si="4"/>
        <v>8</v>
      </c>
      <c r="G247" s="34">
        <v>45521.0</v>
      </c>
      <c r="H247" s="36">
        <f t="shared" si="5"/>
        <v>6</v>
      </c>
      <c r="I247" s="35" t="s">
        <v>62</v>
      </c>
      <c r="J247" s="35">
        <v>101.0</v>
      </c>
      <c r="K247" s="48">
        <v>5000.0</v>
      </c>
      <c r="L247" s="35" t="s">
        <v>68</v>
      </c>
      <c r="M247" s="35"/>
      <c r="N247" s="35" t="s">
        <v>16</v>
      </c>
      <c r="O247" s="55" t="s">
        <v>309</v>
      </c>
      <c r="P247" s="61"/>
      <c r="Q247" s="61"/>
      <c r="R247" s="61"/>
      <c r="S247" s="61"/>
      <c r="T247" s="61"/>
      <c r="U247" s="80"/>
      <c r="V247" s="80"/>
      <c r="W247" s="80"/>
    </row>
    <row r="248">
      <c r="A248" s="34">
        <v>45705.0</v>
      </c>
      <c r="B248" s="34">
        <v>45716.0</v>
      </c>
      <c r="C248" s="35">
        <v>228879.0</v>
      </c>
      <c r="D248" s="35" t="s">
        <v>59</v>
      </c>
      <c r="E248" s="34">
        <v>45505.0</v>
      </c>
      <c r="F248" s="36">
        <f t="shared" si="4"/>
        <v>6</v>
      </c>
      <c r="G248" s="34">
        <v>45555.0</v>
      </c>
      <c r="H248" s="36">
        <f t="shared" si="5"/>
        <v>5</v>
      </c>
      <c r="I248" s="35" t="s">
        <v>62</v>
      </c>
      <c r="J248" s="39"/>
      <c r="K248" s="38"/>
      <c r="L248" s="39"/>
      <c r="M248" s="39"/>
      <c r="N248" s="35" t="s">
        <v>17</v>
      </c>
      <c r="O248" s="40"/>
      <c r="P248" s="61"/>
      <c r="Q248" s="61"/>
      <c r="R248" s="61"/>
      <c r="S248" s="61"/>
      <c r="T248" s="61"/>
      <c r="U248" s="80"/>
      <c r="V248" s="80"/>
      <c r="W248" s="80"/>
    </row>
    <row r="249">
      <c r="A249" s="34">
        <v>45705.0</v>
      </c>
      <c r="B249" s="34">
        <v>45716.0</v>
      </c>
      <c r="C249" s="35">
        <v>213812.0</v>
      </c>
      <c r="D249" s="35" t="s">
        <v>59</v>
      </c>
      <c r="E249" s="34">
        <v>45323.0</v>
      </c>
      <c r="F249" s="36">
        <f t="shared" si="4"/>
        <v>12</v>
      </c>
      <c r="G249" s="34">
        <v>45427.0</v>
      </c>
      <c r="H249" s="36">
        <f t="shared" si="5"/>
        <v>9</v>
      </c>
      <c r="I249" s="35" t="s">
        <v>39</v>
      </c>
      <c r="J249" s="39"/>
      <c r="K249" s="38"/>
      <c r="L249" s="39"/>
      <c r="M249" s="39"/>
      <c r="N249" s="35" t="s">
        <v>17</v>
      </c>
      <c r="O249" s="40"/>
      <c r="P249" s="61"/>
      <c r="Q249" s="61"/>
      <c r="R249" s="61"/>
      <c r="S249" s="61"/>
      <c r="T249" s="61"/>
      <c r="U249" s="80"/>
      <c r="V249" s="80"/>
      <c r="W249" s="80"/>
    </row>
    <row r="250">
      <c r="A250" s="34">
        <v>45705.0</v>
      </c>
      <c r="B250" s="34">
        <v>45716.0</v>
      </c>
      <c r="C250" s="35">
        <v>200995.0</v>
      </c>
      <c r="D250" s="35" t="s">
        <v>59</v>
      </c>
      <c r="E250" s="34">
        <v>45139.0</v>
      </c>
      <c r="F250" s="36">
        <f t="shared" si="4"/>
        <v>18</v>
      </c>
      <c r="G250" s="34">
        <v>45327.0</v>
      </c>
      <c r="H250" s="36">
        <f t="shared" si="5"/>
        <v>12</v>
      </c>
      <c r="I250" s="35" t="s">
        <v>39</v>
      </c>
      <c r="J250" s="39"/>
      <c r="K250" s="38"/>
      <c r="L250" s="39"/>
      <c r="M250" s="39"/>
      <c r="N250" s="35" t="s">
        <v>17</v>
      </c>
      <c r="O250" s="40"/>
      <c r="P250" s="61"/>
      <c r="Q250" s="61"/>
      <c r="R250" s="61"/>
      <c r="S250" s="61"/>
      <c r="T250" s="61"/>
      <c r="U250" s="80"/>
      <c r="V250" s="80"/>
      <c r="W250" s="80"/>
    </row>
    <row r="251">
      <c r="A251" s="34">
        <v>45705.0</v>
      </c>
      <c r="B251" s="34">
        <v>45716.0</v>
      </c>
      <c r="C251" s="35">
        <v>210691.0</v>
      </c>
      <c r="D251" s="35" t="s">
        <v>59</v>
      </c>
      <c r="E251" s="34">
        <v>45383.0</v>
      </c>
      <c r="F251" s="36">
        <f t="shared" si="4"/>
        <v>10</v>
      </c>
      <c r="G251" s="34">
        <v>45408.0</v>
      </c>
      <c r="H251" s="36">
        <f t="shared" si="5"/>
        <v>10</v>
      </c>
      <c r="I251" s="35" t="s">
        <v>39</v>
      </c>
      <c r="J251" s="39"/>
      <c r="K251" s="38"/>
      <c r="L251" s="39"/>
      <c r="M251" s="39"/>
      <c r="N251" s="35" t="s">
        <v>17</v>
      </c>
      <c r="O251" s="40"/>
      <c r="P251" s="61"/>
      <c r="Q251" s="61"/>
      <c r="R251" s="61"/>
      <c r="S251" s="61"/>
      <c r="T251" s="61"/>
      <c r="U251" s="80"/>
      <c r="V251" s="80"/>
      <c r="W251" s="80"/>
    </row>
    <row r="252">
      <c r="A252" s="34">
        <v>45705.0</v>
      </c>
      <c r="B252" s="34">
        <v>45716.0</v>
      </c>
      <c r="C252" s="35">
        <v>223721.0</v>
      </c>
      <c r="D252" s="35" t="s">
        <v>59</v>
      </c>
      <c r="E252" s="34">
        <v>45444.0</v>
      </c>
      <c r="F252" s="36">
        <f t="shared" si="4"/>
        <v>8</v>
      </c>
      <c r="G252" s="34">
        <v>45507.0</v>
      </c>
      <c r="H252" s="36">
        <f t="shared" si="5"/>
        <v>6</v>
      </c>
      <c r="I252" s="35" t="s">
        <v>39</v>
      </c>
      <c r="J252" s="39"/>
      <c r="K252" s="38"/>
      <c r="L252" s="39"/>
      <c r="M252" s="39"/>
      <c r="N252" s="35" t="s">
        <v>17</v>
      </c>
      <c r="O252" s="40"/>
      <c r="P252" s="61"/>
      <c r="Q252" s="61"/>
      <c r="R252" s="61"/>
      <c r="S252" s="61"/>
      <c r="T252" s="61"/>
      <c r="U252" s="80"/>
      <c r="V252" s="80"/>
      <c r="W252" s="80"/>
    </row>
    <row r="253">
      <c r="A253" s="34">
        <v>45705.0</v>
      </c>
      <c r="B253" s="34">
        <v>45716.0</v>
      </c>
      <c r="C253" s="35">
        <v>229820.0</v>
      </c>
      <c r="D253" s="35" t="s">
        <v>59</v>
      </c>
      <c r="E253" s="34">
        <v>45536.0</v>
      </c>
      <c r="F253" s="36">
        <f t="shared" si="4"/>
        <v>5</v>
      </c>
      <c r="G253" s="34">
        <v>45573.0</v>
      </c>
      <c r="H253" s="36">
        <f t="shared" si="5"/>
        <v>4</v>
      </c>
      <c r="I253" s="35" t="s">
        <v>39</v>
      </c>
      <c r="J253" s="39"/>
      <c r="K253" s="38"/>
      <c r="L253" s="39"/>
      <c r="M253" s="39"/>
      <c r="N253" s="35" t="s">
        <v>17</v>
      </c>
      <c r="O253" s="40"/>
      <c r="P253" s="61"/>
      <c r="Q253" s="61"/>
      <c r="R253" s="61"/>
      <c r="S253" s="61"/>
      <c r="T253" s="61"/>
      <c r="U253" s="80"/>
      <c r="V253" s="80"/>
      <c r="W253" s="80"/>
    </row>
    <row r="254">
      <c r="A254" s="34">
        <v>45705.0</v>
      </c>
      <c r="B254" s="34">
        <v>45716.0</v>
      </c>
      <c r="C254" s="35">
        <v>240474.0</v>
      </c>
      <c r="D254" s="35" t="s">
        <v>59</v>
      </c>
      <c r="E254" s="34">
        <v>45170.0</v>
      </c>
      <c r="F254" s="36">
        <f t="shared" si="4"/>
        <v>17</v>
      </c>
      <c r="G254" s="34">
        <v>45680.0</v>
      </c>
      <c r="H254" s="36">
        <f t="shared" si="5"/>
        <v>1</v>
      </c>
      <c r="I254" s="35" t="s">
        <v>39</v>
      </c>
      <c r="J254" s="39"/>
      <c r="K254" s="38"/>
      <c r="L254" s="39"/>
      <c r="M254" s="39"/>
      <c r="N254" s="35" t="s">
        <v>17</v>
      </c>
      <c r="O254" s="40"/>
      <c r="P254" s="61"/>
      <c r="Q254" s="61"/>
      <c r="R254" s="61"/>
      <c r="S254" s="61"/>
      <c r="T254" s="61"/>
      <c r="U254" s="80"/>
      <c r="V254" s="80"/>
      <c r="W254" s="80"/>
    </row>
    <row r="255">
      <c r="A255" s="34">
        <v>45705.0</v>
      </c>
      <c r="B255" s="34">
        <v>45716.0</v>
      </c>
      <c r="C255" s="35">
        <v>209724.0</v>
      </c>
      <c r="D255" s="35" t="s">
        <v>65</v>
      </c>
      <c r="E255" s="34">
        <v>45352.0</v>
      </c>
      <c r="F255" s="36">
        <f t="shared" si="4"/>
        <v>11</v>
      </c>
      <c r="G255" s="34">
        <v>45392.0</v>
      </c>
      <c r="H255" s="36">
        <f t="shared" si="5"/>
        <v>10</v>
      </c>
      <c r="I255" s="35" t="s">
        <v>39</v>
      </c>
      <c r="J255" s="39"/>
      <c r="K255" s="38"/>
      <c r="L255" s="39"/>
      <c r="M255" s="39"/>
      <c r="N255" s="35" t="s">
        <v>17</v>
      </c>
      <c r="O255" s="40"/>
      <c r="P255" s="61"/>
      <c r="Q255" s="61"/>
      <c r="R255" s="61"/>
      <c r="S255" s="61"/>
      <c r="T255" s="61"/>
      <c r="U255" s="80"/>
      <c r="V255" s="80"/>
      <c r="W255" s="80"/>
    </row>
    <row r="256">
      <c r="A256" s="34">
        <v>45705.0</v>
      </c>
      <c r="B256" s="34">
        <v>45716.0</v>
      </c>
      <c r="C256" s="35">
        <v>129684.0</v>
      </c>
      <c r="D256" s="35" t="s">
        <v>65</v>
      </c>
      <c r="E256" s="34">
        <v>44652.0</v>
      </c>
      <c r="F256" s="36">
        <f t="shared" si="4"/>
        <v>34</v>
      </c>
      <c r="G256" s="34">
        <v>44702.0</v>
      </c>
      <c r="H256" s="36">
        <f t="shared" si="5"/>
        <v>33</v>
      </c>
      <c r="I256" s="35" t="s">
        <v>39</v>
      </c>
      <c r="J256" s="39"/>
      <c r="K256" s="38"/>
      <c r="L256" s="39"/>
      <c r="M256" s="39"/>
      <c r="N256" s="35" t="s">
        <v>17</v>
      </c>
      <c r="O256" s="40"/>
      <c r="P256" s="61"/>
      <c r="Q256" s="61"/>
      <c r="R256" s="61"/>
      <c r="S256" s="61"/>
      <c r="T256" s="61"/>
      <c r="U256" s="80"/>
      <c r="V256" s="80"/>
      <c r="W256" s="80"/>
    </row>
    <row r="257">
      <c r="A257" s="34">
        <v>45705.0</v>
      </c>
      <c r="B257" s="34">
        <v>45716.0</v>
      </c>
      <c r="C257" s="35">
        <v>157579.0</v>
      </c>
      <c r="D257" s="35" t="s">
        <v>65</v>
      </c>
      <c r="E257" s="34">
        <v>44896.0</v>
      </c>
      <c r="F257" s="36">
        <f t="shared" si="4"/>
        <v>26</v>
      </c>
      <c r="G257" s="34">
        <v>44946.0</v>
      </c>
      <c r="H257" s="36">
        <f t="shared" si="5"/>
        <v>25</v>
      </c>
      <c r="I257" s="35" t="s">
        <v>39</v>
      </c>
      <c r="J257" s="39"/>
      <c r="K257" s="38"/>
      <c r="L257" s="39"/>
      <c r="M257" s="39"/>
      <c r="N257" s="35" t="s">
        <v>17</v>
      </c>
      <c r="O257" s="40"/>
      <c r="P257" s="61"/>
      <c r="Q257" s="61"/>
      <c r="R257" s="61"/>
      <c r="S257" s="61"/>
      <c r="T257" s="61"/>
      <c r="U257" s="80"/>
      <c r="V257" s="80"/>
      <c r="W257" s="80"/>
    </row>
    <row r="258">
      <c r="A258" s="34">
        <v>45705.0</v>
      </c>
      <c r="B258" s="34">
        <v>45716.0</v>
      </c>
      <c r="C258" s="35">
        <v>238624.0</v>
      </c>
      <c r="D258" s="35" t="s">
        <v>65</v>
      </c>
      <c r="E258" s="34">
        <v>45627.0</v>
      </c>
      <c r="F258" s="36">
        <f t="shared" si="4"/>
        <v>2</v>
      </c>
      <c r="G258" s="34">
        <v>45665.0</v>
      </c>
      <c r="H258" s="36">
        <f t="shared" si="5"/>
        <v>1</v>
      </c>
      <c r="I258" s="35" t="s">
        <v>62</v>
      </c>
      <c r="J258" s="39"/>
      <c r="K258" s="38"/>
      <c r="L258" s="39"/>
      <c r="M258" s="39"/>
      <c r="N258" s="35" t="s">
        <v>17</v>
      </c>
      <c r="O258" s="40"/>
      <c r="P258" s="61"/>
      <c r="Q258" s="61"/>
      <c r="R258" s="61"/>
      <c r="S258" s="61"/>
      <c r="T258" s="61"/>
      <c r="U258" s="80"/>
      <c r="V258" s="80"/>
      <c r="W258" s="80"/>
    </row>
    <row r="259">
      <c r="A259" s="34">
        <v>45705.0</v>
      </c>
      <c r="B259" s="34">
        <v>45716.0</v>
      </c>
      <c r="C259" s="35">
        <v>198794.0</v>
      </c>
      <c r="D259" s="35" t="s">
        <v>65</v>
      </c>
      <c r="E259" s="34">
        <v>45261.0</v>
      </c>
      <c r="F259" s="36">
        <f t="shared" si="4"/>
        <v>14</v>
      </c>
      <c r="G259" s="34">
        <v>45338.0</v>
      </c>
      <c r="H259" s="36">
        <f t="shared" si="5"/>
        <v>12</v>
      </c>
      <c r="I259" s="35" t="s">
        <v>39</v>
      </c>
      <c r="J259" s="39"/>
      <c r="K259" s="38"/>
      <c r="L259" s="39"/>
      <c r="M259" s="39"/>
      <c r="N259" s="35" t="s">
        <v>17</v>
      </c>
      <c r="O259" s="40"/>
      <c r="P259" s="61"/>
      <c r="Q259" s="61"/>
      <c r="R259" s="61"/>
      <c r="S259" s="61"/>
      <c r="T259" s="61"/>
      <c r="U259" s="80"/>
      <c r="V259" s="80"/>
      <c r="W259" s="80"/>
    </row>
    <row r="260">
      <c r="A260" s="34">
        <v>45705.0</v>
      </c>
      <c r="B260" s="34">
        <v>45716.0</v>
      </c>
      <c r="C260" s="35">
        <v>224972.0</v>
      </c>
      <c r="D260" s="35" t="s">
        <v>65</v>
      </c>
      <c r="E260" s="34">
        <v>45200.0</v>
      </c>
      <c r="F260" s="36">
        <f t="shared" si="4"/>
        <v>16</v>
      </c>
      <c r="G260" s="34">
        <v>45518.0</v>
      </c>
      <c r="H260" s="36">
        <f t="shared" si="5"/>
        <v>6</v>
      </c>
      <c r="I260" s="35" t="s">
        <v>39</v>
      </c>
      <c r="J260" s="39"/>
      <c r="K260" s="38"/>
      <c r="L260" s="39"/>
      <c r="M260" s="39"/>
      <c r="N260" s="35" t="s">
        <v>17</v>
      </c>
      <c r="O260" s="40"/>
      <c r="P260" s="61"/>
      <c r="Q260" s="61"/>
      <c r="R260" s="61"/>
      <c r="S260" s="61"/>
      <c r="T260" s="61"/>
      <c r="U260" s="80"/>
      <c r="V260" s="80"/>
      <c r="W260" s="80"/>
    </row>
    <row r="261">
      <c r="A261" s="34">
        <v>45705.0</v>
      </c>
      <c r="B261" s="34">
        <v>45716.0</v>
      </c>
      <c r="C261" s="35">
        <v>174958.0</v>
      </c>
      <c r="D261" s="35" t="s">
        <v>65</v>
      </c>
      <c r="E261" s="34">
        <v>45047.0</v>
      </c>
      <c r="F261" s="36">
        <f t="shared" si="4"/>
        <v>21</v>
      </c>
      <c r="G261" s="34">
        <v>45094.0</v>
      </c>
      <c r="H261" s="36">
        <f t="shared" si="5"/>
        <v>20</v>
      </c>
      <c r="I261" s="35" t="s">
        <v>43</v>
      </c>
      <c r="J261" s="35">
        <v>304.0</v>
      </c>
      <c r="K261" s="38"/>
      <c r="L261" s="39"/>
      <c r="M261" s="39"/>
      <c r="N261" s="35" t="s">
        <v>17</v>
      </c>
      <c r="O261" s="40"/>
      <c r="P261" s="61"/>
      <c r="Q261" s="61"/>
      <c r="R261" s="61"/>
      <c r="S261" s="61"/>
      <c r="T261" s="61"/>
      <c r="U261" s="80"/>
      <c r="V261" s="80"/>
      <c r="W261" s="80"/>
    </row>
    <row r="262">
      <c r="A262" s="34">
        <v>45705.0</v>
      </c>
      <c r="B262" s="34">
        <v>45716.0</v>
      </c>
      <c r="C262" s="35">
        <v>183925.0</v>
      </c>
      <c r="D262" s="35" t="s">
        <v>65</v>
      </c>
      <c r="E262" s="34">
        <v>45078.0</v>
      </c>
      <c r="F262" s="36">
        <f t="shared" si="4"/>
        <v>20</v>
      </c>
      <c r="G262" s="34">
        <v>45167.0</v>
      </c>
      <c r="H262" s="36">
        <f t="shared" si="5"/>
        <v>17</v>
      </c>
      <c r="I262" s="35" t="s">
        <v>67</v>
      </c>
      <c r="J262" s="39"/>
      <c r="K262" s="38"/>
      <c r="L262" s="39"/>
      <c r="M262" s="39"/>
      <c r="N262" s="35" t="s">
        <v>17</v>
      </c>
      <c r="O262" s="40"/>
      <c r="P262" s="61"/>
      <c r="Q262" s="61"/>
      <c r="R262" s="61"/>
      <c r="S262" s="61"/>
      <c r="T262" s="61"/>
      <c r="U262" s="80"/>
      <c r="V262" s="80"/>
      <c r="W262" s="80"/>
    </row>
    <row r="263">
      <c r="A263" s="34">
        <v>45705.0</v>
      </c>
      <c r="B263" s="34">
        <v>45716.0</v>
      </c>
      <c r="C263" s="35">
        <v>193453.0</v>
      </c>
      <c r="D263" s="35" t="s">
        <v>65</v>
      </c>
      <c r="E263" s="34">
        <v>45231.0</v>
      </c>
      <c r="F263" s="36">
        <f t="shared" si="4"/>
        <v>15</v>
      </c>
      <c r="G263" s="37">
        <v>45251.0</v>
      </c>
      <c r="H263" s="36">
        <f t="shared" si="5"/>
        <v>15</v>
      </c>
      <c r="I263" s="35" t="s">
        <v>67</v>
      </c>
      <c r="J263" s="39"/>
      <c r="K263" s="38"/>
      <c r="L263" s="39"/>
      <c r="M263" s="39"/>
      <c r="N263" s="35" t="s">
        <v>17</v>
      </c>
      <c r="O263" s="40"/>
      <c r="P263" s="61"/>
      <c r="Q263" s="61"/>
      <c r="R263" s="61"/>
      <c r="S263" s="61"/>
      <c r="T263" s="61"/>
      <c r="U263" s="80"/>
      <c r="V263" s="80"/>
      <c r="W263" s="80"/>
    </row>
    <row r="264">
      <c r="A264" s="34">
        <v>45705.0</v>
      </c>
      <c r="B264" s="34">
        <v>45716.0</v>
      </c>
      <c r="C264" s="35">
        <v>201950.0</v>
      </c>
      <c r="D264" s="35" t="s">
        <v>65</v>
      </c>
      <c r="E264" s="34">
        <v>45170.0</v>
      </c>
      <c r="F264" s="36">
        <f t="shared" si="4"/>
        <v>17</v>
      </c>
      <c r="G264" s="34">
        <v>45331.0</v>
      </c>
      <c r="H264" s="36">
        <f t="shared" si="5"/>
        <v>12</v>
      </c>
      <c r="I264" s="35" t="s">
        <v>62</v>
      </c>
      <c r="J264" s="39"/>
      <c r="K264" s="38"/>
      <c r="L264" s="39"/>
      <c r="M264" s="39"/>
      <c r="N264" s="35" t="s">
        <v>17</v>
      </c>
      <c r="O264" s="40"/>
      <c r="P264" s="61"/>
      <c r="Q264" s="61"/>
      <c r="R264" s="61"/>
      <c r="S264" s="61"/>
      <c r="T264" s="61"/>
      <c r="U264" s="80"/>
      <c r="V264" s="80"/>
      <c r="W264" s="80"/>
    </row>
    <row r="265">
      <c r="A265" s="34">
        <v>45705.0</v>
      </c>
      <c r="B265" s="34">
        <v>45716.0</v>
      </c>
      <c r="C265" s="35">
        <v>210079.0</v>
      </c>
      <c r="D265" s="35" t="s">
        <v>65</v>
      </c>
      <c r="E265" s="34">
        <v>45292.0</v>
      </c>
      <c r="F265" s="36">
        <f t="shared" si="4"/>
        <v>13</v>
      </c>
      <c r="G265" s="34">
        <v>45393.0</v>
      </c>
      <c r="H265" s="36">
        <f t="shared" si="5"/>
        <v>10</v>
      </c>
      <c r="I265" s="35" t="s">
        <v>49</v>
      </c>
      <c r="J265" s="35">
        <v>232.0</v>
      </c>
      <c r="K265" s="38"/>
      <c r="L265" s="39"/>
      <c r="M265" s="39"/>
      <c r="N265" s="35" t="s">
        <v>17</v>
      </c>
      <c r="O265" s="40"/>
      <c r="P265" s="61"/>
      <c r="Q265" s="61"/>
      <c r="R265" s="61"/>
      <c r="S265" s="61"/>
      <c r="T265" s="61"/>
      <c r="U265" s="80"/>
      <c r="V265" s="80"/>
      <c r="W265" s="80"/>
    </row>
    <row r="266">
      <c r="A266" s="34">
        <v>45705.0</v>
      </c>
      <c r="B266" s="34">
        <v>45716.0</v>
      </c>
      <c r="C266" s="35">
        <v>216122.0</v>
      </c>
      <c r="D266" s="35" t="s">
        <v>65</v>
      </c>
      <c r="E266" s="34">
        <v>45200.0</v>
      </c>
      <c r="F266" s="36">
        <f t="shared" si="4"/>
        <v>16</v>
      </c>
      <c r="G266" s="34">
        <v>45440.0</v>
      </c>
      <c r="H266" s="36">
        <f t="shared" si="5"/>
        <v>9</v>
      </c>
      <c r="I266" s="35" t="s">
        <v>39</v>
      </c>
      <c r="J266" s="39"/>
      <c r="K266" s="38"/>
      <c r="L266" s="39"/>
      <c r="M266" s="39"/>
      <c r="N266" s="35" t="s">
        <v>17</v>
      </c>
      <c r="O266" s="40"/>
      <c r="P266" s="61"/>
      <c r="Q266" s="61"/>
      <c r="R266" s="61"/>
      <c r="S266" s="61"/>
      <c r="T266" s="61"/>
      <c r="U266" s="80"/>
      <c r="V266" s="80"/>
      <c r="W266" s="80"/>
    </row>
    <row r="267">
      <c r="A267" s="34">
        <v>45705.0</v>
      </c>
      <c r="B267" s="34">
        <v>45712.0</v>
      </c>
      <c r="C267" s="35">
        <v>222916.0</v>
      </c>
      <c r="D267" s="35" t="s">
        <v>65</v>
      </c>
      <c r="E267" s="34">
        <v>45352.0</v>
      </c>
      <c r="F267" s="36">
        <f t="shared" si="4"/>
        <v>11</v>
      </c>
      <c r="G267" s="34">
        <v>45502.0</v>
      </c>
      <c r="H267" s="36">
        <f t="shared" si="5"/>
        <v>6</v>
      </c>
      <c r="I267" s="35" t="s">
        <v>265</v>
      </c>
      <c r="J267" s="35" t="s">
        <v>310</v>
      </c>
      <c r="K267" s="48">
        <v>1100.0</v>
      </c>
      <c r="L267" s="35" t="s">
        <v>68</v>
      </c>
      <c r="M267" s="108">
        <v>45712.0</v>
      </c>
      <c r="N267" s="35" t="s">
        <v>16</v>
      </c>
      <c r="O267" s="55" t="s">
        <v>311</v>
      </c>
      <c r="P267" s="61"/>
      <c r="Q267" s="61"/>
      <c r="R267" s="61"/>
      <c r="S267" s="61"/>
      <c r="T267" s="61"/>
      <c r="U267" s="80"/>
      <c r="V267" s="80"/>
      <c r="W267" s="80"/>
    </row>
    <row r="268">
      <c r="A268" s="34">
        <v>45705.0</v>
      </c>
      <c r="B268" s="34">
        <v>45716.0</v>
      </c>
      <c r="C268" s="35">
        <v>227571.0</v>
      </c>
      <c r="D268" s="35" t="s">
        <v>65</v>
      </c>
      <c r="E268" s="34">
        <v>44743.0</v>
      </c>
      <c r="F268" s="36">
        <f t="shared" si="4"/>
        <v>31</v>
      </c>
      <c r="G268" s="34">
        <v>45546.0</v>
      </c>
      <c r="H268" s="36">
        <f t="shared" si="5"/>
        <v>5</v>
      </c>
      <c r="I268" s="35" t="s">
        <v>39</v>
      </c>
      <c r="J268" s="39"/>
      <c r="K268" s="38"/>
      <c r="L268" s="39"/>
      <c r="M268" s="39"/>
      <c r="N268" s="35" t="s">
        <v>17</v>
      </c>
      <c r="O268" s="40"/>
      <c r="P268" s="61"/>
      <c r="Q268" s="61"/>
      <c r="R268" s="61"/>
      <c r="S268" s="61"/>
      <c r="T268" s="61"/>
      <c r="U268" s="80"/>
      <c r="V268" s="80"/>
      <c r="W268" s="80"/>
    </row>
    <row r="269">
      <c r="A269" s="34">
        <v>45705.0</v>
      </c>
      <c r="B269" s="34">
        <v>45716.0</v>
      </c>
      <c r="C269" s="35">
        <v>232532.0</v>
      </c>
      <c r="D269" s="35" t="s">
        <v>65</v>
      </c>
      <c r="E269" s="34">
        <v>44805.0</v>
      </c>
      <c r="F269" s="36">
        <f t="shared" si="4"/>
        <v>29</v>
      </c>
      <c r="G269" s="37">
        <v>45593.0</v>
      </c>
      <c r="H269" s="36">
        <f t="shared" si="5"/>
        <v>4</v>
      </c>
      <c r="I269" s="35" t="s">
        <v>62</v>
      </c>
      <c r="J269" s="39"/>
      <c r="K269" s="38"/>
      <c r="L269" s="39"/>
      <c r="M269" s="39"/>
      <c r="N269" s="35" t="s">
        <v>17</v>
      </c>
      <c r="O269" s="40"/>
      <c r="P269" s="61"/>
      <c r="Q269" s="61"/>
      <c r="R269" s="61"/>
      <c r="S269" s="61"/>
      <c r="T269" s="61"/>
      <c r="U269" s="80"/>
      <c r="V269" s="80"/>
      <c r="W269" s="80"/>
    </row>
    <row r="270">
      <c r="A270" s="34">
        <v>45705.0</v>
      </c>
      <c r="B270" s="34">
        <v>45716.0</v>
      </c>
      <c r="C270" s="35">
        <v>236377.0</v>
      </c>
      <c r="D270" s="35" t="s">
        <v>65</v>
      </c>
      <c r="E270" s="34">
        <v>45505.0</v>
      </c>
      <c r="F270" s="36">
        <f t="shared" si="4"/>
        <v>6</v>
      </c>
      <c r="G270" s="34">
        <v>45631.0</v>
      </c>
      <c r="H270" s="36">
        <f t="shared" si="5"/>
        <v>2</v>
      </c>
      <c r="I270" s="35" t="s">
        <v>39</v>
      </c>
      <c r="J270" s="39"/>
      <c r="K270" s="38"/>
      <c r="L270" s="39"/>
      <c r="M270" s="39"/>
      <c r="N270" s="35" t="s">
        <v>17</v>
      </c>
      <c r="O270" s="40"/>
      <c r="P270" s="61"/>
      <c r="Q270" s="61"/>
      <c r="R270" s="61"/>
      <c r="S270" s="61"/>
      <c r="T270" s="61"/>
      <c r="U270" s="80"/>
      <c r="V270" s="80"/>
      <c r="W270" s="80"/>
    </row>
    <row r="271">
      <c r="A271" s="34">
        <v>45705.0</v>
      </c>
      <c r="B271" s="34">
        <v>45716.0</v>
      </c>
      <c r="C271" s="35">
        <v>238163.0</v>
      </c>
      <c r="D271" s="35" t="s">
        <v>65</v>
      </c>
      <c r="E271" s="34">
        <v>45597.0</v>
      </c>
      <c r="F271" s="36">
        <f t="shared" si="4"/>
        <v>3</v>
      </c>
      <c r="G271" s="34">
        <v>45661.0</v>
      </c>
      <c r="H271" s="36">
        <f t="shared" si="5"/>
        <v>1</v>
      </c>
      <c r="I271" s="35" t="s">
        <v>39</v>
      </c>
      <c r="J271" s="39"/>
      <c r="K271" s="38"/>
      <c r="L271" s="39"/>
      <c r="M271" s="39"/>
      <c r="N271" s="35" t="s">
        <v>17</v>
      </c>
      <c r="O271" s="40"/>
      <c r="P271" s="61"/>
      <c r="Q271" s="61"/>
      <c r="R271" s="61"/>
      <c r="S271" s="61"/>
      <c r="T271" s="61"/>
      <c r="U271" s="80"/>
      <c r="V271" s="80"/>
      <c r="W271" s="80"/>
    </row>
    <row r="272">
      <c r="A272" s="34">
        <v>45705.0</v>
      </c>
      <c r="B272" s="34">
        <v>45716.0</v>
      </c>
      <c r="C272" s="35">
        <v>239085.0</v>
      </c>
      <c r="D272" s="35" t="s">
        <v>65</v>
      </c>
      <c r="E272" s="34">
        <v>45597.0</v>
      </c>
      <c r="F272" s="36">
        <f t="shared" si="4"/>
        <v>3</v>
      </c>
      <c r="G272" s="34">
        <v>45667.0</v>
      </c>
      <c r="H272" s="36">
        <f t="shared" si="5"/>
        <v>1</v>
      </c>
      <c r="I272" s="35" t="s">
        <v>39</v>
      </c>
      <c r="J272" s="39"/>
      <c r="K272" s="38"/>
      <c r="L272" s="39"/>
      <c r="M272" s="39"/>
      <c r="N272" s="35" t="s">
        <v>17</v>
      </c>
      <c r="O272" s="40"/>
      <c r="P272" s="61"/>
      <c r="Q272" s="61"/>
      <c r="R272" s="61"/>
      <c r="S272" s="61"/>
      <c r="T272" s="61"/>
      <c r="U272" s="80"/>
      <c r="V272" s="80"/>
      <c r="W272" s="80"/>
    </row>
    <row r="273">
      <c r="A273" s="34">
        <v>45705.0</v>
      </c>
      <c r="B273" s="34">
        <v>45716.0</v>
      </c>
      <c r="C273" s="35">
        <v>239585.0</v>
      </c>
      <c r="D273" s="35" t="s">
        <v>65</v>
      </c>
      <c r="E273" s="34">
        <v>45413.0</v>
      </c>
      <c r="F273" s="36">
        <f t="shared" si="4"/>
        <v>9</v>
      </c>
      <c r="G273" s="34">
        <v>45673.0</v>
      </c>
      <c r="H273" s="36">
        <f t="shared" si="5"/>
        <v>1</v>
      </c>
      <c r="I273" s="35" t="s">
        <v>62</v>
      </c>
      <c r="J273" s="39"/>
      <c r="K273" s="48">
        <v>1400.0</v>
      </c>
      <c r="L273" s="39"/>
      <c r="M273" s="39"/>
      <c r="N273" s="35" t="s">
        <v>18</v>
      </c>
      <c r="O273" s="40"/>
      <c r="P273" s="61"/>
      <c r="Q273" s="61"/>
      <c r="R273" s="61"/>
      <c r="S273" s="61"/>
      <c r="T273" s="61"/>
      <c r="U273" s="80"/>
      <c r="V273" s="80"/>
      <c r="W273" s="80"/>
    </row>
    <row r="274">
      <c r="A274" s="34">
        <v>45705.0</v>
      </c>
      <c r="B274" s="34">
        <v>45716.0</v>
      </c>
      <c r="C274" s="35">
        <v>240276.0</v>
      </c>
      <c r="D274" s="35" t="s">
        <v>65</v>
      </c>
      <c r="E274" s="34">
        <v>45413.0</v>
      </c>
      <c r="F274" s="36">
        <f t="shared" si="4"/>
        <v>9</v>
      </c>
      <c r="G274" s="34">
        <v>45679.0</v>
      </c>
      <c r="H274" s="36">
        <f t="shared" si="5"/>
        <v>1</v>
      </c>
      <c r="I274" s="35" t="s">
        <v>39</v>
      </c>
      <c r="J274" s="39"/>
      <c r="K274" s="38"/>
      <c r="L274" s="39"/>
      <c r="M274" s="39"/>
      <c r="N274" s="35" t="s">
        <v>17</v>
      </c>
      <c r="O274" s="40"/>
      <c r="P274" s="61"/>
      <c r="Q274" s="61"/>
      <c r="R274" s="61"/>
      <c r="S274" s="61"/>
      <c r="T274" s="61"/>
      <c r="U274" s="80"/>
      <c r="V274" s="80"/>
      <c r="W274" s="80"/>
    </row>
    <row r="275">
      <c r="A275" s="34">
        <v>45705.0</v>
      </c>
      <c r="B275" s="34">
        <v>45716.0</v>
      </c>
      <c r="C275" s="35">
        <v>241054.0</v>
      </c>
      <c r="D275" s="35" t="s">
        <v>65</v>
      </c>
      <c r="E275" s="34">
        <v>45627.0</v>
      </c>
      <c r="F275" s="36">
        <f t="shared" si="4"/>
        <v>2</v>
      </c>
      <c r="G275" s="34">
        <v>45685.0</v>
      </c>
      <c r="H275" s="36">
        <f t="shared" si="5"/>
        <v>1</v>
      </c>
      <c r="I275" s="35" t="s">
        <v>39</v>
      </c>
      <c r="J275" s="39"/>
      <c r="K275" s="38"/>
      <c r="L275" s="39"/>
      <c r="M275" s="39"/>
      <c r="N275" s="35" t="s">
        <v>17</v>
      </c>
      <c r="O275" s="40"/>
      <c r="P275" s="61"/>
      <c r="Q275" s="61"/>
      <c r="R275" s="61"/>
      <c r="S275" s="61"/>
      <c r="T275" s="61"/>
      <c r="U275" s="80"/>
      <c r="V275" s="80"/>
      <c r="W275" s="80"/>
    </row>
    <row r="276">
      <c r="A276" s="34">
        <v>45705.0</v>
      </c>
      <c r="B276" s="34">
        <v>45716.0</v>
      </c>
      <c r="C276" s="35">
        <v>241955.0</v>
      </c>
      <c r="D276" s="35" t="s">
        <v>65</v>
      </c>
      <c r="E276" s="34">
        <v>45627.0</v>
      </c>
      <c r="F276" s="36">
        <f t="shared" si="4"/>
        <v>2</v>
      </c>
      <c r="G276" s="34">
        <v>45693.0</v>
      </c>
      <c r="H276" s="36">
        <f t="shared" si="5"/>
        <v>0</v>
      </c>
      <c r="I276" s="35" t="s">
        <v>62</v>
      </c>
      <c r="J276" s="39"/>
      <c r="K276" s="38"/>
      <c r="L276" s="39"/>
      <c r="M276" s="39"/>
      <c r="N276" s="35" t="s">
        <v>17</v>
      </c>
      <c r="O276" s="40"/>
      <c r="P276" s="61"/>
      <c r="Q276" s="61"/>
      <c r="R276" s="61"/>
      <c r="S276" s="61"/>
      <c r="T276" s="61"/>
      <c r="U276" s="80"/>
      <c r="V276" s="80"/>
      <c r="W276" s="80"/>
    </row>
    <row r="277">
      <c r="A277" s="34">
        <v>45705.0</v>
      </c>
      <c r="B277" s="34">
        <v>45716.0</v>
      </c>
      <c r="C277" s="35">
        <v>213087.0</v>
      </c>
      <c r="D277" s="35" t="s">
        <v>72</v>
      </c>
      <c r="E277" s="34">
        <v>45292.0</v>
      </c>
      <c r="F277" s="36">
        <f t="shared" si="4"/>
        <v>13</v>
      </c>
      <c r="G277" s="34">
        <v>45436.0</v>
      </c>
      <c r="H277" s="36">
        <f t="shared" si="5"/>
        <v>9</v>
      </c>
      <c r="I277" s="35" t="s">
        <v>62</v>
      </c>
      <c r="J277" s="39"/>
      <c r="K277" s="38"/>
      <c r="L277" s="39"/>
      <c r="M277" s="39"/>
      <c r="N277" s="35" t="s">
        <v>17</v>
      </c>
      <c r="O277" s="40"/>
      <c r="P277" s="61"/>
      <c r="Q277" s="61"/>
      <c r="R277" s="61"/>
      <c r="S277" s="61"/>
      <c r="T277" s="61"/>
      <c r="U277" s="80"/>
      <c r="V277" s="80"/>
      <c r="W277" s="80"/>
    </row>
    <row r="278">
      <c r="A278" s="34">
        <v>45705.0</v>
      </c>
      <c r="B278" s="34">
        <v>45716.0</v>
      </c>
      <c r="C278" s="35">
        <v>62005.0</v>
      </c>
      <c r="D278" s="35" t="s">
        <v>72</v>
      </c>
      <c r="E278" s="34">
        <v>43983.0</v>
      </c>
      <c r="F278" s="36">
        <f t="shared" si="4"/>
        <v>56</v>
      </c>
      <c r="G278" s="34">
        <v>44064.0</v>
      </c>
      <c r="H278" s="36">
        <f t="shared" si="5"/>
        <v>54</v>
      </c>
      <c r="I278" s="35" t="s">
        <v>268</v>
      </c>
      <c r="J278" s="39"/>
      <c r="K278" s="38"/>
      <c r="L278" s="39"/>
      <c r="M278" s="39"/>
      <c r="N278" s="35" t="s">
        <v>17</v>
      </c>
      <c r="O278" s="40"/>
      <c r="P278" s="61"/>
      <c r="Q278" s="61"/>
      <c r="R278" s="61"/>
      <c r="S278" s="61"/>
      <c r="T278" s="61"/>
      <c r="U278" s="80"/>
      <c r="V278" s="80"/>
      <c r="W278" s="80"/>
    </row>
    <row r="279">
      <c r="A279" s="34">
        <v>45705.0</v>
      </c>
      <c r="B279" s="34">
        <v>45716.0</v>
      </c>
      <c r="C279" s="35">
        <v>190976.0</v>
      </c>
      <c r="D279" s="35" t="s">
        <v>72</v>
      </c>
      <c r="E279" s="34">
        <v>45170.0</v>
      </c>
      <c r="F279" s="36">
        <f t="shared" si="4"/>
        <v>17</v>
      </c>
      <c r="G279" s="37">
        <v>45243.0</v>
      </c>
      <c r="H279" s="36">
        <f t="shared" si="5"/>
        <v>15</v>
      </c>
      <c r="I279" s="35" t="s">
        <v>49</v>
      </c>
      <c r="J279" s="35" t="s">
        <v>31</v>
      </c>
      <c r="K279" s="38"/>
      <c r="L279" s="39"/>
      <c r="M279" s="39"/>
      <c r="N279" s="35" t="s">
        <v>17</v>
      </c>
      <c r="O279" s="40"/>
      <c r="P279" s="61"/>
      <c r="Q279" s="61"/>
      <c r="R279" s="61"/>
      <c r="S279" s="61"/>
      <c r="T279" s="61"/>
      <c r="U279" s="80"/>
      <c r="V279" s="80"/>
      <c r="W279" s="80"/>
    </row>
    <row r="280">
      <c r="A280" s="34">
        <v>45705.0</v>
      </c>
      <c r="B280" s="34">
        <v>45716.0</v>
      </c>
      <c r="C280" s="35">
        <v>217235.0</v>
      </c>
      <c r="D280" s="35" t="s">
        <v>72</v>
      </c>
      <c r="E280" s="34">
        <v>45413.0</v>
      </c>
      <c r="F280" s="36">
        <f t="shared" si="4"/>
        <v>9</v>
      </c>
      <c r="G280" s="34">
        <v>45454.0</v>
      </c>
      <c r="H280" s="36">
        <f t="shared" si="5"/>
        <v>8</v>
      </c>
      <c r="I280" s="35" t="s">
        <v>43</v>
      </c>
      <c r="J280" s="35" t="s">
        <v>144</v>
      </c>
      <c r="K280" s="38"/>
      <c r="L280" s="39"/>
      <c r="M280" s="39"/>
      <c r="N280" s="35" t="s">
        <v>17</v>
      </c>
      <c r="O280" s="40"/>
      <c r="P280" s="61"/>
      <c r="Q280" s="61"/>
      <c r="R280" s="61"/>
      <c r="S280" s="61"/>
      <c r="T280" s="61"/>
      <c r="U280" s="80"/>
      <c r="V280" s="80"/>
      <c r="W280" s="80"/>
    </row>
    <row r="281">
      <c r="A281" s="34">
        <v>45705.0</v>
      </c>
      <c r="B281" s="34">
        <v>45716.0</v>
      </c>
      <c r="C281" s="35">
        <v>236609.0</v>
      </c>
      <c r="D281" s="35" t="s">
        <v>72</v>
      </c>
      <c r="E281" s="34">
        <v>45444.0</v>
      </c>
      <c r="F281" s="36">
        <f t="shared" si="4"/>
        <v>8</v>
      </c>
      <c r="G281" s="34">
        <v>45635.0</v>
      </c>
      <c r="H281" s="36">
        <f t="shared" si="5"/>
        <v>2</v>
      </c>
      <c r="I281" s="35" t="s">
        <v>43</v>
      </c>
      <c r="J281" s="35" t="s">
        <v>144</v>
      </c>
      <c r="K281" s="38"/>
      <c r="L281" s="39"/>
      <c r="M281" s="39"/>
      <c r="N281" s="35" t="s">
        <v>17</v>
      </c>
      <c r="O281" s="40"/>
      <c r="P281" s="61"/>
      <c r="Q281" s="61"/>
      <c r="R281" s="61"/>
      <c r="S281" s="61"/>
      <c r="T281" s="61"/>
      <c r="U281" s="80"/>
      <c r="V281" s="80"/>
      <c r="W281" s="80"/>
    </row>
    <row r="282">
      <c r="A282" s="34">
        <v>45705.0</v>
      </c>
      <c r="B282" s="34">
        <v>45716.0</v>
      </c>
      <c r="C282" s="35">
        <v>214136.0</v>
      </c>
      <c r="D282" s="35" t="s">
        <v>72</v>
      </c>
      <c r="E282" s="34">
        <v>45383.0</v>
      </c>
      <c r="F282" s="36">
        <f t="shared" si="4"/>
        <v>10</v>
      </c>
      <c r="G282" s="34">
        <v>45426.0</v>
      </c>
      <c r="H282" s="36">
        <f t="shared" si="5"/>
        <v>9</v>
      </c>
      <c r="I282" s="35" t="s">
        <v>62</v>
      </c>
      <c r="J282" s="39"/>
      <c r="K282" s="38"/>
      <c r="L282" s="39"/>
      <c r="M282" s="39"/>
      <c r="N282" s="35" t="s">
        <v>17</v>
      </c>
      <c r="O282" s="40"/>
      <c r="P282" s="61"/>
      <c r="Q282" s="61"/>
      <c r="R282" s="61"/>
      <c r="S282" s="61"/>
      <c r="T282" s="61"/>
      <c r="U282" s="80"/>
      <c r="V282" s="80"/>
      <c r="W282" s="80"/>
    </row>
    <row r="283">
      <c r="A283" s="34">
        <v>45705.0</v>
      </c>
      <c r="B283" s="34">
        <v>45716.0</v>
      </c>
      <c r="C283" s="35">
        <v>201751.0</v>
      </c>
      <c r="D283" s="35" t="s">
        <v>72</v>
      </c>
      <c r="E283" s="34">
        <v>45200.0</v>
      </c>
      <c r="F283" s="36">
        <f t="shared" si="4"/>
        <v>16</v>
      </c>
      <c r="G283" s="34">
        <v>45329.0</v>
      </c>
      <c r="H283" s="36">
        <f t="shared" si="5"/>
        <v>12</v>
      </c>
      <c r="I283" s="35" t="s">
        <v>39</v>
      </c>
      <c r="J283" s="39"/>
      <c r="K283" s="38"/>
      <c r="L283" s="39"/>
      <c r="M283" s="39"/>
      <c r="N283" s="35" t="s">
        <v>17</v>
      </c>
      <c r="O283" s="40"/>
      <c r="P283" s="61"/>
      <c r="Q283" s="61"/>
      <c r="R283" s="61"/>
      <c r="S283" s="61"/>
      <c r="T283" s="61"/>
      <c r="U283" s="80"/>
      <c r="V283" s="80"/>
      <c r="W283" s="80"/>
    </row>
    <row r="284">
      <c r="A284" s="34">
        <v>45705.0</v>
      </c>
      <c r="B284" s="34">
        <v>45716.0</v>
      </c>
      <c r="C284" s="35">
        <v>168494.0</v>
      </c>
      <c r="D284" s="35" t="s">
        <v>72</v>
      </c>
      <c r="E284" s="34">
        <v>44986.0</v>
      </c>
      <c r="F284" s="36">
        <f t="shared" si="4"/>
        <v>23</v>
      </c>
      <c r="G284" s="34">
        <v>45041.0</v>
      </c>
      <c r="H284" s="36">
        <f t="shared" si="5"/>
        <v>22</v>
      </c>
      <c r="I284" s="35" t="s">
        <v>49</v>
      </c>
      <c r="J284" s="35" t="s">
        <v>31</v>
      </c>
      <c r="K284" s="38"/>
      <c r="L284" s="39"/>
      <c r="M284" s="39"/>
      <c r="N284" s="35" t="s">
        <v>17</v>
      </c>
      <c r="O284" s="40"/>
      <c r="P284" s="61"/>
      <c r="Q284" s="61"/>
      <c r="R284" s="61"/>
      <c r="S284" s="61"/>
      <c r="T284" s="61"/>
      <c r="U284" s="80"/>
      <c r="V284" s="80"/>
      <c r="W284" s="80"/>
    </row>
    <row r="285">
      <c r="A285" s="34">
        <v>45705.0</v>
      </c>
      <c r="B285" s="34">
        <v>45716.0</v>
      </c>
      <c r="C285" s="35">
        <v>217273.0</v>
      </c>
      <c r="D285" s="35" t="s">
        <v>72</v>
      </c>
      <c r="E285" s="34">
        <v>45383.0</v>
      </c>
      <c r="F285" s="36">
        <f t="shared" si="4"/>
        <v>10</v>
      </c>
      <c r="G285" s="34">
        <v>45450.0</v>
      </c>
      <c r="H285" s="36">
        <f t="shared" si="5"/>
        <v>8</v>
      </c>
      <c r="I285" s="35" t="s">
        <v>39</v>
      </c>
      <c r="J285" s="39"/>
      <c r="K285" s="38"/>
      <c r="L285" s="39"/>
      <c r="M285" s="39"/>
      <c r="N285" s="35" t="s">
        <v>17</v>
      </c>
      <c r="O285" s="40"/>
      <c r="P285" s="61"/>
      <c r="Q285" s="61"/>
      <c r="R285" s="61"/>
      <c r="S285" s="61"/>
      <c r="T285" s="61"/>
      <c r="U285" s="80"/>
      <c r="V285" s="80"/>
      <c r="W285" s="80"/>
    </row>
    <row r="286">
      <c r="A286" s="34">
        <v>45705.0</v>
      </c>
      <c r="B286" s="34">
        <v>45716.0</v>
      </c>
      <c r="C286" s="35">
        <v>230199.0</v>
      </c>
      <c r="D286" s="35" t="s">
        <v>72</v>
      </c>
      <c r="E286" s="34">
        <v>45536.0</v>
      </c>
      <c r="F286" s="36">
        <f t="shared" si="4"/>
        <v>5</v>
      </c>
      <c r="G286" s="34">
        <v>45573.0</v>
      </c>
      <c r="H286" s="36">
        <f t="shared" si="5"/>
        <v>4</v>
      </c>
      <c r="I286" s="35" t="s">
        <v>287</v>
      </c>
      <c r="J286" s="39"/>
      <c r="K286" s="38"/>
      <c r="L286" s="39"/>
      <c r="M286" s="39"/>
      <c r="N286" s="35" t="s">
        <v>17</v>
      </c>
      <c r="O286" s="40"/>
      <c r="P286" s="61"/>
      <c r="Q286" s="61"/>
      <c r="R286" s="61"/>
      <c r="S286" s="61"/>
      <c r="T286" s="61"/>
      <c r="U286" s="80"/>
      <c r="V286" s="80"/>
      <c r="W286" s="80"/>
    </row>
    <row r="287">
      <c r="A287" s="34">
        <v>45705.0</v>
      </c>
      <c r="B287" s="34">
        <v>45716.0</v>
      </c>
      <c r="C287" s="35">
        <v>239729.0</v>
      </c>
      <c r="D287" s="35" t="s">
        <v>72</v>
      </c>
      <c r="E287" s="34">
        <v>45474.0</v>
      </c>
      <c r="F287" s="36">
        <f t="shared" si="4"/>
        <v>7</v>
      </c>
      <c r="G287" s="34">
        <v>45308.0</v>
      </c>
      <c r="H287" s="36">
        <f t="shared" si="5"/>
        <v>13</v>
      </c>
      <c r="I287" s="35" t="s">
        <v>62</v>
      </c>
      <c r="J287" s="39"/>
      <c r="K287" s="38"/>
      <c r="L287" s="39"/>
      <c r="M287" s="39"/>
      <c r="N287" s="35" t="s">
        <v>17</v>
      </c>
      <c r="O287" s="40"/>
      <c r="P287" s="61"/>
      <c r="Q287" s="61"/>
      <c r="R287" s="61"/>
      <c r="S287" s="61"/>
      <c r="T287" s="61"/>
      <c r="U287" s="80"/>
      <c r="V287" s="80"/>
      <c r="W287" s="80"/>
    </row>
    <row r="288">
      <c r="A288" s="34">
        <v>45693.0</v>
      </c>
      <c r="B288" s="34">
        <v>45707.0</v>
      </c>
      <c r="C288" s="35">
        <v>235836.0</v>
      </c>
      <c r="D288" s="35" t="s">
        <v>79</v>
      </c>
      <c r="E288" s="35"/>
      <c r="F288" s="36">
        <f t="shared" si="4"/>
        <v>1501</v>
      </c>
      <c r="G288" s="35"/>
      <c r="H288" s="36">
        <f t="shared" si="5"/>
        <v>1501</v>
      </c>
      <c r="I288" s="35" t="s">
        <v>62</v>
      </c>
      <c r="J288" s="35" t="s">
        <v>312</v>
      </c>
      <c r="K288" s="48">
        <v>6800.0</v>
      </c>
      <c r="L288" s="35" t="s">
        <v>68</v>
      </c>
      <c r="M288" s="35"/>
      <c r="N288" s="35" t="s">
        <v>15</v>
      </c>
      <c r="O288" s="40"/>
      <c r="P288" s="61"/>
      <c r="Q288" s="61"/>
      <c r="R288" s="61"/>
      <c r="S288" s="61"/>
      <c r="T288" s="61"/>
      <c r="U288" s="80"/>
      <c r="V288" s="80"/>
      <c r="W288" s="80"/>
    </row>
    <row r="289">
      <c r="A289" s="34">
        <v>45705.0</v>
      </c>
      <c r="B289" s="34">
        <v>45716.0</v>
      </c>
      <c r="C289" s="35">
        <v>226437.0</v>
      </c>
      <c r="D289" s="35" t="s">
        <v>79</v>
      </c>
      <c r="E289" s="35"/>
      <c r="F289" s="36">
        <f t="shared" si="4"/>
        <v>1501</v>
      </c>
      <c r="G289" s="35"/>
      <c r="H289" s="36">
        <f t="shared" si="5"/>
        <v>1501</v>
      </c>
      <c r="I289" s="35" t="s">
        <v>43</v>
      </c>
      <c r="J289" s="35" t="s">
        <v>31</v>
      </c>
      <c r="K289" s="38"/>
      <c r="L289" s="39"/>
      <c r="M289" s="39"/>
      <c r="N289" s="35" t="s">
        <v>17</v>
      </c>
      <c r="O289" s="40"/>
      <c r="P289" s="61"/>
      <c r="Q289" s="61"/>
      <c r="R289" s="61"/>
      <c r="S289" s="61"/>
      <c r="T289" s="61"/>
      <c r="U289" s="80"/>
      <c r="V289" s="80"/>
      <c r="W289" s="80"/>
    </row>
    <row r="290">
      <c r="A290" s="34">
        <v>45705.0</v>
      </c>
      <c r="B290" s="34">
        <v>45716.0</v>
      </c>
      <c r="C290" s="35">
        <v>134905.0</v>
      </c>
      <c r="D290" s="35" t="s">
        <v>79</v>
      </c>
      <c r="E290" s="35"/>
      <c r="F290" s="36">
        <f t="shared" si="4"/>
        <v>1501</v>
      </c>
      <c r="G290" s="35"/>
      <c r="H290" s="36">
        <f t="shared" si="5"/>
        <v>1501</v>
      </c>
      <c r="I290" s="35" t="s">
        <v>39</v>
      </c>
      <c r="J290" s="39"/>
      <c r="K290" s="38"/>
      <c r="L290" s="39"/>
      <c r="M290" s="39"/>
      <c r="N290" s="35" t="s">
        <v>17</v>
      </c>
      <c r="O290" s="40"/>
      <c r="P290" s="61"/>
      <c r="Q290" s="61"/>
      <c r="R290" s="61"/>
      <c r="S290" s="61"/>
      <c r="T290" s="61"/>
      <c r="U290" s="80"/>
      <c r="V290" s="80"/>
      <c r="W290" s="80"/>
    </row>
    <row r="291">
      <c r="A291" s="34">
        <v>45705.0</v>
      </c>
      <c r="B291" s="34">
        <v>45716.0</v>
      </c>
      <c r="C291" s="35">
        <v>214010.0</v>
      </c>
      <c r="D291" s="35" t="s">
        <v>79</v>
      </c>
      <c r="E291" s="35"/>
      <c r="F291" s="36">
        <f t="shared" si="4"/>
        <v>1501</v>
      </c>
      <c r="G291" s="35"/>
      <c r="H291" s="36">
        <f t="shared" si="5"/>
        <v>1501</v>
      </c>
      <c r="I291" s="35" t="s">
        <v>39</v>
      </c>
      <c r="J291" s="39"/>
      <c r="K291" s="38"/>
      <c r="L291" s="39"/>
      <c r="M291" s="39"/>
      <c r="N291" s="35" t="s">
        <v>17</v>
      </c>
      <c r="O291" s="40"/>
      <c r="P291" s="61"/>
      <c r="Q291" s="61"/>
      <c r="R291" s="61"/>
      <c r="S291" s="61"/>
      <c r="T291" s="61"/>
      <c r="U291" s="80"/>
      <c r="V291" s="80"/>
      <c r="W291" s="80"/>
    </row>
    <row r="292">
      <c r="A292" s="34">
        <v>45705.0</v>
      </c>
      <c r="B292" s="34">
        <v>45716.0</v>
      </c>
      <c r="C292" s="35">
        <v>192230.0</v>
      </c>
      <c r="D292" s="35" t="s">
        <v>79</v>
      </c>
      <c r="E292" s="35"/>
      <c r="F292" s="36">
        <f t="shared" si="4"/>
        <v>1501</v>
      </c>
      <c r="G292" s="35"/>
      <c r="H292" s="36">
        <f t="shared" si="5"/>
        <v>1501</v>
      </c>
      <c r="I292" s="35" t="s">
        <v>39</v>
      </c>
      <c r="J292" s="39"/>
      <c r="K292" s="38"/>
      <c r="L292" s="39"/>
      <c r="M292" s="39"/>
      <c r="N292" s="35" t="s">
        <v>17</v>
      </c>
      <c r="O292" s="40"/>
      <c r="P292" s="61"/>
      <c r="Q292" s="61"/>
      <c r="R292" s="61"/>
      <c r="S292" s="61"/>
      <c r="T292" s="61"/>
      <c r="U292" s="80"/>
      <c r="V292" s="80"/>
      <c r="W292" s="80"/>
    </row>
    <row r="293">
      <c r="A293" s="34">
        <v>45705.0</v>
      </c>
      <c r="B293" s="34">
        <v>45716.0</v>
      </c>
      <c r="C293" s="35">
        <v>205355.0</v>
      </c>
      <c r="D293" s="35" t="s">
        <v>79</v>
      </c>
      <c r="E293" s="35"/>
      <c r="F293" s="36">
        <f t="shared" si="4"/>
        <v>1501</v>
      </c>
      <c r="G293" s="35"/>
      <c r="H293" s="36">
        <f t="shared" si="5"/>
        <v>1501</v>
      </c>
      <c r="I293" s="35" t="s">
        <v>39</v>
      </c>
      <c r="J293" s="39"/>
      <c r="K293" s="38"/>
      <c r="L293" s="39"/>
      <c r="M293" s="39"/>
      <c r="N293" s="35" t="s">
        <v>17</v>
      </c>
      <c r="O293" s="40"/>
      <c r="P293" s="61"/>
      <c r="Q293" s="61"/>
      <c r="R293" s="61"/>
      <c r="S293" s="61"/>
      <c r="T293" s="61"/>
      <c r="U293" s="80"/>
      <c r="V293" s="80"/>
      <c r="W293" s="80"/>
    </row>
    <row r="294">
      <c r="A294" s="34">
        <v>45713.0</v>
      </c>
      <c r="B294" s="34">
        <v>45714.0</v>
      </c>
      <c r="C294" s="35">
        <v>212118.0</v>
      </c>
      <c r="D294" s="35" t="s">
        <v>79</v>
      </c>
      <c r="E294" s="35"/>
      <c r="F294" s="36">
        <f t="shared" si="4"/>
        <v>1501</v>
      </c>
      <c r="G294" s="35"/>
      <c r="H294" s="36">
        <f t="shared" si="5"/>
        <v>1501</v>
      </c>
      <c r="I294" s="35" t="s">
        <v>39</v>
      </c>
      <c r="J294" s="35">
        <v>535.0</v>
      </c>
      <c r="K294" s="48">
        <v>5000.0</v>
      </c>
      <c r="L294" s="35" t="s">
        <v>68</v>
      </c>
      <c r="M294" s="39"/>
      <c r="N294" s="35" t="s">
        <v>15</v>
      </c>
      <c r="O294" s="40"/>
      <c r="P294" s="61"/>
      <c r="Q294" s="61"/>
      <c r="R294" s="61"/>
      <c r="S294" s="61"/>
      <c r="T294" s="61"/>
      <c r="U294" s="80"/>
      <c r="V294" s="80"/>
      <c r="W294" s="80"/>
    </row>
    <row r="295">
      <c r="A295" s="34">
        <v>45705.0</v>
      </c>
      <c r="B295" s="34">
        <v>45707.0</v>
      </c>
      <c r="C295" s="35">
        <v>219751.0</v>
      </c>
      <c r="D295" s="35" t="s">
        <v>79</v>
      </c>
      <c r="E295" s="35"/>
      <c r="F295" s="36">
        <f t="shared" si="4"/>
        <v>1501</v>
      </c>
      <c r="G295" s="35"/>
      <c r="H295" s="36">
        <f t="shared" si="5"/>
        <v>1501</v>
      </c>
      <c r="I295" s="35" t="s">
        <v>39</v>
      </c>
      <c r="J295" s="39"/>
      <c r="K295" s="38"/>
      <c r="L295" s="39"/>
      <c r="M295" s="39"/>
      <c r="N295" s="35" t="s">
        <v>21</v>
      </c>
      <c r="O295" s="40"/>
      <c r="P295" s="61"/>
      <c r="Q295" s="61"/>
      <c r="R295" s="61"/>
      <c r="S295" s="61"/>
      <c r="T295" s="61"/>
      <c r="U295" s="80"/>
      <c r="V295" s="80"/>
      <c r="W295" s="80"/>
    </row>
    <row r="296">
      <c r="A296" s="34">
        <v>45698.0</v>
      </c>
      <c r="B296" s="34">
        <v>45706.0</v>
      </c>
      <c r="C296" s="35">
        <v>226152.0</v>
      </c>
      <c r="D296" s="35" t="s">
        <v>79</v>
      </c>
      <c r="E296" s="35"/>
      <c r="F296" s="36">
        <f t="shared" si="4"/>
        <v>1501</v>
      </c>
      <c r="G296" s="35"/>
      <c r="H296" s="36">
        <f t="shared" si="5"/>
        <v>1501</v>
      </c>
      <c r="I296" s="35" t="s">
        <v>39</v>
      </c>
      <c r="J296" s="35" t="s">
        <v>313</v>
      </c>
      <c r="K296" s="48">
        <v>14000.0</v>
      </c>
      <c r="L296" s="35" t="s">
        <v>68</v>
      </c>
      <c r="M296" s="150">
        <v>34000.0</v>
      </c>
      <c r="N296" s="35" t="s">
        <v>15</v>
      </c>
      <c r="O296" s="40"/>
      <c r="P296" s="61"/>
      <c r="Q296" s="61"/>
      <c r="R296" s="61"/>
      <c r="S296" s="61"/>
      <c r="T296" s="61"/>
      <c r="U296" s="80"/>
      <c r="V296" s="80"/>
      <c r="W296" s="80"/>
    </row>
    <row r="297">
      <c r="A297" s="34">
        <v>45705.0</v>
      </c>
      <c r="B297" s="34">
        <v>45716.0</v>
      </c>
      <c r="C297" s="35">
        <v>230119.0</v>
      </c>
      <c r="D297" s="35" t="s">
        <v>79</v>
      </c>
      <c r="E297" s="35"/>
      <c r="F297" s="36">
        <f t="shared" si="4"/>
        <v>1501</v>
      </c>
      <c r="G297" s="35"/>
      <c r="H297" s="36">
        <f t="shared" si="5"/>
        <v>1501</v>
      </c>
      <c r="I297" s="35" t="s">
        <v>39</v>
      </c>
      <c r="J297" s="39"/>
      <c r="K297" s="38"/>
      <c r="L297" s="39"/>
      <c r="M297" s="39"/>
      <c r="N297" s="35" t="s">
        <v>17</v>
      </c>
      <c r="O297" s="40"/>
      <c r="P297" s="61"/>
      <c r="Q297" s="61"/>
      <c r="R297" s="61"/>
      <c r="S297" s="61"/>
      <c r="T297" s="61"/>
      <c r="U297" s="80"/>
      <c r="V297" s="80"/>
      <c r="W297" s="80"/>
    </row>
    <row r="298">
      <c r="A298" s="34">
        <v>45705.0</v>
      </c>
      <c r="B298" s="34">
        <v>45716.0</v>
      </c>
      <c r="C298" s="35">
        <v>232106.0</v>
      </c>
      <c r="D298" s="35" t="s">
        <v>79</v>
      </c>
      <c r="E298" s="35"/>
      <c r="F298" s="36">
        <f t="shared" si="4"/>
        <v>1501</v>
      </c>
      <c r="G298" s="35"/>
      <c r="H298" s="36">
        <f t="shared" si="5"/>
        <v>1501</v>
      </c>
      <c r="I298" s="35" t="s">
        <v>39</v>
      </c>
      <c r="J298" s="39"/>
      <c r="K298" s="38"/>
      <c r="L298" s="39"/>
      <c r="M298" s="39"/>
      <c r="N298" s="35" t="s">
        <v>17</v>
      </c>
      <c r="O298" s="40"/>
      <c r="P298" s="61"/>
      <c r="Q298" s="61"/>
      <c r="R298" s="61"/>
      <c r="S298" s="61"/>
      <c r="T298" s="61"/>
      <c r="U298" s="80"/>
      <c r="V298" s="80"/>
      <c r="W298" s="80"/>
    </row>
    <row r="299">
      <c r="A299" s="34">
        <v>45705.0</v>
      </c>
      <c r="B299" s="34">
        <v>45716.0</v>
      </c>
      <c r="C299" s="35">
        <v>234146.0</v>
      </c>
      <c r="D299" s="35" t="s">
        <v>79</v>
      </c>
      <c r="E299" s="35"/>
      <c r="F299" s="36">
        <f t="shared" si="4"/>
        <v>1501</v>
      </c>
      <c r="G299" s="35"/>
      <c r="H299" s="36">
        <f t="shared" si="5"/>
        <v>1501</v>
      </c>
      <c r="I299" s="35" t="s">
        <v>39</v>
      </c>
      <c r="J299" s="39"/>
      <c r="K299" s="38"/>
      <c r="L299" s="39"/>
      <c r="M299" s="39"/>
      <c r="N299" s="35" t="s">
        <v>17</v>
      </c>
      <c r="O299" s="40"/>
      <c r="P299" s="61"/>
      <c r="Q299" s="61"/>
      <c r="R299" s="61"/>
      <c r="S299" s="61"/>
      <c r="T299" s="61"/>
      <c r="U299" s="80"/>
      <c r="V299" s="80"/>
      <c r="W299" s="80"/>
    </row>
    <row r="300">
      <c r="A300" s="34">
        <v>45705.0</v>
      </c>
      <c r="B300" s="34">
        <v>45716.0</v>
      </c>
      <c r="C300" s="35">
        <v>235881.0</v>
      </c>
      <c r="D300" s="35" t="s">
        <v>79</v>
      </c>
      <c r="E300" s="35"/>
      <c r="F300" s="36">
        <f t="shared" si="4"/>
        <v>1501</v>
      </c>
      <c r="G300" s="35"/>
      <c r="H300" s="36">
        <f t="shared" si="5"/>
        <v>1501</v>
      </c>
      <c r="I300" s="35" t="s">
        <v>39</v>
      </c>
      <c r="J300" s="39"/>
      <c r="K300" s="38"/>
      <c r="L300" s="39"/>
      <c r="M300" s="39"/>
      <c r="N300" s="35" t="s">
        <v>17</v>
      </c>
      <c r="O300" s="40"/>
      <c r="P300" s="61"/>
      <c r="Q300" s="61"/>
      <c r="R300" s="61"/>
      <c r="S300" s="61"/>
      <c r="T300" s="61"/>
      <c r="U300" s="80"/>
      <c r="V300" s="80"/>
      <c r="W300" s="80"/>
    </row>
    <row r="301">
      <c r="A301" s="34">
        <v>45705.0</v>
      </c>
      <c r="B301" s="34">
        <v>45716.0</v>
      </c>
      <c r="C301" s="35">
        <v>238735.0</v>
      </c>
      <c r="D301" s="35" t="s">
        <v>79</v>
      </c>
      <c r="E301" s="35"/>
      <c r="F301" s="36">
        <f t="shared" si="4"/>
        <v>1501</v>
      </c>
      <c r="G301" s="35"/>
      <c r="H301" s="36">
        <f t="shared" si="5"/>
        <v>1501</v>
      </c>
      <c r="I301" s="35" t="s">
        <v>62</v>
      </c>
      <c r="J301" s="39"/>
      <c r="K301" s="38"/>
      <c r="L301" s="39"/>
      <c r="M301" s="39"/>
      <c r="N301" s="35" t="s">
        <v>17</v>
      </c>
      <c r="O301" s="40"/>
      <c r="P301" s="61"/>
      <c r="Q301" s="61"/>
      <c r="R301" s="61"/>
      <c r="S301" s="61"/>
      <c r="T301" s="61"/>
      <c r="U301" s="80"/>
      <c r="V301" s="80"/>
      <c r="W301" s="80"/>
    </row>
    <row r="302">
      <c r="A302" s="34">
        <v>45705.0</v>
      </c>
      <c r="B302" s="34">
        <v>45716.0</v>
      </c>
      <c r="C302" s="35">
        <v>239744.0</v>
      </c>
      <c r="D302" s="35" t="s">
        <v>79</v>
      </c>
      <c r="E302" s="35"/>
      <c r="F302" s="36">
        <f t="shared" si="4"/>
        <v>1501</v>
      </c>
      <c r="G302" s="35"/>
      <c r="H302" s="36">
        <f t="shared" si="5"/>
        <v>1501</v>
      </c>
      <c r="I302" s="35" t="s">
        <v>39</v>
      </c>
      <c r="J302" s="39"/>
      <c r="K302" s="38"/>
      <c r="L302" s="39"/>
      <c r="M302" s="39"/>
      <c r="N302" s="35" t="s">
        <v>17</v>
      </c>
      <c r="O302" s="40"/>
      <c r="P302" s="61"/>
      <c r="Q302" s="61"/>
      <c r="R302" s="61"/>
      <c r="S302" s="61"/>
      <c r="T302" s="61"/>
      <c r="U302" s="80"/>
      <c r="V302" s="80"/>
      <c r="W302" s="80"/>
    </row>
    <row r="303">
      <c r="A303" s="34">
        <v>45705.0</v>
      </c>
      <c r="B303" s="34">
        <v>45716.0</v>
      </c>
      <c r="C303" s="35">
        <v>241019.0</v>
      </c>
      <c r="D303" s="35" t="s">
        <v>79</v>
      </c>
      <c r="E303" s="35"/>
      <c r="F303" s="36">
        <f t="shared" si="4"/>
        <v>1501</v>
      </c>
      <c r="G303" s="35"/>
      <c r="H303" s="36">
        <f t="shared" si="5"/>
        <v>1501</v>
      </c>
      <c r="I303" s="35" t="s">
        <v>62</v>
      </c>
      <c r="J303" s="39"/>
      <c r="K303" s="48">
        <v>6016.2</v>
      </c>
      <c r="L303" s="39"/>
      <c r="M303" s="39"/>
      <c r="N303" s="35" t="s">
        <v>18</v>
      </c>
      <c r="O303" s="40"/>
      <c r="P303" s="61"/>
      <c r="Q303" s="61"/>
      <c r="R303" s="61"/>
      <c r="S303" s="61"/>
      <c r="T303" s="61"/>
      <c r="U303" s="80"/>
      <c r="V303" s="80"/>
      <c r="W303" s="80"/>
    </row>
    <row r="304">
      <c r="A304" s="34">
        <v>45705.0</v>
      </c>
      <c r="B304" s="34">
        <v>45716.0</v>
      </c>
      <c r="C304" s="35">
        <v>221601.0</v>
      </c>
      <c r="D304" s="35" t="s">
        <v>79</v>
      </c>
      <c r="E304" s="35"/>
      <c r="F304" s="36">
        <f t="shared" si="4"/>
        <v>1501</v>
      </c>
      <c r="G304" s="35"/>
      <c r="H304" s="36">
        <f t="shared" si="5"/>
        <v>1501</v>
      </c>
      <c r="I304" s="35" t="s">
        <v>49</v>
      </c>
      <c r="J304" s="35" t="s">
        <v>31</v>
      </c>
      <c r="K304" s="38"/>
      <c r="L304" s="39"/>
      <c r="M304" s="39"/>
      <c r="N304" s="35" t="s">
        <v>17</v>
      </c>
      <c r="O304" s="40"/>
      <c r="P304" s="61"/>
      <c r="Q304" s="61"/>
      <c r="R304" s="61"/>
      <c r="S304" s="61"/>
      <c r="T304" s="61"/>
      <c r="U304" s="80"/>
      <c r="V304" s="80"/>
      <c r="W304" s="80"/>
    </row>
    <row r="305">
      <c r="A305" s="34">
        <v>45705.0</v>
      </c>
      <c r="B305" s="34">
        <v>45716.0</v>
      </c>
      <c r="C305" s="35">
        <v>232671.0</v>
      </c>
      <c r="D305" s="35" t="s">
        <v>243</v>
      </c>
      <c r="E305" s="34">
        <v>45505.0</v>
      </c>
      <c r="F305" s="36">
        <f t="shared" si="4"/>
        <v>6</v>
      </c>
      <c r="G305" s="37">
        <v>45594.0</v>
      </c>
      <c r="H305" s="36">
        <f t="shared" si="5"/>
        <v>3</v>
      </c>
      <c r="I305" s="35" t="s">
        <v>265</v>
      </c>
      <c r="J305" s="39"/>
      <c r="K305" s="38"/>
      <c r="L305" s="39"/>
      <c r="M305" s="39"/>
      <c r="N305" s="35" t="s">
        <v>17</v>
      </c>
      <c r="O305" s="40"/>
      <c r="P305" s="61"/>
      <c r="Q305" s="61"/>
      <c r="R305" s="61"/>
      <c r="S305" s="61"/>
      <c r="T305" s="61"/>
      <c r="U305" s="80"/>
      <c r="V305" s="80"/>
      <c r="W305" s="80"/>
    </row>
    <row r="306">
      <c r="A306" s="34">
        <v>45694.0</v>
      </c>
      <c r="B306" s="34">
        <v>45709.0</v>
      </c>
      <c r="C306" s="35">
        <v>183912.0</v>
      </c>
      <c r="D306" s="35" t="s">
        <v>243</v>
      </c>
      <c r="E306" s="34">
        <v>45017.0</v>
      </c>
      <c r="F306" s="36">
        <f t="shared" si="4"/>
        <v>22</v>
      </c>
      <c r="G306" s="34">
        <v>45170.0</v>
      </c>
      <c r="H306" s="36">
        <f t="shared" si="5"/>
        <v>17</v>
      </c>
      <c r="I306" s="35" t="s">
        <v>49</v>
      </c>
      <c r="J306" s="35">
        <v>201.0</v>
      </c>
      <c r="K306" s="48">
        <v>8000.0</v>
      </c>
      <c r="L306" s="35" t="s">
        <v>68</v>
      </c>
      <c r="M306" s="35" t="s">
        <v>314</v>
      </c>
      <c r="N306" s="35" t="s">
        <v>16</v>
      </c>
      <c r="O306" s="40"/>
      <c r="P306" s="61"/>
      <c r="Q306" s="61"/>
      <c r="R306" s="61"/>
      <c r="S306" s="61"/>
      <c r="T306" s="61"/>
      <c r="U306" s="80"/>
      <c r="V306" s="80"/>
      <c r="W306" s="80"/>
    </row>
    <row r="307">
      <c r="A307" s="34">
        <v>45705.0</v>
      </c>
      <c r="B307" s="34">
        <v>45716.0</v>
      </c>
      <c r="C307" s="35">
        <v>231859.0</v>
      </c>
      <c r="D307" s="35" t="s">
        <v>243</v>
      </c>
      <c r="E307" s="34">
        <v>45536.0</v>
      </c>
      <c r="F307" s="36">
        <f t="shared" si="4"/>
        <v>5</v>
      </c>
      <c r="G307" s="37">
        <v>45586.0</v>
      </c>
      <c r="H307" s="36">
        <f t="shared" si="5"/>
        <v>4</v>
      </c>
      <c r="I307" s="35" t="s">
        <v>49</v>
      </c>
      <c r="J307" s="35" t="s">
        <v>31</v>
      </c>
      <c r="K307" s="38"/>
      <c r="L307" s="39"/>
      <c r="M307" s="39"/>
      <c r="N307" s="35" t="s">
        <v>17</v>
      </c>
      <c r="O307" s="40"/>
      <c r="P307" s="61"/>
      <c r="Q307" s="61"/>
      <c r="R307" s="61"/>
      <c r="S307" s="61"/>
      <c r="T307" s="61"/>
      <c r="U307" s="80"/>
      <c r="V307" s="80"/>
      <c r="W307" s="80"/>
    </row>
    <row r="308">
      <c r="A308" s="34">
        <v>45705.0</v>
      </c>
      <c r="B308" s="34">
        <v>45716.0</v>
      </c>
      <c r="C308" s="35">
        <v>199369.0</v>
      </c>
      <c r="D308" s="35" t="s">
        <v>243</v>
      </c>
      <c r="E308" s="34">
        <v>45261.0</v>
      </c>
      <c r="F308" s="36">
        <f t="shared" si="4"/>
        <v>14</v>
      </c>
      <c r="G308" s="37">
        <v>45311.0</v>
      </c>
      <c r="H308" s="36">
        <f t="shared" si="5"/>
        <v>13</v>
      </c>
      <c r="I308" s="35" t="s">
        <v>62</v>
      </c>
      <c r="J308" s="39"/>
      <c r="K308" s="38"/>
      <c r="L308" s="39"/>
      <c r="M308" s="39"/>
      <c r="N308" s="35" t="s">
        <v>17</v>
      </c>
      <c r="O308" s="40"/>
      <c r="P308" s="61"/>
      <c r="Q308" s="61"/>
      <c r="R308" s="61"/>
      <c r="S308" s="61"/>
      <c r="T308" s="61"/>
      <c r="U308" s="80"/>
      <c r="V308" s="80"/>
      <c r="W308" s="80"/>
    </row>
    <row r="309">
      <c r="A309" s="34">
        <v>45705.0</v>
      </c>
      <c r="B309" s="34">
        <v>45716.0</v>
      </c>
      <c r="C309" s="35">
        <v>208882.0</v>
      </c>
      <c r="D309" s="35" t="s">
        <v>243</v>
      </c>
      <c r="E309" s="34">
        <v>45352.0</v>
      </c>
      <c r="F309" s="36">
        <f t="shared" si="4"/>
        <v>11</v>
      </c>
      <c r="G309" s="34">
        <v>45393.0</v>
      </c>
      <c r="H309" s="36">
        <f t="shared" si="5"/>
        <v>10</v>
      </c>
      <c r="I309" s="35" t="s">
        <v>62</v>
      </c>
      <c r="J309" s="39"/>
      <c r="K309" s="38"/>
      <c r="L309" s="39"/>
      <c r="M309" s="39"/>
      <c r="N309" s="35" t="s">
        <v>17</v>
      </c>
      <c r="O309" s="40"/>
      <c r="P309" s="61"/>
      <c r="Q309" s="61"/>
      <c r="R309" s="61"/>
      <c r="S309" s="61"/>
      <c r="T309" s="61"/>
      <c r="U309" s="80"/>
      <c r="V309" s="80"/>
      <c r="W309" s="80"/>
    </row>
    <row r="310">
      <c r="A310" s="34">
        <v>45705.0</v>
      </c>
      <c r="B310" s="34">
        <v>45716.0</v>
      </c>
      <c r="C310" s="35">
        <v>212704.0</v>
      </c>
      <c r="D310" s="35" t="s">
        <v>243</v>
      </c>
      <c r="E310" s="34">
        <v>45383.0</v>
      </c>
      <c r="F310" s="36">
        <f t="shared" si="4"/>
        <v>10</v>
      </c>
      <c r="G310" s="34">
        <v>45412.0</v>
      </c>
      <c r="H310" s="36">
        <f t="shared" si="5"/>
        <v>9</v>
      </c>
      <c r="I310" s="35" t="s">
        <v>62</v>
      </c>
      <c r="J310" s="39"/>
      <c r="K310" s="38"/>
      <c r="L310" s="39"/>
      <c r="M310" s="39"/>
      <c r="N310" s="35" t="s">
        <v>17</v>
      </c>
      <c r="O310" s="40"/>
      <c r="P310" s="61"/>
      <c r="Q310" s="61"/>
      <c r="R310" s="61"/>
      <c r="S310" s="61"/>
      <c r="T310" s="61"/>
      <c r="U310" s="80"/>
      <c r="V310" s="80"/>
      <c r="W310" s="80"/>
    </row>
    <row r="311">
      <c r="A311" s="34">
        <v>45705.0</v>
      </c>
      <c r="B311" s="34">
        <v>45716.0</v>
      </c>
      <c r="C311" s="35">
        <v>221579.0</v>
      </c>
      <c r="D311" s="35" t="s">
        <v>243</v>
      </c>
      <c r="E311" s="34">
        <v>45444.0</v>
      </c>
      <c r="F311" s="36">
        <f t="shared" si="4"/>
        <v>8</v>
      </c>
      <c r="G311" s="34">
        <v>45492.0</v>
      </c>
      <c r="H311" s="36">
        <f t="shared" si="5"/>
        <v>7</v>
      </c>
      <c r="I311" s="35" t="s">
        <v>62</v>
      </c>
      <c r="J311" s="39"/>
      <c r="K311" s="38"/>
      <c r="L311" s="39"/>
      <c r="M311" s="39"/>
      <c r="N311" s="35" t="s">
        <v>17</v>
      </c>
      <c r="O311" s="40"/>
      <c r="P311" s="61"/>
      <c r="Q311" s="61"/>
      <c r="R311" s="61"/>
      <c r="S311" s="61"/>
      <c r="T311" s="61"/>
      <c r="U311" s="80"/>
      <c r="V311" s="80"/>
      <c r="W311" s="80"/>
    </row>
    <row r="312">
      <c r="A312" s="34">
        <v>45694.0</v>
      </c>
      <c r="B312" s="34">
        <v>45716.0</v>
      </c>
      <c r="C312" s="35">
        <v>221088.0</v>
      </c>
      <c r="D312" s="35" t="s">
        <v>243</v>
      </c>
      <c r="E312" s="34">
        <v>45474.0</v>
      </c>
      <c r="F312" s="36">
        <f t="shared" si="4"/>
        <v>7</v>
      </c>
      <c r="G312" s="34">
        <v>45483.0</v>
      </c>
      <c r="H312" s="36">
        <f t="shared" si="5"/>
        <v>7</v>
      </c>
      <c r="I312" s="35" t="s">
        <v>62</v>
      </c>
      <c r="J312" s="39"/>
      <c r="K312" s="48">
        <v>6000.0</v>
      </c>
      <c r="L312" s="35" t="s">
        <v>68</v>
      </c>
      <c r="M312" s="35" t="s">
        <v>278</v>
      </c>
      <c r="N312" s="35" t="s">
        <v>18</v>
      </c>
      <c r="O312" s="40"/>
      <c r="P312" s="61"/>
      <c r="Q312" s="61"/>
      <c r="R312" s="61"/>
      <c r="S312" s="61"/>
      <c r="T312" s="61"/>
      <c r="U312" s="80"/>
      <c r="V312" s="80"/>
      <c r="W312" s="80"/>
    </row>
    <row r="313">
      <c r="A313" s="34">
        <v>45705.0</v>
      </c>
      <c r="B313" s="34">
        <v>45716.0</v>
      </c>
      <c r="C313" s="35">
        <v>230983.0</v>
      </c>
      <c r="D313" s="35" t="s">
        <v>243</v>
      </c>
      <c r="E313" s="34">
        <v>45536.0</v>
      </c>
      <c r="F313" s="36">
        <f t="shared" si="4"/>
        <v>5</v>
      </c>
      <c r="G313" s="37">
        <v>45579.0</v>
      </c>
      <c r="H313" s="36">
        <f t="shared" si="5"/>
        <v>4</v>
      </c>
      <c r="I313" s="35" t="s">
        <v>46</v>
      </c>
      <c r="J313" s="35" t="s">
        <v>31</v>
      </c>
      <c r="K313" s="38"/>
      <c r="L313" s="39"/>
      <c r="M313" s="39"/>
      <c r="N313" s="35" t="s">
        <v>17</v>
      </c>
      <c r="O313" s="40"/>
      <c r="P313" s="61"/>
      <c r="Q313" s="61"/>
      <c r="R313" s="61"/>
      <c r="S313" s="61"/>
      <c r="T313" s="61"/>
      <c r="U313" s="80"/>
      <c r="V313" s="80"/>
      <c r="W313" s="80"/>
    </row>
    <row r="314">
      <c r="A314" s="34">
        <v>45705.0</v>
      </c>
      <c r="B314" s="34">
        <v>45716.0</v>
      </c>
      <c r="C314" s="35">
        <v>225886.0</v>
      </c>
      <c r="D314" s="35" t="s">
        <v>243</v>
      </c>
      <c r="E314" s="34">
        <v>45505.0</v>
      </c>
      <c r="F314" s="36">
        <f t="shared" si="4"/>
        <v>6</v>
      </c>
      <c r="G314" s="34">
        <v>45534.0</v>
      </c>
      <c r="H314" s="36">
        <f t="shared" si="5"/>
        <v>5</v>
      </c>
      <c r="I314" s="35" t="s">
        <v>62</v>
      </c>
      <c r="J314" s="39"/>
      <c r="K314" s="38"/>
      <c r="L314" s="39"/>
      <c r="M314" s="39"/>
      <c r="N314" s="35" t="s">
        <v>17</v>
      </c>
      <c r="O314" s="40"/>
      <c r="P314" s="61"/>
      <c r="Q314" s="61"/>
      <c r="R314" s="61"/>
      <c r="S314" s="61"/>
      <c r="T314" s="61"/>
      <c r="U314" s="80"/>
      <c r="V314" s="80"/>
      <c r="W314" s="80"/>
    </row>
    <row r="315">
      <c r="A315" s="34">
        <v>45705.0</v>
      </c>
      <c r="B315" s="34">
        <v>45716.0</v>
      </c>
      <c r="C315" s="35">
        <v>237219.0</v>
      </c>
      <c r="D315" s="35" t="s">
        <v>243</v>
      </c>
      <c r="E315" s="34">
        <v>45536.0</v>
      </c>
      <c r="F315" s="36">
        <f t="shared" si="4"/>
        <v>5</v>
      </c>
      <c r="G315" s="37">
        <v>45642.0</v>
      </c>
      <c r="H315" s="36">
        <f t="shared" si="5"/>
        <v>2</v>
      </c>
      <c r="I315" s="35" t="s">
        <v>62</v>
      </c>
      <c r="J315" s="39"/>
      <c r="K315" s="38"/>
      <c r="L315" s="39"/>
      <c r="M315" s="39"/>
      <c r="N315" s="35" t="s">
        <v>17</v>
      </c>
      <c r="O315" s="40"/>
      <c r="P315" s="61"/>
      <c r="Q315" s="61"/>
      <c r="R315" s="61"/>
      <c r="S315" s="61"/>
      <c r="T315" s="61"/>
      <c r="U315" s="80"/>
      <c r="V315" s="80"/>
      <c r="W315" s="80"/>
    </row>
    <row r="316">
      <c r="A316" s="34">
        <v>45705.0</v>
      </c>
      <c r="B316" s="34">
        <v>45716.0</v>
      </c>
      <c r="C316" s="35">
        <v>238604.0</v>
      </c>
      <c r="D316" s="35" t="s">
        <v>243</v>
      </c>
      <c r="E316" s="34">
        <v>45383.0</v>
      </c>
      <c r="F316" s="36">
        <f t="shared" si="4"/>
        <v>10</v>
      </c>
      <c r="G316" s="34">
        <v>45666.0</v>
      </c>
      <c r="H316" s="36">
        <f t="shared" si="5"/>
        <v>1</v>
      </c>
      <c r="I316" s="35" t="s">
        <v>62</v>
      </c>
      <c r="J316" s="39"/>
      <c r="K316" s="38"/>
      <c r="L316" s="39"/>
      <c r="M316" s="39"/>
      <c r="N316" s="35" t="s">
        <v>17</v>
      </c>
      <c r="O316" s="40"/>
      <c r="P316" s="61"/>
      <c r="Q316" s="61"/>
      <c r="R316" s="61"/>
      <c r="S316" s="61"/>
      <c r="T316" s="61"/>
      <c r="U316" s="80"/>
      <c r="V316" s="80"/>
      <c r="W316" s="80"/>
    </row>
    <row r="317">
      <c r="A317" s="34">
        <v>45705.0</v>
      </c>
      <c r="B317" s="34">
        <v>45716.0</v>
      </c>
      <c r="C317" s="35">
        <v>236648.0</v>
      </c>
      <c r="D317" s="35" t="s">
        <v>243</v>
      </c>
      <c r="E317" s="34">
        <v>45597.0</v>
      </c>
      <c r="F317" s="36">
        <f t="shared" si="4"/>
        <v>3</v>
      </c>
      <c r="G317" s="34">
        <v>45635.0</v>
      </c>
      <c r="H317" s="36">
        <f t="shared" si="5"/>
        <v>2</v>
      </c>
      <c r="I317" s="35" t="s">
        <v>46</v>
      </c>
      <c r="J317" s="35" t="s">
        <v>31</v>
      </c>
      <c r="K317" s="38"/>
      <c r="L317" s="39"/>
      <c r="M317" s="39"/>
      <c r="N317" s="35" t="s">
        <v>17</v>
      </c>
      <c r="O317" s="40"/>
      <c r="P317" s="61"/>
      <c r="Q317" s="61"/>
      <c r="R317" s="61"/>
      <c r="S317" s="61"/>
      <c r="T317" s="61"/>
      <c r="U317" s="80"/>
      <c r="V317" s="80"/>
      <c r="W317" s="80"/>
    </row>
    <row r="318">
      <c r="A318" s="34">
        <v>45705.0</v>
      </c>
      <c r="B318" s="34">
        <v>45716.0</v>
      </c>
      <c r="C318" s="35">
        <v>162774.0</v>
      </c>
      <c r="D318" s="35" t="s">
        <v>210</v>
      </c>
      <c r="E318" s="34">
        <v>44835.0</v>
      </c>
      <c r="F318" s="36">
        <f t="shared" si="4"/>
        <v>28</v>
      </c>
      <c r="G318" s="34">
        <v>44991.0</v>
      </c>
      <c r="H318" s="36">
        <f t="shared" si="5"/>
        <v>23</v>
      </c>
      <c r="I318" s="35" t="s">
        <v>118</v>
      </c>
      <c r="J318" s="39"/>
      <c r="K318" s="38"/>
      <c r="L318" s="39"/>
      <c r="M318" s="39"/>
      <c r="N318" s="35" t="s">
        <v>17</v>
      </c>
      <c r="O318" s="40"/>
      <c r="P318" s="61"/>
      <c r="Q318" s="61"/>
      <c r="R318" s="61"/>
      <c r="S318" s="61"/>
      <c r="T318" s="61"/>
      <c r="U318" s="80"/>
      <c r="V318" s="80"/>
      <c r="W318" s="80"/>
    </row>
    <row r="319">
      <c r="A319" s="34">
        <v>45705.0</v>
      </c>
      <c r="B319" s="34">
        <v>45716.0</v>
      </c>
      <c r="C319" s="35">
        <v>210935.0</v>
      </c>
      <c r="D319" s="35" t="s">
        <v>210</v>
      </c>
      <c r="E319" s="34">
        <v>45383.0</v>
      </c>
      <c r="F319" s="36">
        <f t="shared" si="4"/>
        <v>10</v>
      </c>
      <c r="G319" s="34">
        <v>45399.0</v>
      </c>
      <c r="H319" s="36">
        <f t="shared" si="5"/>
        <v>10</v>
      </c>
      <c r="I319" s="35" t="s">
        <v>67</v>
      </c>
      <c r="J319" s="39"/>
      <c r="K319" s="38"/>
      <c r="L319" s="39"/>
      <c r="M319" s="39"/>
      <c r="N319" s="35" t="s">
        <v>17</v>
      </c>
      <c r="O319" s="40"/>
      <c r="P319" s="61"/>
      <c r="Q319" s="61"/>
      <c r="R319" s="61"/>
      <c r="S319" s="61"/>
      <c r="T319" s="61"/>
      <c r="U319" s="80"/>
      <c r="V319" s="80"/>
      <c r="W319" s="80"/>
    </row>
    <row r="320">
      <c r="A320" s="34">
        <v>45705.0</v>
      </c>
      <c r="B320" s="34">
        <v>45716.0</v>
      </c>
      <c r="C320" s="35">
        <v>228904.0</v>
      </c>
      <c r="D320" s="35" t="s">
        <v>210</v>
      </c>
      <c r="E320" s="34">
        <v>45444.0</v>
      </c>
      <c r="F320" s="36">
        <f t="shared" si="4"/>
        <v>8</v>
      </c>
      <c r="G320" s="34">
        <v>45559.0</v>
      </c>
      <c r="H320" s="36">
        <f t="shared" si="5"/>
        <v>5</v>
      </c>
      <c r="I320" s="35" t="s">
        <v>39</v>
      </c>
      <c r="J320" s="39"/>
      <c r="K320" s="38"/>
      <c r="L320" s="39"/>
      <c r="M320" s="39"/>
      <c r="N320" s="35" t="s">
        <v>17</v>
      </c>
      <c r="O320" s="40"/>
      <c r="P320" s="61"/>
      <c r="Q320" s="61"/>
      <c r="R320" s="61"/>
      <c r="S320" s="61"/>
      <c r="T320" s="61"/>
      <c r="U320" s="80"/>
      <c r="V320" s="80"/>
      <c r="W320" s="80"/>
    </row>
    <row r="321">
      <c r="A321" s="34">
        <v>45705.0</v>
      </c>
      <c r="B321" s="34">
        <v>45716.0</v>
      </c>
      <c r="C321" s="35">
        <v>241788.0</v>
      </c>
      <c r="D321" s="35" t="s">
        <v>210</v>
      </c>
      <c r="E321" s="34">
        <v>45597.0</v>
      </c>
      <c r="F321" s="36">
        <f t="shared" si="4"/>
        <v>3</v>
      </c>
      <c r="G321" s="34">
        <v>45693.0</v>
      </c>
      <c r="H321" s="36">
        <f t="shared" si="5"/>
        <v>0</v>
      </c>
      <c r="I321" s="35" t="s">
        <v>265</v>
      </c>
      <c r="J321" s="39"/>
      <c r="K321" s="38"/>
      <c r="L321" s="39"/>
      <c r="M321" s="39"/>
      <c r="N321" s="35" t="s">
        <v>17</v>
      </c>
      <c r="O321" s="40"/>
      <c r="P321" s="61"/>
      <c r="Q321" s="61"/>
      <c r="R321" s="61"/>
      <c r="S321" s="61"/>
      <c r="T321" s="61"/>
      <c r="U321" s="80"/>
      <c r="V321" s="80"/>
      <c r="W321" s="80"/>
    </row>
    <row r="322">
      <c r="A322" s="34">
        <v>45705.0</v>
      </c>
      <c r="B322" s="34">
        <v>45716.0</v>
      </c>
      <c r="C322" s="35">
        <v>180098.0</v>
      </c>
      <c r="D322" s="35" t="s">
        <v>210</v>
      </c>
      <c r="E322" s="34">
        <v>45078.0</v>
      </c>
      <c r="F322" s="36">
        <f t="shared" si="4"/>
        <v>20</v>
      </c>
      <c r="G322" s="34">
        <v>45138.0</v>
      </c>
      <c r="H322" s="36">
        <f t="shared" si="5"/>
        <v>18</v>
      </c>
      <c r="I322" s="35" t="s">
        <v>39</v>
      </c>
      <c r="J322" s="39"/>
      <c r="K322" s="38"/>
      <c r="L322" s="39"/>
      <c r="M322" s="39"/>
      <c r="N322" s="35" t="s">
        <v>17</v>
      </c>
      <c r="O322" s="40"/>
      <c r="P322" s="61"/>
      <c r="Q322" s="61"/>
      <c r="R322" s="61"/>
      <c r="S322" s="61"/>
      <c r="T322" s="61"/>
      <c r="U322" s="80"/>
      <c r="V322" s="80"/>
      <c r="W322" s="80"/>
    </row>
    <row r="323">
      <c r="A323" s="34">
        <v>45705.0</v>
      </c>
      <c r="B323" s="34">
        <v>45716.0</v>
      </c>
      <c r="C323" s="35">
        <v>204437.0</v>
      </c>
      <c r="D323" s="35" t="s">
        <v>210</v>
      </c>
      <c r="E323" s="34">
        <v>45261.0</v>
      </c>
      <c r="F323" s="36">
        <f t="shared" si="4"/>
        <v>14</v>
      </c>
      <c r="G323" s="34">
        <v>45351.0</v>
      </c>
      <c r="H323" s="36">
        <f t="shared" si="5"/>
        <v>11</v>
      </c>
      <c r="I323" s="35" t="s">
        <v>39</v>
      </c>
      <c r="J323" s="39"/>
      <c r="K323" s="38"/>
      <c r="L323" s="39"/>
      <c r="M323" s="39"/>
      <c r="N323" s="35" t="s">
        <v>17</v>
      </c>
      <c r="O323" s="40"/>
      <c r="P323" s="61"/>
      <c r="Q323" s="61"/>
      <c r="R323" s="61"/>
      <c r="S323" s="61"/>
      <c r="T323" s="61"/>
      <c r="U323" s="80"/>
      <c r="V323" s="80"/>
      <c r="W323" s="80"/>
    </row>
    <row r="324">
      <c r="A324" s="34">
        <v>45705.0</v>
      </c>
      <c r="B324" s="34">
        <v>45707.0</v>
      </c>
      <c r="C324" s="35">
        <v>217864.0</v>
      </c>
      <c r="D324" s="35" t="s">
        <v>210</v>
      </c>
      <c r="E324" s="34">
        <v>45444.0</v>
      </c>
      <c r="F324" s="36">
        <f t="shared" si="4"/>
        <v>8</v>
      </c>
      <c r="G324" s="34">
        <v>45455.0</v>
      </c>
      <c r="H324" s="36">
        <f t="shared" si="5"/>
        <v>8</v>
      </c>
      <c r="I324" s="35" t="s">
        <v>39</v>
      </c>
      <c r="J324" s="35">
        <v>531.0</v>
      </c>
      <c r="K324" s="48">
        <v>11500.0</v>
      </c>
      <c r="L324" s="35" t="s">
        <v>68</v>
      </c>
      <c r="M324" s="35">
        <v>12590.0</v>
      </c>
      <c r="N324" s="35" t="s">
        <v>21</v>
      </c>
      <c r="O324" s="55" t="s">
        <v>269</v>
      </c>
      <c r="P324" s="61"/>
      <c r="Q324" s="61"/>
      <c r="R324" s="61"/>
      <c r="S324" s="61"/>
      <c r="T324" s="61"/>
      <c r="U324" s="80"/>
      <c r="V324" s="80"/>
      <c r="W324" s="80"/>
    </row>
    <row r="325">
      <c r="A325" s="34">
        <v>45705.0</v>
      </c>
      <c r="B325" s="34">
        <v>45716.0</v>
      </c>
      <c r="C325" s="35">
        <v>222976.0</v>
      </c>
      <c r="D325" s="35" t="s">
        <v>210</v>
      </c>
      <c r="E325" s="34">
        <v>45474.0</v>
      </c>
      <c r="F325" s="36">
        <f t="shared" si="4"/>
        <v>7</v>
      </c>
      <c r="G325" s="34">
        <v>45500.0</v>
      </c>
      <c r="H325" s="36">
        <f t="shared" si="5"/>
        <v>7</v>
      </c>
      <c r="I325" s="35" t="s">
        <v>39</v>
      </c>
      <c r="J325" s="39"/>
      <c r="K325" s="38"/>
      <c r="L325" s="39"/>
      <c r="M325" s="39"/>
      <c r="N325" s="35" t="s">
        <v>17</v>
      </c>
      <c r="O325" s="40"/>
      <c r="P325" s="61"/>
      <c r="Q325" s="61"/>
      <c r="R325" s="61"/>
      <c r="S325" s="61"/>
      <c r="T325" s="61"/>
      <c r="U325" s="80"/>
      <c r="V325" s="80"/>
      <c r="W325" s="80"/>
    </row>
    <row r="326">
      <c r="A326" s="34">
        <v>45705.0</v>
      </c>
      <c r="B326" s="34">
        <v>45716.0</v>
      </c>
      <c r="C326" s="35">
        <v>226023.0</v>
      </c>
      <c r="D326" s="35" t="s">
        <v>210</v>
      </c>
      <c r="E326" s="34">
        <v>45505.0</v>
      </c>
      <c r="F326" s="36">
        <f t="shared" si="4"/>
        <v>6</v>
      </c>
      <c r="G326" s="34">
        <v>45530.0</v>
      </c>
      <c r="H326" s="36">
        <f t="shared" si="5"/>
        <v>6</v>
      </c>
      <c r="I326" s="35" t="s">
        <v>39</v>
      </c>
      <c r="J326" s="39"/>
      <c r="K326" s="38"/>
      <c r="L326" s="39"/>
      <c r="M326" s="39"/>
      <c r="N326" s="35" t="s">
        <v>17</v>
      </c>
      <c r="O326" s="40"/>
      <c r="P326" s="61"/>
      <c r="Q326" s="61"/>
      <c r="R326" s="61"/>
      <c r="S326" s="61"/>
      <c r="T326" s="61"/>
      <c r="U326" s="80"/>
      <c r="V326" s="80"/>
      <c r="W326" s="80"/>
    </row>
    <row r="327">
      <c r="A327" s="34">
        <v>45705.0</v>
      </c>
      <c r="B327" s="34">
        <v>45716.0</v>
      </c>
      <c r="C327" s="35">
        <v>229546.0</v>
      </c>
      <c r="D327" s="35" t="s">
        <v>210</v>
      </c>
      <c r="E327" s="34">
        <v>45536.0</v>
      </c>
      <c r="F327" s="36">
        <f t="shared" si="4"/>
        <v>5</v>
      </c>
      <c r="G327" s="34">
        <v>45566.0</v>
      </c>
      <c r="H327" s="36">
        <f t="shared" si="5"/>
        <v>4</v>
      </c>
      <c r="I327" s="35" t="s">
        <v>39</v>
      </c>
      <c r="J327" s="39"/>
      <c r="K327" s="38"/>
      <c r="L327" s="39"/>
      <c r="M327" s="39"/>
      <c r="N327" s="35" t="s">
        <v>17</v>
      </c>
      <c r="O327" s="40"/>
      <c r="P327" s="61"/>
      <c r="Q327" s="61"/>
      <c r="R327" s="61"/>
      <c r="S327" s="61"/>
      <c r="T327" s="61"/>
      <c r="U327" s="80"/>
      <c r="V327" s="80"/>
      <c r="W327" s="80"/>
    </row>
    <row r="328">
      <c r="A328" s="34">
        <v>45705.0</v>
      </c>
      <c r="B328" s="34">
        <v>45716.0</v>
      </c>
      <c r="C328" s="35">
        <v>232172.0</v>
      </c>
      <c r="D328" s="35" t="s">
        <v>210</v>
      </c>
      <c r="E328" s="34">
        <v>45566.0</v>
      </c>
      <c r="F328" s="36">
        <f t="shared" si="4"/>
        <v>4</v>
      </c>
      <c r="G328" s="37">
        <v>45588.0</v>
      </c>
      <c r="H328" s="36">
        <f t="shared" si="5"/>
        <v>4</v>
      </c>
      <c r="I328" s="35" t="s">
        <v>39</v>
      </c>
      <c r="J328" s="39"/>
      <c r="K328" s="38"/>
      <c r="L328" s="39"/>
      <c r="M328" s="39"/>
      <c r="N328" s="35" t="s">
        <v>17</v>
      </c>
      <c r="O328" s="40"/>
      <c r="P328" s="61"/>
      <c r="Q328" s="61"/>
      <c r="R328" s="61"/>
      <c r="S328" s="61"/>
      <c r="T328" s="61"/>
      <c r="U328" s="80"/>
      <c r="V328" s="80"/>
      <c r="W328" s="80"/>
    </row>
    <row r="329">
      <c r="A329" s="34">
        <v>45705.0</v>
      </c>
      <c r="B329" s="34">
        <v>45716.0</v>
      </c>
      <c r="C329" s="35">
        <v>234823.0</v>
      </c>
      <c r="D329" s="35" t="s">
        <v>210</v>
      </c>
      <c r="E329" s="34">
        <v>45597.0</v>
      </c>
      <c r="F329" s="36">
        <f t="shared" si="4"/>
        <v>3</v>
      </c>
      <c r="G329" s="37">
        <v>45616.0</v>
      </c>
      <c r="H329" s="36">
        <f t="shared" si="5"/>
        <v>3</v>
      </c>
      <c r="I329" s="35" t="s">
        <v>39</v>
      </c>
      <c r="J329" s="39"/>
      <c r="K329" s="38"/>
      <c r="L329" s="39"/>
      <c r="M329" s="39"/>
      <c r="N329" s="35" t="s">
        <v>17</v>
      </c>
      <c r="O329" s="40"/>
      <c r="P329" s="61"/>
      <c r="Q329" s="61"/>
      <c r="R329" s="61"/>
      <c r="S329" s="61"/>
      <c r="T329" s="61"/>
      <c r="U329" s="80"/>
      <c r="V329" s="80"/>
      <c r="W329" s="80"/>
    </row>
    <row r="330">
      <c r="A330" s="34">
        <v>45705.0</v>
      </c>
      <c r="B330" s="34">
        <v>45716.0</v>
      </c>
      <c r="C330" s="35">
        <v>236815.0</v>
      </c>
      <c r="D330" s="35" t="s">
        <v>210</v>
      </c>
      <c r="E330" s="34">
        <v>45566.0</v>
      </c>
      <c r="F330" s="36">
        <f t="shared" si="4"/>
        <v>4</v>
      </c>
      <c r="G330" s="37">
        <v>45639.0</v>
      </c>
      <c r="H330" s="36">
        <f t="shared" si="5"/>
        <v>2</v>
      </c>
      <c r="I330" s="35" t="s">
        <v>39</v>
      </c>
      <c r="J330" s="39"/>
      <c r="K330" s="38"/>
      <c r="L330" s="39"/>
      <c r="M330" s="39"/>
      <c r="N330" s="35" t="s">
        <v>17</v>
      </c>
      <c r="O330" s="40"/>
      <c r="P330" s="61"/>
      <c r="Q330" s="61"/>
      <c r="R330" s="61"/>
      <c r="S330" s="61"/>
      <c r="T330" s="61"/>
      <c r="U330" s="80"/>
      <c r="V330" s="80"/>
      <c r="W330" s="80"/>
    </row>
    <row r="331">
      <c r="A331" s="34">
        <v>45705.0</v>
      </c>
      <c r="B331" s="34">
        <v>45716.0</v>
      </c>
      <c r="C331" s="35">
        <v>238269.0</v>
      </c>
      <c r="D331" s="35" t="s">
        <v>210</v>
      </c>
      <c r="E331" s="34">
        <v>45627.0</v>
      </c>
      <c r="F331" s="36">
        <f t="shared" si="4"/>
        <v>2</v>
      </c>
      <c r="G331" s="34">
        <v>45664.0</v>
      </c>
      <c r="H331" s="36">
        <f t="shared" si="5"/>
        <v>1</v>
      </c>
      <c r="I331" s="35" t="s">
        <v>62</v>
      </c>
      <c r="J331" s="39"/>
      <c r="K331" s="38"/>
      <c r="L331" s="39"/>
      <c r="M331" s="39"/>
      <c r="N331" s="35" t="s">
        <v>17</v>
      </c>
      <c r="O331" s="40"/>
      <c r="P331" s="61"/>
      <c r="Q331" s="61"/>
      <c r="R331" s="61"/>
      <c r="S331" s="61"/>
      <c r="T331" s="61"/>
      <c r="U331" s="80"/>
      <c r="V331" s="80"/>
      <c r="W331" s="80"/>
    </row>
    <row r="332">
      <c r="A332" s="34">
        <v>45705.0</v>
      </c>
      <c r="B332" s="34">
        <v>45716.0</v>
      </c>
      <c r="C332" s="35">
        <v>239584.0</v>
      </c>
      <c r="D332" s="35" t="s">
        <v>210</v>
      </c>
      <c r="E332" s="34">
        <v>45597.0</v>
      </c>
      <c r="F332" s="36">
        <f t="shared" si="4"/>
        <v>3</v>
      </c>
      <c r="G332" s="34">
        <v>45672.0</v>
      </c>
      <c r="H332" s="36">
        <f t="shared" si="5"/>
        <v>1</v>
      </c>
      <c r="I332" s="35" t="s">
        <v>62</v>
      </c>
      <c r="J332" s="39"/>
      <c r="K332" s="38"/>
      <c r="L332" s="39"/>
      <c r="M332" s="39"/>
      <c r="N332" s="35" t="s">
        <v>17</v>
      </c>
      <c r="O332" s="40"/>
      <c r="P332" s="61"/>
      <c r="Q332" s="61"/>
      <c r="R332" s="61"/>
      <c r="S332" s="61"/>
      <c r="T332" s="61"/>
      <c r="U332" s="80"/>
      <c r="V332" s="80"/>
      <c r="W332" s="80"/>
    </row>
    <row r="333">
      <c r="A333" s="34">
        <v>45705.0</v>
      </c>
      <c r="B333" s="34">
        <v>45716.0</v>
      </c>
      <c r="C333" s="35">
        <v>240607.0</v>
      </c>
      <c r="D333" s="35" t="s">
        <v>210</v>
      </c>
      <c r="E333" s="34">
        <v>45627.0</v>
      </c>
      <c r="F333" s="36">
        <f t="shared" si="4"/>
        <v>2</v>
      </c>
      <c r="G333" s="34">
        <v>45681.0</v>
      </c>
      <c r="H333" s="36">
        <f t="shared" si="5"/>
        <v>1</v>
      </c>
      <c r="I333" s="35" t="s">
        <v>49</v>
      </c>
      <c r="J333" s="35" t="s">
        <v>31</v>
      </c>
      <c r="K333" s="38"/>
      <c r="L333" s="39"/>
      <c r="M333" s="39"/>
      <c r="N333" s="35" t="s">
        <v>17</v>
      </c>
      <c r="O333" s="40"/>
      <c r="P333" s="61"/>
      <c r="Q333" s="61"/>
      <c r="R333" s="61"/>
      <c r="S333" s="61"/>
      <c r="T333" s="61"/>
      <c r="U333" s="80"/>
      <c r="V333" s="80"/>
      <c r="W333" s="80"/>
    </row>
    <row r="334">
      <c r="A334" s="34">
        <v>45705.0</v>
      </c>
      <c r="B334" s="34">
        <v>45716.0</v>
      </c>
      <c r="C334" s="35">
        <v>241173.0</v>
      </c>
      <c r="D334" s="35" t="s">
        <v>210</v>
      </c>
      <c r="E334" s="34">
        <v>45505.0</v>
      </c>
      <c r="F334" s="36">
        <f t="shared" si="4"/>
        <v>6</v>
      </c>
      <c r="G334" s="34">
        <v>45688.0</v>
      </c>
      <c r="H334" s="36">
        <f t="shared" si="5"/>
        <v>0</v>
      </c>
      <c r="I334" s="35" t="s">
        <v>62</v>
      </c>
      <c r="J334" s="39"/>
      <c r="K334" s="38"/>
      <c r="L334" s="39"/>
      <c r="M334" s="39"/>
      <c r="N334" s="35" t="s">
        <v>17</v>
      </c>
      <c r="O334" s="40"/>
      <c r="P334" s="61"/>
      <c r="Q334" s="61"/>
      <c r="R334" s="61"/>
      <c r="S334" s="61"/>
      <c r="T334" s="61"/>
      <c r="U334" s="80"/>
      <c r="V334" s="80"/>
      <c r="W334" s="80"/>
    </row>
    <row r="335">
      <c r="A335" s="34">
        <v>45705.0</v>
      </c>
      <c r="B335" s="34">
        <v>45716.0</v>
      </c>
      <c r="C335" s="35">
        <v>242369.0</v>
      </c>
      <c r="D335" s="35" t="s">
        <v>210</v>
      </c>
      <c r="E335" s="34">
        <v>45658.0</v>
      </c>
      <c r="F335" s="36">
        <f t="shared" si="4"/>
        <v>1</v>
      </c>
      <c r="G335" s="34">
        <v>45698.0</v>
      </c>
      <c r="H335" s="36">
        <f t="shared" si="5"/>
        <v>0</v>
      </c>
      <c r="I335" s="35" t="s">
        <v>268</v>
      </c>
      <c r="J335" s="39"/>
      <c r="K335" s="38"/>
      <c r="L335" s="39"/>
      <c r="M335" s="39"/>
      <c r="N335" s="35" t="s">
        <v>17</v>
      </c>
      <c r="O335" s="40"/>
      <c r="P335" s="61"/>
      <c r="Q335" s="61"/>
      <c r="R335" s="61"/>
      <c r="S335" s="61"/>
      <c r="T335" s="61"/>
      <c r="U335" s="80"/>
      <c r="V335" s="80"/>
      <c r="W335" s="80"/>
    </row>
    <row r="336">
      <c r="A336" s="34">
        <v>45705.0</v>
      </c>
      <c r="B336" s="34">
        <v>45716.0</v>
      </c>
      <c r="C336" s="35">
        <v>103571.0</v>
      </c>
      <c r="D336" s="35" t="s">
        <v>244</v>
      </c>
      <c r="E336" s="34">
        <v>44409.0</v>
      </c>
      <c r="F336" s="36">
        <f t="shared" si="4"/>
        <v>42</v>
      </c>
      <c r="G336" s="37">
        <v>44487.0</v>
      </c>
      <c r="H336" s="36">
        <f t="shared" si="5"/>
        <v>40</v>
      </c>
      <c r="I336" s="35" t="s">
        <v>265</v>
      </c>
      <c r="J336" s="39"/>
      <c r="K336" s="38"/>
      <c r="L336" s="39"/>
      <c r="M336" s="39"/>
      <c r="N336" s="35" t="s">
        <v>17</v>
      </c>
      <c r="O336" s="40"/>
      <c r="P336" s="61"/>
      <c r="Q336" s="61"/>
      <c r="R336" s="61"/>
      <c r="S336" s="61"/>
      <c r="T336" s="61"/>
      <c r="U336" s="80"/>
      <c r="V336" s="80"/>
      <c r="W336" s="80"/>
    </row>
    <row r="337">
      <c r="A337" s="34">
        <v>45705.0</v>
      </c>
      <c r="B337" s="34">
        <v>45716.0</v>
      </c>
      <c r="C337" s="35">
        <v>223143.0</v>
      </c>
      <c r="D337" s="35" t="s">
        <v>244</v>
      </c>
      <c r="E337" s="34">
        <v>45383.0</v>
      </c>
      <c r="F337" s="36">
        <f t="shared" si="4"/>
        <v>10</v>
      </c>
      <c r="G337" s="34">
        <v>45503.0</v>
      </c>
      <c r="H337" s="36">
        <f t="shared" si="5"/>
        <v>6</v>
      </c>
      <c r="I337" s="35" t="s">
        <v>265</v>
      </c>
      <c r="J337" s="39"/>
      <c r="K337" s="38"/>
      <c r="L337" s="39"/>
      <c r="M337" s="39"/>
      <c r="N337" s="35" t="s">
        <v>17</v>
      </c>
      <c r="O337" s="40"/>
      <c r="P337" s="61"/>
      <c r="Q337" s="61"/>
      <c r="R337" s="61"/>
      <c r="S337" s="61"/>
      <c r="T337" s="61"/>
      <c r="U337" s="80"/>
      <c r="V337" s="80"/>
      <c r="W337" s="80"/>
    </row>
    <row r="338">
      <c r="A338" s="34">
        <v>45705.0</v>
      </c>
      <c r="B338" s="34">
        <v>45716.0</v>
      </c>
      <c r="C338" s="35">
        <v>178366.0</v>
      </c>
      <c r="D338" s="35" t="s">
        <v>244</v>
      </c>
      <c r="E338" s="34">
        <v>45078.0</v>
      </c>
      <c r="F338" s="36">
        <f t="shared" si="4"/>
        <v>20</v>
      </c>
      <c r="G338" s="34">
        <v>45119.0</v>
      </c>
      <c r="H338" s="36">
        <f t="shared" si="5"/>
        <v>19</v>
      </c>
      <c r="I338" s="35" t="s">
        <v>62</v>
      </c>
      <c r="J338" s="39"/>
      <c r="K338" s="38"/>
      <c r="L338" s="39"/>
      <c r="M338" s="39"/>
      <c r="N338" s="35" t="s">
        <v>17</v>
      </c>
      <c r="O338" s="40"/>
      <c r="P338" s="61"/>
      <c r="Q338" s="61"/>
      <c r="R338" s="61"/>
      <c r="S338" s="61"/>
      <c r="T338" s="61"/>
      <c r="U338" s="80"/>
      <c r="V338" s="80"/>
      <c r="W338" s="80"/>
    </row>
    <row r="339">
      <c r="A339" s="34">
        <v>45705.0</v>
      </c>
      <c r="B339" s="34">
        <v>45707.0</v>
      </c>
      <c r="C339" s="35">
        <v>207472.0</v>
      </c>
      <c r="D339" s="35" t="s">
        <v>244</v>
      </c>
      <c r="E339" s="34">
        <v>45200.0</v>
      </c>
      <c r="F339" s="36">
        <f t="shared" si="4"/>
        <v>16</v>
      </c>
      <c r="G339" s="34">
        <v>45373.0</v>
      </c>
      <c r="H339" s="36">
        <f t="shared" si="5"/>
        <v>11</v>
      </c>
      <c r="I339" s="35" t="s">
        <v>265</v>
      </c>
      <c r="J339" s="39"/>
      <c r="K339" s="38"/>
      <c r="L339" s="39"/>
      <c r="M339" s="39"/>
      <c r="N339" s="35" t="s">
        <v>16</v>
      </c>
      <c r="O339" s="40"/>
      <c r="P339" s="61"/>
      <c r="Q339" s="61"/>
      <c r="R339" s="61"/>
      <c r="S339" s="61"/>
      <c r="T339" s="61"/>
      <c r="U339" s="80"/>
      <c r="V339" s="80"/>
      <c r="W339" s="80"/>
    </row>
    <row r="340">
      <c r="A340" s="34">
        <v>45705.0</v>
      </c>
      <c r="B340" s="34">
        <v>45716.0</v>
      </c>
      <c r="C340" s="35">
        <v>204342.0</v>
      </c>
      <c r="D340" s="35" t="s">
        <v>244</v>
      </c>
      <c r="E340" s="34">
        <v>45292.0</v>
      </c>
      <c r="F340" s="36">
        <f t="shared" si="4"/>
        <v>13</v>
      </c>
      <c r="G340" s="34">
        <v>45399.0</v>
      </c>
      <c r="H340" s="36">
        <f t="shared" si="5"/>
        <v>10</v>
      </c>
      <c r="I340" s="35" t="s">
        <v>62</v>
      </c>
      <c r="J340" s="39"/>
      <c r="K340" s="38"/>
      <c r="L340" s="39"/>
      <c r="M340" s="39"/>
      <c r="N340" s="35" t="s">
        <v>17</v>
      </c>
      <c r="O340" s="40"/>
      <c r="P340" s="61"/>
      <c r="Q340" s="61"/>
      <c r="R340" s="61"/>
      <c r="S340" s="61"/>
      <c r="T340" s="61"/>
      <c r="U340" s="80"/>
      <c r="V340" s="80"/>
      <c r="W340" s="80"/>
    </row>
    <row r="341">
      <c r="A341" s="34">
        <v>45705.0</v>
      </c>
      <c r="B341" s="34">
        <v>45709.0</v>
      </c>
      <c r="C341" s="35">
        <v>217940.0</v>
      </c>
      <c r="D341" s="35" t="s">
        <v>244</v>
      </c>
      <c r="E341" s="34">
        <v>45413.0</v>
      </c>
      <c r="F341" s="36">
        <f t="shared" si="4"/>
        <v>9</v>
      </c>
      <c r="G341" s="34">
        <v>45486.0</v>
      </c>
      <c r="H341" s="36">
        <f t="shared" si="5"/>
        <v>7</v>
      </c>
      <c r="I341" s="35" t="s">
        <v>62</v>
      </c>
      <c r="J341" s="35">
        <v>102.0</v>
      </c>
      <c r="K341" s="48">
        <v>10000.0</v>
      </c>
      <c r="L341" s="35" t="s">
        <v>68</v>
      </c>
      <c r="M341" s="35" t="s">
        <v>315</v>
      </c>
      <c r="N341" s="35" t="s">
        <v>15</v>
      </c>
      <c r="O341" s="55" t="s">
        <v>253</v>
      </c>
      <c r="P341" s="61"/>
      <c r="Q341" s="61"/>
      <c r="R341" s="61"/>
      <c r="S341" s="61"/>
      <c r="T341" s="61"/>
      <c r="U341" s="80"/>
      <c r="V341" s="80"/>
      <c r="W341" s="80"/>
    </row>
    <row r="342">
      <c r="A342" s="34">
        <v>45708.0</v>
      </c>
      <c r="B342" s="34">
        <v>45716.0</v>
      </c>
      <c r="C342" s="35">
        <v>226657.0</v>
      </c>
      <c r="D342" s="35" t="s">
        <v>244</v>
      </c>
      <c r="E342" s="34">
        <v>45505.0</v>
      </c>
      <c r="F342" s="36">
        <f t="shared" si="4"/>
        <v>6</v>
      </c>
      <c r="G342" s="34">
        <v>45535.0</v>
      </c>
      <c r="H342" s="36">
        <f t="shared" si="5"/>
        <v>5</v>
      </c>
      <c r="I342" s="35" t="s">
        <v>265</v>
      </c>
      <c r="J342" s="39"/>
      <c r="K342" s="48">
        <v>4000.0</v>
      </c>
      <c r="L342" s="39"/>
      <c r="M342" s="39"/>
      <c r="N342" s="35" t="s">
        <v>18</v>
      </c>
      <c r="O342" s="40"/>
      <c r="P342" s="61"/>
      <c r="Q342" s="61"/>
      <c r="R342" s="61"/>
      <c r="S342" s="61"/>
      <c r="T342" s="61"/>
      <c r="U342" s="80"/>
      <c r="V342" s="80"/>
      <c r="W342" s="80"/>
    </row>
    <row r="343">
      <c r="A343" s="34">
        <v>45705.0</v>
      </c>
      <c r="B343" s="34">
        <v>45716.0</v>
      </c>
      <c r="C343" s="35">
        <v>231438.0</v>
      </c>
      <c r="D343" s="35" t="s">
        <v>244</v>
      </c>
      <c r="E343" s="34">
        <v>45536.0</v>
      </c>
      <c r="F343" s="36">
        <f t="shared" si="4"/>
        <v>5</v>
      </c>
      <c r="G343" s="37">
        <v>45582.0</v>
      </c>
      <c r="H343" s="36">
        <f t="shared" si="5"/>
        <v>4</v>
      </c>
      <c r="I343" s="35" t="s">
        <v>265</v>
      </c>
      <c r="J343" s="39"/>
      <c r="K343" s="38"/>
      <c r="L343" s="39"/>
      <c r="M343" s="39"/>
      <c r="N343" s="35" t="s">
        <v>17</v>
      </c>
      <c r="O343" s="40"/>
      <c r="P343" s="61"/>
      <c r="Q343" s="61"/>
      <c r="R343" s="61"/>
      <c r="S343" s="61"/>
      <c r="T343" s="61"/>
      <c r="U343" s="80"/>
      <c r="V343" s="80"/>
      <c r="W343" s="80"/>
    </row>
    <row r="344">
      <c r="A344" s="34">
        <v>45705.0</v>
      </c>
      <c r="B344" s="34">
        <v>45716.0</v>
      </c>
      <c r="C344" s="35">
        <v>236515.0</v>
      </c>
      <c r="D344" s="35" t="s">
        <v>244</v>
      </c>
      <c r="E344" s="34">
        <v>45536.0</v>
      </c>
      <c r="F344" s="36">
        <f t="shared" si="4"/>
        <v>5</v>
      </c>
      <c r="G344" s="34">
        <v>45632.0</v>
      </c>
      <c r="H344" s="36">
        <f t="shared" si="5"/>
        <v>2</v>
      </c>
      <c r="I344" s="35" t="s">
        <v>62</v>
      </c>
      <c r="J344" s="39"/>
      <c r="K344" s="38"/>
      <c r="L344" s="39"/>
      <c r="M344" s="39"/>
      <c r="N344" s="35" t="s">
        <v>17</v>
      </c>
      <c r="O344" s="40"/>
      <c r="P344" s="61"/>
      <c r="Q344" s="61"/>
      <c r="R344" s="61"/>
      <c r="S344" s="61"/>
      <c r="T344" s="61"/>
      <c r="U344" s="80"/>
      <c r="V344" s="80"/>
      <c r="W344" s="80"/>
    </row>
    <row r="345">
      <c r="A345" s="34">
        <v>45705.0</v>
      </c>
      <c r="B345" s="34">
        <v>45716.0</v>
      </c>
      <c r="C345" s="35">
        <v>170152.0</v>
      </c>
      <c r="D345" s="35" t="s">
        <v>214</v>
      </c>
      <c r="E345" s="34">
        <v>45200.0</v>
      </c>
      <c r="F345" s="36">
        <f t="shared" si="4"/>
        <v>16</v>
      </c>
      <c r="G345" s="37">
        <v>45279.0</v>
      </c>
      <c r="H345" s="36">
        <f t="shared" si="5"/>
        <v>14</v>
      </c>
      <c r="I345" s="35" t="s">
        <v>49</v>
      </c>
      <c r="J345" s="35" t="s">
        <v>316</v>
      </c>
      <c r="K345" s="38"/>
      <c r="L345" s="39"/>
      <c r="M345" s="39"/>
      <c r="N345" s="35" t="s">
        <v>17</v>
      </c>
      <c r="O345" s="40"/>
      <c r="P345" s="61"/>
      <c r="Q345" s="61"/>
      <c r="R345" s="61"/>
      <c r="S345" s="61"/>
      <c r="T345" s="61"/>
      <c r="U345" s="80"/>
      <c r="V345" s="80"/>
      <c r="W345" s="80"/>
    </row>
    <row r="346">
      <c r="A346" s="34">
        <v>45705.0</v>
      </c>
      <c r="B346" s="34">
        <v>45716.0</v>
      </c>
      <c r="C346" s="35">
        <v>229223.0</v>
      </c>
      <c r="D346" s="35" t="s">
        <v>214</v>
      </c>
      <c r="E346" s="34">
        <v>45536.0</v>
      </c>
      <c r="F346" s="36">
        <f t="shared" si="4"/>
        <v>5</v>
      </c>
      <c r="G346" s="34">
        <v>45562.0</v>
      </c>
      <c r="H346" s="36">
        <f t="shared" si="5"/>
        <v>5</v>
      </c>
      <c r="I346" s="35" t="s">
        <v>268</v>
      </c>
      <c r="J346" s="39"/>
      <c r="K346" s="38"/>
      <c r="L346" s="39"/>
      <c r="M346" s="39"/>
      <c r="N346" s="35" t="s">
        <v>17</v>
      </c>
      <c r="O346" s="40"/>
      <c r="P346" s="61"/>
      <c r="Q346" s="61"/>
      <c r="R346" s="61"/>
      <c r="S346" s="61"/>
      <c r="T346" s="61"/>
      <c r="U346" s="80"/>
      <c r="V346" s="80"/>
      <c r="W346" s="80"/>
    </row>
    <row r="347">
      <c r="A347" s="34">
        <v>45705.0</v>
      </c>
      <c r="B347" s="34">
        <v>45716.0</v>
      </c>
      <c r="C347" s="35">
        <v>177999.0</v>
      </c>
      <c r="D347" s="35" t="s">
        <v>214</v>
      </c>
      <c r="E347" s="34">
        <v>45078.0</v>
      </c>
      <c r="F347" s="36">
        <f t="shared" si="4"/>
        <v>20</v>
      </c>
      <c r="G347" s="34">
        <v>45121.0</v>
      </c>
      <c r="H347" s="36">
        <f t="shared" si="5"/>
        <v>19</v>
      </c>
      <c r="I347" s="35" t="s">
        <v>49</v>
      </c>
      <c r="J347" s="35">
        <v>208.0</v>
      </c>
      <c r="K347" s="38"/>
      <c r="L347" s="39"/>
      <c r="M347" s="39"/>
      <c r="N347" s="35" t="s">
        <v>17</v>
      </c>
      <c r="O347" s="40"/>
      <c r="P347" s="61"/>
      <c r="Q347" s="61"/>
      <c r="R347" s="61"/>
      <c r="S347" s="61"/>
      <c r="T347" s="61"/>
      <c r="U347" s="80"/>
      <c r="V347" s="80"/>
      <c r="W347" s="80"/>
    </row>
    <row r="348">
      <c r="A348" s="34">
        <v>45705.0</v>
      </c>
      <c r="B348" s="34">
        <v>45716.0</v>
      </c>
      <c r="C348" s="35">
        <v>184574.0</v>
      </c>
      <c r="D348" s="35" t="s">
        <v>214</v>
      </c>
      <c r="E348" s="34">
        <v>45352.0</v>
      </c>
      <c r="F348" s="36">
        <f t="shared" si="4"/>
        <v>11</v>
      </c>
      <c r="G348" s="34">
        <v>45390.0</v>
      </c>
      <c r="H348" s="36">
        <f t="shared" si="5"/>
        <v>10</v>
      </c>
      <c r="I348" s="35" t="s">
        <v>62</v>
      </c>
      <c r="J348" s="39"/>
      <c r="K348" s="38"/>
      <c r="L348" s="39"/>
      <c r="M348" s="39"/>
      <c r="N348" s="35" t="s">
        <v>17</v>
      </c>
      <c r="O348" s="40"/>
      <c r="P348" s="61"/>
      <c r="Q348" s="61"/>
      <c r="R348" s="61"/>
      <c r="S348" s="61"/>
      <c r="T348" s="61"/>
      <c r="U348" s="80"/>
      <c r="V348" s="80"/>
      <c r="W348" s="80"/>
    </row>
    <row r="349">
      <c r="A349" s="34">
        <v>45705.0</v>
      </c>
      <c r="B349" s="34">
        <v>45716.0</v>
      </c>
      <c r="C349" s="35">
        <v>215994.0</v>
      </c>
      <c r="D349" s="35" t="s">
        <v>214</v>
      </c>
      <c r="E349" s="34">
        <v>45352.0</v>
      </c>
      <c r="F349" s="36">
        <f t="shared" si="4"/>
        <v>11</v>
      </c>
      <c r="G349" s="34">
        <v>45440.0</v>
      </c>
      <c r="H349" s="36">
        <f t="shared" si="5"/>
        <v>9</v>
      </c>
      <c r="I349" s="35" t="s">
        <v>268</v>
      </c>
      <c r="J349" s="39"/>
      <c r="K349" s="38"/>
      <c r="L349" s="39"/>
      <c r="M349" s="39"/>
      <c r="N349" s="35" t="s">
        <v>17</v>
      </c>
      <c r="O349" s="40"/>
      <c r="P349" s="61"/>
      <c r="Q349" s="61"/>
      <c r="R349" s="61"/>
      <c r="S349" s="61"/>
      <c r="T349" s="61"/>
      <c r="U349" s="80"/>
      <c r="V349" s="80"/>
      <c r="W349" s="80"/>
    </row>
    <row r="350">
      <c r="A350" s="34">
        <v>45705.0</v>
      </c>
      <c r="B350" s="34">
        <v>45716.0</v>
      </c>
      <c r="C350" s="35">
        <v>218627.0</v>
      </c>
      <c r="D350" s="35" t="s">
        <v>214</v>
      </c>
      <c r="E350" s="34">
        <v>45444.0</v>
      </c>
      <c r="F350" s="36">
        <f t="shared" si="4"/>
        <v>8</v>
      </c>
      <c r="G350" s="34">
        <v>45463.0</v>
      </c>
      <c r="H350" s="36">
        <f t="shared" si="5"/>
        <v>8</v>
      </c>
      <c r="I350" s="35" t="s">
        <v>62</v>
      </c>
      <c r="J350" s="39"/>
      <c r="K350" s="38"/>
      <c r="L350" s="39"/>
      <c r="M350" s="39"/>
      <c r="N350" s="35" t="s">
        <v>17</v>
      </c>
      <c r="O350" s="40"/>
      <c r="P350" s="61"/>
      <c r="Q350" s="61"/>
      <c r="R350" s="61"/>
      <c r="S350" s="61"/>
      <c r="T350" s="61"/>
      <c r="U350" s="80"/>
      <c r="V350" s="80"/>
      <c r="W350" s="80"/>
    </row>
    <row r="351">
      <c r="A351" s="34">
        <v>45705.0</v>
      </c>
      <c r="B351" s="34">
        <v>45716.0</v>
      </c>
      <c r="C351" s="35">
        <v>233919.0</v>
      </c>
      <c r="D351" s="35" t="s">
        <v>214</v>
      </c>
      <c r="E351" s="34">
        <v>45231.0</v>
      </c>
      <c r="F351" s="36">
        <f t="shared" si="4"/>
        <v>15</v>
      </c>
      <c r="G351" s="37">
        <v>45609.0</v>
      </c>
      <c r="H351" s="36">
        <f t="shared" si="5"/>
        <v>3</v>
      </c>
      <c r="I351" s="35" t="s">
        <v>268</v>
      </c>
      <c r="J351" s="39"/>
      <c r="K351" s="38"/>
      <c r="L351" s="39"/>
      <c r="M351" s="39"/>
      <c r="N351" s="35" t="s">
        <v>17</v>
      </c>
      <c r="O351" s="40"/>
      <c r="P351" s="61"/>
      <c r="Q351" s="61"/>
      <c r="R351" s="61"/>
      <c r="S351" s="61"/>
      <c r="T351" s="61"/>
      <c r="U351" s="80"/>
      <c r="V351" s="80"/>
      <c r="W351" s="80"/>
    </row>
    <row r="352">
      <c r="A352" s="34">
        <v>45705.0</v>
      </c>
      <c r="B352" s="34">
        <v>45716.0</v>
      </c>
      <c r="C352" s="35">
        <v>231234.0</v>
      </c>
      <c r="D352" s="35" t="s">
        <v>214</v>
      </c>
      <c r="E352" s="34">
        <v>45536.0</v>
      </c>
      <c r="F352" s="36">
        <f t="shared" si="4"/>
        <v>5</v>
      </c>
      <c r="G352" s="37">
        <v>45583.0</v>
      </c>
      <c r="H352" s="36">
        <f t="shared" si="5"/>
        <v>4</v>
      </c>
      <c r="I352" s="35" t="s">
        <v>62</v>
      </c>
      <c r="J352" s="39"/>
      <c r="K352" s="38"/>
      <c r="L352" s="39"/>
      <c r="M352" s="39"/>
      <c r="N352" s="35" t="s">
        <v>17</v>
      </c>
      <c r="O352" s="40"/>
      <c r="P352" s="61"/>
      <c r="Q352" s="61"/>
      <c r="R352" s="61"/>
      <c r="S352" s="61"/>
      <c r="T352" s="61"/>
      <c r="U352" s="80"/>
      <c r="V352" s="80"/>
      <c r="W352" s="80"/>
    </row>
    <row r="353">
      <c r="A353" s="34">
        <v>45705.0</v>
      </c>
      <c r="B353" s="34">
        <v>45716.0</v>
      </c>
      <c r="C353" s="35">
        <v>236120.0</v>
      </c>
      <c r="D353" s="35" t="s">
        <v>214</v>
      </c>
      <c r="E353" s="34">
        <v>45597.0</v>
      </c>
      <c r="F353" s="36">
        <f t="shared" si="4"/>
        <v>3</v>
      </c>
      <c r="G353" s="34">
        <v>45632.0</v>
      </c>
      <c r="H353" s="36">
        <f t="shared" si="5"/>
        <v>2</v>
      </c>
      <c r="I353" s="35" t="s">
        <v>265</v>
      </c>
      <c r="J353" s="39"/>
      <c r="K353" s="38"/>
      <c r="L353" s="39"/>
      <c r="M353" s="39"/>
      <c r="N353" s="35" t="s">
        <v>17</v>
      </c>
      <c r="O353" s="40"/>
      <c r="P353" s="61"/>
      <c r="Q353" s="61"/>
      <c r="R353" s="61"/>
      <c r="S353" s="61"/>
      <c r="T353" s="61"/>
      <c r="U353" s="80"/>
      <c r="V353" s="80"/>
      <c r="W353" s="80"/>
    </row>
    <row r="354">
      <c r="A354" s="34">
        <v>45705.0</v>
      </c>
      <c r="B354" s="34">
        <v>45716.0</v>
      </c>
      <c r="C354" s="35">
        <v>241646.0</v>
      </c>
      <c r="D354" s="35" t="s">
        <v>214</v>
      </c>
      <c r="E354" s="34">
        <v>45658.0</v>
      </c>
      <c r="F354" s="36">
        <f t="shared" si="4"/>
        <v>1</v>
      </c>
      <c r="G354" s="34">
        <v>45694.0</v>
      </c>
      <c r="H354" s="36">
        <f t="shared" si="5"/>
        <v>0</v>
      </c>
      <c r="I354" s="35" t="s">
        <v>39</v>
      </c>
      <c r="J354" s="39"/>
      <c r="K354" s="38"/>
      <c r="L354" s="39"/>
      <c r="M354" s="39"/>
      <c r="N354" s="35" t="s">
        <v>17</v>
      </c>
      <c r="O354" s="40"/>
      <c r="P354" s="61"/>
      <c r="Q354" s="61"/>
      <c r="R354" s="61"/>
      <c r="S354" s="61"/>
      <c r="T354" s="61"/>
      <c r="U354" s="80"/>
      <c r="V354" s="80"/>
      <c r="W354" s="80"/>
    </row>
    <row r="355">
      <c r="A355" s="34">
        <v>45705.0</v>
      </c>
      <c r="B355" s="34">
        <v>45716.0</v>
      </c>
      <c r="C355" s="35">
        <v>175689.0</v>
      </c>
      <c r="D355" s="35" t="s">
        <v>214</v>
      </c>
      <c r="E355" s="34">
        <v>45231.0</v>
      </c>
      <c r="F355" s="36">
        <f t="shared" si="4"/>
        <v>15</v>
      </c>
      <c r="G355" s="37">
        <v>45275.0</v>
      </c>
      <c r="H355" s="36">
        <f t="shared" si="5"/>
        <v>14</v>
      </c>
      <c r="I355" s="35" t="s">
        <v>39</v>
      </c>
      <c r="J355" s="39"/>
      <c r="K355" s="38"/>
      <c r="L355" s="39"/>
      <c r="M355" s="39"/>
      <c r="N355" s="35" t="s">
        <v>17</v>
      </c>
      <c r="O355" s="40"/>
      <c r="P355" s="61"/>
      <c r="Q355" s="61"/>
      <c r="R355" s="61"/>
      <c r="S355" s="61"/>
      <c r="T355" s="61"/>
      <c r="U355" s="80"/>
      <c r="V355" s="80"/>
      <c r="W355" s="80"/>
    </row>
    <row r="356">
      <c r="A356" s="34">
        <v>45705.0</v>
      </c>
      <c r="B356" s="34">
        <v>45716.0</v>
      </c>
      <c r="C356" s="35">
        <v>184495.0</v>
      </c>
      <c r="D356" s="35" t="s">
        <v>214</v>
      </c>
      <c r="E356" s="34">
        <v>45139.0</v>
      </c>
      <c r="F356" s="36">
        <f t="shared" si="4"/>
        <v>18</v>
      </c>
      <c r="G356" s="34">
        <v>45176.0</v>
      </c>
      <c r="H356" s="36">
        <f t="shared" si="5"/>
        <v>17</v>
      </c>
      <c r="I356" s="35" t="s">
        <v>39</v>
      </c>
      <c r="J356" s="39"/>
      <c r="K356" s="38"/>
      <c r="L356" s="39"/>
      <c r="M356" s="39"/>
      <c r="N356" s="35" t="s">
        <v>17</v>
      </c>
      <c r="O356" s="40"/>
      <c r="P356" s="61"/>
      <c r="Q356" s="61"/>
      <c r="R356" s="61"/>
      <c r="S356" s="61"/>
      <c r="T356" s="61"/>
      <c r="U356" s="80"/>
      <c r="V356" s="80"/>
      <c r="W356" s="80"/>
    </row>
    <row r="357">
      <c r="A357" s="34">
        <v>45705.0</v>
      </c>
      <c r="B357" s="34">
        <v>45708.0</v>
      </c>
      <c r="C357" s="35">
        <v>210343.0</v>
      </c>
      <c r="D357" s="35" t="s">
        <v>214</v>
      </c>
      <c r="E357" s="34">
        <v>45383.0</v>
      </c>
      <c r="F357" s="36">
        <f t="shared" si="4"/>
        <v>10</v>
      </c>
      <c r="G357" s="34">
        <v>45400.0</v>
      </c>
      <c r="H357" s="36">
        <f t="shared" si="5"/>
        <v>10</v>
      </c>
      <c r="I357" s="35" t="s">
        <v>39</v>
      </c>
      <c r="J357" s="35">
        <v>504.0</v>
      </c>
      <c r="K357" s="48">
        <v>4000.0</v>
      </c>
      <c r="L357" s="35" t="s">
        <v>54</v>
      </c>
      <c r="M357" s="35">
        <v>6660.1</v>
      </c>
      <c r="N357" s="35" t="s">
        <v>15</v>
      </c>
      <c r="O357" s="40"/>
      <c r="P357" s="61"/>
      <c r="Q357" s="61"/>
      <c r="R357" s="61"/>
      <c r="S357" s="61"/>
      <c r="T357" s="61"/>
      <c r="U357" s="80"/>
      <c r="V357" s="80"/>
      <c r="W357" s="80"/>
    </row>
    <row r="358">
      <c r="A358" s="34">
        <v>45705.0</v>
      </c>
      <c r="B358" s="34">
        <v>45713.0</v>
      </c>
      <c r="C358" s="35">
        <v>216865.0</v>
      </c>
      <c r="D358" s="35" t="s">
        <v>214</v>
      </c>
      <c r="E358" s="34">
        <v>45413.0</v>
      </c>
      <c r="F358" s="36">
        <f t="shared" si="4"/>
        <v>9</v>
      </c>
      <c r="G358" s="34">
        <v>45457.0</v>
      </c>
      <c r="H358" s="36">
        <f t="shared" si="5"/>
        <v>8</v>
      </c>
      <c r="I358" s="35" t="s">
        <v>39</v>
      </c>
      <c r="J358" s="39"/>
      <c r="K358" s="48">
        <v>5000.0</v>
      </c>
      <c r="L358" s="35" t="s">
        <v>68</v>
      </c>
      <c r="M358" s="39"/>
      <c r="N358" s="35" t="s">
        <v>20</v>
      </c>
      <c r="O358" s="55" t="s">
        <v>317</v>
      </c>
      <c r="P358" s="61"/>
      <c r="Q358" s="61"/>
      <c r="R358" s="61"/>
      <c r="S358" s="61"/>
      <c r="T358" s="61"/>
      <c r="U358" s="80"/>
      <c r="V358" s="80"/>
      <c r="W358" s="80"/>
    </row>
    <row r="359">
      <c r="A359" s="34">
        <v>45705.0</v>
      </c>
      <c r="B359" s="34">
        <v>45713.0</v>
      </c>
      <c r="C359" s="35">
        <v>229911.0</v>
      </c>
      <c r="D359" s="35" t="s">
        <v>214</v>
      </c>
      <c r="E359" s="34">
        <v>45536.0</v>
      </c>
      <c r="F359" s="36">
        <f t="shared" si="4"/>
        <v>5</v>
      </c>
      <c r="G359" s="34">
        <v>45569.0</v>
      </c>
      <c r="H359" s="36">
        <f t="shared" si="5"/>
        <v>4</v>
      </c>
      <c r="I359" s="35" t="s">
        <v>39</v>
      </c>
      <c r="J359" s="39"/>
      <c r="K359" s="38"/>
      <c r="L359" s="35" t="s">
        <v>54</v>
      </c>
      <c r="M359" s="108">
        <v>45713.0</v>
      </c>
      <c r="N359" s="35" t="s">
        <v>20</v>
      </c>
      <c r="O359" s="40"/>
      <c r="P359" s="61"/>
      <c r="Q359" s="61"/>
      <c r="R359" s="61"/>
      <c r="S359" s="61"/>
      <c r="T359" s="61"/>
      <c r="U359" s="80"/>
      <c r="V359" s="80"/>
      <c r="W359" s="80"/>
    </row>
    <row r="360">
      <c r="A360" s="34">
        <v>45705.0</v>
      </c>
      <c r="B360" s="34">
        <v>45716.0</v>
      </c>
      <c r="C360" s="35">
        <v>188028.0</v>
      </c>
      <c r="D360" s="35" t="s">
        <v>214</v>
      </c>
      <c r="E360" s="34">
        <v>45597.0</v>
      </c>
      <c r="F360" s="36">
        <f t="shared" si="4"/>
        <v>3</v>
      </c>
      <c r="G360" s="37">
        <v>45647.0</v>
      </c>
      <c r="H360" s="36">
        <f t="shared" si="5"/>
        <v>2</v>
      </c>
      <c r="I360" s="35" t="s">
        <v>62</v>
      </c>
      <c r="J360" s="39"/>
      <c r="K360" s="38"/>
      <c r="L360" s="39"/>
      <c r="M360" s="39"/>
      <c r="N360" s="35" t="s">
        <v>17</v>
      </c>
      <c r="O360" s="40"/>
      <c r="P360" s="61"/>
      <c r="Q360" s="61"/>
      <c r="R360" s="61"/>
      <c r="S360" s="61"/>
      <c r="T360" s="61"/>
      <c r="U360" s="80"/>
      <c r="V360" s="80"/>
      <c r="W360" s="80"/>
    </row>
    <row r="361">
      <c r="A361" s="34">
        <v>45705.0</v>
      </c>
      <c r="B361" s="34">
        <v>45716.0</v>
      </c>
      <c r="C361" s="35">
        <v>239866.0</v>
      </c>
      <c r="D361" s="35" t="s">
        <v>214</v>
      </c>
      <c r="E361" s="34">
        <v>45658.0</v>
      </c>
      <c r="F361" s="36">
        <f t="shared" si="4"/>
        <v>1</v>
      </c>
      <c r="G361" s="34">
        <v>45674.0</v>
      </c>
      <c r="H361" s="36">
        <f t="shared" si="5"/>
        <v>1</v>
      </c>
      <c r="I361" s="35" t="s">
        <v>268</v>
      </c>
      <c r="J361" s="39"/>
      <c r="K361" s="38"/>
      <c r="L361" s="39"/>
      <c r="M361" s="39"/>
      <c r="N361" s="35" t="s">
        <v>17</v>
      </c>
      <c r="O361" s="40"/>
      <c r="P361" s="61"/>
      <c r="Q361" s="61"/>
      <c r="R361" s="61"/>
      <c r="S361" s="61"/>
      <c r="T361" s="61"/>
      <c r="U361" s="80"/>
      <c r="V361" s="80"/>
      <c r="W361" s="80"/>
    </row>
    <row r="362">
      <c r="A362" s="34">
        <v>45705.0</v>
      </c>
      <c r="B362" s="34">
        <v>45716.0</v>
      </c>
      <c r="C362" s="35">
        <v>241193.0</v>
      </c>
      <c r="D362" s="35" t="s">
        <v>214</v>
      </c>
      <c r="E362" s="34">
        <v>45658.0</v>
      </c>
      <c r="F362" s="36">
        <f t="shared" si="4"/>
        <v>1</v>
      </c>
      <c r="G362" s="34">
        <v>45688.0</v>
      </c>
      <c r="H362" s="36">
        <f t="shared" si="5"/>
        <v>0</v>
      </c>
      <c r="I362" s="35" t="s">
        <v>49</v>
      </c>
      <c r="J362" s="35" t="s">
        <v>31</v>
      </c>
      <c r="K362" s="38"/>
      <c r="L362" s="39"/>
      <c r="M362" s="39"/>
      <c r="N362" s="35" t="s">
        <v>17</v>
      </c>
      <c r="O362" s="40"/>
      <c r="P362" s="61"/>
      <c r="Q362" s="61"/>
      <c r="R362" s="61"/>
      <c r="S362" s="61"/>
      <c r="T362" s="61"/>
      <c r="U362" s="80"/>
      <c r="V362" s="80"/>
      <c r="W362" s="80"/>
    </row>
    <row r="363">
      <c r="A363" s="34">
        <v>45705.0</v>
      </c>
      <c r="B363" s="34">
        <v>45716.0</v>
      </c>
      <c r="C363" s="35">
        <v>238882.0</v>
      </c>
      <c r="D363" s="35" t="s">
        <v>214</v>
      </c>
      <c r="E363" s="34">
        <v>45536.0</v>
      </c>
      <c r="F363" s="36">
        <f t="shared" si="4"/>
        <v>5</v>
      </c>
      <c r="G363" s="34">
        <v>45695.0</v>
      </c>
      <c r="H363" s="36">
        <f t="shared" si="5"/>
        <v>0</v>
      </c>
      <c r="I363" s="35" t="s">
        <v>62</v>
      </c>
      <c r="J363" s="39"/>
      <c r="K363" s="38"/>
      <c r="L363" s="39"/>
      <c r="M363" s="39"/>
      <c r="N363" s="35" t="s">
        <v>17</v>
      </c>
      <c r="O363" s="40"/>
      <c r="P363" s="61"/>
      <c r="Q363" s="61"/>
      <c r="R363" s="61"/>
      <c r="S363" s="61"/>
      <c r="T363" s="61"/>
      <c r="U363" s="80"/>
      <c r="V363" s="80"/>
      <c r="W363" s="80"/>
    </row>
    <row r="364">
      <c r="A364" s="34">
        <v>45705.0</v>
      </c>
      <c r="B364" s="34">
        <v>45716.0</v>
      </c>
      <c r="C364" s="35">
        <v>97787.0</v>
      </c>
      <c r="D364" s="35" t="s">
        <v>84</v>
      </c>
      <c r="E364" s="34">
        <v>44378.0</v>
      </c>
      <c r="F364" s="36">
        <f t="shared" si="4"/>
        <v>43</v>
      </c>
      <c r="G364" s="34">
        <v>44427.0</v>
      </c>
      <c r="H364" s="36">
        <f t="shared" si="5"/>
        <v>42</v>
      </c>
      <c r="I364" s="35" t="s">
        <v>67</v>
      </c>
      <c r="J364" s="39"/>
      <c r="K364" s="38"/>
      <c r="L364" s="39"/>
      <c r="M364" s="39"/>
      <c r="N364" s="35" t="s">
        <v>17</v>
      </c>
      <c r="O364" s="40"/>
      <c r="P364" s="61"/>
      <c r="Q364" s="61"/>
      <c r="R364" s="61"/>
      <c r="S364" s="61"/>
      <c r="T364" s="61"/>
      <c r="U364" s="80"/>
      <c r="V364" s="80"/>
      <c r="W364" s="80"/>
    </row>
    <row r="365">
      <c r="A365" s="34">
        <v>45705.0</v>
      </c>
      <c r="B365" s="34">
        <v>45716.0</v>
      </c>
      <c r="C365" s="35">
        <v>87843.0</v>
      </c>
      <c r="D365" s="35" t="s">
        <v>84</v>
      </c>
      <c r="E365" s="34">
        <v>44197.0</v>
      </c>
      <c r="F365" s="36">
        <f t="shared" si="4"/>
        <v>49</v>
      </c>
      <c r="G365" s="34">
        <v>44334.0</v>
      </c>
      <c r="H365" s="36">
        <f t="shared" si="5"/>
        <v>45</v>
      </c>
      <c r="I365" s="35" t="s">
        <v>39</v>
      </c>
      <c r="J365" s="39"/>
      <c r="K365" s="38"/>
      <c r="L365" s="35" t="s">
        <v>54</v>
      </c>
      <c r="M365" s="35" t="s">
        <v>318</v>
      </c>
      <c r="N365" s="35" t="s">
        <v>17</v>
      </c>
      <c r="O365" s="55" t="s">
        <v>319</v>
      </c>
      <c r="P365" s="61"/>
      <c r="Q365" s="61"/>
      <c r="R365" s="61"/>
      <c r="S365" s="61"/>
      <c r="T365" s="61"/>
      <c r="U365" s="80"/>
      <c r="V365" s="80"/>
      <c r="W365" s="80"/>
    </row>
    <row r="366">
      <c r="A366" s="34">
        <v>45705.0</v>
      </c>
      <c r="B366" s="34">
        <v>45716.0</v>
      </c>
      <c r="C366" s="35">
        <v>128774.0</v>
      </c>
      <c r="D366" s="35" t="s">
        <v>84</v>
      </c>
      <c r="E366" s="34">
        <v>44621.0</v>
      </c>
      <c r="F366" s="36">
        <f t="shared" si="4"/>
        <v>35</v>
      </c>
      <c r="G366" s="34">
        <v>44704.0</v>
      </c>
      <c r="H366" s="36">
        <f t="shared" si="5"/>
        <v>33</v>
      </c>
      <c r="I366" s="35" t="s">
        <v>39</v>
      </c>
      <c r="J366" s="39"/>
      <c r="K366" s="38"/>
      <c r="L366" s="35" t="s">
        <v>54</v>
      </c>
      <c r="M366" s="39"/>
      <c r="N366" s="35" t="s">
        <v>17</v>
      </c>
      <c r="O366" s="40"/>
      <c r="P366" s="61"/>
      <c r="Q366" s="61"/>
      <c r="R366" s="61"/>
      <c r="S366" s="61"/>
      <c r="T366" s="61"/>
      <c r="U366" s="80"/>
      <c r="V366" s="80"/>
      <c r="W366" s="80"/>
    </row>
    <row r="367">
      <c r="A367" s="34">
        <v>45705.0</v>
      </c>
      <c r="B367" s="34">
        <v>45716.0</v>
      </c>
      <c r="C367" s="35">
        <v>186253.0</v>
      </c>
      <c r="D367" s="35" t="s">
        <v>84</v>
      </c>
      <c r="E367" s="34">
        <v>45078.0</v>
      </c>
      <c r="F367" s="36">
        <f t="shared" si="4"/>
        <v>20</v>
      </c>
      <c r="G367" s="34">
        <v>45188.0</v>
      </c>
      <c r="H367" s="36">
        <f t="shared" si="5"/>
        <v>17</v>
      </c>
      <c r="I367" s="35" t="s">
        <v>39</v>
      </c>
      <c r="J367" s="39"/>
      <c r="K367" s="38"/>
      <c r="L367" s="35" t="s">
        <v>54</v>
      </c>
      <c r="M367" s="39"/>
      <c r="N367" s="35" t="s">
        <v>17</v>
      </c>
      <c r="O367" s="40"/>
      <c r="P367" s="61"/>
      <c r="Q367" s="61"/>
      <c r="R367" s="61"/>
      <c r="S367" s="61"/>
      <c r="T367" s="61"/>
      <c r="U367" s="80"/>
      <c r="V367" s="80"/>
      <c r="W367" s="80"/>
    </row>
    <row r="368">
      <c r="A368" s="34">
        <v>45705.0</v>
      </c>
      <c r="B368" s="34">
        <v>45714.0</v>
      </c>
      <c r="C368" s="35">
        <v>206141.0</v>
      </c>
      <c r="D368" s="35" t="s">
        <v>84</v>
      </c>
      <c r="E368" s="34">
        <v>45323.0</v>
      </c>
      <c r="F368" s="36">
        <f t="shared" si="4"/>
        <v>12</v>
      </c>
      <c r="G368" s="34">
        <v>45364.0</v>
      </c>
      <c r="H368" s="36">
        <f t="shared" si="5"/>
        <v>11</v>
      </c>
      <c r="I368" s="35" t="s">
        <v>39</v>
      </c>
      <c r="J368" s="35">
        <v>502.0</v>
      </c>
      <c r="K368" s="48">
        <v>10000.0</v>
      </c>
      <c r="L368" s="35" t="s">
        <v>68</v>
      </c>
      <c r="M368" s="153">
        <v>0.8112</v>
      </c>
      <c r="N368" s="35" t="s">
        <v>20</v>
      </c>
      <c r="O368" s="40"/>
      <c r="P368" s="61"/>
      <c r="Q368" s="61"/>
      <c r="R368" s="61"/>
      <c r="S368" s="61"/>
      <c r="T368" s="61"/>
      <c r="U368" s="80"/>
      <c r="V368" s="80"/>
      <c r="W368" s="80"/>
    </row>
    <row r="369">
      <c r="A369" s="34">
        <v>45705.0</v>
      </c>
      <c r="B369" s="34">
        <v>45713.0</v>
      </c>
      <c r="C369" s="35">
        <v>172086.0</v>
      </c>
      <c r="D369" s="35" t="s">
        <v>84</v>
      </c>
      <c r="E369" s="34">
        <v>45047.0</v>
      </c>
      <c r="F369" s="36">
        <f t="shared" si="4"/>
        <v>21</v>
      </c>
      <c r="G369" s="34">
        <v>45070.0</v>
      </c>
      <c r="H369" s="36">
        <f t="shared" si="5"/>
        <v>21</v>
      </c>
      <c r="I369" s="35" t="s">
        <v>39</v>
      </c>
      <c r="J369" s="35">
        <v>505.0</v>
      </c>
      <c r="K369" s="48" t="s">
        <v>320</v>
      </c>
      <c r="L369" s="35" t="s">
        <v>68</v>
      </c>
      <c r="M369" s="35" t="s">
        <v>280</v>
      </c>
      <c r="N369" s="35" t="s">
        <v>15</v>
      </c>
      <c r="O369" s="40"/>
      <c r="P369" s="61"/>
      <c r="Q369" s="61"/>
      <c r="R369" s="61"/>
      <c r="S369" s="61"/>
      <c r="T369" s="61"/>
      <c r="U369" s="80"/>
      <c r="V369" s="80"/>
      <c r="W369" s="80"/>
    </row>
    <row r="370">
      <c r="A370" s="34">
        <v>45705.0</v>
      </c>
      <c r="B370" s="34">
        <v>45713.0</v>
      </c>
      <c r="C370" s="35">
        <v>229707.0</v>
      </c>
      <c r="D370" s="35" t="s">
        <v>84</v>
      </c>
      <c r="E370" s="34">
        <v>45536.0</v>
      </c>
      <c r="F370" s="36">
        <f t="shared" si="4"/>
        <v>5</v>
      </c>
      <c r="G370" s="34">
        <v>45568.0</v>
      </c>
      <c r="H370" s="36">
        <f t="shared" si="5"/>
        <v>4</v>
      </c>
      <c r="I370" s="35" t="s">
        <v>39</v>
      </c>
      <c r="J370" s="39"/>
      <c r="K370" s="48">
        <v>2000.0</v>
      </c>
      <c r="L370" s="35" t="s">
        <v>68</v>
      </c>
      <c r="M370" s="39"/>
      <c r="N370" s="35" t="s">
        <v>20</v>
      </c>
      <c r="O370" s="40"/>
      <c r="P370" s="61"/>
      <c r="Q370" s="61"/>
      <c r="R370" s="61"/>
      <c r="S370" s="61"/>
      <c r="T370" s="61"/>
      <c r="U370" s="80"/>
      <c r="V370" s="80"/>
      <c r="W370" s="80"/>
    </row>
    <row r="371">
      <c r="A371" s="34">
        <v>45705.0</v>
      </c>
      <c r="B371" s="34">
        <v>45716.0</v>
      </c>
      <c r="C371" s="35">
        <v>184937.0</v>
      </c>
      <c r="D371" s="35" t="s">
        <v>84</v>
      </c>
      <c r="E371" s="34">
        <v>45139.0</v>
      </c>
      <c r="F371" s="36">
        <f t="shared" si="4"/>
        <v>18</v>
      </c>
      <c r="G371" s="34">
        <v>45176.0</v>
      </c>
      <c r="H371" s="36">
        <f t="shared" si="5"/>
        <v>17</v>
      </c>
      <c r="I371" s="35" t="s">
        <v>39</v>
      </c>
      <c r="J371" s="39"/>
      <c r="K371" s="38"/>
      <c r="L371" s="39"/>
      <c r="M371" s="39"/>
      <c r="N371" s="35" t="s">
        <v>17</v>
      </c>
      <c r="O371" s="40"/>
      <c r="P371" s="61"/>
      <c r="Q371" s="61"/>
      <c r="R371" s="61"/>
      <c r="S371" s="61"/>
      <c r="T371" s="61"/>
      <c r="U371" s="80"/>
      <c r="V371" s="80"/>
      <c r="W371" s="80"/>
    </row>
    <row r="372">
      <c r="A372" s="34">
        <v>45705.0</v>
      </c>
      <c r="B372" s="34">
        <v>45716.0</v>
      </c>
      <c r="C372" s="35">
        <v>190174.0</v>
      </c>
      <c r="D372" s="35" t="s">
        <v>84</v>
      </c>
      <c r="E372" s="34">
        <v>45170.0</v>
      </c>
      <c r="F372" s="36">
        <f t="shared" si="4"/>
        <v>17</v>
      </c>
      <c r="G372" s="37">
        <v>45226.0</v>
      </c>
      <c r="H372" s="36">
        <f t="shared" si="5"/>
        <v>16</v>
      </c>
      <c r="I372" s="35" t="s">
        <v>39</v>
      </c>
      <c r="J372" s="39"/>
      <c r="K372" s="38"/>
      <c r="L372" s="39"/>
      <c r="M372" s="39"/>
      <c r="N372" s="35" t="s">
        <v>17</v>
      </c>
      <c r="O372" s="40"/>
      <c r="P372" s="61"/>
      <c r="Q372" s="61"/>
      <c r="R372" s="61"/>
      <c r="S372" s="61"/>
      <c r="T372" s="61"/>
      <c r="U372" s="80"/>
      <c r="V372" s="80"/>
      <c r="W372" s="80"/>
    </row>
    <row r="373">
      <c r="A373" s="34">
        <v>45705.0</v>
      </c>
      <c r="B373" s="34">
        <v>45716.0</v>
      </c>
      <c r="C373" s="35">
        <v>194490.0</v>
      </c>
      <c r="D373" s="35" t="s">
        <v>84</v>
      </c>
      <c r="E373" s="34">
        <v>45170.0</v>
      </c>
      <c r="F373" s="36">
        <f t="shared" si="4"/>
        <v>17</v>
      </c>
      <c r="G373" s="37">
        <v>45259.0</v>
      </c>
      <c r="H373" s="36">
        <f t="shared" si="5"/>
        <v>14</v>
      </c>
      <c r="I373" s="35" t="s">
        <v>67</v>
      </c>
      <c r="J373" s="39"/>
      <c r="K373" s="38"/>
      <c r="L373" s="39"/>
      <c r="M373" s="39"/>
      <c r="N373" s="35" t="s">
        <v>17</v>
      </c>
      <c r="O373" s="40"/>
      <c r="P373" s="61"/>
      <c r="Q373" s="61"/>
      <c r="R373" s="61"/>
      <c r="S373" s="61"/>
      <c r="T373" s="61"/>
      <c r="U373" s="80"/>
      <c r="V373" s="80"/>
      <c r="W373" s="80"/>
    </row>
    <row r="374">
      <c r="A374" s="34">
        <v>45705.0</v>
      </c>
      <c r="B374" s="34">
        <v>45716.0</v>
      </c>
      <c r="C374" s="35">
        <v>197671.0</v>
      </c>
      <c r="D374" s="35" t="s">
        <v>84</v>
      </c>
      <c r="E374" s="34">
        <v>45323.0</v>
      </c>
      <c r="F374" s="36">
        <f t="shared" si="4"/>
        <v>12</v>
      </c>
      <c r="G374" s="34">
        <v>45303.0</v>
      </c>
      <c r="H374" s="36">
        <f t="shared" si="5"/>
        <v>13</v>
      </c>
      <c r="I374" s="35" t="s">
        <v>321</v>
      </c>
      <c r="J374" s="39"/>
      <c r="K374" s="38"/>
      <c r="L374" s="39"/>
      <c r="M374" s="39"/>
      <c r="N374" s="35" t="s">
        <v>17</v>
      </c>
      <c r="O374" s="40"/>
      <c r="P374" s="61"/>
      <c r="Q374" s="61"/>
      <c r="R374" s="61"/>
      <c r="S374" s="61"/>
      <c r="T374" s="61"/>
      <c r="U374" s="80"/>
      <c r="V374" s="80"/>
      <c r="W374" s="80"/>
    </row>
    <row r="375">
      <c r="A375" s="34">
        <v>45705.0</v>
      </c>
      <c r="B375" s="34">
        <v>45716.0</v>
      </c>
      <c r="C375" s="35">
        <v>200749.0</v>
      </c>
      <c r="D375" s="35" t="s">
        <v>84</v>
      </c>
      <c r="E375" s="34">
        <v>45261.0</v>
      </c>
      <c r="F375" s="36">
        <f t="shared" si="4"/>
        <v>14</v>
      </c>
      <c r="G375" s="34">
        <v>45328.0</v>
      </c>
      <c r="H375" s="36">
        <f t="shared" si="5"/>
        <v>12</v>
      </c>
      <c r="I375" s="35" t="s">
        <v>67</v>
      </c>
      <c r="J375" s="39"/>
      <c r="K375" s="38"/>
      <c r="L375" s="39"/>
      <c r="M375" s="39"/>
      <c r="N375" s="35" t="s">
        <v>17</v>
      </c>
      <c r="O375" s="40"/>
      <c r="P375" s="61"/>
      <c r="Q375" s="61"/>
      <c r="R375" s="61"/>
      <c r="S375" s="61"/>
      <c r="T375" s="61"/>
      <c r="U375" s="80"/>
      <c r="V375" s="80"/>
      <c r="W375" s="80"/>
    </row>
    <row r="376">
      <c r="A376" s="34">
        <v>45705.0</v>
      </c>
      <c r="B376" s="34">
        <v>45716.0</v>
      </c>
      <c r="C376" s="35">
        <v>206834.0</v>
      </c>
      <c r="D376" s="35" t="s">
        <v>84</v>
      </c>
      <c r="E376" s="34">
        <v>45231.0</v>
      </c>
      <c r="F376" s="36">
        <f t="shared" si="4"/>
        <v>15</v>
      </c>
      <c r="G376" s="34">
        <v>45370.0</v>
      </c>
      <c r="H376" s="36">
        <f t="shared" si="5"/>
        <v>11</v>
      </c>
      <c r="I376" s="35" t="s">
        <v>39</v>
      </c>
      <c r="J376" s="39"/>
      <c r="K376" s="38"/>
      <c r="L376" s="39"/>
      <c r="M376" s="39"/>
      <c r="N376" s="35" t="s">
        <v>17</v>
      </c>
      <c r="O376" s="40"/>
      <c r="P376" s="61"/>
      <c r="Q376" s="61"/>
      <c r="R376" s="61"/>
      <c r="S376" s="61"/>
      <c r="T376" s="61"/>
      <c r="U376" s="80"/>
      <c r="V376" s="80"/>
      <c r="W376" s="80"/>
    </row>
    <row r="377">
      <c r="A377" s="34">
        <v>45705.0</v>
      </c>
      <c r="B377" s="34">
        <v>45716.0</v>
      </c>
      <c r="C377" s="35">
        <v>211410.0</v>
      </c>
      <c r="D377" s="35" t="s">
        <v>84</v>
      </c>
      <c r="E377" s="34">
        <v>45323.0</v>
      </c>
      <c r="F377" s="36">
        <f t="shared" si="4"/>
        <v>12</v>
      </c>
      <c r="G377" s="34">
        <v>45408.0</v>
      </c>
      <c r="H377" s="36">
        <f t="shared" si="5"/>
        <v>10</v>
      </c>
      <c r="I377" s="35" t="s">
        <v>39</v>
      </c>
      <c r="J377" s="39"/>
      <c r="K377" s="38"/>
      <c r="L377" s="39"/>
      <c r="M377" s="39"/>
      <c r="N377" s="35" t="s">
        <v>17</v>
      </c>
      <c r="O377" s="40"/>
      <c r="P377" s="61"/>
      <c r="Q377" s="61"/>
      <c r="R377" s="61"/>
      <c r="S377" s="61"/>
      <c r="T377" s="61"/>
      <c r="U377" s="80"/>
      <c r="V377" s="80"/>
      <c r="W377" s="80"/>
    </row>
    <row r="378">
      <c r="A378" s="34">
        <v>45705.0</v>
      </c>
      <c r="B378" s="34">
        <v>45716.0</v>
      </c>
      <c r="C378" s="35">
        <v>236683.0</v>
      </c>
      <c r="D378" s="35" t="s">
        <v>84</v>
      </c>
      <c r="E378" s="34">
        <v>45597.0</v>
      </c>
      <c r="F378" s="36">
        <f t="shared" si="4"/>
        <v>3</v>
      </c>
      <c r="G378" s="37">
        <v>45636.0</v>
      </c>
      <c r="H378" s="36">
        <f t="shared" si="5"/>
        <v>2</v>
      </c>
      <c r="I378" s="35" t="s">
        <v>62</v>
      </c>
      <c r="J378" s="39"/>
      <c r="K378" s="38"/>
      <c r="L378" s="39"/>
      <c r="M378" s="39"/>
      <c r="N378" s="35" t="s">
        <v>17</v>
      </c>
      <c r="O378" s="40"/>
      <c r="P378" s="61"/>
      <c r="Q378" s="61"/>
      <c r="R378" s="61"/>
      <c r="S378" s="61"/>
      <c r="T378" s="61"/>
      <c r="U378" s="80"/>
      <c r="V378" s="80"/>
      <c r="W378" s="80"/>
    </row>
    <row r="379">
      <c r="A379" s="34">
        <v>45705.0</v>
      </c>
      <c r="B379" s="34">
        <v>45716.0</v>
      </c>
      <c r="C379" s="35">
        <v>203894.0</v>
      </c>
      <c r="D379" s="35" t="s">
        <v>248</v>
      </c>
      <c r="E379" s="34">
        <v>45200.0</v>
      </c>
      <c r="F379" s="36">
        <f t="shared" si="4"/>
        <v>16</v>
      </c>
      <c r="G379" s="34">
        <v>45350.0</v>
      </c>
      <c r="H379" s="36">
        <f t="shared" si="5"/>
        <v>12</v>
      </c>
      <c r="I379" s="35" t="s">
        <v>62</v>
      </c>
      <c r="J379" s="39"/>
      <c r="K379" s="38"/>
      <c r="L379" s="39"/>
      <c r="M379" s="39"/>
      <c r="N379" s="35" t="s">
        <v>17</v>
      </c>
      <c r="O379" s="40"/>
      <c r="P379" s="61"/>
      <c r="Q379" s="61"/>
      <c r="R379" s="61"/>
      <c r="S379" s="61"/>
      <c r="T379" s="61"/>
      <c r="U379" s="80"/>
      <c r="V379" s="80"/>
      <c r="W379" s="80"/>
    </row>
    <row r="380">
      <c r="A380" s="34">
        <v>45705.0</v>
      </c>
      <c r="B380" s="34">
        <v>45716.0</v>
      </c>
      <c r="C380" s="35">
        <v>238701.0</v>
      </c>
      <c r="D380" s="35" t="s">
        <v>248</v>
      </c>
      <c r="E380" s="34">
        <v>45627.0</v>
      </c>
      <c r="F380" s="36">
        <f t="shared" si="4"/>
        <v>2</v>
      </c>
      <c r="G380" s="34">
        <v>45674.0</v>
      </c>
      <c r="H380" s="36">
        <f t="shared" si="5"/>
        <v>1</v>
      </c>
      <c r="I380" s="35" t="s">
        <v>39</v>
      </c>
      <c r="J380" s="39"/>
      <c r="K380" s="38"/>
      <c r="L380" s="39"/>
      <c r="M380" s="39"/>
      <c r="N380" s="35" t="s">
        <v>17</v>
      </c>
      <c r="O380" s="40"/>
      <c r="P380" s="61"/>
      <c r="Q380" s="61"/>
      <c r="R380" s="61"/>
      <c r="S380" s="61"/>
      <c r="T380" s="61"/>
      <c r="U380" s="80"/>
      <c r="V380" s="80"/>
      <c r="W380" s="80"/>
    </row>
    <row r="381">
      <c r="A381" s="34">
        <v>45713.0</v>
      </c>
      <c r="B381" s="34">
        <v>45716.0</v>
      </c>
      <c r="C381" s="35">
        <v>195540.0</v>
      </c>
      <c r="D381" s="35" t="s">
        <v>248</v>
      </c>
      <c r="E381" s="34">
        <v>45383.0</v>
      </c>
      <c r="F381" s="36">
        <f t="shared" si="4"/>
        <v>10</v>
      </c>
      <c r="G381" s="37">
        <v>45272.0</v>
      </c>
      <c r="H381" s="36">
        <f t="shared" si="5"/>
        <v>14</v>
      </c>
      <c r="I381" s="35" t="s">
        <v>67</v>
      </c>
      <c r="J381" s="39"/>
      <c r="K381" s="48">
        <v>5000.0</v>
      </c>
      <c r="L381" s="39"/>
      <c r="M381" s="39"/>
      <c r="N381" s="35" t="s">
        <v>18</v>
      </c>
      <c r="O381" s="40"/>
      <c r="P381" s="61"/>
      <c r="Q381" s="61"/>
      <c r="R381" s="61"/>
      <c r="S381" s="61"/>
      <c r="T381" s="61"/>
      <c r="U381" s="80"/>
      <c r="V381" s="80"/>
      <c r="W381" s="80"/>
    </row>
    <row r="382">
      <c r="A382" s="34">
        <v>45705.0</v>
      </c>
      <c r="B382" s="34">
        <v>45716.0</v>
      </c>
      <c r="C382" s="35">
        <v>221389.0</v>
      </c>
      <c r="D382" s="35" t="s">
        <v>248</v>
      </c>
      <c r="E382" s="34">
        <v>45444.0</v>
      </c>
      <c r="F382" s="36">
        <f t="shared" si="4"/>
        <v>8</v>
      </c>
      <c r="G382" s="34">
        <v>45400.0</v>
      </c>
      <c r="H382" s="36">
        <f t="shared" si="5"/>
        <v>10</v>
      </c>
      <c r="I382" s="35" t="s">
        <v>39</v>
      </c>
      <c r="J382" s="39"/>
      <c r="K382" s="38"/>
      <c r="L382" s="39"/>
      <c r="M382" s="39"/>
      <c r="N382" s="35" t="s">
        <v>17</v>
      </c>
      <c r="O382" s="40"/>
      <c r="P382" s="61"/>
      <c r="Q382" s="61"/>
      <c r="R382" s="61"/>
      <c r="S382" s="61"/>
      <c r="T382" s="61"/>
      <c r="U382" s="80"/>
      <c r="V382" s="80"/>
      <c r="W382" s="80"/>
    </row>
    <row r="383">
      <c r="A383" s="34">
        <v>45705.0</v>
      </c>
      <c r="B383" s="34">
        <v>45716.0</v>
      </c>
      <c r="C383" s="35">
        <v>225502.0</v>
      </c>
      <c r="D383" s="35" t="s">
        <v>248</v>
      </c>
      <c r="E383" s="34">
        <v>45505.0</v>
      </c>
      <c r="F383" s="36">
        <f t="shared" si="4"/>
        <v>6</v>
      </c>
      <c r="G383" s="34">
        <v>45527.0</v>
      </c>
      <c r="H383" s="36">
        <f t="shared" si="5"/>
        <v>6</v>
      </c>
      <c r="I383" s="35" t="s">
        <v>39</v>
      </c>
      <c r="J383" s="39"/>
      <c r="K383" s="38"/>
      <c r="L383" s="39"/>
      <c r="M383" s="39"/>
      <c r="N383" s="35" t="s">
        <v>17</v>
      </c>
      <c r="O383" s="40"/>
      <c r="P383" s="61"/>
      <c r="Q383" s="61"/>
      <c r="R383" s="61"/>
      <c r="S383" s="61"/>
      <c r="T383" s="61"/>
      <c r="U383" s="80"/>
      <c r="V383" s="80"/>
      <c r="W383" s="80"/>
    </row>
    <row r="384">
      <c r="A384" s="34">
        <v>45705.0</v>
      </c>
      <c r="B384" s="34">
        <v>45716.0</v>
      </c>
      <c r="C384" s="35">
        <v>229235.0</v>
      </c>
      <c r="D384" s="35" t="s">
        <v>248</v>
      </c>
      <c r="E384" s="34">
        <v>45536.0</v>
      </c>
      <c r="F384" s="36">
        <f t="shared" si="4"/>
        <v>5</v>
      </c>
      <c r="G384" s="34">
        <v>45562.0</v>
      </c>
      <c r="H384" s="36">
        <f t="shared" si="5"/>
        <v>5</v>
      </c>
      <c r="I384" s="35" t="s">
        <v>39</v>
      </c>
      <c r="J384" s="39"/>
      <c r="K384" s="38"/>
      <c r="L384" s="39"/>
      <c r="M384" s="39"/>
      <c r="N384" s="35" t="s">
        <v>17</v>
      </c>
      <c r="O384" s="40"/>
      <c r="P384" s="61"/>
      <c r="Q384" s="61"/>
      <c r="R384" s="61"/>
      <c r="S384" s="61"/>
      <c r="T384" s="61"/>
      <c r="U384" s="80"/>
      <c r="V384" s="80"/>
      <c r="W384" s="80"/>
    </row>
    <row r="385">
      <c r="A385" s="34">
        <v>45705.0</v>
      </c>
      <c r="B385" s="34">
        <v>45715.0</v>
      </c>
      <c r="C385" s="35">
        <v>231530.0</v>
      </c>
      <c r="D385" s="35" t="s">
        <v>248</v>
      </c>
      <c r="E385" s="34">
        <v>45505.0</v>
      </c>
      <c r="F385" s="36">
        <f t="shared" si="4"/>
        <v>6</v>
      </c>
      <c r="G385" s="37">
        <v>45590.0</v>
      </c>
      <c r="H385" s="36">
        <f t="shared" si="5"/>
        <v>4</v>
      </c>
      <c r="I385" s="35" t="s">
        <v>39</v>
      </c>
      <c r="J385" s="39"/>
      <c r="K385" s="38"/>
      <c r="L385" s="35" t="s">
        <v>68</v>
      </c>
      <c r="M385" s="39"/>
      <c r="N385" s="35" t="s">
        <v>15</v>
      </c>
      <c r="O385" s="40"/>
      <c r="P385" s="61"/>
      <c r="Q385" s="61"/>
      <c r="R385" s="61"/>
      <c r="S385" s="61"/>
      <c r="T385" s="61"/>
      <c r="U385" s="80"/>
      <c r="V385" s="80"/>
      <c r="W385" s="80"/>
    </row>
    <row r="386">
      <c r="A386" s="34">
        <v>45705.0</v>
      </c>
      <c r="B386" s="34">
        <v>45715.0</v>
      </c>
      <c r="C386" s="35">
        <v>233689.0</v>
      </c>
      <c r="D386" s="35" t="s">
        <v>248</v>
      </c>
      <c r="E386" s="34">
        <v>45352.0</v>
      </c>
      <c r="F386" s="36">
        <f t="shared" si="4"/>
        <v>11</v>
      </c>
      <c r="G386" s="34">
        <v>45543.0</v>
      </c>
      <c r="H386" s="36">
        <f t="shared" si="5"/>
        <v>5</v>
      </c>
      <c r="I386" s="35" t="s">
        <v>39</v>
      </c>
      <c r="J386" s="39"/>
      <c r="K386" s="38"/>
      <c r="L386" s="35" t="s">
        <v>68</v>
      </c>
      <c r="M386" s="39"/>
      <c r="N386" s="35" t="s">
        <v>15</v>
      </c>
      <c r="O386" s="40"/>
      <c r="P386" s="61"/>
      <c r="Q386" s="61"/>
      <c r="R386" s="61"/>
      <c r="S386" s="61"/>
      <c r="T386" s="61"/>
      <c r="U386" s="80"/>
      <c r="V386" s="80"/>
      <c r="W386" s="80"/>
    </row>
    <row r="387">
      <c r="A387" s="34">
        <v>45705.0</v>
      </c>
      <c r="B387" s="34">
        <v>45715.0</v>
      </c>
      <c r="C387" s="35">
        <v>227236.0</v>
      </c>
      <c r="D387" s="35" t="s">
        <v>248</v>
      </c>
      <c r="E387" s="34">
        <v>45566.0</v>
      </c>
      <c r="F387" s="36">
        <f t="shared" si="4"/>
        <v>4</v>
      </c>
      <c r="G387" s="37">
        <v>45618.0</v>
      </c>
      <c r="H387" s="36">
        <f t="shared" si="5"/>
        <v>3</v>
      </c>
      <c r="I387" s="35" t="s">
        <v>39</v>
      </c>
      <c r="J387" s="39"/>
      <c r="K387" s="38"/>
      <c r="L387" s="35" t="s">
        <v>68</v>
      </c>
      <c r="M387" s="39"/>
      <c r="N387" s="35" t="s">
        <v>15</v>
      </c>
      <c r="O387" s="40"/>
      <c r="P387" s="61"/>
      <c r="Q387" s="61"/>
      <c r="R387" s="61"/>
      <c r="S387" s="61"/>
      <c r="T387" s="61"/>
      <c r="U387" s="80"/>
      <c r="V387" s="80"/>
      <c r="W387" s="80"/>
    </row>
    <row r="388">
      <c r="A388" s="34">
        <v>45705.0</v>
      </c>
      <c r="B388" s="34">
        <v>45716.0</v>
      </c>
      <c r="C388" s="35">
        <v>234349.0</v>
      </c>
      <c r="D388" s="35" t="s">
        <v>248</v>
      </c>
      <c r="E388" s="34">
        <v>45566.0</v>
      </c>
      <c r="F388" s="36">
        <f t="shared" si="4"/>
        <v>4</v>
      </c>
      <c r="G388" s="34">
        <v>45629.0</v>
      </c>
      <c r="H388" s="36">
        <f t="shared" si="5"/>
        <v>2</v>
      </c>
      <c r="I388" s="35" t="s">
        <v>62</v>
      </c>
      <c r="J388" s="39"/>
      <c r="K388" s="38"/>
      <c r="L388" s="39"/>
      <c r="M388" s="39"/>
      <c r="N388" s="35" t="s">
        <v>17</v>
      </c>
      <c r="O388" s="40"/>
      <c r="P388" s="61"/>
      <c r="Q388" s="61"/>
      <c r="R388" s="61"/>
      <c r="S388" s="61"/>
      <c r="T388" s="61"/>
      <c r="U388" s="80"/>
      <c r="V388" s="80"/>
      <c r="W388" s="80"/>
    </row>
    <row r="389">
      <c r="A389" s="34">
        <v>45705.0</v>
      </c>
      <c r="B389" s="34">
        <v>45716.0</v>
      </c>
      <c r="C389" s="35">
        <v>237251.0</v>
      </c>
      <c r="D389" s="35" t="s">
        <v>248</v>
      </c>
      <c r="E389" s="34">
        <v>45627.0</v>
      </c>
      <c r="F389" s="36">
        <f t="shared" si="4"/>
        <v>2</v>
      </c>
      <c r="G389" s="37">
        <v>45642.0</v>
      </c>
      <c r="H389" s="36">
        <f t="shared" si="5"/>
        <v>2</v>
      </c>
      <c r="I389" s="35" t="s">
        <v>46</v>
      </c>
      <c r="J389" s="35" t="s">
        <v>31</v>
      </c>
      <c r="K389" s="38"/>
      <c r="L389" s="39"/>
      <c r="M389" s="39"/>
      <c r="N389" s="35" t="s">
        <v>17</v>
      </c>
      <c r="O389" s="40"/>
      <c r="P389" s="61"/>
      <c r="Q389" s="61"/>
      <c r="R389" s="61"/>
      <c r="S389" s="61"/>
      <c r="T389" s="61"/>
      <c r="U389" s="80"/>
      <c r="V389" s="80"/>
      <c r="W389" s="80"/>
    </row>
    <row r="390">
      <c r="A390" s="34">
        <v>45705.0</v>
      </c>
      <c r="B390" s="34">
        <v>45716.0</v>
      </c>
      <c r="C390" s="35">
        <v>237949.0</v>
      </c>
      <c r="D390" s="35" t="s">
        <v>248</v>
      </c>
      <c r="E390" s="34">
        <v>45627.0</v>
      </c>
      <c r="F390" s="36">
        <f t="shared" si="4"/>
        <v>2</v>
      </c>
      <c r="G390" s="34">
        <v>45663.0</v>
      </c>
      <c r="H390" s="36">
        <f t="shared" si="5"/>
        <v>1</v>
      </c>
      <c r="I390" s="35" t="s">
        <v>46</v>
      </c>
      <c r="J390" s="35" t="s">
        <v>31</v>
      </c>
      <c r="K390" s="38"/>
      <c r="L390" s="39"/>
      <c r="M390" s="39"/>
      <c r="N390" s="35" t="s">
        <v>17</v>
      </c>
      <c r="O390" s="40"/>
      <c r="P390" s="61"/>
      <c r="Q390" s="61"/>
      <c r="R390" s="61"/>
      <c r="S390" s="61"/>
      <c r="T390" s="61"/>
      <c r="U390" s="80"/>
      <c r="V390" s="80"/>
      <c r="W390" s="80"/>
    </row>
    <row r="391">
      <c r="A391" s="34">
        <v>45705.0</v>
      </c>
      <c r="B391" s="34">
        <v>45715.0</v>
      </c>
      <c r="C391" s="35">
        <v>239309.0</v>
      </c>
      <c r="D391" s="35" t="s">
        <v>248</v>
      </c>
      <c r="E391" s="34">
        <v>45627.0</v>
      </c>
      <c r="F391" s="36">
        <f t="shared" si="4"/>
        <v>2</v>
      </c>
      <c r="G391" s="34">
        <v>45671.0</v>
      </c>
      <c r="H391" s="36">
        <f t="shared" si="5"/>
        <v>1</v>
      </c>
      <c r="I391" s="35" t="s">
        <v>39</v>
      </c>
      <c r="J391" s="39"/>
      <c r="K391" s="38"/>
      <c r="L391" s="35" t="s">
        <v>68</v>
      </c>
      <c r="M391" s="39"/>
      <c r="N391" s="35" t="s">
        <v>15</v>
      </c>
      <c r="O391" s="40"/>
      <c r="P391" s="61"/>
      <c r="Q391" s="61"/>
      <c r="R391" s="61"/>
      <c r="S391" s="61"/>
      <c r="T391" s="61"/>
      <c r="U391" s="80"/>
      <c r="V391" s="80"/>
      <c r="W391" s="80"/>
    </row>
    <row r="392">
      <c r="A392" s="34">
        <v>45705.0</v>
      </c>
      <c r="B392" s="34">
        <v>45716.0</v>
      </c>
      <c r="C392" s="35">
        <v>239638.0</v>
      </c>
      <c r="D392" s="35" t="s">
        <v>248</v>
      </c>
      <c r="E392" s="34">
        <v>45627.0</v>
      </c>
      <c r="F392" s="36">
        <f t="shared" si="4"/>
        <v>2</v>
      </c>
      <c r="G392" s="34">
        <v>45685.0</v>
      </c>
      <c r="H392" s="36">
        <f t="shared" si="5"/>
        <v>1</v>
      </c>
      <c r="I392" s="35" t="s">
        <v>46</v>
      </c>
      <c r="J392" s="35" t="s">
        <v>31</v>
      </c>
      <c r="K392" s="38"/>
      <c r="L392" s="39"/>
      <c r="M392" s="39"/>
      <c r="N392" s="35" t="s">
        <v>17</v>
      </c>
      <c r="O392" s="40"/>
      <c r="P392" s="61"/>
      <c r="Q392" s="61"/>
      <c r="R392" s="61"/>
      <c r="S392" s="61"/>
      <c r="T392" s="61"/>
      <c r="U392" s="80"/>
      <c r="V392" s="80"/>
      <c r="W392" s="80"/>
    </row>
    <row r="393">
      <c r="A393" s="34">
        <v>45709.0</v>
      </c>
      <c r="B393" s="34">
        <v>45709.0</v>
      </c>
      <c r="C393" s="35">
        <v>178608.0</v>
      </c>
      <c r="D393" s="35" t="s">
        <v>248</v>
      </c>
      <c r="E393" s="34">
        <v>45261.0</v>
      </c>
      <c r="F393" s="36">
        <f t="shared" si="4"/>
        <v>14</v>
      </c>
      <c r="G393" s="34">
        <v>45691.0</v>
      </c>
      <c r="H393" s="36">
        <f t="shared" si="5"/>
        <v>0</v>
      </c>
      <c r="I393" s="35" t="s">
        <v>39</v>
      </c>
      <c r="J393" s="35">
        <v>536.0</v>
      </c>
      <c r="K393" s="48" t="s">
        <v>322</v>
      </c>
      <c r="L393" s="35" t="s">
        <v>68</v>
      </c>
      <c r="M393" s="39"/>
      <c r="N393" s="35" t="s">
        <v>15</v>
      </c>
      <c r="O393" s="55" t="s">
        <v>55</v>
      </c>
      <c r="P393" s="61"/>
      <c r="Q393" s="61"/>
      <c r="R393" s="61"/>
      <c r="S393" s="61"/>
      <c r="T393" s="61"/>
      <c r="U393" s="80"/>
      <c r="V393" s="80"/>
      <c r="W393" s="80"/>
    </row>
    <row r="394">
      <c r="A394" s="34">
        <v>45705.0</v>
      </c>
      <c r="B394" s="34">
        <v>45716.0</v>
      </c>
      <c r="C394" s="35">
        <v>242506.0</v>
      </c>
      <c r="D394" s="35" t="s">
        <v>248</v>
      </c>
      <c r="E394" s="34">
        <v>45658.0</v>
      </c>
      <c r="F394" s="36">
        <f t="shared" si="4"/>
        <v>1</v>
      </c>
      <c r="G394" s="34">
        <v>45698.0</v>
      </c>
      <c r="H394" s="36">
        <f t="shared" si="5"/>
        <v>0</v>
      </c>
      <c r="I394" s="35" t="s">
        <v>39</v>
      </c>
      <c r="J394" s="39"/>
      <c r="K394" s="38"/>
      <c r="L394" s="39"/>
      <c r="M394" s="39"/>
      <c r="N394" s="35" t="s">
        <v>17</v>
      </c>
      <c r="O394" s="40"/>
      <c r="P394" s="61"/>
      <c r="Q394" s="61"/>
      <c r="R394" s="61"/>
      <c r="S394" s="61"/>
      <c r="T394" s="61"/>
      <c r="U394" s="80"/>
      <c r="V394" s="80"/>
      <c r="W394" s="80"/>
    </row>
    <row r="395">
      <c r="A395" s="34">
        <v>45705.0</v>
      </c>
      <c r="B395" s="34">
        <v>45716.0</v>
      </c>
      <c r="C395" s="35">
        <v>233690.0</v>
      </c>
      <c r="D395" s="35" t="s">
        <v>158</v>
      </c>
      <c r="E395" s="34">
        <v>45597.0</v>
      </c>
      <c r="F395" s="36">
        <f t="shared" si="4"/>
        <v>3</v>
      </c>
      <c r="G395" s="34">
        <v>45543.0</v>
      </c>
      <c r="H395" s="36">
        <f t="shared" si="5"/>
        <v>5</v>
      </c>
      <c r="I395" s="35" t="s">
        <v>43</v>
      </c>
      <c r="J395" s="35" t="s">
        <v>31</v>
      </c>
      <c r="K395" s="38"/>
      <c r="L395" s="39"/>
      <c r="M395" s="39"/>
      <c r="N395" s="35" t="s">
        <v>17</v>
      </c>
      <c r="O395" s="40"/>
      <c r="P395" s="61"/>
      <c r="Q395" s="61"/>
      <c r="R395" s="61"/>
      <c r="S395" s="61"/>
      <c r="T395" s="61"/>
      <c r="U395" s="80"/>
      <c r="V395" s="80"/>
      <c r="W395" s="80"/>
    </row>
    <row r="396">
      <c r="A396" s="34">
        <v>45705.0</v>
      </c>
      <c r="B396" s="34">
        <v>45716.0</v>
      </c>
      <c r="C396" s="35">
        <v>95399.0</v>
      </c>
      <c r="D396" s="35" t="s">
        <v>158</v>
      </c>
      <c r="E396" s="34">
        <v>44378.0</v>
      </c>
      <c r="F396" s="36">
        <f t="shared" si="4"/>
        <v>43</v>
      </c>
      <c r="G396" s="34">
        <v>44401.0</v>
      </c>
      <c r="H396" s="36">
        <f t="shared" si="5"/>
        <v>43</v>
      </c>
      <c r="I396" s="35" t="s">
        <v>268</v>
      </c>
      <c r="J396" s="39"/>
      <c r="K396" s="38"/>
      <c r="L396" s="39"/>
      <c r="M396" s="39"/>
      <c r="N396" s="35" t="s">
        <v>17</v>
      </c>
      <c r="O396" s="40"/>
      <c r="P396" s="61"/>
      <c r="Q396" s="61"/>
      <c r="R396" s="61"/>
      <c r="S396" s="61"/>
      <c r="T396" s="61"/>
      <c r="U396" s="80"/>
      <c r="V396" s="80"/>
      <c r="W396" s="80"/>
    </row>
    <row r="397">
      <c r="A397" s="34">
        <v>45705.0</v>
      </c>
      <c r="B397" s="34">
        <v>45716.0</v>
      </c>
      <c r="C397" s="35">
        <v>225947.0</v>
      </c>
      <c r="D397" s="35" t="s">
        <v>158</v>
      </c>
      <c r="E397" s="34">
        <v>45505.0</v>
      </c>
      <c r="F397" s="36">
        <f t="shared" si="4"/>
        <v>6</v>
      </c>
      <c r="G397" s="34">
        <v>45527.0</v>
      </c>
      <c r="H397" s="36">
        <f t="shared" si="5"/>
        <v>6</v>
      </c>
      <c r="I397" s="35" t="s">
        <v>62</v>
      </c>
      <c r="J397" s="39"/>
      <c r="K397" s="38"/>
      <c r="L397" s="39"/>
      <c r="M397" s="39"/>
      <c r="N397" s="35" t="s">
        <v>17</v>
      </c>
      <c r="O397" s="40"/>
      <c r="P397" s="61"/>
      <c r="Q397" s="61"/>
      <c r="R397" s="61"/>
      <c r="S397" s="61"/>
      <c r="T397" s="61"/>
      <c r="U397" s="80"/>
      <c r="V397" s="80"/>
      <c r="W397" s="80"/>
    </row>
    <row r="398">
      <c r="A398" s="34">
        <v>45705.0</v>
      </c>
      <c r="B398" s="34">
        <v>45716.0</v>
      </c>
      <c r="C398" s="35">
        <v>206765.0</v>
      </c>
      <c r="D398" s="35" t="s">
        <v>158</v>
      </c>
      <c r="E398" s="34">
        <v>45261.0</v>
      </c>
      <c r="F398" s="36">
        <f t="shared" si="4"/>
        <v>14</v>
      </c>
      <c r="G398" s="34">
        <v>45370.0</v>
      </c>
      <c r="H398" s="36">
        <f t="shared" si="5"/>
        <v>11</v>
      </c>
      <c r="I398" s="35" t="s">
        <v>268</v>
      </c>
      <c r="J398" s="39"/>
      <c r="K398" s="38"/>
      <c r="L398" s="39"/>
      <c r="M398" s="39"/>
      <c r="N398" s="35" t="s">
        <v>17</v>
      </c>
      <c r="O398" s="40"/>
      <c r="P398" s="61"/>
      <c r="Q398" s="61"/>
      <c r="R398" s="61"/>
      <c r="S398" s="61"/>
      <c r="T398" s="61"/>
      <c r="U398" s="80"/>
      <c r="V398" s="80"/>
      <c r="W398" s="80"/>
    </row>
    <row r="399">
      <c r="A399" s="34">
        <v>45705.0</v>
      </c>
      <c r="B399" s="34">
        <v>45716.0</v>
      </c>
      <c r="C399" s="35">
        <v>189991.0</v>
      </c>
      <c r="D399" s="35" t="s">
        <v>158</v>
      </c>
      <c r="E399" s="34">
        <v>45078.0</v>
      </c>
      <c r="F399" s="36">
        <f t="shared" si="4"/>
        <v>20</v>
      </c>
      <c r="G399" s="37">
        <v>45219.0</v>
      </c>
      <c r="H399" s="36">
        <f t="shared" si="5"/>
        <v>16</v>
      </c>
      <c r="I399" s="35" t="s">
        <v>49</v>
      </c>
      <c r="J399" s="35" t="s">
        <v>323</v>
      </c>
      <c r="K399" s="38"/>
      <c r="L399" s="39"/>
      <c r="M399" s="39"/>
      <c r="N399" s="35" t="s">
        <v>17</v>
      </c>
      <c r="O399" s="40"/>
      <c r="P399" s="61"/>
      <c r="Q399" s="61"/>
      <c r="R399" s="61"/>
      <c r="S399" s="61"/>
      <c r="T399" s="61"/>
      <c r="U399" s="80"/>
      <c r="V399" s="80"/>
      <c r="W399" s="80"/>
    </row>
    <row r="400">
      <c r="A400" s="34">
        <v>45705.0</v>
      </c>
      <c r="B400" s="34">
        <v>45715.0</v>
      </c>
      <c r="C400" s="35">
        <v>193278.0</v>
      </c>
      <c r="D400" s="35" t="s">
        <v>158</v>
      </c>
      <c r="E400" s="34">
        <v>45231.0</v>
      </c>
      <c r="F400" s="36">
        <f t="shared" si="4"/>
        <v>15</v>
      </c>
      <c r="G400" s="37">
        <v>45259.0</v>
      </c>
      <c r="H400" s="36">
        <f t="shared" si="5"/>
        <v>14</v>
      </c>
      <c r="I400" s="35" t="s">
        <v>46</v>
      </c>
      <c r="J400" s="35">
        <v>401.0</v>
      </c>
      <c r="K400" s="48">
        <v>8000.0</v>
      </c>
      <c r="L400" s="35" t="s">
        <v>68</v>
      </c>
      <c r="M400" s="35" t="s">
        <v>324</v>
      </c>
      <c r="N400" s="35" t="s">
        <v>20</v>
      </c>
      <c r="O400" s="55" t="s">
        <v>325</v>
      </c>
      <c r="P400" s="61"/>
      <c r="Q400" s="61"/>
      <c r="R400" s="61"/>
      <c r="S400" s="61"/>
      <c r="T400" s="61"/>
      <c r="U400" s="80"/>
      <c r="V400" s="80"/>
      <c r="W400" s="80"/>
    </row>
    <row r="401">
      <c r="A401" s="34">
        <v>45705.0</v>
      </c>
      <c r="B401" s="34">
        <v>45716.0</v>
      </c>
      <c r="C401" s="35">
        <v>207434.0</v>
      </c>
      <c r="D401" s="35" t="s">
        <v>158</v>
      </c>
      <c r="E401" s="34">
        <v>45261.0</v>
      </c>
      <c r="F401" s="36">
        <f t="shared" si="4"/>
        <v>14</v>
      </c>
      <c r="G401" s="34">
        <v>45383.0</v>
      </c>
      <c r="H401" s="36">
        <f t="shared" si="5"/>
        <v>10</v>
      </c>
      <c r="I401" s="35" t="s">
        <v>62</v>
      </c>
      <c r="J401" s="39"/>
      <c r="K401" s="38"/>
      <c r="L401" s="39"/>
      <c r="M401" s="39"/>
      <c r="N401" s="35" t="s">
        <v>17</v>
      </c>
      <c r="O401" s="40"/>
      <c r="P401" s="61"/>
      <c r="Q401" s="61"/>
      <c r="R401" s="61"/>
      <c r="S401" s="61"/>
      <c r="T401" s="61"/>
      <c r="U401" s="80"/>
      <c r="V401" s="80"/>
      <c r="W401" s="80"/>
    </row>
    <row r="402">
      <c r="A402" s="34">
        <v>45705.0</v>
      </c>
      <c r="B402" s="34">
        <v>45716.0</v>
      </c>
      <c r="C402" s="35">
        <v>214322.0</v>
      </c>
      <c r="D402" s="35" t="s">
        <v>158</v>
      </c>
      <c r="E402" s="34">
        <v>45047.0</v>
      </c>
      <c r="F402" s="36">
        <f t="shared" si="4"/>
        <v>21</v>
      </c>
      <c r="G402" s="34">
        <v>45429.0</v>
      </c>
      <c r="H402" s="36">
        <f t="shared" si="5"/>
        <v>9</v>
      </c>
      <c r="I402" s="35" t="s">
        <v>49</v>
      </c>
      <c r="J402" s="35" t="s">
        <v>241</v>
      </c>
      <c r="K402" s="38"/>
      <c r="L402" s="39"/>
      <c r="M402" s="39"/>
      <c r="N402" s="35" t="s">
        <v>17</v>
      </c>
      <c r="O402" s="40"/>
      <c r="P402" s="61"/>
      <c r="Q402" s="61"/>
      <c r="R402" s="61"/>
      <c r="S402" s="61"/>
      <c r="T402" s="61"/>
      <c r="U402" s="80"/>
      <c r="V402" s="80"/>
      <c r="W402" s="80"/>
    </row>
    <row r="403">
      <c r="A403" s="34">
        <v>45705.0</v>
      </c>
      <c r="B403" s="34">
        <v>45716.0</v>
      </c>
      <c r="C403" s="35">
        <v>211421.0</v>
      </c>
      <c r="D403" s="35" t="s">
        <v>158</v>
      </c>
      <c r="E403" s="34">
        <v>45352.0</v>
      </c>
      <c r="F403" s="36">
        <f t="shared" si="4"/>
        <v>11</v>
      </c>
      <c r="G403" s="34">
        <v>45406.0</v>
      </c>
      <c r="H403" s="36">
        <f t="shared" si="5"/>
        <v>10</v>
      </c>
      <c r="I403" s="35" t="s">
        <v>62</v>
      </c>
      <c r="J403" s="39"/>
      <c r="K403" s="38"/>
      <c r="L403" s="39"/>
      <c r="M403" s="39"/>
      <c r="N403" s="35" t="s">
        <v>17</v>
      </c>
      <c r="O403" s="40"/>
      <c r="P403" s="61"/>
      <c r="Q403" s="61"/>
      <c r="R403" s="61"/>
      <c r="S403" s="61"/>
      <c r="T403" s="61"/>
      <c r="U403" s="80"/>
      <c r="V403" s="80"/>
      <c r="W403" s="80"/>
    </row>
    <row r="404">
      <c r="A404" s="34">
        <v>45705.0</v>
      </c>
      <c r="B404" s="34">
        <v>45716.0</v>
      </c>
      <c r="C404" s="35">
        <v>216892.0</v>
      </c>
      <c r="D404" s="35" t="s">
        <v>158</v>
      </c>
      <c r="E404" s="34">
        <v>45413.0</v>
      </c>
      <c r="F404" s="36">
        <f t="shared" si="4"/>
        <v>9</v>
      </c>
      <c r="G404" s="34">
        <v>45447.0</v>
      </c>
      <c r="H404" s="36">
        <f t="shared" si="5"/>
        <v>8</v>
      </c>
      <c r="I404" s="35" t="s">
        <v>62</v>
      </c>
      <c r="J404" s="39"/>
      <c r="K404" s="38"/>
      <c r="L404" s="39"/>
      <c r="M404" s="39"/>
      <c r="N404" s="35" t="s">
        <v>17</v>
      </c>
      <c r="O404" s="40"/>
      <c r="P404" s="61"/>
      <c r="Q404" s="61"/>
      <c r="R404" s="61"/>
      <c r="S404" s="61"/>
      <c r="T404" s="61"/>
      <c r="U404" s="80"/>
      <c r="V404" s="80"/>
      <c r="W404" s="80"/>
    </row>
    <row r="405">
      <c r="A405" s="34">
        <v>45705.0</v>
      </c>
      <c r="B405" s="34">
        <v>45716.0</v>
      </c>
      <c r="C405" s="35">
        <v>220177.0</v>
      </c>
      <c r="D405" s="35" t="s">
        <v>158</v>
      </c>
      <c r="E405" s="34">
        <v>45474.0</v>
      </c>
      <c r="F405" s="36">
        <f t="shared" si="4"/>
        <v>7</v>
      </c>
      <c r="G405" s="34">
        <v>45481.0</v>
      </c>
      <c r="H405" s="36">
        <f t="shared" si="5"/>
        <v>7</v>
      </c>
      <c r="I405" s="35" t="s">
        <v>46</v>
      </c>
      <c r="J405" s="35" t="s">
        <v>31</v>
      </c>
      <c r="K405" s="38"/>
      <c r="L405" s="39"/>
      <c r="M405" s="39"/>
      <c r="N405" s="35" t="s">
        <v>17</v>
      </c>
      <c r="O405" s="40"/>
      <c r="P405" s="61"/>
      <c r="Q405" s="61"/>
      <c r="R405" s="61"/>
      <c r="S405" s="61"/>
      <c r="T405" s="61"/>
      <c r="U405" s="80"/>
      <c r="V405" s="80"/>
      <c r="W405" s="80"/>
    </row>
    <row r="406">
      <c r="A406" s="34">
        <v>45705.0</v>
      </c>
      <c r="B406" s="34">
        <v>45716.0</v>
      </c>
      <c r="C406" s="35">
        <v>228718.0</v>
      </c>
      <c r="D406" s="35" t="s">
        <v>158</v>
      </c>
      <c r="E406" s="34">
        <v>45474.0</v>
      </c>
      <c r="F406" s="36">
        <f t="shared" si="4"/>
        <v>7</v>
      </c>
      <c r="G406" s="34">
        <v>45559.0</v>
      </c>
      <c r="H406" s="36">
        <f t="shared" si="5"/>
        <v>5</v>
      </c>
      <c r="I406" s="35" t="s">
        <v>49</v>
      </c>
      <c r="J406" s="35" t="s">
        <v>31</v>
      </c>
      <c r="K406" s="38"/>
      <c r="L406" s="39"/>
      <c r="M406" s="39"/>
      <c r="N406" s="35" t="s">
        <v>17</v>
      </c>
      <c r="O406" s="40"/>
      <c r="P406" s="61"/>
      <c r="Q406" s="61"/>
      <c r="R406" s="61"/>
      <c r="S406" s="61"/>
      <c r="T406" s="61"/>
      <c r="U406" s="80"/>
      <c r="V406" s="80"/>
      <c r="W406" s="80"/>
    </row>
    <row r="407">
      <c r="A407" s="34">
        <v>45705.0</v>
      </c>
      <c r="B407" s="34">
        <v>45716.0</v>
      </c>
      <c r="C407" s="35">
        <v>232826.0</v>
      </c>
      <c r="D407" s="35" t="s">
        <v>158</v>
      </c>
      <c r="E407" s="34">
        <v>45383.0</v>
      </c>
      <c r="F407" s="36">
        <f t="shared" si="4"/>
        <v>10</v>
      </c>
      <c r="G407" s="37">
        <v>45596.0</v>
      </c>
      <c r="H407" s="36">
        <f t="shared" si="5"/>
        <v>3</v>
      </c>
      <c r="I407" s="35" t="s">
        <v>62</v>
      </c>
      <c r="J407" s="39"/>
      <c r="K407" s="38"/>
      <c r="L407" s="39"/>
      <c r="M407" s="39"/>
      <c r="N407" s="35" t="s">
        <v>17</v>
      </c>
      <c r="O407" s="40"/>
      <c r="P407" s="61"/>
      <c r="Q407" s="61"/>
      <c r="R407" s="61"/>
      <c r="S407" s="61"/>
      <c r="T407" s="61"/>
      <c r="U407" s="80"/>
      <c r="V407" s="80"/>
      <c r="W407" s="80"/>
    </row>
    <row r="408">
      <c r="A408" s="34">
        <v>45705.0</v>
      </c>
      <c r="B408" s="34">
        <v>45716.0</v>
      </c>
      <c r="C408" s="35">
        <v>232759.0</v>
      </c>
      <c r="D408" s="35" t="s">
        <v>158</v>
      </c>
      <c r="E408" s="34">
        <v>45413.0</v>
      </c>
      <c r="F408" s="36">
        <f t="shared" si="4"/>
        <v>9</v>
      </c>
      <c r="G408" s="37">
        <v>45625.0</v>
      </c>
      <c r="H408" s="36">
        <f t="shared" si="5"/>
        <v>2</v>
      </c>
      <c r="I408" s="35" t="s">
        <v>62</v>
      </c>
      <c r="J408" s="39"/>
      <c r="K408" s="38"/>
      <c r="L408" s="39"/>
      <c r="M408" s="39"/>
      <c r="N408" s="35" t="s">
        <v>17</v>
      </c>
      <c r="O408" s="40"/>
      <c r="P408" s="61"/>
      <c r="Q408" s="61"/>
      <c r="R408" s="61"/>
      <c r="S408" s="61"/>
      <c r="T408" s="61"/>
      <c r="U408" s="80"/>
      <c r="V408" s="80"/>
      <c r="W408" s="80"/>
    </row>
    <row r="409">
      <c r="A409" s="34">
        <v>45705.0</v>
      </c>
      <c r="B409" s="34">
        <v>45716.0</v>
      </c>
      <c r="C409" s="35">
        <v>227344.0</v>
      </c>
      <c r="D409" s="35" t="s">
        <v>158</v>
      </c>
      <c r="E409" s="34">
        <v>45566.0</v>
      </c>
      <c r="F409" s="36">
        <f t="shared" si="4"/>
        <v>4</v>
      </c>
      <c r="G409" s="34">
        <v>45601.0</v>
      </c>
      <c r="H409" s="36">
        <f t="shared" si="5"/>
        <v>3</v>
      </c>
      <c r="I409" s="35" t="s">
        <v>43</v>
      </c>
      <c r="J409" s="35" t="s">
        <v>31</v>
      </c>
      <c r="K409" s="38"/>
      <c r="L409" s="39"/>
      <c r="M409" s="39"/>
      <c r="N409" s="35" t="s">
        <v>17</v>
      </c>
      <c r="O409" s="40"/>
      <c r="P409" s="61"/>
      <c r="Q409" s="61"/>
      <c r="R409" s="61"/>
      <c r="S409" s="61"/>
      <c r="T409" s="61"/>
      <c r="U409" s="80"/>
      <c r="V409" s="80"/>
      <c r="W409" s="80"/>
    </row>
    <row r="410">
      <c r="A410" s="34">
        <v>45705.0</v>
      </c>
      <c r="B410" s="34">
        <v>45716.0</v>
      </c>
      <c r="C410" s="35">
        <v>240336.0</v>
      </c>
      <c r="D410" s="35" t="s">
        <v>158</v>
      </c>
      <c r="E410" s="34">
        <v>45413.0</v>
      </c>
      <c r="F410" s="36">
        <f t="shared" si="4"/>
        <v>9</v>
      </c>
      <c r="G410" s="34">
        <v>45680.0</v>
      </c>
      <c r="H410" s="36">
        <f t="shared" si="5"/>
        <v>1</v>
      </c>
      <c r="I410" s="35" t="s">
        <v>265</v>
      </c>
      <c r="J410" s="39"/>
      <c r="K410" s="38"/>
      <c r="L410" s="39"/>
      <c r="M410" s="39"/>
      <c r="N410" s="35" t="s">
        <v>17</v>
      </c>
      <c r="O410" s="40"/>
      <c r="P410" s="61"/>
      <c r="Q410" s="61"/>
      <c r="R410" s="61"/>
      <c r="S410" s="61"/>
      <c r="T410" s="61"/>
      <c r="U410" s="80"/>
      <c r="V410" s="80"/>
      <c r="W410" s="80"/>
    </row>
    <row r="411">
      <c r="A411" s="34">
        <v>45705.0</v>
      </c>
      <c r="B411" s="34">
        <v>45716.0</v>
      </c>
      <c r="C411" s="35">
        <v>27111.0</v>
      </c>
      <c r="D411" s="35" t="s">
        <v>89</v>
      </c>
      <c r="E411" s="34">
        <v>43709.0</v>
      </c>
      <c r="F411" s="36">
        <f t="shared" si="4"/>
        <v>65</v>
      </c>
      <c r="G411" s="37">
        <v>43789.0</v>
      </c>
      <c r="H411" s="36">
        <f t="shared" si="5"/>
        <v>63</v>
      </c>
      <c r="I411" s="35" t="s">
        <v>118</v>
      </c>
      <c r="J411" s="39"/>
      <c r="K411" s="38"/>
      <c r="L411" s="39"/>
      <c r="M411" s="39"/>
      <c r="N411" s="35" t="s">
        <v>17</v>
      </c>
      <c r="O411" s="40"/>
      <c r="P411" s="61"/>
      <c r="Q411" s="61"/>
      <c r="R411" s="61"/>
      <c r="S411" s="61"/>
      <c r="T411" s="61"/>
      <c r="U411" s="80"/>
      <c r="V411" s="80"/>
      <c r="W411" s="80"/>
    </row>
    <row r="412">
      <c r="A412" s="34">
        <v>45705.0</v>
      </c>
      <c r="B412" s="34">
        <v>45716.0</v>
      </c>
      <c r="C412" s="35">
        <v>122783.0</v>
      </c>
      <c r="D412" s="35" t="s">
        <v>89</v>
      </c>
      <c r="E412" s="34">
        <v>44621.0</v>
      </c>
      <c r="F412" s="36">
        <f t="shared" si="4"/>
        <v>35</v>
      </c>
      <c r="G412" s="34">
        <v>44656.0</v>
      </c>
      <c r="H412" s="36">
        <f t="shared" si="5"/>
        <v>34</v>
      </c>
      <c r="I412" s="35" t="s">
        <v>43</v>
      </c>
      <c r="J412" s="39"/>
      <c r="K412" s="38"/>
      <c r="L412" s="39"/>
      <c r="M412" s="39"/>
      <c r="N412" s="35" t="s">
        <v>17</v>
      </c>
      <c r="O412" s="40"/>
      <c r="P412" s="61"/>
      <c r="Q412" s="61"/>
      <c r="R412" s="61"/>
      <c r="S412" s="61"/>
      <c r="T412" s="61"/>
      <c r="U412" s="80"/>
      <c r="V412" s="80"/>
      <c r="W412" s="80"/>
    </row>
    <row r="413">
      <c r="A413" s="34">
        <v>45705.0</v>
      </c>
      <c r="B413" s="34">
        <v>45716.0</v>
      </c>
      <c r="C413" s="35">
        <v>196019.0</v>
      </c>
      <c r="D413" s="35" t="s">
        <v>89</v>
      </c>
      <c r="E413" s="34">
        <v>44621.0</v>
      </c>
      <c r="F413" s="36">
        <f t="shared" si="4"/>
        <v>35</v>
      </c>
      <c r="G413" s="37">
        <v>45274.0</v>
      </c>
      <c r="H413" s="36">
        <f t="shared" si="5"/>
        <v>14</v>
      </c>
      <c r="I413" s="35" t="s">
        <v>67</v>
      </c>
      <c r="J413" s="39"/>
      <c r="K413" s="38"/>
      <c r="L413" s="39"/>
      <c r="M413" s="39"/>
      <c r="N413" s="35" t="s">
        <v>17</v>
      </c>
      <c r="O413" s="40"/>
      <c r="P413" s="61"/>
      <c r="Q413" s="61"/>
      <c r="R413" s="61"/>
      <c r="S413" s="61"/>
      <c r="T413" s="61"/>
      <c r="U413" s="80"/>
      <c r="V413" s="80"/>
      <c r="W413" s="80"/>
    </row>
    <row r="414">
      <c r="A414" s="34">
        <v>45705.0</v>
      </c>
      <c r="B414" s="34">
        <v>45716.0</v>
      </c>
      <c r="C414" s="35">
        <v>173666.0</v>
      </c>
      <c r="D414" s="35" t="s">
        <v>89</v>
      </c>
      <c r="E414" s="34">
        <v>45017.0</v>
      </c>
      <c r="F414" s="36">
        <f t="shared" si="4"/>
        <v>22</v>
      </c>
      <c r="G414" s="34">
        <v>45083.0</v>
      </c>
      <c r="H414" s="36">
        <f t="shared" si="5"/>
        <v>20</v>
      </c>
      <c r="I414" s="35" t="s">
        <v>62</v>
      </c>
      <c r="J414" s="39"/>
      <c r="K414" s="38"/>
      <c r="L414" s="39"/>
      <c r="M414" s="39"/>
      <c r="N414" s="35" t="s">
        <v>17</v>
      </c>
      <c r="O414" s="40"/>
      <c r="P414" s="61"/>
      <c r="Q414" s="61"/>
      <c r="R414" s="61"/>
      <c r="S414" s="61"/>
      <c r="T414" s="61"/>
      <c r="U414" s="80"/>
      <c r="V414" s="80"/>
      <c r="W414" s="80"/>
    </row>
    <row r="415">
      <c r="A415" s="34">
        <v>45705.0</v>
      </c>
      <c r="B415" s="34">
        <v>45716.0</v>
      </c>
      <c r="C415" s="35">
        <v>174572.0</v>
      </c>
      <c r="D415" s="35" t="s">
        <v>89</v>
      </c>
      <c r="E415" s="34">
        <v>44958.0</v>
      </c>
      <c r="F415" s="36">
        <f t="shared" si="4"/>
        <v>24</v>
      </c>
      <c r="G415" s="34">
        <v>45092.0</v>
      </c>
      <c r="H415" s="36">
        <f t="shared" si="5"/>
        <v>20</v>
      </c>
      <c r="I415" s="35" t="s">
        <v>49</v>
      </c>
      <c r="J415" s="39"/>
      <c r="K415" s="38"/>
      <c r="L415" s="39"/>
      <c r="M415" s="39"/>
      <c r="N415" s="35" t="s">
        <v>17</v>
      </c>
      <c r="O415" s="40"/>
      <c r="P415" s="61"/>
      <c r="Q415" s="61"/>
      <c r="R415" s="61"/>
      <c r="S415" s="61"/>
      <c r="T415" s="61"/>
      <c r="U415" s="80"/>
      <c r="V415" s="80"/>
      <c r="W415" s="80"/>
    </row>
    <row r="416">
      <c r="A416" s="34">
        <v>45705.0</v>
      </c>
      <c r="B416" s="34">
        <v>45716.0</v>
      </c>
      <c r="C416" s="35">
        <v>181196.0</v>
      </c>
      <c r="D416" s="35" t="s">
        <v>89</v>
      </c>
      <c r="E416" s="34">
        <v>44774.0</v>
      </c>
      <c r="F416" s="36">
        <f t="shared" si="4"/>
        <v>30</v>
      </c>
      <c r="G416" s="34">
        <v>45143.0</v>
      </c>
      <c r="H416" s="36">
        <f t="shared" si="5"/>
        <v>18</v>
      </c>
      <c r="I416" s="35" t="s">
        <v>62</v>
      </c>
      <c r="J416" s="39"/>
      <c r="K416" s="38"/>
      <c r="L416" s="39"/>
      <c r="M416" s="39"/>
      <c r="N416" s="35" t="s">
        <v>17</v>
      </c>
      <c r="O416" s="40"/>
      <c r="P416" s="61"/>
      <c r="Q416" s="61"/>
      <c r="R416" s="61"/>
      <c r="S416" s="61"/>
      <c r="T416" s="61"/>
      <c r="U416" s="80"/>
      <c r="V416" s="80"/>
      <c r="W416" s="80"/>
    </row>
    <row r="417">
      <c r="A417" s="34">
        <v>45705.0</v>
      </c>
      <c r="B417" s="34">
        <v>45716.0</v>
      </c>
      <c r="C417" s="35">
        <v>188793.0</v>
      </c>
      <c r="D417" s="35" t="s">
        <v>89</v>
      </c>
      <c r="E417" s="34">
        <v>45170.0</v>
      </c>
      <c r="F417" s="36">
        <f t="shared" si="4"/>
        <v>17</v>
      </c>
      <c r="G417" s="37">
        <v>45209.0</v>
      </c>
      <c r="H417" s="36">
        <f t="shared" si="5"/>
        <v>16</v>
      </c>
      <c r="I417" s="35" t="s">
        <v>39</v>
      </c>
      <c r="J417" s="39"/>
      <c r="K417" s="38"/>
      <c r="L417" s="39"/>
      <c r="M417" s="39"/>
      <c r="N417" s="35" t="s">
        <v>17</v>
      </c>
      <c r="O417" s="40"/>
      <c r="P417" s="61"/>
      <c r="Q417" s="61"/>
      <c r="R417" s="61"/>
      <c r="S417" s="61"/>
      <c r="T417" s="61"/>
      <c r="U417" s="80"/>
      <c r="V417" s="80"/>
      <c r="W417" s="80"/>
    </row>
    <row r="418">
      <c r="A418" s="34">
        <v>45705.0</v>
      </c>
      <c r="B418" s="34">
        <v>45716.0</v>
      </c>
      <c r="C418" s="35">
        <v>189632.0</v>
      </c>
      <c r="D418" s="35" t="s">
        <v>89</v>
      </c>
      <c r="E418" s="34">
        <v>45231.0</v>
      </c>
      <c r="F418" s="36">
        <f t="shared" si="4"/>
        <v>15</v>
      </c>
      <c r="G418" s="37">
        <v>45259.0</v>
      </c>
      <c r="H418" s="36">
        <f t="shared" si="5"/>
        <v>14</v>
      </c>
      <c r="I418" s="35" t="s">
        <v>62</v>
      </c>
      <c r="J418" s="39"/>
      <c r="K418" s="38"/>
      <c r="L418" s="39"/>
      <c r="M418" s="39"/>
      <c r="N418" s="35" t="s">
        <v>17</v>
      </c>
      <c r="O418" s="40"/>
      <c r="P418" s="61"/>
      <c r="Q418" s="61"/>
      <c r="R418" s="61"/>
      <c r="S418" s="61"/>
      <c r="T418" s="61"/>
      <c r="U418" s="80"/>
      <c r="V418" s="80"/>
      <c r="W418" s="80"/>
    </row>
    <row r="419">
      <c r="A419" s="34">
        <v>45705.0</v>
      </c>
      <c r="B419" s="34">
        <v>45716.0</v>
      </c>
      <c r="C419" s="35">
        <v>175128.0</v>
      </c>
      <c r="D419" s="35" t="s">
        <v>89</v>
      </c>
      <c r="E419" s="34">
        <v>45017.0</v>
      </c>
      <c r="F419" s="36">
        <f t="shared" si="4"/>
        <v>22</v>
      </c>
      <c r="G419" s="34">
        <v>45096.0</v>
      </c>
      <c r="H419" s="36">
        <f t="shared" si="5"/>
        <v>20</v>
      </c>
      <c r="I419" s="35" t="s">
        <v>268</v>
      </c>
      <c r="J419" s="39"/>
      <c r="K419" s="38"/>
      <c r="L419" s="39"/>
      <c r="M419" s="39"/>
      <c r="N419" s="35" t="s">
        <v>17</v>
      </c>
      <c r="O419" s="40"/>
      <c r="P419" s="61"/>
      <c r="Q419" s="61"/>
      <c r="R419" s="61"/>
      <c r="S419" s="61"/>
      <c r="T419" s="61"/>
      <c r="U419" s="80"/>
      <c r="V419" s="80"/>
      <c r="W419" s="80"/>
    </row>
    <row r="420">
      <c r="A420" s="34">
        <v>45705.0</v>
      </c>
      <c r="B420" s="34">
        <v>45707.0</v>
      </c>
      <c r="C420" s="35">
        <v>193752.0</v>
      </c>
      <c r="D420" s="35" t="s">
        <v>89</v>
      </c>
      <c r="E420" s="34">
        <v>45170.0</v>
      </c>
      <c r="F420" s="36">
        <f t="shared" si="4"/>
        <v>17</v>
      </c>
      <c r="G420" s="34">
        <v>45321.0</v>
      </c>
      <c r="H420" s="36">
        <f t="shared" si="5"/>
        <v>12</v>
      </c>
      <c r="I420" s="35" t="s">
        <v>39</v>
      </c>
      <c r="J420" s="35">
        <v>516.0</v>
      </c>
      <c r="K420" s="48">
        <v>2500.0</v>
      </c>
      <c r="L420" s="39"/>
      <c r="M420" s="35" t="s">
        <v>326</v>
      </c>
      <c r="N420" s="35" t="s">
        <v>21</v>
      </c>
      <c r="O420" s="55" t="s">
        <v>269</v>
      </c>
      <c r="P420" s="61"/>
      <c r="Q420" s="61"/>
      <c r="R420" s="61"/>
      <c r="S420" s="61"/>
      <c r="T420" s="61"/>
      <c r="U420" s="80"/>
      <c r="V420" s="80"/>
      <c r="W420" s="80"/>
    </row>
    <row r="421">
      <c r="A421" s="34">
        <v>45705.0</v>
      </c>
      <c r="B421" s="34">
        <v>45716.0</v>
      </c>
      <c r="C421" s="35">
        <v>206167.0</v>
      </c>
      <c r="D421" s="35" t="s">
        <v>89</v>
      </c>
      <c r="E421" s="34">
        <v>45261.0</v>
      </c>
      <c r="F421" s="36">
        <f t="shared" si="4"/>
        <v>14</v>
      </c>
      <c r="G421" s="34">
        <v>45364.0</v>
      </c>
      <c r="H421" s="36">
        <f t="shared" si="5"/>
        <v>11</v>
      </c>
      <c r="I421" s="35" t="s">
        <v>62</v>
      </c>
      <c r="J421" s="39"/>
      <c r="K421" s="38"/>
      <c r="L421" s="39"/>
      <c r="M421" s="39"/>
      <c r="N421" s="35" t="s">
        <v>17</v>
      </c>
      <c r="O421" s="40"/>
      <c r="P421" s="61"/>
      <c r="Q421" s="61"/>
      <c r="R421" s="61"/>
      <c r="S421" s="61"/>
      <c r="T421" s="61"/>
      <c r="U421" s="80"/>
      <c r="V421" s="80"/>
      <c r="W421" s="80"/>
    </row>
    <row r="422">
      <c r="A422" s="121">
        <v>45705.0</v>
      </c>
      <c r="B422" s="34">
        <v>45716.0</v>
      </c>
      <c r="C422" s="120">
        <v>232793.0</v>
      </c>
      <c r="D422" s="120" t="s">
        <v>132</v>
      </c>
      <c r="E422" s="121">
        <v>45474.0</v>
      </c>
      <c r="F422" s="36">
        <f t="shared" si="4"/>
        <v>7</v>
      </c>
      <c r="G422" s="154">
        <v>45595.0</v>
      </c>
      <c r="H422" s="36">
        <f t="shared" si="5"/>
        <v>3</v>
      </c>
      <c r="I422" s="120" t="s">
        <v>62</v>
      </c>
      <c r="J422" s="155"/>
      <c r="K422" s="122"/>
      <c r="L422" s="155"/>
      <c r="M422" s="155"/>
      <c r="N422" s="125" t="s">
        <v>17</v>
      </c>
      <c r="O422" s="40"/>
      <c r="P422" s="61"/>
      <c r="Q422" s="61"/>
      <c r="R422" s="61"/>
      <c r="S422" s="61"/>
      <c r="T422" s="61"/>
      <c r="U422" s="80"/>
      <c r="V422" s="80"/>
      <c r="W422" s="80"/>
    </row>
    <row r="423">
      <c r="A423" s="34">
        <v>45705.0</v>
      </c>
      <c r="B423" s="34">
        <v>45716.0</v>
      </c>
      <c r="C423" s="35">
        <v>216175.0</v>
      </c>
      <c r="D423" s="35" t="s">
        <v>89</v>
      </c>
      <c r="E423" s="34">
        <v>45352.0</v>
      </c>
      <c r="F423" s="36">
        <f t="shared" si="4"/>
        <v>11</v>
      </c>
      <c r="G423" s="34">
        <v>45441.0</v>
      </c>
      <c r="H423" s="36">
        <f t="shared" si="5"/>
        <v>8</v>
      </c>
      <c r="I423" s="35" t="s">
        <v>39</v>
      </c>
      <c r="J423" s="39"/>
      <c r="K423" s="48">
        <v>12000.0</v>
      </c>
      <c r="L423" s="35" t="s">
        <v>68</v>
      </c>
      <c r="M423" s="35" t="s">
        <v>266</v>
      </c>
      <c r="N423" s="35" t="s">
        <v>17</v>
      </c>
      <c r="O423" s="40"/>
      <c r="P423" s="61"/>
      <c r="Q423" s="61"/>
      <c r="R423" s="61"/>
      <c r="S423" s="61"/>
      <c r="T423" s="61"/>
      <c r="U423" s="80"/>
      <c r="V423" s="80"/>
      <c r="W423" s="80"/>
    </row>
    <row r="424">
      <c r="A424" s="34">
        <v>45705.0</v>
      </c>
      <c r="B424" s="34">
        <v>45716.0</v>
      </c>
      <c r="C424" s="35">
        <v>229393.0</v>
      </c>
      <c r="D424" s="35" t="s">
        <v>163</v>
      </c>
      <c r="E424" s="34">
        <v>45474.0</v>
      </c>
      <c r="F424" s="36">
        <f t="shared" si="4"/>
        <v>7</v>
      </c>
      <c r="G424" s="34">
        <v>45565.0</v>
      </c>
      <c r="H424" s="36">
        <f t="shared" si="5"/>
        <v>4</v>
      </c>
      <c r="I424" s="35" t="s">
        <v>268</v>
      </c>
      <c r="J424" s="39"/>
      <c r="K424" s="38"/>
      <c r="L424" s="39"/>
      <c r="M424" s="39"/>
      <c r="N424" s="35" t="s">
        <v>17</v>
      </c>
      <c r="O424" s="40"/>
      <c r="P424" s="61"/>
      <c r="Q424" s="61"/>
      <c r="R424" s="61"/>
      <c r="S424" s="61"/>
      <c r="T424" s="61"/>
      <c r="U424" s="80"/>
      <c r="V424" s="80"/>
      <c r="W424" s="80"/>
    </row>
    <row r="425">
      <c r="A425" s="34">
        <v>45705.0</v>
      </c>
      <c r="B425" s="34">
        <v>45716.0</v>
      </c>
      <c r="C425" s="35">
        <v>237392.0</v>
      </c>
      <c r="D425" s="35" t="s">
        <v>163</v>
      </c>
      <c r="E425" s="34">
        <v>45627.0</v>
      </c>
      <c r="F425" s="36">
        <f t="shared" si="4"/>
        <v>2</v>
      </c>
      <c r="G425" s="37">
        <v>45644.0</v>
      </c>
      <c r="H425" s="36">
        <f t="shared" si="5"/>
        <v>2</v>
      </c>
      <c r="I425" s="35" t="s">
        <v>49</v>
      </c>
      <c r="J425" s="39"/>
      <c r="K425" s="38"/>
      <c r="L425" s="39"/>
      <c r="M425" s="39"/>
      <c r="N425" s="35" t="s">
        <v>17</v>
      </c>
      <c r="O425" s="40"/>
      <c r="P425" s="61"/>
      <c r="Q425" s="61"/>
      <c r="R425" s="61"/>
      <c r="S425" s="61"/>
      <c r="T425" s="61"/>
      <c r="U425" s="80"/>
      <c r="V425" s="80"/>
      <c r="W425" s="80"/>
    </row>
    <row r="426">
      <c r="A426" s="34">
        <v>45705.0</v>
      </c>
      <c r="B426" s="34">
        <v>45716.0</v>
      </c>
      <c r="C426" s="35">
        <v>208709.0</v>
      </c>
      <c r="D426" s="35" t="s">
        <v>163</v>
      </c>
      <c r="E426" s="34">
        <v>45444.0</v>
      </c>
      <c r="F426" s="36">
        <f t="shared" si="4"/>
        <v>8</v>
      </c>
      <c r="G426" s="34">
        <v>45510.0</v>
      </c>
      <c r="H426" s="36">
        <f t="shared" si="5"/>
        <v>6</v>
      </c>
      <c r="I426" s="35" t="s">
        <v>62</v>
      </c>
      <c r="J426" s="39"/>
      <c r="K426" s="38"/>
      <c r="L426" s="39"/>
      <c r="M426" s="39"/>
      <c r="N426" s="35" t="s">
        <v>17</v>
      </c>
      <c r="O426" s="40"/>
      <c r="P426" s="61"/>
      <c r="Q426" s="61"/>
      <c r="R426" s="61"/>
      <c r="S426" s="61"/>
      <c r="T426" s="61"/>
      <c r="U426" s="80"/>
      <c r="V426" s="80"/>
      <c r="W426" s="80"/>
    </row>
    <row r="427">
      <c r="A427" s="34">
        <v>45705.0</v>
      </c>
      <c r="B427" s="34">
        <v>45716.0</v>
      </c>
      <c r="C427" s="35">
        <v>222189.0</v>
      </c>
      <c r="D427" s="35" t="s">
        <v>163</v>
      </c>
      <c r="E427" s="34">
        <v>45352.0</v>
      </c>
      <c r="F427" s="36">
        <f t="shared" si="4"/>
        <v>11</v>
      </c>
      <c r="G427" s="34">
        <v>45492.0</v>
      </c>
      <c r="H427" s="36">
        <f t="shared" si="5"/>
        <v>7</v>
      </c>
      <c r="I427" s="35" t="s">
        <v>39</v>
      </c>
      <c r="J427" s="39"/>
      <c r="K427" s="48">
        <v>4000.0</v>
      </c>
      <c r="L427" s="35" t="s">
        <v>68</v>
      </c>
      <c r="M427" s="108">
        <v>45712.0</v>
      </c>
      <c r="N427" s="35" t="s">
        <v>17</v>
      </c>
      <c r="O427" s="55" t="s">
        <v>327</v>
      </c>
      <c r="P427" s="61"/>
      <c r="Q427" s="61"/>
      <c r="R427" s="61"/>
      <c r="S427" s="61"/>
      <c r="T427" s="61"/>
      <c r="U427" s="80"/>
      <c r="V427" s="80"/>
      <c r="W427" s="80"/>
    </row>
    <row r="428">
      <c r="A428" s="34">
        <v>45705.0</v>
      </c>
      <c r="B428" s="34">
        <v>45715.0</v>
      </c>
      <c r="C428" s="35">
        <v>226476.0</v>
      </c>
      <c r="D428" s="35" t="s">
        <v>163</v>
      </c>
      <c r="E428" s="34">
        <v>45505.0</v>
      </c>
      <c r="F428" s="36">
        <f t="shared" si="4"/>
        <v>6</v>
      </c>
      <c r="G428" s="34">
        <v>45534.0</v>
      </c>
      <c r="H428" s="36">
        <f t="shared" si="5"/>
        <v>5</v>
      </c>
      <c r="I428" s="35" t="s">
        <v>39</v>
      </c>
      <c r="J428" s="39"/>
      <c r="K428" s="48">
        <v>6500.0</v>
      </c>
      <c r="L428" s="35" t="s">
        <v>68</v>
      </c>
      <c r="M428" s="108">
        <v>45715.0</v>
      </c>
      <c r="N428" s="35" t="s">
        <v>20</v>
      </c>
      <c r="O428" s="40"/>
      <c r="P428" s="61"/>
      <c r="Q428" s="61"/>
      <c r="R428" s="61"/>
      <c r="S428" s="61"/>
      <c r="T428" s="61"/>
      <c r="U428" s="80"/>
      <c r="V428" s="80"/>
      <c r="W428" s="80"/>
    </row>
    <row r="429">
      <c r="A429" s="34">
        <v>45705.0</v>
      </c>
      <c r="B429" s="34">
        <v>45716.0</v>
      </c>
      <c r="C429" s="35">
        <v>228001.0</v>
      </c>
      <c r="D429" s="35" t="s">
        <v>163</v>
      </c>
      <c r="E429" s="34">
        <v>45536.0</v>
      </c>
      <c r="F429" s="36">
        <f t="shared" si="4"/>
        <v>5</v>
      </c>
      <c r="G429" s="34">
        <v>45548.0</v>
      </c>
      <c r="H429" s="36">
        <f t="shared" si="5"/>
        <v>5</v>
      </c>
      <c r="I429" s="35" t="s">
        <v>43</v>
      </c>
      <c r="J429" s="39"/>
      <c r="K429" s="38"/>
      <c r="L429" s="39"/>
      <c r="M429" s="39"/>
      <c r="N429" s="35" t="s">
        <v>17</v>
      </c>
      <c r="O429" s="40"/>
      <c r="P429" s="61"/>
      <c r="Q429" s="61"/>
      <c r="R429" s="61"/>
      <c r="S429" s="61"/>
      <c r="T429" s="61"/>
      <c r="U429" s="80"/>
      <c r="V429" s="80"/>
      <c r="W429" s="80"/>
    </row>
    <row r="430">
      <c r="A430" s="34">
        <v>45705.0</v>
      </c>
      <c r="B430" s="34">
        <v>45716.0</v>
      </c>
      <c r="C430" s="35">
        <v>202272.0</v>
      </c>
      <c r="D430" s="35" t="s">
        <v>163</v>
      </c>
      <c r="E430" s="34">
        <v>45323.0</v>
      </c>
      <c r="F430" s="36">
        <f t="shared" si="4"/>
        <v>12</v>
      </c>
      <c r="G430" s="34">
        <v>45337.0</v>
      </c>
      <c r="H430" s="36">
        <f t="shared" si="5"/>
        <v>12</v>
      </c>
      <c r="I430" s="35" t="s">
        <v>62</v>
      </c>
      <c r="J430" s="39"/>
      <c r="K430" s="38"/>
      <c r="L430" s="39"/>
      <c r="M430" s="39"/>
      <c r="N430" s="35" t="s">
        <v>17</v>
      </c>
      <c r="O430" s="40"/>
      <c r="P430" s="61"/>
      <c r="Q430" s="61"/>
      <c r="R430" s="61"/>
      <c r="S430" s="61"/>
      <c r="T430" s="61"/>
      <c r="U430" s="80"/>
      <c r="V430" s="80"/>
      <c r="W430" s="80"/>
    </row>
    <row r="431">
      <c r="A431" s="34">
        <v>45705.0</v>
      </c>
      <c r="B431" s="34">
        <v>45709.0</v>
      </c>
      <c r="C431" s="35">
        <v>230256.0</v>
      </c>
      <c r="D431" s="35" t="s">
        <v>163</v>
      </c>
      <c r="E431" s="34">
        <v>45566.0</v>
      </c>
      <c r="F431" s="36">
        <f t="shared" si="4"/>
        <v>4</v>
      </c>
      <c r="G431" s="34">
        <v>45573.0</v>
      </c>
      <c r="H431" s="36">
        <f t="shared" si="5"/>
        <v>4</v>
      </c>
      <c r="I431" s="35" t="s">
        <v>49</v>
      </c>
      <c r="J431" s="35" t="s">
        <v>148</v>
      </c>
      <c r="K431" s="38"/>
      <c r="L431" s="39"/>
      <c r="M431" s="39"/>
      <c r="N431" s="35" t="s">
        <v>15</v>
      </c>
      <c r="O431" s="40"/>
      <c r="P431" s="61"/>
      <c r="Q431" s="61"/>
      <c r="R431" s="61"/>
      <c r="S431" s="61"/>
      <c r="T431" s="61"/>
      <c r="U431" s="80"/>
      <c r="V431" s="80"/>
      <c r="W431" s="80"/>
    </row>
    <row r="432">
      <c r="A432" s="34">
        <v>45705.0</v>
      </c>
      <c r="B432" s="34">
        <v>45715.0</v>
      </c>
      <c r="C432" s="35">
        <v>217352.0</v>
      </c>
      <c r="D432" s="35" t="s">
        <v>163</v>
      </c>
      <c r="E432" s="34">
        <v>44805.0</v>
      </c>
      <c r="F432" s="36">
        <f t="shared" si="4"/>
        <v>29</v>
      </c>
      <c r="G432" s="34">
        <v>45450.0</v>
      </c>
      <c r="H432" s="36">
        <f t="shared" si="5"/>
        <v>8</v>
      </c>
      <c r="I432" s="35" t="s">
        <v>39</v>
      </c>
      <c r="J432" s="39"/>
      <c r="K432" s="48" t="s">
        <v>328</v>
      </c>
      <c r="L432" s="35" t="s">
        <v>68</v>
      </c>
      <c r="M432" s="35" t="s">
        <v>329</v>
      </c>
      <c r="N432" s="35" t="s">
        <v>20</v>
      </c>
      <c r="O432" s="40"/>
      <c r="P432" s="61"/>
      <c r="Q432" s="61"/>
      <c r="R432" s="61"/>
      <c r="S432" s="61"/>
      <c r="T432" s="61"/>
      <c r="U432" s="80"/>
      <c r="V432" s="80"/>
      <c r="W432" s="80"/>
    </row>
    <row r="433">
      <c r="A433" s="34">
        <v>45705.0</v>
      </c>
      <c r="B433" s="34">
        <v>45716.0</v>
      </c>
      <c r="C433" s="35">
        <v>233132.0</v>
      </c>
      <c r="D433" s="35" t="s">
        <v>163</v>
      </c>
      <c r="E433" s="34">
        <v>45597.0</v>
      </c>
      <c r="F433" s="36">
        <f t="shared" si="4"/>
        <v>3</v>
      </c>
      <c r="G433" s="37">
        <v>45607.0</v>
      </c>
      <c r="H433" s="36">
        <f t="shared" si="5"/>
        <v>3</v>
      </c>
      <c r="I433" s="35" t="s">
        <v>62</v>
      </c>
      <c r="J433" s="39"/>
      <c r="K433" s="38"/>
      <c r="L433" s="39"/>
      <c r="M433" s="39"/>
      <c r="N433" s="35" t="s">
        <v>17</v>
      </c>
      <c r="O433" s="40"/>
      <c r="P433" s="61"/>
      <c r="Q433" s="61"/>
      <c r="R433" s="61"/>
      <c r="S433" s="61"/>
      <c r="T433" s="61"/>
      <c r="U433" s="80"/>
      <c r="V433" s="80"/>
      <c r="W433" s="80"/>
    </row>
    <row r="434">
      <c r="A434" s="34">
        <v>45705.0</v>
      </c>
      <c r="B434" s="34">
        <v>45716.0</v>
      </c>
      <c r="C434" s="35">
        <v>234747.0</v>
      </c>
      <c r="D434" s="35" t="s">
        <v>163</v>
      </c>
      <c r="E434" s="34">
        <v>45566.0</v>
      </c>
      <c r="F434" s="36">
        <f t="shared" si="4"/>
        <v>4</v>
      </c>
      <c r="G434" s="37">
        <v>45615.0</v>
      </c>
      <c r="H434" s="36">
        <f t="shared" si="5"/>
        <v>3</v>
      </c>
      <c r="I434" s="35" t="s">
        <v>62</v>
      </c>
      <c r="J434" s="39"/>
      <c r="K434" s="38"/>
      <c r="L434" s="39"/>
      <c r="M434" s="39"/>
      <c r="N434" s="35" t="s">
        <v>17</v>
      </c>
      <c r="O434" s="40"/>
      <c r="P434" s="61"/>
      <c r="Q434" s="61"/>
      <c r="R434" s="61"/>
      <c r="S434" s="61"/>
      <c r="T434" s="61"/>
      <c r="U434" s="80"/>
      <c r="V434" s="80"/>
      <c r="W434" s="80"/>
    </row>
    <row r="435">
      <c r="A435" s="34">
        <v>45705.0</v>
      </c>
      <c r="B435" s="34">
        <v>45716.0</v>
      </c>
      <c r="C435" s="35">
        <v>234027.0</v>
      </c>
      <c r="D435" s="35" t="s">
        <v>163</v>
      </c>
      <c r="E435" s="34">
        <v>45597.0</v>
      </c>
      <c r="F435" s="36">
        <f t="shared" si="4"/>
        <v>3</v>
      </c>
      <c r="G435" s="34">
        <v>45629.0</v>
      </c>
      <c r="H435" s="36">
        <f t="shared" si="5"/>
        <v>2</v>
      </c>
      <c r="I435" s="35" t="s">
        <v>268</v>
      </c>
      <c r="J435" s="39"/>
      <c r="K435" s="38"/>
      <c r="L435" s="39"/>
      <c r="M435" s="39"/>
      <c r="N435" s="35" t="s">
        <v>17</v>
      </c>
      <c r="O435" s="40"/>
      <c r="P435" s="61"/>
      <c r="Q435" s="61"/>
      <c r="R435" s="61"/>
      <c r="S435" s="61"/>
      <c r="T435" s="61"/>
      <c r="U435" s="80"/>
      <c r="V435" s="80"/>
      <c r="W435" s="80"/>
    </row>
    <row r="436">
      <c r="A436" s="34">
        <v>45705.0</v>
      </c>
      <c r="B436" s="34">
        <v>45716.0</v>
      </c>
      <c r="C436" s="35">
        <v>236756.0</v>
      </c>
      <c r="D436" s="35" t="s">
        <v>163</v>
      </c>
      <c r="E436" s="34">
        <v>45597.0</v>
      </c>
      <c r="F436" s="36">
        <f t="shared" si="4"/>
        <v>3</v>
      </c>
      <c r="G436" s="37">
        <v>45636.0</v>
      </c>
      <c r="H436" s="36">
        <f t="shared" si="5"/>
        <v>2</v>
      </c>
      <c r="I436" s="35" t="s">
        <v>62</v>
      </c>
      <c r="J436" s="39"/>
      <c r="K436" s="38"/>
      <c r="L436" s="39"/>
      <c r="M436" s="39"/>
      <c r="N436" s="35" t="s">
        <v>17</v>
      </c>
      <c r="O436" s="40"/>
      <c r="P436" s="61"/>
      <c r="Q436" s="61"/>
      <c r="R436" s="61"/>
      <c r="S436" s="61"/>
      <c r="T436" s="61"/>
      <c r="U436" s="80"/>
      <c r="V436" s="80"/>
      <c r="W436" s="80"/>
    </row>
    <row r="437">
      <c r="A437" s="34">
        <v>45705.0</v>
      </c>
      <c r="B437" s="34">
        <v>45716.0</v>
      </c>
      <c r="C437" s="35">
        <v>237977.0</v>
      </c>
      <c r="D437" s="35" t="s">
        <v>163</v>
      </c>
      <c r="E437" s="34">
        <v>45566.0</v>
      </c>
      <c r="F437" s="36">
        <f t="shared" si="4"/>
        <v>4</v>
      </c>
      <c r="G437" s="34">
        <v>45659.0</v>
      </c>
      <c r="H437" s="36">
        <f t="shared" si="5"/>
        <v>1</v>
      </c>
      <c r="I437" s="35" t="s">
        <v>265</v>
      </c>
      <c r="J437" s="39"/>
      <c r="K437" s="38"/>
      <c r="L437" s="39"/>
      <c r="M437" s="39"/>
      <c r="N437" s="35" t="s">
        <v>17</v>
      </c>
      <c r="O437" s="40"/>
      <c r="P437" s="61"/>
      <c r="Q437" s="61"/>
      <c r="R437" s="61"/>
      <c r="S437" s="61"/>
      <c r="T437" s="61"/>
      <c r="U437" s="80"/>
      <c r="V437" s="80"/>
      <c r="W437" s="80"/>
    </row>
    <row r="438">
      <c r="A438" s="34">
        <v>45705.0</v>
      </c>
      <c r="B438" s="34">
        <v>45716.0</v>
      </c>
      <c r="C438" s="35">
        <v>238462.0</v>
      </c>
      <c r="D438" s="35" t="s">
        <v>163</v>
      </c>
      <c r="E438" s="34">
        <v>45566.0</v>
      </c>
      <c r="F438" s="36">
        <f t="shared" si="4"/>
        <v>4</v>
      </c>
      <c r="G438" s="34">
        <v>45664.0</v>
      </c>
      <c r="H438" s="36">
        <f t="shared" si="5"/>
        <v>1</v>
      </c>
      <c r="I438" s="35" t="s">
        <v>46</v>
      </c>
      <c r="J438" s="39"/>
      <c r="K438" s="38"/>
      <c r="L438" s="39"/>
      <c r="M438" s="39"/>
      <c r="N438" s="35" t="s">
        <v>17</v>
      </c>
      <c r="O438" s="40"/>
      <c r="P438" s="61"/>
      <c r="Q438" s="61"/>
      <c r="R438" s="61"/>
      <c r="S438" s="61"/>
      <c r="T438" s="61"/>
      <c r="U438" s="80"/>
      <c r="V438" s="80"/>
      <c r="W438" s="80"/>
    </row>
    <row r="439">
      <c r="A439" s="34">
        <v>45705.0</v>
      </c>
      <c r="B439" s="34">
        <v>45716.0</v>
      </c>
      <c r="C439" s="35">
        <v>238391.0</v>
      </c>
      <c r="D439" s="35" t="s">
        <v>163</v>
      </c>
      <c r="E439" s="34">
        <v>45627.0</v>
      </c>
      <c r="F439" s="36">
        <f t="shared" si="4"/>
        <v>2</v>
      </c>
      <c r="G439" s="34">
        <v>45667.0</v>
      </c>
      <c r="H439" s="36">
        <f t="shared" si="5"/>
        <v>1</v>
      </c>
      <c r="I439" s="35" t="s">
        <v>49</v>
      </c>
      <c r="J439" s="39"/>
      <c r="K439" s="38"/>
      <c r="L439" s="39"/>
      <c r="M439" s="39"/>
      <c r="N439" s="35" t="s">
        <v>17</v>
      </c>
      <c r="O439" s="40"/>
      <c r="P439" s="61"/>
      <c r="Q439" s="61"/>
      <c r="R439" s="61"/>
      <c r="S439" s="61"/>
      <c r="T439" s="61"/>
      <c r="U439" s="80"/>
      <c r="V439" s="80"/>
      <c r="W439" s="80"/>
    </row>
    <row r="440">
      <c r="A440" s="34">
        <v>45705.0</v>
      </c>
      <c r="B440" s="34">
        <v>45716.0</v>
      </c>
      <c r="C440" s="35">
        <v>241126.0</v>
      </c>
      <c r="D440" s="35" t="s">
        <v>163</v>
      </c>
      <c r="E440" s="34">
        <v>45627.0</v>
      </c>
      <c r="F440" s="36">
        <f t="shared" si="4"/>
        <v>2</v>
      </c>
      <c r="G440" s="34">
        <v>45686.0</v>
      </c>
      <c r="H440" s="36">
        <f t="shared" si="5"/>
        <v>0</v>
      </c>
      <c r="I440" s="35" t="s">
        <v>268</v>
      </c>
      <c r="J440" s="39"/>
      <c r="K440" s="38"/>
      <c r="L440" s="39"/>
      <c r="M440" s="39"/>
      <c r="N440" s="35" t="s">
        <v>17</v>
      </c>
      <c r="O440" s="40"/>
      <c r="P440" s="61"/>
      <c r="Q440" s="61"/>
      <c r="R440" s="61"/>
      <c r="S440" s="61"/>
      <c r="T440" s="61"/>
      <c r="U440" s="80"/>
      <c r="V440" s="80"/>
      <c r="W440" s="80"/>
    </row>
    <row r="441">
      <c r="A441" s="34">
        <v>45705.0</v>
      </c>
      <c r="B441" s="34">
        <v>45715.0</v>
      </c>
      <c r="C441" s="35">
        <v>241966.0</v>
      </c>
      <c r="D441" s="35" t="s">
        <v>163</v>
      </c>
      <c r="E441" s="34">
        <v>45658.0</v>
      </c>
      <c r="F441" s="36">
        <f t="shared" si="4"/>
        <v>1</v>
      </c>
      <c r="G441" s="34">
        <v>45694.0</v>
      </c>
      <c r="H441" s="36">
        <f t="shared" si="5"/>
        <v>0</v>
      </c>
      <c r="I441" s="35" t="s">
        <v>39</v>
      </c>
      <c r="J441" s="39"/>
      <c r="K441" s="38"/>
      <c r="L441" s="39"/>
      <c r="M441" s="39"/>
      <c r="N441" s="35" t="s">
        <v>15</v>
      </c>
      <c r="O441" s="40"/>
      <c r="P441" s="61"/>
      <c r="Q441" s="61"/>
      <c r="R441" s="61"/>
      <c r="S441" s="61"/>
      <c r="T441" s="61"/>
      <c r="U441" s="80"/>
      <c r="V441" s="80"/>
      <c r="W441" s="80"/>
    </row>
    <row r="442">
      <c r="A442" s="34">
        <v>45705.0</v>
      </c>
      <c r="B442" s="34">
        <v>45715.0</v>
      </c>
      <c r="C442" s="35">
        <v>241567.0</v>
      </c>
      <c r="D442" s="35" t="s">
        <v>163</v>
      </c>
      <c r="E442" s="34">
        <v>45627.0</v>
      </c>
      <c r="F442" s="36">
        <f t="shared" si="4"/>
        <v>2</v>
      </c>
      <c r="G442" s="34">
        <v>45695.0</v>
      </c>
      <c r="H442" s="36">
        <f t="shared" si="5"/>
        <v>0</v>
      </c>
      <c r="I442" s="35" t="s">
        <v>39</v>
      </c>
      <c r="J442" s="39"/>
      <c r="K442" s="38"/>
      <c r="L442" s="39"/>
      <c r="M442" s="39"/>
      <c r="N442" s="35" t="s">
        <v>15</v>
      </c>
      <c r="O442" s="40"/>
      <c r="P442" s="61"/>
      <c r="Q442" s="61"/>
      <c r="R442" s="61"/>
      <c r="S442" s="61"/>
      <c r="T442" s="61"/>
      <c r="U442" s="80"/>
      <c r="V442" s="80"/>
      <c r="W442" s="80"/>
    </row>
    <row r="443">
      <c r="A443" s="34">
        <v>45705.0</v>
      </c>
      <c r="B443" s="34">
        <v>45715.0</v>
      </c>
      <c r="C443" s="35">
        <v>233966.0</v>
      </c>
      <c r="D443" s="35" t="s">
        <v>166</v>
      </c>
      <c r="E443" s="34">
        <v>45474.0</v>
      </c>
      <c r="F443" s="36">
        <f t="shared" si="4"/>
        <v>7</v>
      </c>
      <c r="G443" s="37">
        <v>45622.0</v>
      </c>
      <c r="H443" s="36">
        <f t="shared" si="5"/>
        <v>3</v>
      </c>
      <c r="I443" s="35" t="s">
        <v>39</v>
      </c>
      <c r="J443" s="39"/>
      <c r="K443" s="38"/>
      <c r="L443" s="35" t="s">
        <v>68</v>
      </c>
      <c r="M443" s="39"/>
      <c r="N443" s="35" t="s">
        <v>20</v>
      </c>
      <c r="O443" s="40"/>
      <c r="P443" s="61"/>
      <c r="Q443" s="61"/>
      <c r="R443" s="61"/>
      <c r="S443" s="61"/>
      <c r="T443" s="61"/>
      <c r="U443" s="80"/>
      <c r="V443" s="80"/>
      <c r="W443" s="80"/>
    </row>
    <row r="444">
      <c r="A444" s="34">
        <v>45705.0</v>
      </c>
      <c r="B444" s="34">
        <v>45716.0</v>
      </c>
      <c r="C444" s="35">
        <v>219325.0</v>
      </c>
      <c r="D444" s="35" t="s">
        <v>166</v>
      </c>
      <c r="E444" s="34">
        <v>45352.0</v>
      </c>
      <c r="F444" s="36">
        <f t="shared" si="4"/>
        <v>11</v>
      </c>
      <c r="G444" s="34">
        <v>45470.0</v>
      </c>
      <c r="H444" s="36">
        <f t="shared" si="5"/>
        <v>8</v>
      </c>
      <c r="I444" s="35" t="s">
        <v>39</v>
      </c>
      <c r="J444" s="39"/>
      <c r="K444" s="38"/>
      <c r="L444" s="39"/>
      <c r="M444" s="39"/>
      <c r="N444" s="35" t="s">
        <v>17</v>
      </c>
      <c r="O444" s="40"/>
      <c r="P444" s="61"/>
      <c r="Q444" s="61"/>
      <c r="R444" s="61"/>
      <c r="S444" s="61"/>
      <c r="T444" s="61"/>
      <c r="U444" s="80"/>
      <c r="V444" s="80"/>
      <c r="W444" s="80"/>
    </row>
    <row r="445">
      <c r="A445" s="34">
        <v>45705.0</v>
      </c>
      <c r="B445" s="34">
        <v>45716.0</v>
      </c>
      <c r="C445" s="35">
        <v>187943.0</v>
      </c>
      <c r="D445" s="35" t="s">
        <v>166</v>
      </c>
      <c r="E445" s="34">
        <v>44958.0</v>
      </c>
      <c r="F445" s="36">
        <f t="shared" si="4"/>
        <v>24</v>
      </c>
      <c r="G445" s="34">
        <v>45201.0</v>
      </c>
      <c r="H445" s="36">
        <f t="shared" si="5"/>
        <v>16</v>
      </c>
      <c r="I445" s="35" t="s">
        <v>43</v>
      </c>
      <c r="J445" s="39"/>
      <c r="K445" s="38"/>
      <c r="L445" s="39"/>
      <c r="M445" s="39"/>
      <c r="N445" s="35" t="s">
        <v>17</v>
      </c>
      <c r="O445" s="40"/>
      <c r="P445" s="61"/>
      <c r="Q445" s="61"/>
      <c r="R445" s="61"/>
      <c r="S445" s="61"/>
      <c r="T445" s="61"/>
      <c r="U445" s="80"/>
      <c r="V445" s="80"/>
      <c r="W445" s="80"/>
    </row>
    <row r="446">
      <c r="A446" s="34">
        <v>45705.0</v>
      </c>
      <c r="B446" s="34">
        <v>45716.0</v>
      </c>
      <c r="C446" s="35">
        <v>231036.0</v>
      </c>
      <c r="D446" s="35" t="s">
        <v>166</v>
      </c>
      <c r="E446" s="34">
        <v>45413.0</v>
      </c>
      <c r="F446" s="36">
        <f t="shared" si="4"/>
        <v>9</v>
      </c>
      <c r="G446" s="37">
        <v>45582.0</v>
      </c>
      <c r="H446" s="36">
        <f t="shared" si="5"/>
        <v>4</v>
      </c>
      <c r="I446" s="35" t="s">
        <v>62</v>
      </c>
      <c r="J446" s="39"/>
      <c r="K446" s="38"/>
      <c r="L446" s="39"/>
      <c r="M446" s="39"/>
      <c r="N446" s="35" t="s">
        <v>17</v>
      </c>
      <c r="O446" s="40"/>
      <c r="P446" s="61"/>
      <c r="Q446" s="61"/>
      <c r="R446" s="61"/>
      <c r="S446" s="61"/>
      <c r="T446" s="61"/>
      <c r="U446" s="80"/>
      <c r="V446" s="80"/>
      <c r="W446" s="80"/>
    </row>
    <row r="447">
      <c r="A447" s="34">
        <v>45705.0</v>
      </c>
      <c r="B447" s="34">
        <v>45716.0</v>
      </c>
      <c r="C447" s="35">
        <v>206524.0</v>
      </c>
      <c r="D447" s="35" t="s">
        <v>166</v>
      </c>
      <c r="E447" s="34">
        <v>45292.0</v>
      </c>
      <c r="F447" s="36">
        <f t="shared" si="4"/>
        <v>13</v>
      </c>
      <c r="G447" s="34">
        <v>45366.0</v>
      </c>
      <c r="H447" s="36">
        <f t="shared" si="5"/>
        <v>11</v>
      </c>
      <c r="I447" s="35" t="s">
        <v>268</v>
      </c>
      <c r="J447" s="39"/>
      <c r="K447" s="38"/>
      <c r="L447" s="39"/>
      <c r="M447" s="39"/>
      <c r="N447" s="35" t="s">
        <v>17</v>
      </c>
      <c r="O447" s="40"/>
      <c r="P447" s="61"/>
      <c r="Q447" s="61"/>
      <c r="R447" s="61"/>
      <c r="S447" s="61"/>
      <c r="T447" s="61"/>
      <c r="U447" s="80"/>
      <c r="V447" s="80"/>
      <c r="W447" s="80"/>
    </row>
    <row r="448">
      <c r="A448" s="34">
        <v>45705.0</v>
      </c>
      <c r="B448" s="34">
        <v>45715.0</v>
      </c>
      <c r="C448" s="35">
        <v>241402.0</v>
      </c>
      <c r="D448" s="35" t="s">
        <v>166</v>
      </c>
      <c r="E448" s="34">
        <v>45536.0</v>
      </c>
      <c r="F448" s="36">
        <f t="shared" si="4"/>
        <v>5</v>
      </c>
      <c r="G448" s="34">
        <v>45688.0</v>
      </c>
      <c r="H448" s="36">
        <f t="shared" si="5"/>
        <v>0</v>
      </c>
      <c r="I448" s="35" t="s">
        <v>39</v>
      </c>
      <c r="J448" s="39"/>
      <c r="K448" s="38"/>
      <c r="L448" s="39"/>
      <c r="M448" s="39"/>
      <c r="N448" s="35" t="s">
        <v>23</v>
      </c>
      <c r="O448" s="40"/>
      <c r="P448" s="61"/>
      <c r="Q448" s="61"/>
      <c r="R448" s="61"/>
      <c r="S448" s="61"/>
      <c r="T448" s="61"/>
      <c r="U448" s="80"/>
      <c r="V448" s="80"/>
      <c r="W448" s="80"/>
    </row>
    <row r="449">
      <c r="A449" s="34">
        <v>45705.0</v>
      </c>
      <c r="B449" s="34">
        <v>45716.0</v>
      </c>
      <c r="C449" s="35">
        <v>121393.0</v>
      </c>
      <c r="D449" s="35" t="s">
        <v>94</v>
      </c>
      <c r="E449" s="34">
        <v>44256.0</v>
      </c>
      <c r="F449" s="36">
        <f t="shared" si="4"/>
        <v>47</v>
      </c>
      <c r="G449" s="34">
        <v>44646.0</v>
      </c>
      <c r="H449" s="36">
        <f t="shared" si="5"/>
        <v>35</v>
      </c>
      <c r="I449" s="35" t="s">
        <v>62</v>
      </c>
      <c r="J449" s="39"/>
      <c r="K449" s="38"/>
      <c r="L449" s="39"/>
      <c r="M449" s="39"/>
      <c r="N449" s="35" t="s">
        <v>17</v>
      </c>
      <c r="O449" s="40"/>
      <c r="P449" s="61"/>
      <c r="Q449" s="61"/>
      <c r="R449" s="61"/>
      <c r="S449" s="61"/>
      <c r="T449" s="61"/>
      <c r="U449" s="80"/>
      <c r="V449" s="80"/>
      <c r="W449" s="80"/>
    </row>
    <row r="450">
      <c r="A450" s="34">
        <v>45705.0</v>
      </c>
      <c r="B450" s="34">
        <v>45716.0</v>
      </c>
      <c r="C450" s="35">
        <v>168796.0</v>
      </c>
      <c r="D450" s="35" t="s">
        <v>94</v>
      </c>
      <c r="E450" s="34">
        <v>45017.0</v>
      </c>
      <c r="F450" s="36">
        <f t="shared" si="4"/>
        <v>22</v>
      </c>
      <c r="G450" s="34">
        <v>45041.0</v>
      </c>
      <c r="H450" s="36">
        <f t="shared" si="5"/>
        <v>22</v>
      </c>
      <c r="I450" s="35" t="s">
        <v>62</v>
      </c>
      <c r="J450" s="39"/>
      <c r="K450" s="38"/>
      <c r="L450" s="39"/>
      <c r="M450" s="39"/>
      <c r="N450" s="35" t="s">
        <v>17</v>
      </c>
      <c r="O450" s="40"/>
      <c r="P450" s="61"/>
      <c r="Q450" s="61"/>
      <c r="R450" s="61"/>
      <c r="S450" s="61"/>
      <c r="T450" s="61"/>
      <c r="U450" s="80"/>
      <c r="V450" s="80"/>
      <c r="W450" s="80"/>
    </row>
    <row r="451">
      <c r="A451" s="34">
        <v>45705.0</v>
      </c>
      <c r="B451" s="34">
        <v>45716.0</v>
      </c>
      <c r="C451" s="35">
        <v>189201.0</v>
      </c>
      <c r="D451" s="35" t="s">
        <v>94</v>
      </c>
      <c r="E451" s="34">
        <v>45200.0</v>
      </c>
      <c r="F451" s="36">
        <f t="shared" si="4"/>
        <v>16</v>
      </c>
      <c r="G451" s="37">
        <v>45210.0</v>
      </c>
      <c r="H451" s="36">
        <f t="shared" si="5"/>
        <v>16</v>
      </c>
      <c r="I451" s="35" t="s">
        <v>49</v>
      </c>
      <c r="J451" s="39"/>
      <c r="K451" s="38"/>
      <c r="L451" s="39"/>
      <c r="M451" s="39"/>
      <c r="N451" s="35" t="s">
        <v>17</v>
      </c>
      <c r="O451" s="40"/>
      <c r="P451" s="61"/>
      <c r="Q451" s="61"/>
      <c r="R451" s="61"/>
      <c r="S451" s="61"/>
      <c r="T451" s="61"/>
      <c r="U451" s="80"/>
      <c r="V451" s="80"/>
      <c r="W451" s="80"/>
    </row>
    <row r="452">
      <c r="A452" s="34">
        <v>45705.0</v>
      </c>
      <c r="B452" s="34">
        <v>45716.0</v>
      </c>
      <c r="C452" s="35">
        <v>206521.0</v>
      </c>
      <c r="D452" s="35" t="s">
        <v>94</v>
      </c>
      <c r="E452" s="34">
        <v>45323.0</v>
      </c>
      <c r="F452" s="36">
        <f t="shared" si="4"/>
        <v>12</v>
      </c>
      <c r="G452" s="34">
        <v>45366.0</v>
      </c>
      <c r="H452" s="36">
        <f t="shared" si="5"/>
        <v>11</v>
      </c>
      <c r="I452" s="35" t="s">
        <v>62</v>
      </c>
      <c r="J452" s="39"/>
      <c r="K452" s="38"/>
      <c r="L452" s="39"/>
      <c r="M452" s="39"/>
      <c r="N452" s="35" t="s">
        <v>17</v>
      </c>
      <c r="O452" s="40"/>
      <c r="P452" s="61"/>
      <c r="Q452" s="61"/>
      <c r="R452" s="61"/>
      <c r="S452" s="61"/>
      <c r="T452" s="61"/>
      <c r="U452" s="80"/>
      <c r="V452" s="80"/>
      <c r="W452" s="80"/>
    </row>
    <row r="453">
      <c r="A453" s="34">
        <v>45705.0</v>
      </c>
      <c r="B453" s="34">
        <v>45706.0</v>
      </c>
      <c r="C453" s="35">
        <v>216421.0</v>
      </c>
      <c r="D453" s="35" t="s">
        <v>94</v>
      </c>
      <c r="E453" s="34">
        <v>45413.0</v>
      </c>
      <c r="F453" s="36">
        <f t="shared" si="4"/>
        <v>9</v>
      </c>
      <c r="G453" s="34">
        <v>45441.0</v>
      </c>
      <c r="H453" s="36">
        <f t="shared" si="5"/>
        <v>8</v>
      </c>
      <c r="I453" s="35" t="s">
        <v>62</v>
      </c>
      <c r="J453" s="39"/>
      <c r="K453" s="48">
        <v>4000.0</v>
      </c>
      <c r="L453" s="39"/>
      <c r="M453" s="39"/>
      <c r="N453" s="35" t="s">
        <v>15</v>
      </c>
      <c r="O453" s="55" t="s">
        <v>330</v>
      </c>
      <c r="P453" s="61"/>
      <c r="Q453" s="61"/>
      <c r="R453" s="61"/>
      <c r="S453" s="61"/>
      <c r="T453" s="61"/>
      <c r="U453" s="80"/>
      <c r="V453" s="80"/>
      <c r="W453" s="80"/>
    </row>
    <row r="454">
      <c r="A454" s="34">
        <v>45705.0</v>
      </c>
      <c r="B454" s="34">
        <v>45716.0</v>
      </c>
      <c r="C454" s="35">
        <v>173329.0</v>
      </c>
      <c r="D454" s="35" t="s">
        <v>94</v>
      </c>
      <c r="E454" s="34">
        <v>45047.0</v>
      </c>
      <c r="F454" s="36">
        <f t="shared" si="4"/>
        <v>21</v>
      </c>
      <c r="G454" s="34">
        <v>45080.0</v>
      </c>
      <c r="H454" s="36">
        <f t="shared" si="5"/>
        <v>20</v>
      </c>
      <c r="I454" s="35" t="s">
        <v>265</v>
      </c>
      <c r="J454" s="39"/>
      <c r="K454" s="38"/>
      <c r="L454" s="39"/>
      <c r="M454" s="39"/>
      <c r="N454" s="35" t="s">
        <v>17</v>
      </c>
      <c r="O454" s="40"/>
      <c r="P454" s="61"/>
      <c r="Q454" s="61"/>
      <c r="R454" s="61"/>
      <c r="S454" s="61"/>
      <c r="T454" s="61"/>
      <c r="U454" s="80"/>
      <c r="V454" s="80"/>
      <c r="W454" s="80"/>
    </row>
    <row r="455">
      <c r="A455" s="34">
        <v>45705.0</v>
      </c>
      <c r="B455" s="34">
        <v>45716.0</v>
      </c>
      <c r="C455" s="35">
        <v>233243.0</v>
      </c>
      <c r="D455" s="35" t="s">
        <v>94</v>
      </c>
      <c r="E455" s="34">
        <v>45536.0</v>
      </c>
      <c r="F455" s="36">
        <f t="shared" si="4"/>
        <v>5</v>
      </c>
      <c r="G455" s="34">
        <v>45600.0</v>
      </c>
      <c r="H455" s="36">
        <f t="shared" si="5"/>
        <v>3</v>
      </c>
      <c r="I455" s="35" t="s">
        <v>62</v>
      </c>
      <c r="J455" s="39"/>
      <c r="K455" s="38"/>
      <c r="L455" s="39"/>
      <c r="M455" s="39"/>
      <c r="N455" s="35" t="s">
        <v>17</v>
      </c>
      <c r="O455" s="40"/>
      <c r="P455" s="61"/>
      <c r="Q455" s="61"/>
      <c r="R455" s="61"/>
      <c r="S455" s="61"/>
      <c r="T455" s="61"/>
      <c r="U455" s="80"/>
      <c r="V455" s="80"/>
      <c r="W455" s="80"/>
    </row>
    <row r="456">
      <c r="A456" s="34">
        <v>45705.0</v>
      </c>
      <c r="B456" s="34">
        <v>45716.0</v>
      </c>
      <c r="C456" s="35">
        <v>233800.0</v>
      </c>
      <c r="D456" s="35" t="s">
        <v>94</v>
      </c>
      <c r="E456" s="34">
        <v>45597.0</v>
      </c>
      <c r="F456" s="36">
        <f t="shared" si="4"/>
        <v>3</v>
      </c>
      <c r="G456" s="37">
        <v>45607.0</v>
      </c>
      <c r="H456" s="36">
        <f t="shared" si="5"/>
        <v>3</v>
      </c>
      <c r="I456" s="35" t="s">
        <v>268</v>
      </c>
      <c r="J456" s="39"/>
      <c r="K456" s="38"/>
      <c r="L456" s="39"/>
      <c r="M456" s="39"/>
      <c r="N456" s="35" t="s">
        <v>17</v>
      </c>
      <c r="O456" s="40"/>
      <c r="P456" s="61"/>
      <c r="Q456" s="61"/>
      <c r="R456" s="61"/>
      <c r="S456" s="61"/>
      <c r="T456" s="61"/>
      <c r="U456" s="80"/>
      <c r="V456" s="80"/>
      <c r="W456" s="80"/>
    </row>
    <row r="457">
      <c r="A457" s="34">
        <v>45705.0</v>
      </c>
      <c r="B457" s="34">
        <v>45716.0</v>
      </c>
      <c r="C457" s="35">
        <v>149626.0</v>
      </c>
      <c r="D457" s="35" t="s">
        <v>94</v>
      </c>
      <c r="E457" s="34">
        <v>44805.0</v>
      </c>
      <c r="F457" s="36">
        <f t="shared" si="4"/>
        <v>29</v>
      </c>
      <c r="G457" s="34">
        <v>44868.0</v>
      </c>
      <c r="H457" s="36">
        <f t="shared" si="5"/>
        <v>27</v>
      </c>
      <c r="I457" s="35" t="s">
        <v>67</v>
      </c>
      <c r="J457" s="39"/>
      <c r="K457" s="38"/>
      <c r="L457" s="39"/>
      <c r="M457" s="39"/>
      <c r="N457" s="35" t="s">
        <v>17</v>
      </c>
      <c r="O457" s="40"/>
      <c r="P457" s="61"/>
      <c r="Q457" s="61"/>
      <c r="R457" s="61"/>
      <c r="S457" s="61"/>
      <c r="T457" s="61"/>
      <c r="U457" s="80"/>
      <c r="V457" s="80"/>
      <c r="W457" s="80"/>
    </row>
    <row r="458">
      <c r="A458" s="34">
        <v>45705.0</v>
      </c>
      <c r="B458" s="34">
        <v>45715.0</v>
      </c>
      <c r="C458" s="35">
        <v>232963.0</v>
      </c>
      <c r="D458" s="35" t="s">
        <v>94</v>
      </c>
      <c r="E458" s="34">
        <v>45474.0</v>
      </c>
      <c r="F458" s="36">
        <f t="shared" si="4"/>
        <v>7</v>
      </c>
      <c r="G458" s="37">
        <v>45596.0</v>
      </c>
      <c r="H458" s="36">
        <f t="shared" si="5"/>
        <v>3</v>
      </c>
      <c r="I458" s="35" t="s">
        <v>39</v>
      </c>
      <c r="J458" s="39"/>
      <c r="K458" s="38"/>
      <c r="L458" s="35" t="s">
        <v>68</v>
      </c>
      <c r="M458" s="39"/>
      <c r="N458" s="35" t="s">
        <v>20</v>
      </c>
      <c r="O458" s="40"/>
      <c r="P458" s="61"/>
      <c r="Q458" s="61"/>
      <c r="R458" s="61"/>
      <c r="S458" s="61"/>
      <c r="T458" s="61"/>
      <c r="U458" s="80"/>
      <c r="V458" s="80"/>
      <c r="W458" s="80"/>
    </row>
    <row r="459">
      <c r="A459" s="34">
        <v>45705.0</v>
      </c>
      <c r="B459" s="34">
        <v>45715.0</v>
      </c>
      <c r="C459" s="35">
        <v>199740.0</v>
      </c>
      <c r="D459" s="35" t="s">
        <v>94</v>
      </c>
      <c r="E459" s="34">
        <v>45261.0</v>
      </c>
      <c r="F459" s="36">
        <f t="shared" si="4"/>
        <v>14</v>
      </c>
      <c r="G459" s="34">
        <v>45314.0</v>
      </c>
      <c r="H459" s="36">
        <f t="shared" si="5"/>
        <v>13</v>
      </c>
      <c r="I459" s="35" t="s">
        <v>39</v>
      </c>
      <c r="J459" s="35">
        <v>535.0</v>
      </c>
      <c r="K459" s="48">
        <v>10000.0</v>
      </c>
      <c r="L459" s="35" t="s">
        <v>68</v>
      </c>
      <c r="M459" s="39"/>
      <c r="N459" s="35" t="s">
        <v>15</v>
      </c>
      <c r="O459" s="40"/>
      <c r="P459" s="61"/>
      <c r="Q459" s="61"/>
      <c r="R459" s="61"/>
      <c r="S459" s="61"/>
      <c r="T459" s="61"/>
      <c r="U459" s="80"/>
      <c r="V459" s="80"/>
      <c r="W459" s="80"/>
    </row>
    <row r="460">
      <c r="A460" s="34">
        <v>45705.0</v>
      </c>
      <c r="B460" s="34">
        <v>45715.0</v>
      </c>
      <c r="C460" s="35">
        <v>208845.0</v>
      </c>
      <c r="D460" s="35" t="s">
        <v>94</v>
      </c>
      <c r="E460" s="34">
        <v>45352.0</v>
      </c>
      <c r="F460" s="36">
        <f t="shared" si="4"/>
        <v>11</v>
      </c>
      <c r="G460" s="34">
        <v>45385.0</v>
      </c>
      <c r="H460" s="36">
        <f t="shared" si="5"/>
        <v>10</v>
      </c>
      <c r="I460" s="35" t="s">
        <v>39</v>
      </c>
      <c r="J460" s="39"/>
      <c r="K460" s="38"/>
      <c r="L460" s="35" t="s">
        <v>68</v>
      </c>
      <c r="M460" s="39"/>
      <c r="N460" s="35" t="s">
        <v>20</v>
      </c>
      <c r="O460" s="40"/>
      <c r="P460" s="61"/>
      <c r="Q460" s="61"/>
      <c r="R460" s="61"/>
      <c r="S460" s="61"/>
      <c r="T460" s="61"/>
      <c r="U460" s="80"/>
      <c r="V460" s="80"/>
      <c r="W460" s="80"/>
    </row>
    <row r="461">
      <c r="A461" s="34">
        <v>45705.0</v>
      </c>
      <c r="B461" s="34">
        <v>45716.0</v>
      </c>
      <c r="C461" s="35">
        <v>220116.0</v>
      </c>
      <c r="D461" s="35" t="s">
        <v>94</v>
      </c>
      <c r="E461" s="34">
        <v>45444.0</v>
      </c>
      <c r="F461" s="36">
        <f t="shared" si="4"/>
        <v>8</v>
      </c>
      <c r="G461" s="34">
        <v>45475.0</v>
      </c>
      <c r="H461" s="36">
        <f t="shared" si="5"/>
        <v>7</v>
      </c>
      <c r="I461" s="35" t="s">
        <v>39</v>
      </c>
      <c r="J461" s="39"/>
      <c r="K461" s="38"/>
      <c r="L461" s="35" t="s">
        <v>68</v>
      </c>
      <c r="M461" s="39"/>
      <c r="N461" s="35" t="s">
        <v>17</v>
      </c>
      <c r="O461" s="40"/>
      <c r="P461" s="61"/>
      <c r="Q461" s="61"/>
      <c r="R461" s="61"/>
      <c r="S461" s="61"/>
      <c r="T461" s="61"/>
      <c r="U461" s="80"/>
      <c r="V461" s="80"/>
      <c r="W461" s="80"/>
    </row>
    <row r="462">
      <c r="A462" s="34">
        <v>45705.0</v>
      </c>
      <c r="B462" s="34">
        <v>45716.0</v>
      </c>
      <c r="C462" s="35">
        <v>229682.0</v>
      </c>
      <c r="D462" s="35" t="s">
        <v>94</v>
      </c>
      <c r="E462" s="34">
        <v>45505.0</v>
      </c>
      <c r="F462" s="36">
        <f t="shared" si="4"/>
        <v>6</v>
      </c>
      <c r="G462" s="34">
        <v>45566.0</v>
      </c>
      <c r="H462" s="36">
        <f t="shared" si="5"/>
        <v>4</v>
      </c>
      <c r="I462" s="35" t="s">
        <v>39</v>
      </c>
      <c r="J462" s="39"/>
      <c r="K462" s="38"/>
      <c r="L462" s="35" t="s">
        <v>68</v>
      </c>
      <c r="M462" s="39"/>
      <c r="N462" s="35" t="s">
        <v>17</v>
      </c>
      <c r="O462" s="40"/>
      <c r="P462" s="61"/>
      <c r="Q462" s="61"/>
      <c r="R462" s="61"/>
      <c r="S462" s="61"/>
      <c r="T462" s="61"/>
      <c r="U462" s="80"/>
      <c r="V462" s="80"/>
      <c r="W462" s="80"/>
    </row>
    <row r="463">
      <c r="A463" s="34">
        <v>45705.0</v>
      </c>
      <c r="B463" s="34">
        <v>45716.0</v>
      </c>
      <c r="C463" s="35">
        <v>236238.0</v>
      </c>
      <c r="D463" s="35" t="s">
        <v>94</v>
      </c>
      <c r="E463" s="34">
        <v>45597.0</v>
      </c>
      <c r="F463" s="36">
        <f t="shared" si="4"/>
        <v>3</v>
      </c>
      <c r="G463" s="34">
        <v>45630.0</v>
      </c>
      <c r="H463" s="36">
        <f t="shared" si="5"/>
        <v>2</v>
      </c>
      <c r="I463" s="35" t="s">
        <v>62</v>
      </c>
      <c r="J463" s="39"/>
      <c r="K463" s="38"/>
      <c r="L463" s="39"/>
      <c r="M463" s="39"/>
      <c r="N463" s="35" t="s">
        <v>17</v>
      </c>
      <c r="O463" s="40"/>
      <c r="P463" s="61"/>
      <c r="Q463" s="61"/>
      <c r="R463" s="61"/>
      <c r="S463" s="61"/>
      <c r="T463" s="61"/>
      <c r="U463" s="80"/>
      <c r="V463" s="80"/>
      <c r="W463" s="80"/>
    </row>
    <row r="464">
      <c r="A464" s="34">
        <v>45705.0</v>
      </c>
      <c r="B464" s="34">
        <v>45715.0</v>
      </c>
      <c r="C464" s="35">
        <v>239067.0</v>
      </c>
      <c r="D464" s="35" t="s">
        <v>94</v>
      </c>
      <c r="E464" s="34">
        <v>45627.0</v>
      </c>
      <c r="F464" s="36">
        <f t="shared" si="4"/>
        <v>2</v>
      </c>
      <c r="G464" s="34">
        <v>45667.0</v>
      </c>
      <c r="H464" s="36">
        <f t="shared" si="5"/>
        <v>1</v>
      </c>
      <c r="I464" s="35" t="s">
        <v>39</v>
      </c>
      <c r="J464" s="39"/>
      <c r="K464" s="38"/>
      <c r="L464" s="39"/>
      <c r="M464" s="35" t="s">
        <v>331</v>
      </c>
      <c r="N464" s="35" t="s">
        <v>15</v>
      </c>
      <c r="O464" s="40"/>
      <c r="P464" s="61"/>
      <c r="Q464" s="61"/>
      <c r="R464" s="61"/>
      <c r="S464" s="61"/>
      <c r="T464" s="61"/>
      <c r="U464" s="80"/>
      <c r="V464" s="80"/>
      <c r="W464" s="80"/>
    </row>
    <row r="465">
      <c r="A465" s="34">
        <v>45705.0</v>
      </c>
      <c r="B465" s="34">
        <v>45716.0</v>
      </c>
      <c r="C465" s="35">
        <v>240488.0</v>
      </c>
      <c r="D465" s="35" t="s">
        <v>94</v>
      </c>
      <c r="E465" s="34">
        <v>45658.0</v>
      </c>
      <c r="F465" s="36">
        <f t="shared" si="4"/>
        <v>1</v>
      </c>
      <c r="G465" s="34">
        <v>45680.0</v>
      </c>
      <c r="H465" s="36">
        <f t="shared" si="5"/>
        <v>1</v>
      </c>
      <c r="I465" s="35" t="s">
        <v>62</v>
      </c>
      <c r="J465" s="39"/>
      <c r="K465" s="38"/>
      <c r="L465" s="39"/>
      <c r="M465" s="39"/>
      <c r="N465" s="35" t="s">
        <v>17</v>
      </c>
      <c r="O465" s="40"/>
      <c r="P465" s="61"/>
      <c r="Q465" s="61"/>
      <c r="R465" s="61"/>
      <c r="S465" s="61"/>
      <c r="T465" s="61"/>
      <c r="U465" s="80"/>
      <c r="V465" s="80"/>
      <c r="W465" s="80"/>
    </row>
    <row r="466">
      <c r="A466" s="34">
        <v>45705.0</v>
      </c>
      <c r="B466" s="34">
        <v>45716.0</v>
      </c>
      <c r="C466" s="35">
        <v>242594.0</v>
      </c>
      <c r="D466" s="35" t="s">
        <v>94</v>
      </c>
      <c r="E466" s="34">
        <v>45627.0</v>
      </c>
      <c r="F466" s="36">
        <f t="shared" si="4"/>
        <v>2</v>
      </c>
      <c r="G466" s="34">
        <v>45333.0</v>
      </c>
      <c r="H466" s="36">
        <f t="shared" si="5"/>
        <v>12</v>
      </c>
      <c r="I466" s="35" t="s">
        <v>49</v>
      </c>
      <c r="J466" s="39"/>
      <c r="K466" s="38"/>
      <c r="L466" s="39"/>
      <c r="M466" s="39"/>
      <c r="N466" s="35" t="s">
        <v>17</v>
      </c>
      <c r="O466" s="40"/>
      <c r="P466" s="61"/>
      <c r="Q466" s="61"/>
      <c r="R466" s="61"/>
      <c r="S466" s="61"/>
      <c r="T466" s="61"/>
      <c r="U466" s="80"/>
      <c r="V466" s="80"/>
      <c r="W466" s="80"/>
    </row>
    <row r="467">
      <c r="A467" s="34">
        <v>45705.0</v>
      </c>
      <c r="B467" s="34">
        <v>45716.0</v>
      </c>
      <c r="C467" s="35">
        <v>147377.0</v>
      </c>
      <c r="D467" s="35" t="s">
        <v>95</v>
      </c>
      <c r="E467" s="34">
        <v>44805.0</v>
      </c>
      <c r="F467" s="36">
        <f t="shared" si="4"/>
        <v>29</v>
      </c>
      <c r="G467" s="37">
        <v>44848.0</v>
      </c>
      <c r="H467" s="36">
        <f t="shared" si="5"/>
        <v>28</v>
      </c>
      <c r="I467" s="35" t="s">
        <v>62</v>
      </c>
      <c r="J467" s="39"/>
      <c r="K467" s="38"/>
      <c r="L467" s="39"/>
      <c r="M467" s="39"/>
      <c r="N467" s="35" t="s">
        <v>17</v>
      </c>
      <c r="O467" s="40"/>
      <c r="P467" s="61"/>
      <c r="Q467" s="61"/>
      <c r="R467" s="61"/>
      <c r="S467" s="61"/>
      <c r="T467" s="61"/>
      <c r="U467" s="80"/>
      <c r="V467" s="80"/>
      <c r="W467" s="80"/>
    </row>
    <row r="468">
      <c r="A468" s="34">
        <v>45705.0</v>
      </c>
      <c r="B468" s="34">
        <v>45707.0</v>
      </c>
      <c r="C468" s="35">
        <v>220479.0</v>
      </c>
      <c r="D468" s="35" t="s">
        <v>95</v>
      </c>
      <c r="E468" s="34">
        <v>45444.0</v>
      </c>
      <c r="F468" s="36">
        <f t="shared" si="4"/>
        <v>8</v>
      </c>
      <c r="G468" s="34">
        <v>45478.0</v>
      </c>
      <c r="H468" s="36">
        <f t="shared" si="5"/>
        <v>7</v>
      </c>
      <c r="I468" s="35" t="s">
        <v>62</v>
      </c>
      <c r="J468" s="39"/>
      <c r="K468" s="38"/>
      <c r="L468" s="39"/>
      <c r="M468" s="39"/>
      <c r="N468" s="35" t="s">
        <v>21</v>
      </c>
      <c r="O468" s="40"/>
      <c r="P468" s="61"/>
      <c r="Q468" s="61"/>
      <c r="R468" s="61"/>
      <c r="S468" s="61"/>
      <c r="T468" s="61"/>
      <c r="U468" s="80"/>
      <c r="V468" s="80"/>
      <c r="W468" s="80"/>
    </row>
    <row r="469">
      <c r="A469" s="34">
        <v>45705.0</v>
      </c>
      <c r="B469" s="34">
        <v>45715.0</v>
      </c>
      <c r="C469" s="35">
        <v>239535.0</v>
      </c>
      <c r="D469" s="35" t="s">
        <v>95</v>
      </c>
      <c r="E469" s="34">
        <v>45536.0</v>
      </c>
      <c r="F469" s="36">
        <f t="shared" si="4"/>
        <v>5</v>
      </c>
      <c r="G469" s="34">
        <v>45673.0</v>
      </c>
      <c r="H469" s="36">
        <f t="shared" si="5"/>
        <v>1</v>
      </c>
      <c r="I469" s="35" t="s">
        <v>39</v>
      </c>
      <c r="J469" s="39"/>
      <c r="K469" s="38"/>
      <c r="L469" s="35" t="s">
        <v>54</v>
      </c>
      <c r="M469" s="39"/>
      <c r="N469" s="35" t="s">
        <v>15</v>
      </c>
      <c r="O469" s="40"/>
      <c r="P469" s="61"/>
      <c r="Q469" s="61"/>
      <c r="R469" s="61"/>
      <c r="S469" s="61"/>
      <c r="T469" s="61"/>
      <c r="U469" s="80"/>
      <c r="V469" s="80"/>
      <c r="W469" s="80"/>
    </row>
    <row r="470">
      <c r="A470" s="34">
        <v>45705.0</v>
      </c>
      <c r="B470" s="34">
        <v>45716.0</v>
      </c>
      <c r="C470" s="35">
        <v>162118.0</v>
      </c>
      <c r="D470" s="35" t="s">
        <v>95</v>
      </c>
      <c r="E470" s="34">
        <v>44896.0</v>
      </c>
      <c r="F470" s="36">
        <f t="shared" si="4"/>
        <v>26</v>
      </c>
      <c r="G470" s="34">
        <v>44985.0</v>
      </c>
      <c r="H470" s="36">
        <f t="shared" si="5"/>
        <v>24</v>
      </c>
      <c r="I470" s="35" t="s">
        <v>39</v>
      </c>
      <c r="J470" s="39"/>
      <c r="K470" s="38"/>
      <c r="L470" s="35" t="s">
        <v>54</v>
      </c>
      <c r="M470" s="39"/>
      <c r="N470" s="35" t="s">
        <v>17</v>
      </c>
      <c r="O470" s="40"/>
      <c r="P470" s="61"/>
      <c r="Q470" s="61"/>
      <c r="R470" s="61"/>
      <c r="S470" s="61"/>
      <c r="T470" s="61"/>
      <c r="U470" s="80"/>
      <c r="V470" s="80"/>
      <c r="W470" s="80"/>
    </row>
    <row r="471">
      <c r="A471" s="34">
        <v>45705.0</v>
      </c>
      <c r="B471" s="34">
        <v>45716.0</v>
      </c>
      <c r="C471" s="35">
        <v>148528.0</v>
      </c>
      <c r="D471" s="35" t="s">
        <v>95</v>
      </c>
      <c r="E471" s="34">
        <v>44835.0</v>
      </c>
      <c r="F471" s="36">
        <f t="shared" si="4"/>
        <v>28</v>
      </c>
      <c r="G471" s="37">
        <v>44859.0</v>
      </c>
      <c r="H471" s="36">
        <f t="shared" si="5"/>
        <v>28</v>
      </c>
      <c r="I471" s="35" t="s">
        <v>47</v>
      </c>
      <c r="J471" s="39"/>
      <c r="K471" s="38"/>
      <c r="L471" s="39"/>
      <c r="M471" s="39"/>
      <c r="N471" s="35" t="s">
        <v>17</v>
      </c>
      <c r="O471" s="40"/>
      <c r="P471" s="61"/>
      <c r="Q471" s="61"/>
      <c r="R471" s="61"/>
      <c r="S471" s="61"/>
      <c r="T471" s="61"/>
      <c r="U471" s="80"/>
      <c r="V471" s="80"/>
      <c r="W471" s="80"/>
    </row>
    <row r="472">
      <c r="A472" s="34">
        <v>45705.0</v>
      </c>
      <c r="B472" s="34">
        <v>45716.0</v>
      </c>
      <c r="C472" s="35">
        <v>86648.0</v>
      </c>
      <c r="D472" s="35" t="s">
        <v>95</v>
      </c>
      <c r="E472" s="34">
        <v>44287.0</v>
      </c>
      <c r="F472" s="36">
        <f t="shared" si="4"/>
        <v>46</v>
      </c>
      <c r="G472" s="34">
        <v>44326.0</v>
      </c>
      <c r="H472" s="36">
        <f t="shared" si="5"/>
        <v>45</v>
      </c>
      <c r="I472" s="35" t="s">
        <v>136</v>
      </c>
      <c r="J472" s="39"/>
      <c r="K472" s="38"/>
      <c r="L472" s="39"/>
      <c r="M472" s="39"/>
      <c r="N472" s="35" t="s">
        <v>17</v>
      </c>
      <c r="O472" s="40"/>
      <c r="P472" s="61"/>
      <c r="Q472" s="61"/>
      <c r="R472" s="61"/>
      <c r="S472" s="61"/>
      <c r="T472" s="61"/>
      <c r="U472" s="80"/>
      <c r="V472" s="80"/>
      <c r="W472" s="80"/>
    </row>
    <row r="473">
      <c r="A473" s="34">
        <v>45705.0</v>
      </c>
      <c r="B473" s="34">
        <v>45716.0</v>
      </c>
      <c r="C473" s="35">
        <v>232136.0</v>
      </c>
      <c r="D473" s="35" t="s">
        <v>95</v>
      </c>
      <c r="E473" s="34">
        <v>45261.0</v>
      </c>
      <c r="F473" s="36">
        <f t="shared" si="4"/>
        <v>14</v>
      </c>
      <c r="G473" s="37">
        <v>45589.0</v>
      </c>
      <c r="H473" s="36">
        <f t="shared" si="5"/>
        <v>4</v>
      </c>
      <c r="I473" s="35" t="s">
        <v>39</v>
      </c>
      <c r="J473" s="39"/>
      <c r="K473" s="38"/>
      <c r="L473" s="35" t="s">
        <v>54</v>
      </c>
      <c r="M473" s="39"/>
      <c r="N473" s="35" t="s">
        <v>17</v>
      </c>
      <c r="O473" s="40"/>
      <c r="P473" s="61"/>
      <c r="Q473" s="61"/>
      <c r="R473" s="61"/>
      <c r="S473" s="61"/>
      <c r="T473" s="61"/>
      <c r="U473" s="80"/>
      <c r="V473" s="80"/>
      <c r="W473" s="80"/>
    </row>
    <row r="474">
      <c r="A474" s="34">
        <v>45705.0</v>
      </c>
      <c r="B474" s="34">
        <v>45716.0</v>
      </c>
      <c r="C474" s="35">
        <v>211131.0</v>
      </c>
      <c r="D474" s="35" t="s">
        <v>95</v>
      </c>
      <c r="E474" s="34">
        <v>45352.0</v>
      </c>
      <c r="F474" s="36">
        <f t="shared" si="4"/>
        <v>11</v>
      </c>
      <c r="G474" s="34">
        <v>45400.0</v>
      </c>
      <c r="H474" s="36">
        <f t="shared" si="5"/>
        <v>10</v>
      </c>
      <c r="I474" s="35" t="s">
        <v>62</v>
      </c>
      <c r="J474" s="39"/>
      <c r="K474" s="38"/>
      <c r="L474" s="39"/>
      <c r="M474" s="39"/>
      <c r="N474" s="35" t="s">
        <v>17</v>
      </c>
      <c r="O474" s="40"/>
      <c r="P474" s="61"/>
      <c r="Q474" s="61"/>
      <c r="R474" s="61"/>
      <c r="S474" s="61"/>
      <c r="T474" s="61"/>
      <c r="U474" s="80"/>
      <c r="V474" s="80"/>
      <c r="W474" s="80"/>
    </row>
    <row r="475">
      <c r="A475" s="34">
        <v>45705.0</v>
      </c>
      <c r="B475" s="34">
        <v>45715.0</v>
      </c>
      <c r="C475" s="35">
        <v>222448.0</v>
      </c>
      <c r="D475" s="35" t="s">
        <v>95</v>
      </c>
      <c r="E475" s="34">
        <v>45352.0</v>
      </c>
      <c r="F475" s="36">
        <f t="shared" si="4"/>
        <v>11</v>
      </c>
      <c r="G475" s="34">
        <v>45497.0</v>
      </c>
      <c r="H475" s="36">
        <f t="shared" si="5"/>
        <v>7</v>
      </c>
      <c r="I475" s="35" t="s">
        <v>39</v>
      </c>
      <c r="J475" s="39"/>
      <c r="K475" s="48">
        <v>3000.0</v>
      </c>
      <c r="L475" s="35" t="s">
        <v>68</v>
      </c>
      <c r="M475" s="39"/>
      <c r="N475" s="35" t="s">
        <v>15</v>
      </c>
      <c r="O475" s="40"/>
      <c r="P475" s="61"/>
      <c r="Q475" s="61"/>
      <c r="R475" s="61"/>
      <c r="S475" s="61"/>
      <c r="T475" s="61"/>
      <c r="U475" s="80"/>
      <c r="V475" s="80"/>
      <c r="W475" s="80"/>
    </row>
    <row r="476">
      <c r="A476" s="34">
        <v>45705.0</v>
      </c>
      <c r="B476" s="34">
        <v>45716.0</v>
      </c>
      <c r="C476" s="35">
        <v>231123.0</v>
      </c>
      <c r="D476" s="35" t="s">
        <v>95</v>
      </c>
      <c r="E476" s="34">
        <v>45474.0</v>
      </c>
      <c r="F476" s="36">
        <f t="shared" si="4"/>
        <v>7</v>
      </c>
      <c r="G476" s="37">
        <v>45580.0</v>
      </c>
      <c r="H476" s="36">
        <f t="shared" si="5"/>
        <v>4</v>
      </c>
      <c r="I476" s="35" t="s">
        <v>46</v>
      </c>
      <c r="J476" s="39"/>
      <c r="K476" s="38"/>
      <c r="L476" s="39"/>
      <c r="M476" s="39"/>
      <c r="N476" s="35" t="s">
        <v>17</v>
      </c>
      <c r="O476" s="40"/>
      <c r="P476" s="61"/>
      <c r="Q476" s="61"/>
      <c r="R476" s="61"/>
      <c r="S476" s="61"/>
      <c r="T476" s="61"/>
      <c r="U476" s="80"/>
      <c r="V476" s="80"/>
      <c r="W476" s="80"/>
    </row>
    <row r="477">
      <c r="A477" s="34">
        <v>45705.0</v>
      </c>
      <c r="B477" s="34">
        <v>45715.0</v>
      </c>
      <c r="C477" s="35">
        <v>235546.0</v>
      </c>
      <c r="D477" s="35" t="s">
        <v>95</v>
      </c>
      <c r="E477" s="34">
        <v>45536.0</v>
      </c>
      <c r="F477" s="36">
        <f t="shared" si="4"/>
        <v>5</v>
      </c>
      <c r="G477" s="37">
        <v>45624.0</v>
      </c>
      <c r="H477" s="36">
        <f t="shared" si="5"/>
        <v>3</v>
      </c>
      <c r="I477" s="35" t="s">
        <v>39</v>
      </c>
      <c r="J477" s="39"/>
      <c r="K477" s="38"/>
      <c r="L477" s="35" t="s">
        <v>68</v>
      </c>
      <c r="M477" s="39"/>
      <c r="N477" s="35" t="s">
        <v>15</v>
      </c>
      <c r="O477" s="55" t="s">
        <v>253</v>
      </c>
      <c r="P477" s="61"/>
      <c r="Q477" s="61"/>
      <c r="R477" s="61"/>
      <c r="S477" s="61"/>
      <c r="T477" s="61"/>
      <c r="U477" s="80"/>
      <c r="V477" s="80"/>
      <c r="W477" s="80"/>
    </row>
    <row r="478">
      <c r="A478" s="34">
        <v>45705.0</v>
      </c>
      <c r="B478" s="34">
        <v>45716.0</v>
      </c>
      <c r="C478" s="35">
        <v>236403.0</v>
      </c>
      <c r="D478" s="35" t="s">
        <v>95</v>
      </c>
      <c r="E478" s="34">
        <v>45658.0</v>
      </c>
      <c r="F478" s="36">
        <f t="shared" si="4"/>
        <v>1</v>
      </c>
      <c r="G478" s="34">
        <v>45665.0</v>
      </c>
      <c r="H478" s="36">
        <f t="shared" si="5"/>
        <v>1</v>
      </c>
      <c r="I478" s="35" t="s">
        <v>46</v>
      </c>
      <c r="J478" s="39"/>
      <c r="K478" s="38"/>
      <c r="L478" s="39"/>
      <c r="M478" s="39"/>
      <c r="N478" s="35" t="s">
        <v>17</v>
      </c>
      <c r="O478" s="40"/>
      <c r="P478" s="61"/>
      <c r="Q478" s="61"/>
      <c r="R478" s="61"/>
      <c r="S478" s="61"/>
      <c r="T478" s="61"/>
      <c r="U478" s="80"/>
      <c r="V478" s="80"/>
      <c r="W478" s="80"/>
    </row>
    <row r="479">
      <c r="A479" s="34">
        <v>45705.0</v>
      </c>
      <c r="B479" s="34">
        <v>45715.0</v>
      </c>
      <c r="C479" s="35">
        <v>240985.0</v>
      </c>
      <c r="D479" s="35" t="s">
        <v>95</v>
      </c>
      <c r="E479" s="34">
        <v>45658.0</v>
      </c>
      <c r="F479" s="36">
        <f t="shared" si="4"/>
        <v>1</v>
      </c>
      <c r="G479" s="34">
        <v>45686.0</v>
      </c>
      <c r="H479" s="36">
        <f t="shared" si="5"/>
        <v>0</v>
      </c>
      <c r="I479" s="35" t="s">
        <v>39</v>
      </c>
      <c r="J479" s="39"/>
      <c r="K479" s="38"/>
      <c r="L479" s="35" t="s">
        <v>54</v>
      </c>
      <c r="M479" s="39"/>
      <c r="N479" s="35" t="s">
        <v>15</v>
      </c>
      <c r="O479" s="40"/>
      <c r="P479" s="61"/>
      <c r="Q479" s="61"/>
      <c r="R479" s="61"/>
      <c r="S479" s="61"/>
      <c r="T479" s="61"/>
      <c r="U479" s="80"/>
      <c r="V479" s="80"/>
      <c r="W479" s="80"/>
    </row>
    <row r="480">
      <c r="A480" s="34">
        <v>45705.0</v>
      </c>
      <c r="B480" s="34">
        <v>45716.0</v>
      </c>
      <c r="C480" s="35">
        <v>242569.0</v>
      </c>
      <c r="D480" s="35" t="s">
        <v>95</v>
      </c>
      <c r="E480" s="34">
        <v>45689.0</v>
      </c>
      <c r="F480" s="36">
        <f t="shared" si="4"/>
        <v>0</v>
      </c>
      <c r="G480" s="34">
        <v>45333.0</v>
      </c>
      <c r="H480" s="36">
        <f t="shared" si="5"/>
        <v>12</v>
      </c>
      <c r="I480" s="35" t="s">
        <v>62</v>
      </c>
      <c r="J480" s="39"/>
      <c r="K480" s="38"/>
      <c r="L480" s="39"/>
      <c r="M480" s="39"/>
      <c r="N480" s="35" t="s">
        <v>17</v>
      </c>
      <c r="O480" s="40"/>
      <c r="P480" s="61"/>
      <c r="Q480" s="61"/>
      <c r="R480" s="61"/>
      <c r="S480" s="61"/>
      <c r="T480" s="61"/>
      <c r="U480" s="80"/>
      <c r="V480" s="80"/>
      <c r="W480" s="80"/>
    </row>
    <row r="481">
      <c r="A481" s="34">
        <v>45705.0</v>
      </c>
      <c r="B481" s="34">
        <v>45716.0</v>
      </c>
      <c r="C481" s="35">
        <v>214602.0</v>
      </c>
      <c r="D481" s="35" t="s">
        <v>98</v>
      </c>
      <c r="E481" s="34">
        <v>45413.0</v>
      </c>
      <c r="F481" s="36">
        <f t="shared" si="4"/>
        <v>9</v>
      </c>
      <c r="G481" s="34">
        <v>45427.0</v>
      </c>
      <c r="H481" s="36">
        <f t="shared" si="5"/>
        <v>9</v>
      </c>
      <c r="I481" s="35" t="s">
        <v>62</v>
      </c>
      <c r="J481" s="39"/>
      <c r="K481" s="38"/>
      <c r="L481" s="39"/>
      <c r="M481" s="39"/>
      <c r="N481" s="35" t="s">
        <v>17</v>
      </c>
      <c r="O481" s="40"/>
      <c r="P481" s="61"/>
      <c r="Q481" s="61"/>
      <c r="R481" s="61"/>
      <c r="S481" s="61"/>
      <c r="T481" s="61"/>
      <c r="U481" s="80"/>
      <c r="V481" s="80"/>
      <c r="W481" s="80"/>
    </row>
    <row r="482">
      <c r="A482" s="34">
        <v>45705.0</v>
      </c>
      <c r="B482" s="34">
        <v>45715.0</v>
      </c>
      <c r="C482" s="35">
        <v>231300.0</v>
      </c>
      <c r="D482" s="35" t="s">
        <v>98</v>
      </c>
      <c r="E482" s="34">
        <v>45536.0</v>
      </c>
      <c r="F482" s="36">
        <f t="shared" si="4"/>
        <v>5</v>
      </c>
      <c r="G482" s="37">
        <v>45581.0</v>
      </c>
      <c r="H482" s="36">
        <f t="shared" si="5"/>
        <v>4</v>
      </c>
      <c r="I482" s="35" t="s">
        <v>39</v>
      </c>
      <c r="J482" s="39"/>
      <c r="K482" s="38"/>
      <c r="L482" s="35" t="s">
        <v>68</v>
      </c>
      <c r="M482" s="39"/>
      <c r="N482" s="35" t="s">
        <v>20</v>
      </c>
      <c r="O482" s="40"/>
      <c r="P482" s="61"/>
      <c r="Q482" s="61"/>
      <c r="R482" s="61"/>
      <c r="S482" s="61"/>
      <c r="T482" s="61"/>
      <c r="U482" s="80"/>
      <c r="V482" s="80"/>
      <c r="W482" s="80"/>
    </row>
    <row r="483">
      <c r="A483" s="34">
        <v>45705.0</v>
      </c>
      <c r="B483" s="34">
        <v>45707.0</v>
      </c>
      <c r="C483" s="35">
        <v>203825.0</v>
      </c>
      <c r="D483" s="35" t="s">
        <v>99</v>
      </c>
      <c r="E483" s="34">
        <v>45352.0</v>
      </c>
      <c r="F483" s="36">
        <f t="shared" si="4"/>
        <v>11</v>
      </c>
      <c r="G483" s="34">
        <v>45386.0</v>
      </c>
      <c r="H483" s="36">
        <f t="shared" si="5"/>
        <v>10</v>
      </c>
      <c r="I483" s="35" t="s">
        <v>62</v>
      </c>
      <c r="J483" s="39"/>
      <c r="K483" s="38"/>
      <c r="L483" s="39"/>
      <c r="M483" s="39"/>
      <c r="N483" s="35" t="s">
        <v>21</v>
      </c>
      <c r="O483" s="40"/>
      <c r="P483" s="61"/>
      <c r="Q483" s="61"/>
      <c r="R483" s="61"/>
      <c r="S483" s="61"/>
      <c r="T483" s="61"/>
      <c r="U483" s="80"/>
      <c r="V483" s="80"/>
      <c r="W483" s="80"/>
    </row>
    <row r="484">
      <c r="A484" s="34">
        <v>45705.0</v>
      </c>
      <c r="B484" s="34">
        <v>45716.0</v>
      </c>
      <c r="C484" s="35">
        <v>190733.0</v>
      </c>
      <c r="D484" s="35" t="s">
        <v>99</v>
      </c>
      <c r="E484" s="34">
        <v>44866.0</v>
      </c>
      <c r="F484" s="36">
        <f t="shared" si="4"/>
        <v>27</v>
      </c>
      <c r="G484" s="37">
        <v>45225.0</v>
      </c>
      <c r="H484" s="36">
        <f t="shared" si="5"/>
        <v>16</v>
      </c>
      <c r="I484" s="35" t="s">
        <v>62</v>
      </c>
      <c r="J484" s="39"/>
      <c r="K484" s="38"/>
      <c r="L484" s="39"/>
      <c r="M484" s="39"/>
      <c r="N484" s="35" t="s">
        <v>17</v>
      </c>
      <c r="O484" s="40"/>
      <c r="P484" s="61"/>
      <c r="Q484" s="61"/>
      <c r="R484" s="61"/>
      <c r="S484" s="61"/>
      <c r="T484" s="61"/>
      <c r="U484" s="80"/>
      <c r="V484" s="80"/>
      <c r="W484" s="80"/>
    </row>
    <row r="485">
      <c r="A485" s="34">
        <v>45705.0</v>
      </c>
      <c r="B485" s="34">
        <v>45716.0</v>
      </c>
      <c r="C485" s="35">
        <v>234187.0</v>
      </c>
      <c r="D485" s="35" t="s">
        <v>99</v>
      </c>
      <c r="E485" s="34">
        <v>45413.0</v>
      </c>
      <c r="F485" s="36">
        <f t="shared" si="4"/>
        <v>9</v>
      </c>
      <c r="G485" s="37">
        <v>45615.0</v>
      </c>
      <c r="H485" s="36">
        <f t="shared" si="5"/>
        <v>3</v>
      </c>
      <c r="I485" s="35" t="s">
        <v>62</v>
      </c>
      <c r="J485" s="39"/>
      <c r="K485" s="38"/>
      <c r="L485" s="39"/>
      <c r="M485" s="39"/>
      <c r="N485" s="35" t="s">
        <v>17</v>
      </c>
      <c r="O485" s="40"/>
      <c r="P485" s="61"/>
      <c r="Q485" s="61"/>
      <c r="R485" s="61"/>
      <c r="S485" s="61"/>
      <c r="T485" s="61"/>
      <c r="U485" s="80"/>
      <c r="V485" s="80"/>
      <c r="W485" s="80"/>
    </row>
    <row r="486">
      <c r="A486" s="34">
        <v>45705.0</v>
      </c>
      <c r="B486" s="34">
        <v>45716.0</v>
      </c>
      <c r="C486" s="35">
        <v>49964.0</v>
      </c>
      <c r="D486" s="35" t="s">
        <v>99</v>
      </c>
      <c r="E486" s="34">
        <v>43922.0</v>
      </c>
      <c r="F486" s="36">
        <f t="shared" si="4"/>
        <v>58</v>
      </c>
      <c r="G486" s="34">
        <v>43969.0</v>
      </c>
      <c r="H486" s="36">
        <f t="shared" si="5"/>
        <v>57</v>
      </c>
      <c r="I486" s="35" t="s">
        <v>39</v>
      </c>
      <c r="J486" s="39"/>
      <c r="K486" s="38"/>
      <c r="L486" s="39"/>
      <c r="M486" s="39"/>
      <c r="N486" s="35" t="s">
        <v>17</v>
      </c>
      <c r="O486" s="40"/>
      <c r="P486" s="61"/>
      <c r="Q486" s="61"/>
      <c r="R486" s="61"/>
      <c r="S486" s="61"/>
      <c r="T486" s="61"/>
      <c r="U486" s="80"/>
      <c r="V486" s="80"/>
      <c r="W486" s="80"/>
    </row>
    <row r="487">
      <c r="A487" s="34">
        <v>45705.0</v>
      </c>
      <c r="B487" s="34">
        <v>45715.0</v>
      </c>
      <c r="C487" s="35">
        <v>234651.0</v>
      </c>
      <c r="D487" s="35" t="s">
        <v>99</v>
      </c>
      <c r="E487" s="34">
        <v>45536.0</v>
      </c>
      <c r="F487" s="36">
        <f t="shared" si="4"/>
        <v>5</v>
      </c>
      <c r="G487" s="37">
        <v>45617.0</v>
      </c>
      <c r="H487" s="36">
        <f t="shared" si="5"/>
        <v>3</v>
      </c>
      <c r="I487" s="35" t="s">
        <v>39</v>
      </c>
      <c r="J487" s="39"/>
      <c r="K487" s="38"/>
      <c r="L487" s="35" t="s">
        <v>68</v>
      </c>
      <c r="M487" s="39"/>
      <c r="N487" s="35" t="s">
        <v>15</v>
      </c>
      <c r="O487" s="40"/>
      <c r="P487" s="61"/>
      <c r="Q487" s="61"/>
      <c r="R487" s="61"/>
      <c r="S487" s="61"/>
      <c r="T487" s="61"/>
      <c r="U487" s="80"/>
      <c r="V487" s="80"/>
      <c r="W487" s="80"/>
    </row>
    <row r="488">
      <c r="A488" s="34">
        <v>45705.0</v>
      </c>
      <c r="B488" s="34">
        <v>45715.0</v>
      </c>
      <c r="C488" s="35">
        <v>223587.0</v>
      </c>
      <c r="D488" s="35" t="s">
        <v>99</v>
      </c>
      <c r="E488" s="34">
        <v>45474.0</v>
      </c>
      <c r="F488" s="36">
        <f t="shared" si="4"/>
        <v>7</v>
      </c>
      <c r="G488" s="34">
        <v>45509.0</v>
      </c>
      <c r="H488" s="36">
        <f t="shared" si="5"/>
        <v>6</v>
      </c>
      <c r="I488" s="35" t="s">
        <v>39</v>
      </c>
      <c r="J488" s="39"/>
      <c r="K488" s="38"/>
      <c r="L488" s="35" t="s">
        <v>68</v>
      </c>
      <c r="M488" s="39"/>
      <c r="N488" s="35" t="s">
        <v>15</v>
      </c>
      <c r="O488" s="40"/>
      <c r="P488" s="61"/>
      <c r="Q488" s="61"/>
      <c r="R488" s="61"/>
      <c r="S488" s="61"/>
      <c r="T488" s="61"/>
      <c r="U488" s="80"/>
      <c r="V488" s="80"/>
      <c r="W488" s="80"/>
    </row>
    <row r="489">
      <c r="A489" s="34">
        <v>45705.0</v>
      </c>
      <c r="B489" s="34">
        <v>45715.0</v>
      </c>
      <c r="C489" s="35">
        <v>235238.0</v>
      </c>
      <c r="D489" s="35" t="s">
        <v>99</v>
      </c>
      <c r="E489" s="34">
        <v>45597.0</v>
      </c>
      <c r="F489" s="36">
        <f t="shared" si="4"/>
        <v>3</v>
      </c>
      <c r="G489" s="37">
        <v>45622.0</v>
      </c>
      <c r="H489" s="36">
        <f t="shared" si="5"/>
        <v>3</v>
      </c>
      <c r="I489" s="35" t="s">
        <v>39</v>
      </c>
      <c r="J489" s="39"/>
      <c r="K489" s="38"/>
      <c r="L489" s="35" t="s">
        <v>68</v>
      </c>
      <c r="M489" s="39"/>
      <c r="N489" s="35" t="s">
        <v>15</v>
      </c>
      <c r="O489" s="40"/>
      <c r="P489" s="61"/>
      <c r="Q489" s="61"/>
      <c r="R489" s="61"/>
      <c r="S489" s="61"/>
      <c r="T489" s="61"/>
      <c r="U489" s="80"/>
      <c r="V489" s="80"/>
      <c r="W489" s="80"/>
    </row>
    <row r="490">
      <c r="A490" s="34">
        <v>45705.0</v>
      </c>
      <c r="B490" s="34">
        <v>45715.0</v>
      </c>
      <c r="C490" s="35">
        <v>238958.0</v>
      </c>
      <c r="D490" s="35" t="s">
        <v>99</v>
      </c>
      <c r="E490" s="34">
        <v>45658.0</v>
      </c>
      <c r="F490" s="36">
        <f t="shared" si="4"/>
        <v>1</v>
      </c>
      <c r="G490" s="34">
        <v>45667.0</v>
      </c>
      <c r="H490" s="36">
        <f t="shared" si="5"/>
        <v>1</v>
      </c>
      <c r="I490" s="35" t="s">
        <v>39</v>
      </c>
      <c r="J490" s="39"/>
      <c r="K490" s="38"/>
      <c r="L490" s="35" t="s">
        <v>68</v>
      </c>
      <c r="M490" s="35" t="s">
        <v>274</v>
      </c>
      <c r="N490" s="35" t="s">
        <v>15</v>
      </c>
      <c r="O490" s="55" t="s">
        <v>55</v>
      </c>
      <c r="P490" s="61"/>
      <c r="Q490" s="61"/>
      <c r="R490" s="61"/>
      <c r="S490" s="61"/>
      <c r="T490" s="61"/>
      <c r="U490" s="80"/>
      <c r="V490" s="80"/>
      <c r="W490" s="80"/>
    </row>
    <row r="491">
      <c r="A491" s="34">
        <v>45705.0</v>
      </c>
      <c r="B491" s="34">
        <v>45716.0</v>
      </c>
      <c r="C491" s="35">
        <v>241851.0</v>
      </c>
      <c r="D491" s="35" t="s">
        <v>99</v>
      </c>
      <c r="E491" s="34">
        <v>45658.0</v>
      </c>
      <c r="F491" s="36">
        <f t="shared" si="4"/>
        <v>1</v>
      </c>
      <c r="G491" s="34">
        <v>45695.0</v>
      </c>
      <c r="H491" s="36">
        <f t="shared" si="5"/>
        <v>0</v>
      </c>
      <c r="I491" s="35" t="s">
        <v>268</v>
      </c>
      <c r="J491" s="39"/>
      <c r="K491" s="38"/>
      <c r="L491" s="39"/>
      <c r="M491" s="39"/>
      <c r="N491" s="35" t="s">
        <v>17</v>
      </c>
      <c r="O491" s="40"/>
      <c r="P491" s="61"/>
      <c r="Q491" s="61"/>
      <c r="R491" s="61"/>
      <c r="S491" s="61"/>
      <c r="T491" s="61"/>
      <c r="U491" s="80"/>
      <c r="V491" s="80"/>
      <c r="W491" s="80"/>
    </row>
    <row r="492">
      <c r="A492" s="34">
        <v>45705.0</v>
      </c>
      <c r="B492" s="34">
        <v>45716.0</v>
      </c>
      <c r="C492" s="35">
        <v>206503.0</v>
      </c>
      <c r="D492" s="35" t="s">
        <v>102</v>
      </c>
      <c r="E492" s="34">
        <v>45261.0</v>
      </c>
      <c r="F492" s="36">
        <f t="shared" si="4"/>
        <v>14</v>
      </c>
      <c r="G492" s="34">
        <v>45369.0</v>
      </c>
      <c r="H492" s="36">
        <f t="shared" si="5"/>
        <v>11</v>
      </c>
      <c r="I492" s="35" t="s">
        <v>62</v>
      </c>
      <c r="J492" s="39"/>
      <c r="K492" s="48">
        <v>1800.0</v>
      </c>
      <c r="L492" s="39"/>
      <c r="M492" s="39"/>
      <c r="N492" s="35" t="s">
        <v>18</v>
      </c>
      <c r="O492" s="40"/>
      <c r="P492" s="61"/>
      <c r="Q492" s="61"/>
      <c r="R492" s="61"/>
      <c r="S492" s="61"/>
      <c r="T492" s="61"/>
      <c r="U492" s="80"/>
      <c r="V492" s="80"/>
      <c r="W492" s="80"/>
    </row>
    <row r="493">
      <c r="A493" s="34">
        <v>45705.0</v>
      </c>
      <c r="B493" s="34">
        <v>45716.0</v>
      </c>
      <c r="C493" s="35">
        <v>220994.0</v>
      </c>
      <c r="D493" s="35" t="s">
        <v>102</v>
      </c>
      <c r="E493" s="34">
        <v>45444.0</v>
      </c>
      <c r="F493" s="36">
        <f t="shared" si="4"/>
        <v>8</v>
      </c>
      <c r="G493" s="34">
        <v>45484.0</v>
      </c>
      <c r="H493" s="36">
        <f t="shared" si="5"/>
        <v>7</v>
      </c>
      <c r="I493" s="35" t="s">
        <v>62</v>
      </c>
      <c r="J493" s="39"/>
      <c r="K493" s="38"/>
      <c r="L493" s="39"/>
      <c r="M493" s="39"/>
      <c r="N493" s="35" t="s">
        <v>17</v>
      </c>
      <c r="O493" s="40"/>
      <c r="P493" s="61"/>
      <c r="Q493" s="61"/>
      <c r="R493" s="61"/>
      <c r="S493" s="61"/>
      <c r="T493" s="61"/>
      <c r="U493" s="80"/>
      <c r="V493" s="80"/>
      <c r="W493" s="80"/>
    </row>
    <row r="494">
      <c r="A494" s="34">
        <v>45705.0</v>
      </c>
      <c r="B494" s="34">
        <v>45716.0</v>
      </c>
      <c r="C494" s="35">
        <v>235000.0</v>
      </c>
      <c r="D494" s="35" t="s">
        <v>102</v>
      </c>
      <c r="E494" s="34">
        <v>45597.0</v>
      </c>
      <c r="F494" s="36">
        <f t="shared" si="4"/>
        <v>3</v>
      </c>
      <c r="G494" s="37">
        <v>45639.0</v>
      </c>
      <c r="H494" s="36">
        <f t="shared" si="5"/>
        <v>2</v>
      </c>
      <c r="I494" s="35" t="s">
        <v>62</v>
      </c>
      <c r="J494" s="39"/>
      <c r="K494" s="38"/>
      <c r="L494" s="39"/>
      <c r="M494" s="39"/>
      <c r="N494" s="35" t="s">
        <v>17</v>
      </c>
      <c r="O494" s="40"/>
      <c r="P494" s="61"/>
      <c r="Q494" s="61"/>
      <c r="R494" s="61"/>
      <c r="S494" s="61"/>
      <c r="T494" s="61"/>
      <c r="U494" s="80"/>
      <c r="V494" s="80"/>
      <c r="W494" s="80"/>
    </row>
    <row r="495">
      <c r="A495" s="34">
        <v>45705.0</v>
      </c>
      <c r="B495" s="34">
        <v>45716.0</v>
      </c>
      <c r="C495" s="35">
        <v>194484.0</v>
      </c>
      <c r="D495" s="35" t="s">
        <v>102</v>
      </c>
      <c r="E495" s="34">
        <v>45108.0</v>
      </c>
      <c r="F495" s="36">
        <f t="shared" si="4"/>
        <v>19</v>
      </c>
      <c r="G495" s="34">
        <v>45265.0</v>
      </c>
      <c r="H495" s="36">
        <f t="shared" si="5"/>
        <v>14</v>
      </c>
      <c r="I495" s="35" t="s">
        <v>49</v>
      </c>
      <c r="J495" s="39"/>
      <c r="K495" s="38"/>
      <c r="L495" s="39"/>
      <c r="M495" s="39"/>
      <c r="N495" s="35" t="s">
        <v>17</v>
      </c>
      <c r="O495" s="40"/>
      <c r="P495" s="61"/>
      <c r="Q495" s="61"/>
      <c r="R495" s="61"/>
      <c r="S495" s="61"/>
      <c r="T495" s="61"/>
      <c r="U495" s="80"/>
      <c r="V495" s="80"/>
      <c r="W495" s="80"/>
    </row>
    <row r="496">
      <c r="A496" s="34">
        <v>45705.0</v>
      </c>
      <c r="B496" s="34">
        <v>45716.0</v>
      </c>
      <c r="C496" s="35">
        <v>98108.0</v>
      </c>
      <c r="D496" s="35" t="s">
        <v>102</v>
      </c>
      <c r="E496" s="34">
        <v>44409.0</v>
      </c>
      <c r="F496" s="36">
        <f t="shared" si="4"/>
        <v>42</v>
      </c>
      <c r="G496" s="34">
        <v>44431.0</v>
      </c>
      <c r="H496" s="36">
        <f t="shared" si="5"/>
        <v>42</v>
      </c>
      <c r="I496" s="35" t="s">
        <v>62</v>
      </c>
      <c r="J496" s="39"/>
      <c r="K496" s="38"/>
      <c r="L496" s="39"/>
      <c r="M496" s="39"/>
      <c r="N496" s="35" t="s">
        <v>17</v>
      </c>
      <c r="O496" s="40"/>
      <c r="P496" s="61"/>
      <c r="Q496" s="61"/>
      <c r="R496" s="61"/>
      <c r="S496" s="61"/>
      <c r="T496" s="61"/>
      <c r="U496" s="80"/>
      <c r="V496" s="80"/>
      <c r="W496" s="80"/>
    </row>
    <row r="497">
      <c r="A497" s="34">
        <v>45705.0</v>
      </c>
      <c r="B497" s="34">
        <v>45716.0</v>
      </c>
      <c r="C497" s="35">
        <v>236688.0</v>
      </c>
      <c r="D497" s="35" t="s">
        <v>102</v>
      </c>
      <c r="E497" s="34">
        <v>45536.0</v>
      </c>
      <c r="F497" s="36">
        <f t="shared" si="4"/>
        <v>5</v>
      </c>
      <c r="G497" s="37">
        <v>45636.0</v>
      </c>
      <c r="H497" s="36">
        <f t="shared" si="5"/>
        <v>2</v>
      </c>
      <c r="I497" s="35" t="s">
        <v>46</v>
      </c>
      <c r="J497" s="39"/>
      <c r="K497" s="38"/>
      <c r="L497" s="39"/>
      <c r="M497" s="39"/>
      <c r="N497" s="35" t="s">
        <v>17</v>
      </c>
      <c r="O497" s="40"/>
      <c r="P497" s="61"/>
      <c r="Q497" s="61"/>
      <c r="R497" s="61"/>
      <c r="S497" s="61"/>
      <c r="T497" s="61"/>
      <c r="U497" s="80"/>
      <c r="V497" s="80"/>
      <c r="W497" s="80"/>
    </row>
    <row r="498">
      <c r="A498" s="34">
        <v>45705.0</v>
      </c>
      <c r="B498" s="34">
        <v>45716.0</v>
      </c>
      <c r="C498" s="35">
        <v>203968.0</v>
      </c>
      <c r="D498" s="35" t="s">
        <v>102</v>
      </c>
      <c r="E498" s="34">
        <v>45323.0</v>
      </c>
      <c r="F498" s="36">
        <f t="shared" si="4"/>
        <v>12</v>
      </c>
      <c r="G498" s="34">
        <v>45371.0</v>
      </c>
      <c r="H498" s="36">
        <f t="shared" si="5"/>
        <v>11</v>
      </c>
      <c r="I498" s="35" t="s">
        <v>62</v>
      </c>
      <c r="J498" s="39"/>
      <c r="K498" s="38"/>
      <c r="L498" s="39"/>
      <c r="M498" s="39"/>
      <c r="N498" s="35" t="s">
        <v>17</v>
      </c>
      <c r="O498" s="40"/>
      <c r="P498" s="61"/>
      <c r="Q498" s="61"/>
      <c r="R498" s="61"/>
      <c r="S498" s="61"/>
      <c r="T498" s="61"/>
      <c r="U498" s="80"/>
      <c r="V498" s="80"/>
      <c r="W498" s="80"/>
    </row>
    <row r="499">
      <c r="A499" s="34">
        <v>45705.0</v>
      </c>
      <c r="B499" s="34">
        <v>45716.0</v>
      </c>
      <c r="C499" s="35">
        <v>213407.0</v>
      </c>
      <c r="D499" s="35" t="s">
        <v>102</v>
      </c>
      <c r="E499" s="34">
        <v>45383.0</v>
      </c>
      <c r="F499" s="36">
        <f t="shared" si="4"/>
        <v>10</v>
      </c>
      <c r="G499" s="34">
        <v>45419.0</v>
      </c>
      <c r="H499" s="36">
        <f t="shared" si="5"/>
        <v>9</v>
      </c>
      <c r="I499" s="35" t="s">
        <v>49</v>
      </c>
      <c r="J499" s="39"/>
      <c r="K499" s="38"/>
      <c r="L499" s="39"/>
      <c r="M499" s="39"/>
      <c r="N499" s="35" t="s">
        <v>17</v>
      </c>
      <c r="O499" s="40"/>
      <c r="P499" s="61"/>
      <c r="Q499" s="61"/>
      <c r="R499" s="61"/>
      <c r="S499" s="61"/>
      <c r="T499" s="61"/>
      <c r="U499" s="80"/>
      <c r="V499" s="80"/>
      <c r="W499" s="80"/>
    </row>
    <row r="500">
      <c r="A500" s="34">
        <v>45705.0</v>
      </c>
      <c r="B500" s="34">
        <v>45716.0</v>
      </c>
      <c r="C500" s="35">
        <v>224768.0</v>
      </c>
      <c r="D500" s="35" t="s">
        <v>102</v>
      </c>
      <c r="E500" s="34">
        <v>45505.0</v>
      </c>
      <c r="F500" s="36">
        <f t="shared" si="4"/>
        <v>6</v>
      </c>
      <c r="G500" s="34">
        <v>45517.0</v>
      </c>
      <c r="H500" s="36">
        <f t="shared" si="5"/>
        <v>6</v>
      </c>
      <c r="I500" s="35" t="s">
        <v>62</v>
      </c>
      <c r="J500" s="39"/>
      <c r="K500" s="38"/>
      <c r="L500" s="39"/>
      <c r="M500" s="39"/>
      <c r="N500" s="35" t="s">
        <v>17</v>
      </c>
      <c r="O500" s="40"/>
      <c r="P500" s="61"/>
      <c r="Q500" s="61"/>
      <c r="R500" s="61"/>
      <c r="S500" s="61"/>
      <c r="T500" s="61"/>
      <c r="U500" s="80"/>
      <c r="V500" s="80"/>
      <c r="W500" s="80"/>
    </row>
    <row r="501">
      <c r="A501" s="34">
        <v>45705.0</v>
      </c>
      <c r="B501" s="34">
        <v>45716.0</v>
      </c>
      <c r="C501" s="35">
        <v>228490.0</v>
      </c>
      <c r="D501" s="35" t="s">
        <v>102</v>
      </c>
      <c r="E501" s="34">
        <v>45505.0</v>
      </c>
      <c r="F501" s="36">
        <f t="shared" si="4"/>
        <v>6</v>
      </c>
      <c r="G501" s="34">
        <v>45555.0</v>
      </c>
      <c r="H501" s="36">
        <f t="shared" si="5"/>
        <v>5</v>
      </c>
      <c r="I501" s="35" t="s">
        <v>62</v>
      </c>
      <c r="J501" s="39"/>
      <c r="K501" s="38"/>
      <c r="L501" s="39"/>
      <c r="M501" s="39"/>
      <c r="N501" s="35" t="s">
        <v>17</v>
      </c>
      <c r="O501" s="40"/>
      <c r="P501" s="61"/>
      <c r="Q501" s="61"/>
      <c r="R501" s="61"/>
      <c r="S501" s="61"/>
      <c r="T501" s="61"/>
      <c r="U501" s="80"/>
      <c r="V501" s="80"/>
      <c r="W501" s="80"/>
    </row>
    <row r="502">
      <c r="A502" s="34">
        <v>45705.0</v>
      </c>
      <c r="B502" s="34">
        <v>45715.0</v>
      </c>
      <c r="C502" s="35">
        <v>228339.0</v>
      </c>
      <c r="D502" s="35" t="s">
        <v>102</v>
      </c>
      <c r="E502" s="34">
        <v>45536.0</v>
      </c>
      <c r="F502" s="36">
        <f t="shared" si="4"/>
        <v>5</v>
      </c>
      <c r="G502" s="34">
        <v>45574.0</v>
      </c>
      <c r="H502" s="36">
        <f t="shared" si="5"/>
        <v>4</v>
      </c>
      <c r="I502" s="35" t="s">
        <v>39</v>
      </c>
      <c r="J502" s="39"/>
      <c r="K502" s="48">
        <v>3000.0</v>
      </c>
      <c r="L502" s="35" t="s">
        <v>68</v>
      </c>
      <c r="M502" s="34">
        <v>45715.0</v>
      </c>
      <c r="N502" s="35" t="s">
        <v>15</v>
      </c>
      <c r="O502" s="40"/>
      <c r="P502" s="61"/>
      <c r="Q502" s="61"/>
      <c r="R502" s="61"/>
      <c r="S502" s="61"/>
      <c r="T502" s="61"/>
      <c r="U502" s="80"/>
      <c r="V502" s="80"/>
      <c r="W502" s="80"/>
    </row>
    <row r="503">
      <c r="A503" s="34">
        <v>45705.0</v>
      </c>
      <c r="B503" s="34">
        <v>45716.0</v>
      </c>
      <c r="C503" s="35">
        <v>234085.0</v>
      </c>
      <c r="D503" s="35" t="s">
        <v>102</v>
      </c>
      <c r="E503" s="34">
        <v>45566.0</v>
      </c>
      <c r="F503" s="36">
        <f t="shared" si="4"/>
        <v>4</v>
      </c>
      <c r="G503" s="37">
        <v>45621.0</v>
      </c>
      <c r="H503" s="36">
        <f t="shared" si="5"/>
        <v>3</v>
      </c>
      <c r="I503" s="35" t="s">
        <v>43</v>
      </c>
      <c r="J503" s="39"/>
      <c r="K503" s="38"/>
      <c r="L503" s="39"/>
      <c r="M503" s="39"/>
      <c r="N503" s="35" t="s">
        <v>17</v>
      </c>
      <c r="O503" s="40"/>
      <c r="P503" s="61"/>
      <c r="Q503" s="61"/>
      <c r="R503" s="61"/>
      <c r="S503" s="61"/>
      <c r="T503" s="61"/>
      <c r="U503" s="80"/>
      <c r="V503" s="80"/>
      <c r="W503" s="80"/>
    </row>
    <row r="504">
      <c r="A504" s="34">
        <v>45705.0</v>
      </c>
      <c r="B504" s="34">
        <v>45716.0</v>
      </c>
      <c r="C504" s="35">
        <v>233240.0</v>
      </c>
      <c r="D504" s="35" t="s">
        <v>102</v>
      </c>
      <c r="E504" s="34">
        <v>45536.0</v>
      </c>
      <c r="F504" s="36">
        <f t="shared" si="4"/>
        <v>5</v>
      </c>
      <c r="G504" s="34">
        <v>45600.0</v>
      </c>
      <c r="H504" s="36">
        <f t="shared" si="5"/>
        <v>3</v>
      </c>
      <c r="I504" s="35" t="s">
        <v>62</v>
      </c>
      <c r="J504" s="39"/>
      <c r="K504" s="38"/>
      <c r="L504" s="39"/>
      <c r="M504" s="39"/>
      <c r="N504" s="35" t="s">
        <v>17</v>
      </c>
      <c r="O504" s="40"/>
      <c r="P504" s="61"/>
      <c r="Q504" s="61"/>
      <c r="R504" s="61"/>
      <c r="S504" s="61"/>
      <c r="T504" s="61"/>
      <c r="U504" s="80"/>
      <c r="V504" s="80"/>
      <c r="W504" s="80"/>
    </row>
    <row r="505">
      <c r="A505" s="34">
        <v>45705.0</v>
      </c>
      <c r="B505" s="34">
        <v>45716.0</v>
      </c>
      <c r="C505" s="35">
        <v>220999.0</v>
      </c>
      <c r="D505" s="35" t="s">
        <v>102</v>
      </c>
      <c r="E505" s="34">
        <v>45444.0</v>
      </c>
      <c r="F505" s="36">
        <f t="shared" si="4"/>
        <v>8</v>
      </c>
      <c r="G505" s="34">
        <v>45485.0</v>
      </c>
      <c r="H505" s="36">
        <f t="shared" si="5"/>
        <v>7</v>
      </c>
      <c r="I505" s="35" t="s">
        <v>62</v>
      </c>
      <c r="J505" s="39"/>
      <c r="K505" s="38"/>
      <c r="L505" s="39"/>
      <c r="M505" s="39"/>
      <c r="N505" s="35" t="s">
        <v>17</v>
      </c>
      <c r="O505" s="40"/>
      <c r="P505" s="61"/>
      <c r="Q505" s="61"/>
      <c r="R505" s="61"/>
      <c r="S505" s="61"/>
      <c r="T505" s="61"/>
      <c r="U505" s="80"/>
      <c r="V505" s="80"/>
      <c r="W505" s="80"/>
    </row>
    <row r="506">
      <c r="A506" s="34">
        <v>45705.0</v>
      </c>
      <c r="B506" s="34">
        <v>45714.0</v>
      </c>
      <c r="C506" s="35">
        <v>237097.0</v>
      </c>
      <c r="D506" s="35" t="s">
        <v>102</v>
      </c>
      <c r="E506" s="34">
        <v>45597.0</v>
      </c>
      <c r="F506" s="36">
        <f t="shared" si="4"/>
        <v>3</v>
      </c>
      <c r="G506" s="37">
        <v>45642.0</v>
      </c>
      <c r="H506" s="36">
        <f t="shared" si="5"/>
        <v>2</v>
      </c>
      <c r="I506" s="35" t="s">
        <v>39</v>
      </c>
      <c r="J506" s="39"/>
      <c r="K506" s="38"/>
      <c r="L506" s="35" t="s">
        <v>54</v>
      </c>
      <c r="M506" s="39"/>
      <c r="N506" s="35" t="s">
        <v>15</v>
      </c>
      <c r="O506" s="40"/>
      <c r="P506" s="61"/>
      <c r="Q506" s="61"/>
      <c r="R506" s="61"/>
      <c r="S506" s="61"/>
      <c r="T506" s="61"/>
      <c r="U506" s="80"/>
      <c r="V506" s="80"/>
      <c r="W506" s="80"/>
    </row>
    <row r="507">
      <c r="A507" s="34">
        <v>45705.0</v>
      </c>
      <c r="B507" s="34">
        <v>45716.0</v>
      </c>
      <c r="C507" s="35">
        <v>238587.0</v>
      </c>
      <c r="D507" s="35" t="s">
        <v>102</v>
      </c>
      <c r="E507" s="34">
        <v>45627.0</v>
      </c>
      <c r="F507" s="36">
        <f t="shared" si="4"/>
        <v>2</v>
      </c>
      <c r="G507" s="34">
        <v>45665.0</v>
      </c>
      <c r="H507" s="36">
        <f t="shared" si="5"/>
        <v>1</v>
      </c>
      <c r="I507" s="35" t="s">
        <v>49</v>
      </c>
      <c r="J507" s="39"/>
      <c r="K507" s="38"/>
      <c r="L507" s="39"/>
      <c r="M507" s="39"/>
      <c r="N507" s="35" t="s">
        <v>17</v>
      </c>
      <c r="O507" s="40"/>
      <c r="P507" s="61"/>
      <c r="Q507" s="61"/>
      <c r="R507" s="61"/>
      <c r="S507" s="61"/>
      <c r="T507" s="61"/>
      <c r="U507" s="80"/>
      <c r="V507" s="80"/>
      <c r="W507" s="80"/>
    </row>
    <row r="508">
      <c r="A508" s="34">
        <v>45705.0</v>
      </c>
      <c r="B508" s="34">
        <v>45714.0</v>
      </c>
      <c r="C508" s="35">
        <v>240915.0</v>
      </c>
      <c r="D508" s="35" t="s">
        <v>102</v>
      </c>
      <c r="E508" s="34">
        <v>45597.0</v>
      </c>
      <c r="F508" s="36">
        <f t="shared" si="4"/>
        <v>3</v>
      </c>
      <c r="G508" s="34">
        <v>45685.0</v>
      </c>
      <c r="H508" s="36">
        <f t="shared" si="5"/>
        <v>1</v>
      </c>
      <c r="I508" s="35" t="s">
        <v>39</v>
      </c>
      <c r="J508" s="39"/>
      <c r="K508" s="38"/>
      <c r="L508" s="35" t="s">
        <v>68</v>
      </c>
      <c r="M508" s="39"/>
      <c r="N508" s="35" t="s">
        <v>15</v>
      </c>
      <c r="O508" s="40"/>
      <c r="P508" s="61"/>
      <c r="Q508" s="61"/>
      <c r="R508" s="61"/>
      <c r="S508" s="61"/>
      <c r="T508" s="61"/>
      <c r="U508" s="80"/>
      <c r="V508" s="80"/>
      <c r="W508" s="80"/>
    </row>
    <row r="509">
      <c r="A509" s="34">
        <v>45705.0</v>
      </c>
      <c r="B509" s="34">
        <v>45716.0</v>
      </c>
      <c r="C509" s="35">
        <v>240602.0</v>
      </c>
      <c r="D509" s="35" t="s">
        <v>102</v>
      </c>
      <c r="E509" s="34">
        <v>45658.0</v>
      </c>
      <c r="F509" s="36">
        <f t="shared" si="4"/>
        <v>1</v>
      </c>
      <c r="G509" s="34">
        <v>45698.0</v>
      </c>
      <c r="H509" s="36">
        <f t="shared" si="5"/>
        <v>0</v>
      </c>
      <c r="I509" s="35" t="s">
        <v>136</v>
      </c>
      <c r="J509" s="39"/>
      <c r="K509" s="38"/>
      <c r="L509" s="39"/>
      <c r="M509" s="39"/>
      <c r="N509" s="35" t="s">
        <v>17</v>
      </c>
      <c r="O509" s="40"/>
      <c r="P509" s="61"/>
      <c r="Q509" s="61"/>
      <c r="R509" s="61"/>
      <c r="S509" s="61"/>
      <c r="T509" s="61"/>
      <c r="U509" s="80"/>
      <c r="V509" s="80"/>
      <c r="W509" s="80"/>
    </row>
    <row r="510">
      <c r="A510" s="34">
        <v>45705.0</v>
      </c>
      <c r="B510" s="34">
        <v>45716.0</v>
      </c>
      <c r="C510" s="35">
        <v>23366.0</v>
      </c>
      <c r="D510" s="35" t="s">
        <v>105</v>
      </c>
      <c r="E510" s="34">
        <v>43586.0</v>
      </c>
      <c r="F510" s="36">
        <f t="shared" si="4"/>
        <v>69</v>
      </c>
      <c r="G510" s="34">
        <v>43689.0</v>
      </c>
      <c r="H510" s="36">
        <f t="shared" si="5"/>
        <v>66</v>
      </c>
      <c r="I510" s="35" t="s">
        <v>43</v>
      </c>
      <c r="J510" s="39"/>
      <c r="K510" s="38"/>
      <c r="L510" s="39"/>
      <c r="M510" s="39"/>
      <c r="N510" s="35" t="s">
        <v>17</v>
      </c>
      <c r="O510" s="40"/>
      <c r="P510" s="61"/>
      <c r="Q510" s="61"/>
      <c r="R510" s="61"/>
      <c r="S510" s="61"/>
      <c r="T510" s="61"/>
      <c r="U510" s="80"/>
      <c r="V510" s="80"/>
      <c r="W510" s="80"/>
    </row>
    <row r="511">
      <c r="A511" s="34">
        <v>45705.0</v>
      </c>
      <c r="B511" s="34">
        <v>45716.0</v>
      </c>
      <c r="C511" s="35">
        <v>240401.0</v>
      </c>
      <c r="D511" s="35" t="s">
        <v>173</v>
      </c>
      <c r="E511" s="34">
        <v>45566.0</v>
      </c>
      <c r="F511" s="36">
        <f t="shared" si="4"/>
        <v>4</v>
      </c>
      <c r="G511" s="34">
        <v>45680.0</v>
      </c>
      <c r="H511" s="36">
        <f t="shared" si="5"/>
        <v>1</v>
      </c>
      <c r="I511" s="35" t="s">
        <v>265</v>
      </c>
      <c r="J511" s="39"/>
      <c r="K511" s="38"/>
      <c r="L511" s="39"/>
      <c r="M511" s="39"/>
      <c r="N511" s="35" t="s">
        <v>17</v>
      </c>
      <c r="O511" s="40"/>
      <c r="P511" s="61"/>
      <c r="Q511" s="61"/>
      <c r="R511" s="61"/>
      <c r="S511" s="61"/>
      <c r="T511" s="61"/>
      <c r="U511" s="80"/>
      <c r="V511" s="80"/>
      <c r="W511" s="80"/>
    </row>
    <row r="512">
      <c r="A512" s="34">
        <v>45705.0</v>
      </c>
      <c r="B512" s="34">
        <v>45716.0</v>
      </c>
      <c r="C512" s="35">
        <v>237966.0</v>
      </c>
      <c r="D512" s="35" t="s">
        <v>173</v>
      </c>
      <c r="E512" s="34">
        <v>45323.0</v>
      </c>
      <c r="F512" s="36">
        <f t="shared" si="4"/>
        <v>12</v>
      </c>
      <c r="G512" s="37">
        <v>45656.0</v>
      </c>
      <c r="H512" s="36">
        <f t="shared" si="5"/>
        <v>1</v>
      </c>
      <c r="I512" s="35" t="s">
        <v>62</v>
      </c>
      <c r="J512" s="39"/>
      <c r="K512" s="38"/>
      <c r="L512" s="39"/>
      <c r="M512" s="39"/>
      <c r="N512" s="35" t="s">
        <v>17</v>
      </c>
      <c r="O512" s="40"/>
      <c r="P512" s="61"/>
      <c r="Q512" s="61"/>
      <c r="R512" s="61"/>
      <c r="S512" s="61"/>
      <c r="T512" s="61"/>
      <c r="U512" s="80"/>
      <c r="V512" s="80"/>
      <c r="W512" s="80"/>
    </row>
    <row r="513">
      <c r="A513" s="34">
        <v>45705.0</v>
      </c>
      <c r="B513" s="34">
        <v>45716.0</v>
      </c>
      <c r="C513" s="35">
        <v>221317.0</v>
      </c>
      <c r="D513" s="35" t="s">
        <v>173</v>
      </c>
      <c r="E513" s="34">
        <v>45413.0</v>
      </c>
      <c r="F513" s="36">
        <f t="shared" si="4"/>
        <v>9</v>
      </c>
      <c r="G513" s="34">
        <v>45485.0</v>
      </c>
      <c r="H513" s="36">
        <f t="shared" si="5"/>
        <v>7</v>
      </c>
      <c r="I513" s="35" t="s">
        <v>62</v>
      </c>
      <c r="J513" s="39"/>
      <c r="K513" s="38"/>
      <c r="L513" s="39"/>
      <c r="M513" s="39"/>
      <c r="N513" s="35" t="s">
        <v>17</v>
      </c>
      <c r="O513" s="40"/>
      <c r="P513" s="61"/>
      <c r="Q513" s="61"/>
      <c r="R513" s="61"/>
      <c r="S513" s="61"/>
      <c r="T513" s="61"/>
      <c r="U513" s="80"/>
      <c r="V513" s="80"/>
      <c r="W513" s="80"/>
    </row>
    <row r="514">
      <c r="A514" s="34">
        <v>45705.0</v>
      </c>
      <c r="B514" s="34">
        <v>45716.0</v>
      </c>
      <c r="C514" s="35">
        <v>227284.0</v>
      </c>
      <c r="D514" s="35" t="s">
        <v>173</v>
      </c>
      <c r="E514" s="34">
        <v>45505.0</v>
      </c>
      <c r="F514" s="36">
        <f t="shared" si="4"/>
        <v>6</v>
      </c>
      <c r="G514" s="34">
        <v>45541.0</v>
      </c>
      <c r="H514" s="36">
        <f t="shared" si="5"/>
        <v>5</v>
      </c>
      <c r="I514" s="35" t="s">
        <v>62</v>
      </c>
      <c r="J514" s="39"/>
      <c r="K514" s="38"/>
      <c r="L514" s="39"/>
      <c r="M514" s="39"/>
      <c r="N514" s="35" t="s">
        <v>17</v>
      </c>
      <c r="O514" s="40"/>
      <c r="P514" s="61"/>
      <c r="Q514" s="61"/>
      <c r="R514" s="61"/>
      <c r="S514" s="61"/>
      <c r="T514" s="61"/>
      <c r="U514" s="80"/>
      <c r="V514" s="80"/>
      <c r="W514" s="80"/>
    </row>
    <row r="515">
      <c r="A515" s="34">
        <v>45705.0</v>
      </c>
      <c r="B515" s="34">
        <v>45716.0</v>
      </c>
      <c r="C515" s="35">
        <v>234865.0</v>
      </c>
      <c r="D515" s="35" t="s">
        <v>173</v>
      </c>
      <c r="E515" s="34">
        <v>45566.0</v>
      </c>
      <c r="F515" s="36">
        <f t="shared" si="4"/>
        <v>4</v>
      </c>
      <c r="G515" s="37">
        <v>45617.0</v>
      </c>
      <c r="H515" s="36">
        <f t="shared" si="5"/>
        <v>3</v>
      </c>
      <c r="I515" s="35" t="s">
        <v>49</v>
      </c>
      <c r="J515" s="35" t="s">
        <v>241</v>
      </c>
      <c r="K515" s="48">
        <v>2400.0</v>
      </c>
      <c r="L515" s="39"/>
      <c r="M515" s="39"/>
      <c r="N515" s="35" t="s">
        <v>18</v>
      </c>
      <c r="O515" s="40"/>
      <c r="P515" s="61"/>
      <c r="Q515" s="61"/>
      <c r="R515" s="61"/>
      <c r="S515" s="61"/>
      <c r="T515" s="61"/>
      <c r="U515" s="80"/>
      <c r="V515" s="80"/>
      <c r="W515" s="80"/>
    </row>
    <row r="516">
      <c r="A516" s="34">
        <v>45705.0</v>
      </c>
      <c r="B516" s="34">
        <v>45714.0</v>
      </c>
      <c r="C516" s="35">
        <v>229386.0</v>
      </c>
      <c r="D516" s="35" t="s">
        <v>173</v>
      </c>
      <c r="E516" s="34">
        <v>45536.0</v>
      </c>
      <c r="F516" s="36">
        <f t="shared" si="4"/>
        <v>5</v>
      </c>
      <c r="G516" s="34">
        <v>45562.0</v>
      </c>
      <c r="H516" s="36">
        <f t="shared" si="5"/>
        <v>5</v>
      </c>
      <c r="I516" s="35" t="s">
        <v>39</v>
      </c>
      <c r="J516" s="39"/>
      <c r="K516" s="38"/>
      <c r="L516" s="35" t="s">
        <v>54</v>
      </c>
      <c r="M516" s="39"/>
      <c r="N516" s="35" t="s">
        <v>15</v>
      </c>
      <c r="O516" s="40"/>
      <c r="P516" s="61"/>
      <c r="Q516" s="61"/>
      <c r="R516" s="61"/>
      <c r="S516" s="61"/>
      <c r="T516" s="61"/>
      <c r="U516" s="80"/>
      <c r="V516" s="80"/>
      <c r="W516" s="80"/>
    </row>
    <row r="517">
      <c r="A517" s="34">
        <v>45705.0</v>
      </c>
      <c r="B517" s="34">
        <v>45714.0</v>
      </c>
      <c r="C517" s="35">
        <v>239306.0</v>
      </c>
      <c r="D517" s="35" t="s">
        <v>173</v>
      </c>
      <c r="E517" s="34">
        <v>45597.0</v>
      </c>
      <c r="F517" s="36">
        <f t="shared" si="4"/>
        <v>3</v>
      </c>
      <c r="G517" s="34">
        <v>45671.0</v>
      </c>
      <c r="H517" s="36">
        <f t="shared" si="5"/>
        <v>1</v>
      </c>
      <c r="I517" s="35" t="s">
        <v>39</v>
      </c>
      <c r="J517" s="39"/>
      <c r="K517" s="38"/>
      <c r="L517" s="39"/>
      <c r="M517" s="39"/>
      <c r="N517" s="35" t="s">
        <v>15</v>
      </c>
      <c r="O517" s="40"/>
      <c r="P517" s="61"/>
      <c r="Q517" s="61"/>
      <c r="R517" s="61"/>
      <c r="S517" s="61"/>
      <c r="T517" s="61"/>
      <c r="U517" s="80"/>
      <c r="V517" s="80"/>
      <c r="W517" s="80"/>
    </row>
    <row r="518">
      <c r="A518" s="34">
        <v>45705.0</v>
      </c>
      <c r="B518" s="34">
        <v>45716.0</v>
      </c>
      <c r="C518" s="35">
        <v>218851.0</v>
      </c>
      <c r="D518" s="35" t="s">
        <v>173</v>
      </c>
      <c r="E518" s="34">
        <v>45323.0</v>
      </c>
      <c r="F518" s="36">
        <f t="shared" si="4"/>
        <v>12</v>
      </c>
      <c r="G518" s="34">
        <v>45464.0</v>
      </c>
      <c r="H518" s="36">
        <f t="shared" si="5"/>
        <v>8</v>
      </c>
      <c r="I518" s="35" t="s">
        <v>39</v>
      </c>
      <c r="J518" s="35" t="s">
        <v>152</v>
      </c>
      <c r="K518" s="48">
        <v>12000.0</v>
      </c>
      <c r="L518" s="35" t="s">
        <v>68</v>
      </c>
      <c r="M518" s="39"/>
      <c r="N518" s="35" t="s">
        <v>17</v>
      </c>
      <c r="O518" s="40"/>
      <c r="P518" s="61"/>
      <c r="Q518" s="61"/>
      <c r="R518" s="61"/>
      <c r="S518" s="61"/>
      <c r="T518" s="61"/>
      <c r="U518" s="80"/>
      <c r="V518" s="80"/>
      <c r="W518" s="80"/>
    </row>
    <row r="519">
      <c r="A519" s="34">
        <v>45705.0</v>
      </c>
      <c r="B519" s="34">
        <v>45714.0</v>
      </c>
      <c r="C519" s="35">
        <v>230602.0</v>
      </c>
      <c r="D519" s="35" t="s">
        <v>173</v>
      </c>
      <c r="E519" s="34">
        <v>45536.0</v>
      </c>
      <c r="F519" s="36">
        <f t="shared" si="4"/>
        <v>5</v>
      </c>
      <c r="G519" s="37">
        <v>45575.0</v>
      </c>
      <c r="H519" s="36">
        <f t="shared" si="5"/>
        <v>4</v>
      </c>
      <c r="I519" s="35" t="s">
        <v>39</v>
      </c>
      <c r="J519" s="39"/>
      <c r="K519" s="38"/>
      <c r="L519" s="35" t="s">
        <v>54</v>
      </c>
      <c r="M519" s="39"/>
      <c r="N519" s="35" t="s">
        <v>20</v>
      </c>
      <c r="O519" s="40"/>
      <c r="P519" s="61"/>
      <c r="Q519" s="61"/>
      <c r="R519" s="61"/>
      <c r="S519" s="61"/>
      <c r="T519" s="61"/>
      <c r="U519" s="80"/>
      <c r="V519" s="80"/>
      <c r="W519" s="80"/>
    </row>
    <row r="520">
      <c r="A520" s="34">
        <v>45705.0</v>
      </c>
      <c r="B520" s="34">
        <v>45714.0</v>
      </c>
      <c r="C520" s="35">
        <v>237301.0</v>
      </c>
      <c r="D520" s="35" t="s">
        <v>173</v>
      </c>
      <c r="E520" s="34">
        <v>45627.0</v>
      </c>
      <c r="F520" s="36">
        <f t="shared" si="4"/>
        <v>2</v>
      </c>
      <c r="G520" s="37">
        <v>45642.0</v>
      </c>
      <c r="H520" s="36">
        <f t="shared" si="5"/>
        <v>2</v>
      </c>
      <c r="I520" s="35" t="s">
        <v>39</v>
      </c>
      <c r="J520" s="39"/>
      <c r="K520" s="38"/>
      <c r="L520" s="35" t="s">
        <v>54</v>
      </c>
      <c r="M520" s="39"/>
      <c r="N520" s="35" t="s">
        <v>15</v>
      </c>
      <c r="O520" s="40"/>
      <c r="P520" s="61"/>
      <c r="Q520" s="61"/>
      <c r="R520" s="61"/>
      <c r="S520" s="61"/>
      <c r="T520" s="61"/>
      <c r="U520" s="80"/>
      <c r="V520" s="80"/>
      <c r="W520" s="80"/>
    </row>
    <row r="521">
      <c r="A521" s="34">
        <v>45705.0</v>
      </c>
      <c r="B521" s="34">
        <v>45714.0</v>
      </c>
      <c r="C521" s="35">
        <v>238158.0</v>
      </c>
      <c r="D521" s="35" t="s">
        <v>173</v>
      </c>
      <c r="E521" s="34">
        <v>45597.0</v>
      </c>
      <c r="F521" s="36">
        <f t="shared" si="4"/>
        <v>3</v>
      </c>
      <c r="G521" s="34">
        <v>45661.0</v>
      </c>
      <c r="H521" s="36">
        <f t="shared" si="5"/>
        <v>1</v>
      </c>
      <c r="I521" s="35" t="s">
        <v>39</v>
      </c>
      <c r="J521" s="39"/>
      <c r="K521" s="38"/>
      <c r="L521" s="35" t="s">
        <v>54</v>
      </c>
      <c r="M521" s="39"/>
      <c r="N521" s="35" t="s">
        <v>15</v>
      </c>
      <c r="O521" s="40"/>
      <c r="P521" s="61"/>
      <c r="Q521" s="61"/>
      <c r="R521" s="61"/>
      <c r="S521" s="61"/>
      <c r="T521" s="61"/>
      <c r="U521" s="80"/>
      <c r="V521" s="80"/>
      <c r="W521" s="80"/>
    </row>
    <row r="522">
      <c r="A522" s="34">
        <v>45705.0</v>
      </c>
      <c r="B522" s="34">
        <v>45716.0</v>
      </c>
      <c r="C522" s="35">
        <v>239916.0</v>
      </c>
      <c r="D522" s="35" t="s">
        <v>173</v>
      </c>
      <c r="E522" s="34">
        <v>45658.0</v>
      </c>
      <c r="F522" s="36">
        <f t="shared" si="4"/>
        <v>1</v>
      </c>
      <c r="G522" s="34">
        <v>45674.0</v>
      </c>
      <c r="H522" s="36">
        <f t="shared" si="5"/>
        <v>1</v>
      </c>
      <c r="I522" s="35" t="s">
        <v>46</v>
      </c>
      <c r="J522" s="39"/>
      <c r="K522" s="38"/>
      <c r="L522" s="39"/>
      <c r="M522" s="39"/>
      <c r="N522" s="35" t="s">
        <v>17</v>
      </c>
      <c r="O522" s="40"/>
      <c r="P522" s="61"/>
      <c r="Q522" s="61"/>
      <c r="R522" s="61"/>
      <c r="S522" s="61"/>
      <c r="T522" s="61"/>
      <c r="U522" s="80"/>
      <c r="V522" s="80"/>
      <c r="W522" s="80"/>
    </row>
    <row r="523">
      <c r="A523" s="34">
        <v>45705.0</v>
      </c>
      <c r="B523" s="34">
        <v>45714.0</v>
      </c>
      <c r="C523" s="35">
        <v>240269.0</v>
      </c>
      <c r="D523" s="35" t="s">
        <v>173</v>
      </c>
      <c r="E523" s="34">
        <v>45658.0</v>
      </c>
      <c r="F523" s="36">
        <f t="shared" si="4"/>
        <v>1</v>
      </c>
      <c r="G523" s="34">
        <v>45681.0</v>
      </c>
      <c r="H523" s="36">
        <f t="shared" si="5"/>
        <v>1</v>
      </c>
      <c r="I523" s="35" t="s">
        <v>39</v>
      </c>
      <c r="J523" s="39"/>
      <c r="K523" s="38"/>
      <c r="L523" s="35" t="s">
        <v>54</v>
      </c>
      <c r="M523" s="39"/>
      <c r="N523" s="35" t="s">
        <v>15</v>
      </c>
      <c r="O523" s="40"/>
      <c r="P523" s="61"/>
      <c r="Q523" s="61"/>
      <c r="R523" s="61"/>
      <c r="S523" s="61"/>
      <c r="T523" s="61"/>
      <c r="U523" s="80"/>
      <c r="V523" s="80"/>
      <c r="W523" s="80"/>
    </row>
    <row r="524">
      <c r="A524" s="34">
        <v>45705.0</v>
      </c>
      <c r="B524" s="34">
        <v>45716.0</v>
      </c>
      <c r="C524" s="35">
        <v>242042.0</v>
      </c>
      <c r="D524" s="35" t="s">
        <v>173</v>
      </c>
      <c r="E524" s="34">
        <v>45627.0</v>
      </c>
      <c r="F524" s="36">
        <f t="shared" si="4"/>
        <v>2</v>
      </c>
      <c r="G524" s="34">
        <v>45693.0</v>
      </c>
      <c r="H524" s="36">
        <f t="shared" si="5"/>
        <v>0</v>
      </c>
      <c r="I524" s="35" t="s">
        <v>62</v>
      </c>
      <c r="J524" s="39"/>
      <c r="K524" s="38"/>
      <c r="L524" s="39"/>
      <c r="M524" s="39"/>
      <c r="N524" s="35" t="s">
        <v>17</v>
      </c>
      <c r="O524" s="40"/>
      <c r="P524" s="61"/>
      <c r="Q524" s="61"/>
      <c r="R524" s="61"/>
      <c r="S524" s="61"/>
      <c r="T524" s="61"/>
      <c r="U524" s="80"/>
      <c r="V524" s="80"/>
      <c r="W524" s="80"/>
    </row>
    <row r="525">
      <c r="A525" s="34">
        <v>45705.0</v>
      </c>
      <c r="B525" s="34">
        <v>45716.0</v>
      </c>
      <c r="C525" s="35">
        <v>221699.0</v>
      </c>
      <c r="D525" s="35" t="s">
        <v>106</v>
      </c>
      <c r="E525" s="34">
        <v>45474.0</v>
      </c>
      <c r="F525" s="36">
        <f t="shared" si="4"/>
        <v>7</v>
      </c>
      <c r="G525" s="34">
        <v>45502.0</v>
      </c>
      <c r="H525" s="36">
        <f t="shared" si="5"/>
        <v>6</v>
      </c>
      <c r="I525" s="35" t="s">
        <v>49</v>
      </c>
      <c r="J525" s="39"/>
      <c r="K525" s="38"/>
      <c r="L525" s="39"/>
      <c r="M525" s="39"/>
      <c r="N525" s="35" t="s">
        <v>17</v>
      </c>
      <c r="O525" s="40"/>
      <c r="P525" s="61"/>
      <c r="Q525" s="61"/>
      <c r="R525" s="61"/>
      <c r="S525" s="61"/>
      <c r="T525" s="61"/>
      <c r="U525" s="80"/>
      <c r="V525" s="80"/>
      <c r="W525" s="80"/>
    </row>
    <row r="526">
      <c r="A526" s="34">
        <v>45705.0</v>
      </c>
      <c r="B526" s="34">
        <v>45714.0</v>
      </c>
      <c r="C526" s="35">
        <v>212554.0</v>
      </c>
      <c r="D526" s="35" t="s">
        <v>106</v>
      </c>
      <c r="E526" s="34">
        <v>45383.0</v>
      </c>
      <c r="F526" s="36">
        <f t="shared" si="4"/>
        <v>10</v>
      </c>
      <c r="G526" s="34">
        <v>45421.0</v>
      </c>
      <c r="H526" s="36">
        <f t="shared" si="5"/>
        <v>9</v>
      </c>
      <c r="I526" s="35" t="s">
        <v>39</v>
      </c>
      <c r="J526" s="39"/>
      <c r="K526" s="38"/>
      <c r="L526" s="35" t="s">
        <v>54</v>
      </c>
      <c r="M526" s="39"/>
      <c r="N526" s="35" t="s">
        <v>20</v>
      </c>
      <c r="O526" s="55" t="s">
        <v>332</v>
      </c>
      <c r="P526" s="61"/>
      <c r="Q526" s="61"/>
      <c r="R526" s="61"/>
      <c r="S526" s="61"/>
      <c r="T526" s="61"/>
      <c r="U526" s="80"/>
      <c r="V526" s="80"/>
      <c r="W526" s="80"/>
    </row>
    <row r="527">
      <c r="A527" s="34">
        <v>45705.0</v>
      </c>
      <c r="B527" s="34">
        <v>45716.0</v>
      </c>
      <c r="C527" s="35">
        <v>215233.0</v>
      </c>
      <c r="D527" s="35" t="s">
        <v>106</v>
      </c>
      <c r="E527" s="34">
        <v>45352.0</v>
      </c>
      <c r="F527" s="36">
        <f t="shared" si="4"/>
        <v>11</v>
      </c>
      <c r="G527" s="34">
        <v>45433.0</v>
      </c>
      <c r="H527" s="36">
        <f t="shared" si="5"/>
        <v>9</v>
      </c>
      <c r="I527" s="35" t="s">
        <v>39</v>
      </c>
      <c r="J527" s="39"/>
      <c r="K527" s="38"/>
      <c r="L527" s="35" t="s">
        <v>54</v>
      </c>
      <c r="M527" s="39"/>
      <c r="N527" s="35" t="s">
        <v>17</v>
      </c>
      <c r="O527" s="40"/>
      <c r="P527" s="61"/>
      <c r="Q527" s="61"/>
      <c r="R527" s="61"/>
      <c r="S527" s="61"/>
      <c r="T527" s="61"/>
      <c r="U527" s="80"/>
      <c r="V527" s="80"/>
      <c r="W527" s="80"/>
    </row>
    <row r="528">
      <c r="A528" s="34">
        <v>45705.0</v>
      </c>
      <c r="B528" s="34">
        <v>45716.0</v>
      </c>
      <c r="C528" s="35">
        <v>219190.0</v>
      </c>
      <c r="D528" s="35" t="s">
        <v>106</v>
      </c>
      <c r="E528" s="34">
        <v>45444.0</v>
      </c>
      <c r="F528" s="36">
        <f t="shared" si="4"/>
        <v>8</v>
      </c>
      <c r="G528" s="34">
        <v>45468.0</v>
      </c>
      <c r="H528" s="36">
        <f t="shared" si="5"/>
        <v>8</v>
      </c>
      <c r="I528" s="35" t="s">
        <v>39</v>
      </c>
      <c r="J528" s="39"/>
      <c r="K528" s="38"/>
      <c r="L528" s="35" t="s">
        <v>54</v>
      </c>
      <c r="M528" s="39"/>
      <c r="N528" s="35" t="s">
        <v>17</v>
      </c>
      <c r="O528" s="55" t="s">
        <v>278</v>
      </c>
      <c r="P528" s="61"/>
      <c r="Q528" s="61"/>
      <c r="R528" s="61"/>
      <c r="S528" s="61"/>
      <c r="T528" s="61"/>
      <c r="U528" s="80"/>
      <c r="V528" s="80"/>
      <c r="W528" s="80"/>
    </row>
    <row r="529">
      <c r="A529" s="34">
        <v>45705.0</v>
      </c>
      <c r="B529" s="34">
        <v>45714.0</v>
      </c>
      <c r="C529" s="35">
        <v>223648.0</v>
      </c>
      <c r="D529" s="35" t="s">
        <v>106</v>
      </c>
      <c r="E529" s="34">
        <v>45444.0</v>
      </c>
      <c r="F529" s="36">
        <f t="shared" si="4"/>
        <v>8</v>
      </c>
      <c r="G529" s="34">
        <v>45510.0</v>
      </c>
      <c r="H529" s="36">
        <f t="shared" si="5"/>
        <v>6</v>
      </c>
      <c r="I529" s="35" t="s">
        <v>39</v>
      </c>
      <c r="J529" s="39"/>
      <c r="K529" s="38"/>
      <c r="L529" s="35" t="s">
        <v>68</v>
      </c>
      <c r="M529" s="35">
        <v>15532.0</v>
      </c>
      <c r="N529" s="35" t="s">
        <v>20</v>
      </c>
      <c r="O529" s="156">
        <v>0.74</v>
      </c>
      <c r="P529" s="61"/>
      <c r="Q529" s="61"/>
      <c r="R529" s="61"/>
      <c r="S529" s="61"/>
      <c r="T529" s="61"/>
      <c r="U529" s="80"/>
      <c r="V529" s="80"/>
      <c r="W529" s="80"/>
    </row>
    <row r="530">
      <c r="A530" s="34">
        <v>45705.0</v>
      </c>
      <c r="B530" s="34">
        <v>45713.0</v>
      </c>
      <c r="C530" s="35">
        <v>229426.0</v>
      </c>
      <c r="D530" s="35" t="s">
        <v>106</v>
      </c>
      <c r="E530" s="34">
        <v>45505.0</v>
      </c>
      <c r="F530" s="36">
        <f t="shared" si="4"/>
        <v>6</v>
      </c>
      <c r="G530" s="34">
        <v>45565.0</v>
      </c>
      <c r="H530" s="36">
        <f t="shared" si="5"/>
        <v>4</v>
      </c>
      <c r="I530" s="35" t="s">
        <v>39</v>
      </c>
      <c r="J530" s="39"/>
      <c r="K530" s="38"/>
      <c r="L530" s="35" t="s">
        <v>68</v>
      </c>
      <c r="M530" s="39"/>
      <c r="N530" s="35" t="s">
        <v>20</v>
      </c>
      <c r="O530" s="55" t="s">
        <v>333</v>
      </c>
      <c r="P530" s="61"/>
      <c r="Q530" s="61"/>
      <c r="R530" s="61"/>
      <c r="S530" s="61"/>
      <c r="T530" s="61"/>
      <c r="U530" s="80"/>
      <c r="V530" s="80"/>
      <c r="W530" s="80"/>
    </row>
    <row r="531">
      <c r="A531" s="34">
        <v>45705.0</v>
      </c>
      <c r="B531" s="34">
        <v>45716.0</v>
      </c>
      <c r="C531" s="35">
        <v>231555.0</v>
      </c>
      <c r="D531" s="35" t="s">
        <v>106</v>
      </c>
      <c r="E531" s="34">
        <v>45505.0</v>
      </c>
      <c r="F531" s="36">
        <f t="shared" si="4"/>
        <v>6</v>
      </c>
      <c r="G531" s="37">
        <v>45588.0</v>
      </c>
      <c r="H531" s="36">
        <f t="shared" si="5"/>
        <v>4</v>
      </c>
      <c r="I531" s="35" t="s">
        <v>62</v>
      </c>
      <c r="J531" s="39"/>
      <c r="K531" s="38"/>
      <c r="L531" s="39"/>
      <c r="M531" s="39"/>
      <c r="N531" s="35" t="s">
        <v>17</v>
      </c>
      <c r="O531" s="40"/>
      <c r="P531" s="61"/>
      <c r="Q531" s="61"/>
      <c r="R531" s="61"/>
      <c r="S531" s="61"/>
      <c r="T531" s="61"/>
      <c r="U531" s="80"/>
      <c r="V531" s="80"/>
      <c r="W531" s="80"/>
    </row>
    <row r="532">
      <c r="A532" s="34">
        <v>45705.0</v>
      </c>
      <c r="B532" s="34">
        <v>45716.0</v>
      </c>
      <c r="C532" s="35">
        <v>234394.0</v>
      </c>
      <c r="D532" s="35" t="s">
        <v>106</v>
      </c>
      <c r="E532" s="34">
        <v>45597.0</v>
      </c>
      <c r="F532" s="36">
        <f t="shared" si="4"/>
        <v>3</v>
      </c>
      <c r="G532" s="37">
        <v>45615.0</v>
      </c>
      <c r="H532" s="36">
        <f t="shared" si="5"/>
        <v>3</v>
      </c>
      <c r="I532" s="35" t="s">
        <v>39</v>
      </c>
      <c r="J532" s="39"/>
      <c r="K532" s="38"/>
      <c r="L532" s="39"/>
      <c r="M532" s="39"/>
      <c r="N532" s="35" t="s">
        <v>17</v>
      </c>
      <c r="O532" s="40"/>
      <c r="P532" s="61"/>
      <c r="Q532" s="61"/>
      <c r="R532" s="61"/>
      <c r="S532" s="61"/>
      <c r="T532" s="61"/>
      <c r="U532" s="80"/>
      <c r="V532" s="80"/>
      <c r="W532" s="80"/>
    </row>
    <row r="533">
      <c r="A533" s="34">
        <v>45705.0</v>
      </c>
      <c r="B533" s="34">
        <v>45716.0</v>
      </c>
      <c r="C533" s="35">
        <v>236419.0</v>
      </c>
      <c r="D533" s="35" t="s">
        <v>106</v>
      </c>
      <c r="E533" s="34">
        <v>45627.0</v>
      </c>
      <c r="F533" s="36">
        <f t="shared" si="4"/>
        <v>2</v>
      </c>
      <c r="G533" s="34">
        <v>45632.0</v>
      </c>
      <c r="H533" s="36">
        <f t="shared" si="5"/>
        <v>2</v>
      </c>
      <c r="I533" s="35" t="s">
        <v>265</v>
      </c>
      <c r="J533" s="39"/>
      <c r="K533" s="38"/>
      <c r="L533" s="39"/>
      <c r="M533" s="39"/>
      <c r="N533" s="35" t="s">
        <v>17</v>
      </c>
      <c r="O533" s="40"/>
      <c r="P533" s="61"/>
      <c r="Q533" s="61"/>
      <c r="R533" s="61"/>
      <c r="S533" s="61"/>
      <c r="T533" s="61"/>
      <c r="U533" s="80"/>
      <c r="V533" s="80"/>
      <c r="W533" s="80"/>
    </row>
    <row r="534">
      <c r="A534" s="34">
        <v>45705.0</v>
      </c>
      <c r="B534" s="34">
        <v>45716.0</v>
      </c>
      <c r="C534" s="35">
        <v>238380.0</v>
      </c>
      <c r="D534" s="35" t="s">
        <v>106</v>
      </c>
      <c r="E534" s="34">
        <v>45658.0</v>
      </c>
      <c r="F534" s="36">
        <f t="shared" si="4"/>
        <v>1</v>
      </c>
      <c r="G534" s="34">
        <v>45667.0</v>
      </c>
      <c r="H534" s="36">
        <f t="shared" si="5"/>
        <v>1</v>
      </c>
      <c r="I534" s="35" t="s">
        <v>265</v>
      </c>
      <c r="J534" s="39"/>
      <c r="K534" s="38"/>
      <c r="L534" s="39"/>
      <c r="M534" s="39"/>
      <c r="N534" s="35" t="s">
        <v>17</v>
      </c>
      <c r="O534" s="40"/>
      <c r="P534" s="61"/>
      <c r="Q534" s="61"/>
      <c r="R534" s="61"/>
      <c r="S534" s="61"/>
      <c r="T534" s="61"/>
      <c r="U534" s="80"/>
      <c r="V534" s="80"/>
      <c r="W534" s="80"/>
    </row>
    <row r="535">
      <c r="A535" s="34">
        <v>45705.0</v>
      </c>
      <c r="B535" s="34">
        <v>45716.0</v>
      </c>
      <c r="C535" s="35">
        <v>241263.0</v>
      </c>
      <c r="D535" s="35" t="s">
        <v>106</v>
      </c>
      <c r="E535" s="34">
        <v>45658.0</v>
      </c>
      <c r="F535" s="36">
        <f t="shared" si="4"/>
        <v>1</v>
      </c>
      <c r="G535" s="34">
        <v>45687.0</v>
      </c>
      <c r="H535" s="36">
        <f t="shared" si="5"/>
        <v>0</v>
      </c>
      <c r="I535" s="35" t="s">
        <v>265</v>
      </c>
      <c r="J535" s="39"/>
      <c r="K535" s="38"/>
      <c r="L535" s="39"/>
      <c r="M535" s="39"/>
      <c r="N535" s="35" t="s">
        <v>17</v>
      </c>
      <c r="O535" s="40"/>
      <c r="P535" s="61"/>
      <c r="Q535" s="61"/>
      <c r="R535" s="61"/>
      <c r="S535" s="61"/>
      <c r="T535" s="61"/>
      <c r="U535" s="80"/>
      <c r="V535" s="80"/>
      <c r="W535" s="80"/>
    </row>
    <row r="536">
      <c r="A536" s="34">
        <v>45705.0</v>
      </c>
      <c r="B536" s="34">
        <v>45716.0</v>
      </c>
      <c r="C536" s="35">
        <v>241825.0</v>
      </c>
      <c r="D536" s="35" t="s">
        <v>106</v>
      </c>
      <c r="E536" s="34">
        <v>45658.0</v>
      </c>
      <c r="F536" s="36">
        <f t="shared" si="4"/>
        <v>1</v>
      </c>
      <c r="G536" s="34">
        <v>45698.0</v>
      </c>
      <c r="H536" s="36">
        <f t="shared" si="5"/>
        <v>0</v>
      </c>
      <c r="I536" s="35" t="s">
        <v>268</v>
      </c>
      <c r="J536" s="39"/>
      <c r="K536" s="38"/>
      <c r="L536" s="39"/>
      <c r="M536" s="39"/>
      <c r="N536" s="35" t="s">
        <v>17</v>
      </c>
      <c r="O536" s="40"/>
      <c r="P536" s="61"/>
      <c r="Q536" s="61"/>
      <c r="R536" s="61"/>
      <c r="S536" s="61"/>
      <c r="T536" s="61"/>
      <c r="U536" s="80"/>
      <c r="V536" s="80"/>
      <c r="W536" s="80"/>
    </row>
    <row r="537">
      <c r="A537" s="34">
        <v>45705.0</v>
      </c>
      <c r="B537" s="34">
        <v>45716.0</v>
      </c>
      <c r="C537" s="35">
        <v>206409.0</v>
      </c>
      <c r="D537" s="35" t="s">
        <v>109</v>
      </c>
      <c r="E537" s="34">
        <v>45292.0</v>
      </c>
      <c r="F537" s="36">
        <f t="shared" si="4"/>
        <v>13</v>
      </c>
      <c r="G537" s="34">
        <v>45366.0</v>
      </c>
      <c r="H537" s="36">
        <f t="shared" si="5"/>
        <v>11</v>
      </c>
      <c r="I537" s="35" t="s">
        <v>43</v>
      </c>
      <c r="J537" s="39"/>
      <c r="K537" s="38"/>
      <c r="L537" s="39"/>
      <c r="M537" s="39"/>
      <c r="N537" s="35" t="s">
        <v>17</v>
      </c>
      <c r="O537" s="40"/>
      <c r="P537" s="61"/>
      <c r="Q537" s="61"/>
      <c r="R537" s="61"/>
      <c r="S537" s="61"/>
      <c r="T537" s="61"/>
      <c r="U537" s="80"/>
      <c r="V537" s="80"/>
      <c r="W537" s="80"/>
    </row>
    <row r="538">
      <c r="A538" s="34">
        <v>45705.0</v>
      </c>
      <c r="B538" s="34">
        <v>45716.0</v>
      </c>
      <c r="C538" s="35">
        <v>206161.0</v>
      </c>
      <c r="D538" s="35" t="s">
        <v>109</v>
      </c>
      <c r="E538" s="34">
        <v>45323.0</v>
      </c>
      <c r="F538" s="36">
        <f t="shared" si="4"/>
        <v>12</v>
      </c>
      <c r="G538" s="34">
        <v>45364.0</v>
      </c>
      <c r="H538" s="36">
        <f t="shared" si="5"/>
        <v>11</v>
      </c>
      <c r="I538" s="35" t="s">
        <v>39</v>
      </c>
      <c r="J538" s="39"/>
      <c r="K538" s="38"/>
      <c r="L538" s="39"/>
      <c r="M538" s="39"/>
      <c r="N538" s="35" t="s">
        <v>17</v>
      </c>
      <c r="O538" s="40"/>
      <c r="P538" s="61"/>
      <c r="Q538" s="61"/>
      <c r="R538" s="61"/>
      <c r="S538" s="61"/>
      <c r="T538" s="61"/>
      <c r="U538" s="80"/>
      <c r="V538" s="80"/>
      <c r="W538" s="80"/>
    </row>
    <row r="539">
      <c r="A539" s="34">
        <v>45705.0</v>
      </c>
      <c r="B539" s="34">
        <v>45716.0</v>
      </c>
      <c r="C539" s="35">
        <v>240614.0</v>
      </c>
      <c r="D539" s="35" t="s">
        <v>109</v>
      </c>
      <c r="E539" s="34">
        <v>45597.0</v>
      </c>
      <c r="F539" s="36">
        <f t="shared" si="4"/>
        <v>3</v>
      </c>
      <c r="G539" s="34">
        <v>45681.0</v>
      </c>
      <c r="H539" s="36">
        <f t="shared" si="5"/>
        <v>1</v>
      </c>
      <c r="I539" s="35" t="s">
        <v>49</v>
      </c>
      <c r="J539" s="39"/>
      <c r="K539" s="38"/>
      <c r="L539" s="39"/>
      <c r="M539" s="39"/>
      <c r="N539" s="35" t="s">
        <v>17</v>
      </c>
      <c r="O539" s="40"/>
      <c r="P539" s="61"/>
      <c r="Q539" s="61"/>
      <c r="R539" s="61"/>
      <c r="S539" s="61"/>
      <c r="T539" s="61"/>
      <c r="U539" s="80"/>
      <c r="V539" s="80"/>
      <c r="W539" s="80"/>
    </row>
    <row r="540">
      <c r="A540" s="34">
        <v>45705.0</v>
      </c>
      <c r="B540" s="34">
        <v>45716.0</v>
      </c>
      <c r="C540" s="35">
        <v>193775.0</v>
      </c>
      <c r="D540" s="35" t="s">
        <v>108</v>
      </c>
      <c r="E540" s="34">
        <v>45170.0</v>
      </c>
      <c r="F540" s="36">
        <f t="shared" si="4"/>
        <v>17</v>
      </c>
      <c r="G540" s="37">
        <v>45253.0</v>
      </c>
      <c r="H540" s="36">
        <f t="shared" si="5"/>
        <v>15</v>
      </c>
      <c r="I540" s="35" t="s">
        <v>49</v>
      </c>
      <c r="J540" s="39"/>
      <c r="K540" s="38"/>
      <c r="L540" s="39"/>
      <c r="M540" s="39"/>
      <c r="N540" s="35" t="s">
        <v>17</v>
      </c>
      <c r="O540" s="40"/>
      <c r="P540" s="61"/>
      <c r="Q540" s="61"/>
      <c r="R540" s="61"/>
      <c r="S540" s="61"/>
      <c r="T540" s="61"/>
      <c r="U540" s="80"/>
      <c r="V540" s="80"/>
      <c r="W540" s="80"/>
    </row>
    <row r="541">
      <c r="A541" s="34">
        <v>45705.0</v>
      </c>
      <c r="B541" s="34">
        <v>45716.0</v>
      </c>
      <c r="C541" s="35">
        <v>134579.0</v>
      </c>
      <c r="D541" s="35" t="s">
        <v>110</v>
      </c>
      <c r="E541" s="34">
        <v>44713.0</v>
      </c>
      <c r="F541" s="36">
        <f t="shared" si="4"/>
        <v>32</v>
      </c>
      <c r="G541" s="34">
        <v>44739.0</v>
      </c>
      <c r="H541" s="36">
        <f t="shared" si="5"/>
        <v>32</v>
      </c>
      <c r="I541" s="35" t="s">
        <v>62</v>
      </c>
      <c r="J541" s="39"/>
      <c r="K541" s="38"/>
      <c r="L541" s="39"/>
      <c r="M541" s="39"/>
      <c r="N541" s="35" t="s">
        <v>17</v>
      </c>
      <c r="O541" s="40"/>
      <c r="P541" s="61"/>
      <c r="Q541" s="61"/>
      <c r="R541" s="61"/>
      <c r="S541" s="61"/>
      <c r="T541" s="61"/>
      <c r="U541" s="80"/>
      <c r="V541" s="80"/>
      <c r="W541" s="80"/>
    </row>
    <row r="542">
      <c r="A542" s="34">
        <v>45705.0</v>
      </c>
      <c r="B542" s="34">
        <v>45716.0</v>
      </c>
      <c r="C542" s="35">
        <v>157522.0</v>
      </c>
      <c r="D542" s="35" t="s">
        <v>110</v>
      </c>
      <c r="E542" s="34">
        <v>45047.0</v>
      </c>
      <c r="F542" s="36">
        <f t="shared" si="4"/>
        <v>21</v>
      </c>
      <c r="G542" s="37">
        <v>45240.0</v>
      </c>
      <c r="H542" s="36">
        <f t="shared" si="5"/>
        <v>15</v>
      </c>
      <c r="I542" s="35" t="s">
        <v>62</v>
      </c>
      <c r="J542" s="39"/>
      <c r="K542" s="38"/>
      <c r="L542" s="39"/>
      <c r="M542" s="39"/>
      <c r="N542" s="35" t="s">
        <v>17</v>
      </c>
      <c r="O542" s="40"/>
      <c r="P542" s="61"/>
      <c r="Q542" s="61"/>
      <c r="R542" s="61"/>
      <c r="S542" s="61"/>
      <c r="T542" s="61"/>
      <c r="U542" s="80"/>
      <c r="V542" s="80"/>
      <c r="W542" s="80"/>
    </row>
    <row r="543">
      <c r="A543" s="34">
        <v>45703.0</v>
      </c>
      <c r="B543" s="34">
        <v>45716.0</v>
      </c>
      <c r="C543" s="35">
        <v>226520.0</v>
      </c>
      <c r="D543" s="35" t="s">
        <v>110</v>
      </c>
      <c r="E543" s="34">
        <v>45474.0</v>
      </c>
      <c r="F543" s="36">
        <f t="shared" si="4"/>
        <v>7</v>
      </c>
      <c r="G543" s="34">
        <v>45537.0</v>
      </c>
      <c r="H543" s="36">
        <f t="shared" si="5"/>
        <v>5</v>
      </c>
      <c r="I543" s="35" t="s">
        <v>265</v>
      </c>
      <c r="J543" s="39"/>
      <c r="K543" s="48">
        <v>20000.0</v>
      </c>
      <c r="L543" s="39"/>
      <c r="M543" s="39"/>
      <c r="N543" s="35" t="s">
        <v>18</v>
      </c>
      <c r="O543" s="40"/>
      <c r="P543" s="61"/>
      <c r="Q543" s="61"/>
      <c r="R543" s="61"/>
      <c r="S543" s="61"/>
      <c r="T543" s="61"/>
      <c r="U543" s="80"/>
      <c r="V543" s="80"/>
      <c r="W543" s="80"/>
    </row>
    <row r="544">
      <c r="A544" s="34">
        <v>45705.0</v>
      </c>
      <c r="B544" s="34">
        <v>45716.0</v>
      </c>
      <c r="C544" s="35">
        <v>227887.0</v>
      </c>
      <c r="D544" s="35" t="s">
        <v>110</v>
      </c>
      <c r="E544" s="34">
        <v>45444.0</v>
      </c>
      <c r="F544" s="36">
        <f t="shared" si="4"/>
        <v>8</v>
      </c>
      <c r="G544" s="34">
        <v>45551.0</v>
      </c>
      <c r="H544" s="36">
        <f t="shared" si="5"/>
        <v>5</v>
      </c>
      <c r="I544" s="35" t="s">
        <v>39</v>
      </c>
      <c r="J544" s="39"/>
      <c r="K544" s="38"/>
      <c r="L544" s="39"/>
      <c r="M544" s="39"/>
      <c r="N544" s="35" t="s">
        <v>17</v>
      </c>
      <c r="O544" s="40"/>
      <c r="P544" s="61"/>
      <c r="Q544" s="61"/>
      <c r="R544" s="61"/>
      <c r="S544" s="61"/>
      <c r="T544" s="61"/>
      <c r="U544" s="80"/>
      <c r="V544" s="80"/>
      <c r="W544" s="80"/>
    </row>
    <row r="545">
      <c r="A545" s="34">
        <v>45705.0</v>
      </c>
      <c r="B545" s="34">
        <v>45716.0</v>
      </c>
      <c r="C545" s="35">
        <v>216375.0</v>
      </c>
      <c r="D545" s="35" t="s">
        <v>110</v>
      </c>
      <c r="E545" s="34">
        <v>45597.0</v>
      </c>
      <c r="F545" s="36">
        <f t="shared" si="4"/>
        <v>3</v>
      </c>
      <c r="G545" s="34">
        <v>45679.0</v>
      </c>
      <c r="H545" s="36">
        <f t="shared" si="5"/>
        <v>1</v>
      </c>
      <c r="I545" s="35" t="s">
        <v>62</v>
      </c>
      <c r="J545" s="39"/>
      <c r="K545" s="38"/>
      <c r="L545" s="39"/>
      <c r="M545" s="39"/>
      <c r="N545" s="35" t="s">
        <v>17</v>
      </c>
      <c r="O545" s="40"/>
      <c r="P545" s="61"/>
      <c r="Q545" s="61"/>
      <c r="R545" s="61"/>
      <c r="S545" s="61"/>
      <c r="T545" s="61"/>
      <c r="U545" s="80"/>
      <c r="V545" s="80"/>
      <c r="W545" s="80"/>
    </row>
    <row r="546">
      <c r="A546" s="34">
        <v>45705.0</v>
      </c>
      <c r="B546" s="34">
        <v>45716.0</v>
      </c>
      <c r="C546" s="35">
        <v>217230.0</v>
      </c>
      <c r="D546" s="35" t="s">
        <v>110</v>
      </c>
      <c r="E546" s="34">
        <v>45261.0</v>
      </c>
      <c r="F546" s="36">
        <f t="shared" si="4"/>
        <v>14</v>
      </c>
      <c r="G546" s="34">
        <v>45457.0</v>
      </c>
      <c r="H546" s="36">
        <f t="shared" si="5"/>
        <v>8</v>
      </c>
      <c r="I546" s="35" t="s">
        <v>49</v>
      </c>
      <c r="J546" s="39"/>
      <c r="K546" s="38"/>
      <c r="L546" s="39"/>
      <c r="M546" s="39"/>
      <c r="N546" s="35" t="s">
        <v>17</v>
      </c>
      <c r="O546" s="40"/>
      <c r="P546" s="61"/>
      <c r="Q546" s="61"/>
      <c r="R546" s="61"/>
      <c r="S546" s="61"/>
      <c r="T546" s="61"/>
      <c r="U546" s="80"/>
      <c r="V546" s="80"/>
      <c r="W546" s="80"/>
    </row>
    <row r="547">
      <c r="A547" s="34">
        <v>45705.0</v>
      </c>
      <c r="B547" s="34">
        <v>45716.0</v>
      </c>
      <c r="C547" s="35">
        <v>239862.0</v>
      </c>
      <c r="D547" s="35" t="s">
        <v>110</v>
      </c>
      <c r="E547" s="34">
        <v>45658.0</v>
      </c>
      <c r="F547" s="36">
        <f t="shared" si="4"/>
        <v>1</v>
      </c>
      <c r="G547" s="34">
        <v>45680.0</v>
      </c>
      <c r="H547" s="36">
        <f t="shared" si="5"/>
        <v>1</v>
      </c>
      <c r="I547" s="35" t="s">
        <v>62</v>
      </c>
      <c r="J547" s="39"/>
      <c r="K547" s="38"/>
      <c r="L547" s="39"/>
      <c r="M547" s="39"/>
      <c r="N547" s="35" t="s">
        <v>17</v>
      </c>
      <c r="O547" s="40"/>
      <c r="P547" s="61"/>
      <c r="Q547" s="61"/>
      <c r="R547" s="61"/>
      <c r="S547" s="61"/>
      <c r="T547" s="61"/>
      <c r="U547" s="80"/>
      <c r="V547" s="80"/>
      <c r="W547" s="80"/>
    </row>
    <row r="548">
      <c r="A548" s="34">
        <v>45705.0</v>
      </c>
      <c r="B548" s="34">
        <v>45716.0</v>
      </c>
      <c r="C548" s="35">
        <v>224175.0</v>
      </c>
      <c r="D548" s="35" t="s">
        <v>113</v>
      </c>
      <c r="E548" s="34">
        <v>45413.0</v>
      </c>
      <c r="F548" s="36">
        <f t="shared" si="4"/>
        <v>9</v>
      </c>
      <c r="G548" s="34">
        <v>45527.0</v>
      </c>
      <c r="H548" s="36">
        <f t="shared" si="5"/>
        <v>6</v>
      </c>
      <c r="I548" s="35" t="s">
        <v>62</v>
      </c>
      <c r="J548" s="39"/>
      <c r="K548" s="38"/>
      <c r="L548" s="39"/>
      <c r="M548" s="39"/>
      <c r="N548" s="35" t="s">
        <v>17</v>
      </c>
      <c r="O548" s="40"/>
      <c r="P548" s="61"/>
      <c r="Q548" s="61"/>
      <c r="R548" s="61"/>
      <c r="S548" s="61"/>
      <c r="T548" s="61"/>
      <c r="U548" s="80"/>
      <c r="V548" s="80"/>
      <c r="W548" s="80"/>
    </row>
    <row r="549">
      <c r="A549" s="34">
        <v>45705.0</v>
      </c>
      <c r="B549" s="34">
        <v>45716.0</v>
      </c>
      <c r="C549" s="35">
        <v>223442.0</v>
      </c>
      <c r="D549" s="35" t="s">
        <v>113</v>
      </c>
      <c r="E549" s="34">
        <v>45444.0</v>
      </c>
      <c r="F549" s="36">
        <f t="shared" si="4"/>
        <v>8</v>
      </c>
      <c r="G549" s="34">
        <v>45505.0</v>
      </c>
      <c r="H549" s="36">
        <f t="shared" si="5"/>
        <v>6</v>
      </c>
      <c r="I549" s="35" t="s">
        <v>62</v>
      </c>
      <c r="J549" s="39"/>
      <c r="K549" s="38"/>
      <c r="L549" s="39"/>
      <c r="M549" s="39"/>
      <c r="N549" s="35" t="s">
        <v>17</v>
      </c>
      <c r="O549" s="40"/>
      <c r="P549" s="61"/>
      <c r="Q549" s="61"/>
      <c r="R549" s="61"/>
      <c r="S549" s="61"/>
      <c r="T549" s="61"/>
      <c r="U549" s="80"/>
      <c r="V549" s="80"/>
      <c r="W549" s="80"/>
    </row>
    <row r="550">
      <c r="A550" s="34">
        <v>45705.0</v>
      </c>
      <c r="B550" s="34">
        <v>45713.0</v>
      </c>
      <c r="C550" s="35">
        <v>209809.0</v>
      </c>
      <c r="D550" s="35" t="s">
        <v>113</v>
      </c>
      <c r="E550" s="34">
        <v>45323.0</v>
      </c>
      <c r="F550" s="36">
        <f t="shared" si="4"/>
        <v>12</v>
      </c>
      <c r="G550" s="34">
        <v>45391.0</v>
      </c>
      <c r="H550" s="36">
        <f t="shared" si="5"/>
        <v>10</v>
      </c>
      <c r="I550" s="35" t="s">
        <v>39</v>
      </c>
      <c r="J550" s="39"/>
      <c r="K550" s="38"/>
      <c r="L550" s="35" t="s">
        <v>68</v>
      </c>
      <c r="M550" s="108">
        <v>45713.0</v>
      </c>
      <c r="N550" s="35" t="s">
        <v>20</v>
      </c>
      <c r="O550" s="40"/>
      <c r="P550" s="61"/>
      <c r="Q550" s="61"/>
      <c r="R550" s="61"/>
      <c r="S550" s="61"/>
      <c r="T550" s="61"/>
      <c r="U550" s="80"/>
      <c r="V550" s="80"/>
      <c r="W550" s="80"/>
    </row>
    <row r="551">
      <c r="A551" s="34">
        <v>45705.0</v>
      </c>
      <c r="B551" s="34">
        <v>45713.0</v>
      </c>
      <c r="C551" s="35">
        <v>221168.0</v>
      </c>
      <c r="D551" s="35" t="s">
        <v>113</v>
      </c>
      <c r="E551" s="34">
        <v>45413.0</v>
      </c>
      <c r="F551" s="36">
        <f t="shared" si="4"/>
        <v>9</v>
      </c>
      <c r="G551" s="34">
        <v>45485.0</v>
      </c>
      <c r="H551" s="36">
        <f t="shared" si="5"/>
        <v>7</v>
      </c>
      <c r="I551" s="35" t="s">
        <v>39</v>
      </c>
      <c r="J551" s="39"/>
      <c r="K551" s="38"/>
      <c r="L551" s="39"/>
      <c r="M551" s="108">
        <v>45713.0</v>
      </c>
      <c r="N551" s="35" t="s">
        <v>20</v>
      </c>
      <c r="O551" s="40"/>
      <c r="P551" s="61"/>
      <c r="Q551" s="61"/>
      <c r="R551" s="61"/>
      <c r="S551" s="61"/>
      <c r="T551" s="61"/>
      <c r="U551" s="80"/>
      <c r="V551" s="80"/>
      <c r="W551" s="80"/>
    </row>
    <row r="552">
      <c r="A552" s="34">
        <v>45705.0</v>
      </c>
      <c r="B552" s="34">
        <v>45716.0</v>
      </c>
      <c r="C552" s="35">
        <v>215519.0</v>
      </c>
      <c r="D552" s="35" t="s">
        <v>114</v>
      </c>
      <c r="E552" s="34">
        <v>45413.0</v>
      </c>
      <c r="F552" s="36">
        <f t="shared" si="4"/>
        <v>9</v>
      </c>
      <c r="G552" s="34">
        <v>45434.0</v>
      </c>
      <c r="H552" s="36">
        <f t="shared" si="5"/>
        <v>9</v>
      </c>
      <c r="I552" s="35" t="s">
        <v>43</v>
      </c>
      <c r="J552" s="39"/>
      <c r="K552" s="38"/>
      <c r="L552" s="39"/>
      <c r="M552" s="39"/>
      <c r="N552" s="35" t="s">
        <v>17</v>
      </c>
      <c r="O552" s="40"/>
      <c r="P552" s="61"/>
      <c r="Q552" s="61"/>
      <c r="R552" s="61"/>
      <c r="S552" s="61"/>
      <c r="T552" s="61"/>
      <c r="U552" s="80"/>
      <c r="V552" s="80"/>
      <c r="W552" s="80"/>
    </row>
    <row r="553">
      <c r="A553" s="34">
        <v>45705.0</v>
      </c>
      <c r="B553" s="34">
        <v>45713.0</v>
      </c>
      <c r="C553" s="35">
        <v>217572.0</v>
      </c>
      <c r="D553" s="35" t="s">
        <v>114</v>
      </c>
      <c r="E553" s="34">
        <v>45413.0</v>
      </c>
      <c r="F553" s="36">
        <f t="shared" si="4"/>
        <v>9</v>
      </c>
      <c r="G553" s="34">
        <v>45453.0</v>
      </c>
      <c r="H553" s="36">
        <f t="shared" si="5"/>
        <v>8</v>
      </c>
      <c r="I553" s="35" t="s">
        <v>39</v>
      </c>
      <c r="J553" s="35">
        <v>510.0</v>
      </c>
      <c r="K553" s="48">
        <v>23981.91</v>
      </c>
      <c r="L553" s="35" t="s">
        <v>68</v>
      </c>
      <c r="M553" s="108">
        <v>45713.0</v>
      </c>
      <c r="N553" s="35" t="s">
        <v>20</v>
      </c>
      <c r="O553" s="55" t="s">
        <v>45</v>
      </c>
      <c r="P553" s="61"/>
      <c r="Q553" s="61"/>
      <c r="R553" s="61"/>
      <c r="S553" s="61"/>
      <c r="T553" s="61"/>
      <c r="U553" s="80"/>
      <c r="V553" s="80"/>
      <c r="W553" s="80"/>
    </row>
    <row r="554">
      <c r="A554" s="34">
        <v>45705.0</v>
      </c>
      <c r="B554" s="34">
        <v>45716.0</v>
      </c>
      <c r="C554" s="35">
        <v>212486.0</v>
      </c>
      <c r="D554" s="35" t="s">
        <v>114</v>
      </c>
      <c r="E554" s="34">
        <v>45352.0</v>
      </c>
      <c r="F554" s="36">
        <f t="shared" si="4"/>
        <v>11</v>
      </c>
      <c r="G554" s="34">
        <v>45411.0</v>
      </c>
      <c r="H554" s="36">
        <f t="shared" si="5"/>
        <v>9</v>
      </c>
      <c r="I554" s="35" t="s">
        <v>39</v>
      </c>
      <c r="J554" s="39"/>
      <c r="K554" s="38"/>
      <c r="L554" s="35" t="s">
        <v>54</v>
      </c>
      <c r="M554" s="108">
        <v>45713.0</v>
      </c>
      <c r="N554" s="35" t="s">
        <v>17</v>
      </c>
      <c r="O554" s="40"/>
      <c r="P554" s="61"/>
      <c r="Q554" s="61"/>
      <c r="R554" s="61"/>
      <c r="S554" s="61"/>
      <c r="T554" s="61"/>
      <c r="U554" s="80"/>
      <c r="V554" s="80"/>
      <c r="W554" s="80"/>
    </row>
    <row r="555">
      <c r="A555" s="34">
        <v>45705.0</v>
      </c>
      <c r="B555" s="34">
        <v>45713.0</v>
      </c>
      <c r="C555" s="35">
        <v>230744.0</v>
      </c>
      <c r="D555" s="35" t="s">
        <v>114</v>
      </c>
      <c r="E555" s="34">
        <v>45536.0</v>
      </c>
      <c r="F555" s="36">
        <f t="shared" si="4"/>
        <v>5</v>
      </c>
      <c r="G555" s="37">
        <v>45576.0</v>
      </c>
      <c r="H555" s="36">
        <f t="shared" si="5"/>
        <v>4</v>
      </c>
      <c r="I555" s="35" t="s">
        <v>39</v>
      </c>
      <c r="J555" s="39"/>
      <c r="K555" s="38"/>
      <c r="L555" s="35" t="s">
        <v>54</v>
      </c>
      <c r="M555" s="108">
        <v>45713.0</v>
      </c>
      <c r="N555" s="35" t="s">
        <v>15</v>
      </c>
      <c r="O555" s="55" t="s">
        <v>55</v>
      </c>
      <c r="P555" s="61"/>
      <c r="Q555" s="61"/>
      <c r="R555" s="61"/>
      <c r="S555" s="61"/>
      <c r="T555" s="61"/>
      <c r="U555" s="80"/>
      <c r="V555" s="80"/>
      <c r="W555" s="80"/>
    </row>
    <row r="556">
      <c r="A556" s="34">
        <v>45705.0</v>
      </c>
      <c r="B556" s="34">
        <v>45716.0</v>
      </c>
      <c r="C556" s="35">
        <v>236949.0</v>
      </c>
      <c r="D556" s="35" t="s">
        <v>114</v>
      </c>
      <c r="E556" s="34">
        <v>45566.0</v>
      </c>
      <c r="F556" s="36">
        <f t="shared" si="4"/>
        <v>4</v>
      </c>
      <c r="G556" s="37">
        <v>45637.0</v>
      </c>
      <c r="H556" s="36">
        <f t="shared" si="5"/>
        <v>2</v>
      </c>
      <c r="I556" s="35" t="s">
        <v>43</v>
      </c>
      <c r="J556" s="39"/>
      <c r="K556" s="38"/>
      <c r="L556" s="39"/>
      <c r="M556" s="39"/>
      <c r="N556" s="35" t="s">
        <v>17</v>
      </c>
      <c r="O556" s="40"/>
      <c r="P556" s="61"/>
      <c r="Q556" s="61"/>
      <c r="R556" s="61"/>
      <c r="S556" s="61"/>
      <c r="T556" s="61"/>
      <c r="U556" s="80"/>
      <c r="V556" s="80"/>
      <c r="W556" s="80"/>
    </row>
    <row r="557">
      <c r="A557" s="34">
        <v>45705.0</v>
      </c>
      <c r="B557" s="34">
        <v>45716.0</v>
      </c>
      <c r="C557" s="35">
        <v>238179.0</v>
      </c>
      <c r="D557" s="35" t="s">
        <v>114</v>
      </c>
      <c r="E557" s="34">
        <v>45627.0</v>
      </c>
      <c r="F557" s="36">
        <f t="shared" si="4"/>
        <v>2</v>
      </c>
      <c r="G557" s="34">
        <v>45663.0</v>
      </c>
      <c r="H557" s="36">
        <f t="shared" si="5"/>
        <v>1</v>
      </c>
      <c r="I557" s="35" t="s">
        <v>49</v>
      </c>
      <c r="J557" s="39"/>
      <c r="K557" s="38"/>
      <c r="L557" s="39"/>
      <c r="M557" s="39"/>
      <c r="N557" s="35" t="s">
        <v>17</v>
      </c>
      <c r="O557" s="40"/>
      <c r="P557" s="61"/>
      <c r="Q557" s="61"/>
      <c r="R557" s="61"/>
      <c r="S557" s="61"/>
      <c r="T557" s="61"/>
      <c r="U557" s="80"/>
      <c r="V557" s="80"/>
      <c r="W557" s="80"/>
    </row>
    <row r="558">
      <c r="A558" s="34">
        <v>45705.0</v>
      </c>
      <c r="B558" s="34">
        <v>45716.0</v>
      </c>
      <c r="C558" s="35">
        <v>241492.0</v>
      </c>
      <c r="D558" s="35" t="s">
        <v>114</v>
      </c>
      <c r="E558" s="34">
        <v>45658.0</v>
      </c>
      <c r="F558" s="36">
        <f t="shared" si="4"/>
        <v>1</v>
      </c>
      <c r="G558" s="34">
        <v>45688.0</v>
      </c>
      <c r="H558" s="36">
        <f t="shared" si="5"/>
        <v>0</v>
      </c>
      <c r="I558" s="35" t="s">
        <v>46</v>
      </c>
      <c r="J558" s="39"/>
      <c r="K558" s="38"/>
      <c r="L558" s="39"/>
      <c r="M558" s="39"/>
      <c r="N558" s="35" t="s">
        <v>17</v>
      </c>
      <c r="O558" s="40"/>
      <c r="P558" s="61"/>
      <c r="Q558" s="61"/>
      <c r="R558" s="61"/>
      <c r="S558" s="61"/>
      <c r="T558" s="61"/>
      <c r="U558" s="80"/>
      <c r="V558" s="80"/>
      <c r="W558" s="80"/>
    </row>
    <row r="559">
      <c r="A559" s="34">
        <v>45705.0</v>
      </c>
      <c r="B559" s="34">
        <v>45716.0</v>
      </c>
      <c r="C559" s="35">
        <v>181153.0</v>
      </c>
      <c r="D559" s="35" t="s">
        <v>115</v>
      </c>
      <c r="E559" s="34">
        <v>45108.0</v>
      </c>
      <c r="F559" s="36">
        <f t="shared" si="4"/>
        <v>19</v>
      </c>
      <c r="G559" s="34">
        <v>45143.0</v>
      </c>
      <c r="H559" s="36">
        <f t="shared" si="5"/>
        <v>18</v>
      </c>
      <c r="I559" s="35" t="s">
        <v>62</v>
      </c>
      <c r="J559" s="39"/>
      <c r="K559" s="38"/>
      <c r="L559" s="39"/>
      <c r="M559" s="39"/>
      <c r="N559" s="35" t="s">
        <v>17</v>
      </c>
      <c r="O559" s="40"/>
      <c r="P559" s="61"/>
      <c r="Q559" s="61"/>
      <c r="R559" s="61"/>
      <c r="S559" s="61"/>
      <c r="T559" s="61"/>
      <c r="U559" s="80"/>
      <c r="V559" s="80"/>
      <c r="W559" s="80"/>
    </row>
    <row r="560">
      <c r="A560" s="34">
        <v>45705.0</v>
      </c>
      <c r="B560" s="34">
        <v>45716.0</v>
      </c>
      <c r="C560" s="35">
        <v>140593.0</v>
      </c>
      <c r="D560" s="35" t="s">
        <v>115</v>
      </c>
      <c r="E560" s="34">
        <v>44743.0</v>
      </c>
      <c r="F560" s="36">
        <f t="shared" si="4"/>
        <v>31</v>
      </c>
      <c r="G560" s="34">
        <v>44786.0</v>
      </c>
      <c r="H560" s="36">
        <f t="shared" si="5"/>
        <v>30</v>
      </c>
      <c r="I560" s="35" t="s">
        <v>39</v>
      </c>
      <c r="J560" s="39"/>
      <c r="K560" s="38"/>
      <c r="L560" s="39"/>
      <c r="M560" s="108">
        <v>45713.0</v>
      </c>
      <c r="N560" s="35" t="s">
        <v>17</v>
      </c>
      <c r="O560" s="40"/>
      <c r="P560" s="61"/>
      <c r="Q560" s="61"/>
      <c r="R560" s="61"/>
      <c r="S560" s="61"/>
      <c r="T560" s="61"/>
      <c r="U560" s="80"/>
      <c r="V560" s="80"/>
      <c r="W560" s="80"/>
    </row>
    <row r="561">
      <c r="A561" s="34">
        <v>45705.0</v>
      </c>
      <c r="B561" s="34">
        <v>45716.0</v>
      </c>
      <c r="C561" s="35">
        <v>230237.0</v>
      </c>
      <c r="D561" s="35" t="s">
        <v>115</v>
      </c>
      <c r="E561" s="34">
        <v>45444.0</v>
      </c>
      <c r="F561" s="36">
        <f t="shared" si="4"/>
        <v>8</v>
      </c>
      <c r="G561" s="34">
        <v>45572.0</v>
      </c>
      <c r="H561" s="36">
        <f t="shared" si="5"/>
        <v>4</v>
      </c>
      <c r="I561" s="35" t="s">
        <v>67</v>
      </c>
      <c r="J561" s="39"/>
      <c r="K561" s="38"/>
      <c r="L561" s="39"/>
      <c r="M561" s="39"/>
      <c r="N561" s="35" t="s">
        <v>17</v>
      </c>
      <c r="O561" s="40"/>
      <c r="P561" s="61"/>
      <c r="Q561" s="61"/>
      <c r="R561" s="61"/>
      <c r="S561" s="61"/>
      <c r="T561" s="61"/>
      <c r="U561" s="80"/>
      <c r="V561" s="80"/>
      <c r="W561" s="80"/>
    </row>
    <row r="562">
      <c r="A562" s="34">
        <v>45705.0</v>
      </c>
      <c r="B562" s="34">
        <v>45716.0</v>
      </c>
      <c r="C562" s="35">
        <v>222070.0</v>
      </c>
      <c r="D562" s="35" t="s">
        <v>115</v>
      </c>
      <c r="E562" s="34">
        <v>45017.0</v>
      </c>
      <c r="F562" s="36">
        <f t="shared" si="4"/>
        <v>22</v>
      </c>
      <c r="G562" s="34">
        <v>45492.0</v>
      </c>
      <c r="H562" s="36">
        <f t="shared" si="5"/>
        <v>7</v>
      </c>
      <c r="I562" s="35" t="s">
        <v>39</v>
      </c>
      <c r="J562" s="39"/>
      <c r="K562" s="38"/>
      <c r="L562" s="39"/>
      <c r="M562" s="108">
        <v>45713.0</v>
      </c>
      <c r="N562" s="35" t="s">
        <v>17</v>
      </c>
      <c r="O562" s="40"/>
      <c r="P562" s="61"/>
      <c r="Q562" s="61"/>
      <c r="R562" s="61"/>
      <c r="S562" s="61"/>
      <c r="T562" s="61"/>
      <c r="U562" s="80"/>
      <c r="V562" s="80"/>
      <c r="W562" s="80"/>
    </row>
    <row r="563">
      <c r="A563" s="34">
        <v>45705.0</v>
      </c>
      <c r="B563" s="34">
        <v>45716.0</v>
      </c>
      <c r="C563" s="35">
        <v>201523.0</v>
      </c>
      <c r="D563" s="35" t="s">
        <v>115</v>
      </c>
      <c r="E563" s="34">
        <v>45323.0</v>
      </c>
      <c r="F563" s="36">
        <f t="shared" si="4"/>
        <v>12</v>
      </c>
      <c r="G563" s="34">
        <v>45329.0</v>
      </c>
      <c r="H563" s="36">
        <f t="shared" si="5"/>
        <v>12</v>
      </c>
      <c r="I563" s="35" t="s">
        <v>62</v>
      </c>
      <c r="J563" s="39"/>
      <c r="K563" s="38"/>
      <c r="L563" s="39"/>
      <c r="M563" s="39"/>
      <c r="N563" s="35" t="s">
        <v>17</v>
      </c>
      <c r="O563" s="40"/>
      <c r="P563" s="61"/>
      <c r="Q563" s="61"/>
      <c r="R563" s="61"/>
      <c r="S563" s="61"/>
      <c r="T563" s="61"/>
      <c r="U563" s="80"/>
      <c r="V563" s="80"/>
      <c r="W563" s="80"/>
    </row>
    <row r="564">
      <c r="A564" s="34">
        <v>45705.0</v>
      </c>
      <c r="B564" s="34">
        <v>45712.0</v>
      </c>
      <c r="C564" s="35">
        <v>199140.0</v>
      </c>
      <c r="D564" s="35" t="s">
        <v>115</v>
      </c>
      <c r="E564" s="34">
        <v>45261.0</v>
      </c>
      <c r="F564" s="36">
        <f t="shared" si="4"/>
        <v>14</v>
      </c>
      <c r="G564" s="34">
        <v>45309.0</v>
      </c>
      <c r="H564" s="36">
        <f t="shared" si="5"/>
        <v>13</v>
      </c>
      <c r="I564" s="35" t="s">
        <v>46</v>
      </c>
      <c r="J564" s="35">
        <v>404.0</v>
      </c>
      <c r="K564" s="48">
        <v>13525.4</v>
      </c>
      <c r="L564" s="35" t="s">
        <v>54</v>
      </c>
      <c r="M564" s="140">
        <v>45712.0</v>
      </c>
      <c r="N564" s="35" t="s">
        <v>16</v>
      </c>
      <c r="O564" s="55" t="s">
        <v>334</v>
      </c>
      <c r="P564" s="61"/>
      <c r="Q564" s="61"/>
      <c r="R564" s="61"/>
      <c r="S564" s="61"/>
      <c r="T564" s="61"/>
      <c r="U564" s="80"/>
      <c r="V564" s="80"/>
      <c r="W564" s="80"/>
    </row>
    <row r="565">
      <c r="A565" s="121">
        <v>45705.0</v>
      </c>
      <c r="B565" s="34">
        <v>45713.0</v>
      </c>
      <c r="C565" s="120">
        <v>185704.0</v>
      </c>
      <c r="D565" s="120" t="s">
        <v>125</v>
      </c>
      <c r="E565" s="121">
        <v>45170.0</v>
      </c>
      <c r="F565" s="36">
        <f t="shared" si="4"/>
        <v>17</v>
      </c>
      <c r="G565" s="121">
        <v>45182.0</v>
      </c>
      <c r="H565" s="36">
        <f t="shared" si="5"/>
        <v>17</v>
      </c>
      <c r="I565" s="120" t="s">
        <v>39</v>
      </c>
      <c r="J565" s="157" t="s">
        <v>335</v>
      </c>
      <c r="K565" s="122"/>
      <c r="L565" s="157" t="s">
        <v>68</v>
      </c>
      <c r="M565" s="158">
        <v>45713.0</v>
      </c>
      <c r="N565" s="159" t="s">
        <v>20</v>
      </c>
      <c r="O565" s="55" t="s">
        <v>336</v>
      </c>
      <c r="P565" s="61"/>
      <c r="Q565" s="61"/>
      <c r="R565" s="61"/>
      <c r="S565" s="61"/>
      <c r="T565" s="61"/>
      <c r="U565" s="80"/>
      <c r="V565" s="80"/>
      <c r="W565" s="80"/>
    </row>
    <row r="566">
      <c r="A566" s="34">
        <v>45705.0</v>
      </c>
      <c r="B566" s="34">
        <v>45716.0</v>
      </c>
      <c r="C566" s="35">
        <v>177284.0</v>
      </c>
      <c r="D566" s="35" t="s">
        <v>128</v>
      </c>
      <c r="E566" s="34">
        <v>45078.0</v>
      </c>
      <c r="F566" s="36">
        <f t="shared" si="4"/>
        <v>20</v>
      </c>
      <c r="G566" s="34">
        <v>45118.0</v>
      </c>
      <c r="H566" s="36">
        <f t="shared" si="5"/>
        <v>19</v>
      </c>
      <c r="I566" s="35" t="s">
        <v>39</v>
      </c>
      <c r="J566" s="39"/>
      <c r="K566" s="38"/>
      <c r="L566" s="35" t="s">
        <v>54</v>
      </c>
      <c r="M566" s="108">
        <v>45713.0</v>
      </c>
      <c r="N566" s="35" t="s">
        <v>17</v>
      </c>
      <c r="O566" s="40"/>
      <c r="P566" s="61"/>
      <c r="Q566" s="61"/>
      <c r="R566" s="61"/>
      <c r="S566" s="61"/>
      <c r="T566" s="61"/>
      <c r="U566" s="80"/>
      <c r="V566" s="80"/>
      <c r="W566" s="80"/>
    </row>
    <row r="567">
      <c r="A567" s="34">
        <v>45705.0</v>
      </c>
      <c r="B567" s="34">
        <v>45716.0</v>
      </c>
      <c r="C567" s="35">
        <v>207568.0</v>
      </c>
      <c r="D567" s="35" t="s">
        <v>128</v>
      </c>
      <c r="E567" s="34">
        <v>45292.0</v>
      </c>
      <c r="F567" s="36">
        <f t="shared" si="4"/>
        <v>13</v>
      </c>
      <c r="G567" s="34">
        <v>45422.0</v>
      </c>
      <c r="H567" s="36">
        <f t="shared" si="5"/>
        <v>9</v>
      </c>
      <c r="I567" s="35" t="s">
        <v>39</v>
      </c>
      <c r="J567" s="39"/>
      <c r="K567" s="38"/>
      <c r="L567" s="35" t="s">
        <v>68</v>
      </c>
      <c r="M567" s="35" t="s">
        <v>337</v>
      </c>
      <c r="N567" s="35" t="s">
        <v>17</v>
      </c>
      <c r="O567" s="40"/>
      <c r="P567" s="61"/>
      <c r="Q567" s="61"/>
      <c r="R567" s="61"/>
      <c r="S567" s="61"/>
      <c r="T567" s="61"/>
      <c r="U567" s="80"/>
      <c r="V567" s="80"/>
      <c r="W567" s="80"/>
    </row>
    <row r="568">
      <c r="A568" s="34">
        <v>45705.0</v>
      </c>
      <c r="B568" s="34">
        <v>45712.0</v>
      </c>
      <c r="C568" s="35">
        <v>183826.0</v>
      </c>
      <c r="D568" s="35" t="s">
        <v>128</v>
      </c>
      <c r="E568" s="34">
        <v>45017.0</v>
      </c>
      <c r="F568" s="36">
        <f t="shared" si="4"/>
        <v>22</v>
      </c>
      <c r="G568" s="34">
        <v>45164.0</v>
      </c>
      <c r="H568" s="36">
        <f t="shared" si="5"/>
        <v>18</v>
      </c>
      <c r="I568" s="35" t="s">
        <v>39</v>
      </c>
      <c r="J568" s="39"/>
      <c r="K568" s="38"/>
      <c r="L568" s="39"/>
      <c r="M568" s="39"/>
      <c r="N568" s="35" t="s">
        <v>21</v>
      </c>
      <c r="O568" s="55" t="s">
        <v>338</v>
      </c>
      <c r="P568" s="61"/>
      <c r="Q568" s="61"/>
      <c r="R568" s="61"/>
      <c r="S568" s="61"/>
      <c r="T568" s="61"/>
      <c r="U568" s="80"/>
      <c r="V568" s="80"/>
      <c r="W568" s="80"/>
    </row>
    <row r="569">
      <c r="A569" s="34">
        <v>45705.0</v>
      </c>
      <c r="B569" s="34">
        <v>45716.0</v>
      </c>
      <c r="C569" s="35">
        <v>178421.0</v>
      </c>
      <c r="D569" s="35" t="s">
        <v>128</v>
      </c>
      <c r="E569" s="34">
        <v>44927.0</v>
      </c>
      <c r="F569" s="36">
        <f t="shared" si="4"/>
        <v>25</v>
      </c>
      <c r="G569" s="34">
        <v>45120.0</v>
      </c>
      <c r="H569" s="36">
        <f t="shared" si="5"/>
        <v>19</v>
      </c>
      <c r="I569" s="35" t="s">
        <v>339</v>
      </c>
      <c r="J569" s="39"/>
      <c r="K569" s="38"/>
      <c r="L569" s="39"/>
      <c r="M569" s="39"/>
      <c r="N569" s="35" t="s">
        <v>17</v>
      </c>
      <c r="O569" s="40"/>
      <c r="P569" s="61"/>
      <c r="Q569" s="61"/>
      <c r="R569" s="61"/>
      <c r="S569" s="61"/>
      <c r="T569" s="61"/>
      <c r="U569" s="80"/>
      <c r="V569" s="80"/>
      <c r="W569" s="80"/>
    </row>
    <row r="570">
      <c r="A570" s="34">
        <v>45705.0</v>
      </c>
      <c r="B570" s="34">
        <v>45716.0</v>
      </c>
      <c r="C570" s="35">
        <v>203532.0</v>
      </c>
      <c r="D570" s="35" t="s">
        <v>128</v>
      </c>
      <c r="E570" s="34">
        <v>45323.0</v>
      </c>
      <c r="F570" s="36">
        <f t="shared" si="4"/>
        <v>12</v>
      </c>
      <c r="G570" s="34">
        <v>45345.0</v>
      </c>
      <c r="H570" s="36">
        <f t="shared" si="5"/>
        <v>12</v>
      </c>
      <c r="I570" s="35" t="s">
        <v>39</v>
      </c>
      <c r="J570" s="39"/>
      <c r="K570" s="38"/>
      <c r="L570" s="35" t="s">
        <v>54</v>
      </c>
      <c r="M570" s="108">
        <v>45712.0</v>
      </c>
      <c r="N570" s="35" t="s">
        <v>17</v>
      </c>
      <c r="O570" s="40"/>
      <c r="P570" s="61"/>
      <c r="Q570" s="61"/>
      <c r="R570" s="61"/>
      <c r="S570" s="61"/>
      <c r="T570" s="61"/>
      <c r="U570" s="80"/>
      <c r="V570" s="80"/>
      <c r="W570" s="80"/>
    </row>
    <row r="571">
      <c r="A571" s="34">
        <v>45705.0</v>
      </c>
      <c r="B571" s="34">
        <v>45716.0</v>
      </c>
      <c r="C571" s="35">
        <v>208256.0</v>
      </c>
      <c r="D571" s="35" t="s">
        <v>128</v>
      </c>
      <c r="E571" s="34">
        <v>45261.0</v>
      </c>
      <c r="F571" s="36">
        <f t="shared" si="4"/>
        <v>14</v>
      </c>
      <c r="G571" s="34">
        <v>45411.0</v>
      </c>
      <c r="H571" s="36">
        <f t="shared" si="5"/>
        <v>9</v>
      </c>
      <c r="I571" s="35" t="s">
        <v>39</v>
      </c>
      <c r="J571" s="39"/>
      <c r="K571" s="38"/>
      <c r="L571" s="35" t="s">
        <v>54</v>
      </c>
      <c r="M571" s="108">
        <v>45712.0</v>
      </c>
      <c r="N571" s="35" t="s">
        <v>17</v>
      </c>
      <c r="O571" s="40"/>
      <c r="P571" s="61"/>
      <c r="Q571" s="61"/>
      <c r="R571" s="61"/>
      <c r="S571" s="61"/>
      <c r="T571" s="61"/>
      <c r="U571" s="80"/>
      <c r="V571" s="80"/>
      <c r="W571" s="80"/>
    </row>
    <row r="572">
      <c r="A572" s="34">
        <v>45705.0</v>
      </c>
      <c r="B572" s="34">
        <v>45712.0</v>
      </c>
      <c r="C572" s="35">
        <v>221541.0</v>
      </c>
      <c r="D572" s="35" t="s">
        <v>128</v>
      </c>
      <c r="E572" s="34">
        <v>45474.0</v>
      </c>
      <c r="F572" s="36">
        <f t="shared" si="4"/>
        <v>7</v>
      </c>
      <c r="G572" s="34">
        <v>45400.0</v>
      </c>
      <c r="H572" s="36">
        <f t="shared" si="5"/>
        <v>10</v>
      </c>
      <c r="I572" s="35" t="s">
        <v>39</v>
      </c>
      <c r="J572" s="39"/>
      <c r="K572" s="38"/>
      <c r="L572" s="35" t="s">
        <v>54</v>
      </c>
      <c r="M572" s="108">
        <v>45712.0</v>
      </c>
      <c r="N572" s="35" t="s">
        <v>20</v>
      </c>
      <c r="O572" s="40"/>
      <c r="P572" s="61"/>
      <c r="Q572" s="61"/>
      <c r="R572" s="61"/>
      <c r="S572" s="61"/>
      <c r="T572" s="61"/>
      <c r="U572" s="80"/>
      <c r="V572" s="80"/>
      <c r="W572" s="80"/>
    </row>
    <row r="573">
      <c r="A573" s="34">
        <v>45705.0</v>
      </c>
      <c r="B573" s="34">
        <v>45712.0</v>
      </c>
      <c r="C573" s="35">
        <v>225691.0</v>
      </c>
      <c r="D573" s="35" t="s">
        <v>128</v>
      </c>
      <c r="E573" s="34">
        <v>45413.0</v>
      </c>
      <c r="F573" s="36">
        <f t="shared" si="4"/>
        <v>9</v>
      </c>
      <c r="G573" s="34">
        <v>45531.0</v>
      </c>
      <c r="H573" s="36">
        <f t="shared" si="5"/>
        <v>6</v>
      </c>
      <c r="I573" s="35" t="s">
        <v>39</v>
      </c>
      <c r="J573" s="39"/>
      <c r="K573" s="38"/>
      <c r="L573" s="39"/>
      <c r="M573" s="39"/>
      <c r="N573" s="35" t="s">
        <v>23</v>
      </c>
      <c r="O573" s="40"/>
      <c r="P573" s="61"/>
      <c r="Q573" s="61"/>
      <c r="R573" s="61"/>
      <c r="S573" s="61"/>
      <c r="T573" s="61"/>
      <c r="U573" s="80"/>
      <c r="V573" s="80"/>
      <c r="W573" s="80"/>
    </row>
    <row r="574">
      <c r="A574" s="34">
        <v>45705.0</v>
      </c>
      <c r="B574" s="34">
        <v>45716.0</v>
      </c>
      <c r="C574" s="35">
        <v>231069.0</v>
      </c>
      <c r="D574" s="35" t="s">
        <v>128</v>
      </c>
      <c r="E574" s="34">
        <v>45536.0</v>
      </c>
      <c r="F574" s="36">
        <f t="shared" si="4"/>
        <v>5</v>
      </c>
      <c r="G574" s="37">
        <v>45581.0</v>
      </c>
      <c r="H574" s="36">
        <f t="shared" si="5"/>
        <v>4</v>
      </c>
      <c r="I574" s="35" t="s">
        <v>62</v>
      </c>
      <c r="J574" s="39"/>
      <c r="K574" s="38"/>
      <c r="L574" s="39"/>
      <c r="M574" s="39"/>
      <c r="N574" s="35" t="s">
        <v>17</v>
      </c>
      <c r="O574" s="40"/>
      <c r="P574" s="61"/>
      <c r="Q574" s="61"/>
      <c r="R574" s="61"/>
      <c r="S574" s="61"/>
      <c r="T574" s="61"/>
      <c r="U574" s="80"/>
      <c r="V574" s="80"/>
      <c r="W574" s="80"/>
    </row>
    <row r="575">
      <c r="A575" s="34">
        <v>45705.0</v>
      </c>
      <c r="B575" s="34">
        <v>45716.0</v>
      </c>
      <c r="C575" s="35">
        <v>234564.0</v>
      </c>
      <c r="D575" s="35" t="s">
        <v>128</v>
      </c>
      <c r="E575" s="34">
        <v>45566.0</v>
      </c>
      <c r="F575" s="36">
        <f t="shared" si="4"/>
        <v>4</v>
      </c>
      <c r="G575" s="37">
        <v>45617.0</v>
      </c>
      <c r="H575" s="36">
        <f t="shared" si="5"/>
        <v>3</v>
      </c>
      <c r="I575" s="35" t="s">
        <v>39</v>
      </c>
      <c r="J575" s="39"/>
      <c r="K575" s="38"/>
      <c r="L575" s="35" t="s">
        <v>68</v>
      </c>
      <c r="M575" s="108">
        <v>45712.0</v>
      </c>
      <c r="N575" s="35" t="s">
        <v>17</v>
      </c>
      <c r="O575" s="55" t="s">
        <v>331</v>
      </c>
      <c r="P575" s="61"/>
      <c r="Q575" s="61"/>
      <c r="R575" s="61"/>
      <c r="S575" s="61"/>
      <c r="T575" s="61"/>
      <c r="U575" s="80"/>
      <c r="V575" s="80"/>
      <c r="W575" s="80"/>
    </row>
    <row r="576">
      <c r="A576" s="34">
        <v>45705.0</v>
      </c>
      <c r="B576" s="34">
        <v>45716.0</v>
      </c>
      <c r="C576" s="35">
        <v>238272.0</v>
      </c>
      <c r="D576" s="35" t="s">
        <v>128</v>
      </c>
      <c r="E576" s="34">
        <v>45627.0</v>
      </c>
      <c r="F576" s="36">
        <f t="shared" si="4"/>
        <v>2</v>
      </c>
      <c r="G576" s="34">
        <v>45663.0</v>
      </c>
      <c r="H576" s="36">
        <f t="shared" si="5"/>
        <v>1</v>
      </c>
      <c r="I576" s="35" t="s">
        <v>39</v>
      </c>
      <c r="J576" s="39"/>
      <c r="K576" s="38"/>
      <c r="L576" s="35" t="s">
        <v>54</v>
      </c>
      <c r="M576" s="108">
        <v>45712.0</v>
      </c>
      <c r="N576" s="35" t="s">
        <v>17</v>
      </c>
      <c r="O576" s="55" t="s">
        <v>331</v>
      </c>
      <c r="P576" s="61"/>
      <c r="Q576" s="61"/>
      <c r="R576" s="61"/>
      <c r="S576" s="61"/>
      <c r="T576" s="61"/>
      <c r="U576" s="80"/>
      <c r="V576" s="80"/>
      <c r="W576" s="80"/>
    </row>
    <row r="577">
      <c r="A577" s="34">
        <v>45705.0</v>
      </c>
      <c r="B577" s="34">
        <v>45716.0</v>
      </c>
      <c r="C577" s="35">
        <v>240463.0</v>
      </c>
      <c r="D577" s="35" t="s">
        <v>128</v>
      </c>
      <c r="E577" s="34">
        <v>45627.0</v>
      </c>
      <c r="F577" s="36">
        <f t="shared" si="4"/>
        <v>2</v>
      </c>
      <c r="G577" s="34">
        <v>45680.0</v>
      </c>
      <c r="H577" s="36">
        <f t="shared" si="5"/>
        <v>1</v>
      </c>
      <c r="I577" s="35" t="s">
        <v>39</v>
      </c>
      <c r="J577" s="39"/>
      <c r="K577" s="38"/>
      <c r="L577" s="35" t="s">
        <v>54</v>
      </c>
      <c r="M577" s="108">
        <v>45712.0</v>
      </c>
      <c r="N577" s="35" t="s">
        <v>17</v>
      </c>
      <c r="O577" s="55" t="s">
        <v>331</v>
      </c>
      <c r="P577" s="61"/>
      <c r="Q577" s="61"/>
      <c r="R577" s="61"/>
      <c r="S577" s="61"/>
      <c r="T577" s="61"/>
      <c r="U577" s="80"/>
      <c r="V577" s="80"/>
      <c r="W577" s="80"/>
    </row>
    <row r="578">
      <c r="A578" s="34">
        <v>45705.0</v>
      </c>
      <c r="B578" s="34">
        <v>45716.0</v>
      </c>
      <c r="C578" s="35">
        <v>241675.0</v>
      </c>
      <c r="D578" s="35" t="s">
        <v>128</v>
      </c>
      <c r="E578" s="34">
        <v>45627.0</v>
      </c>
      <c r="F578" s="36">
        <f t="shared" si="4"/>
        <v>2</v>
      </c>
      <c r="G578" s="34">
        <v>45695.0</v>
      </c>
      <c r="H578" s="36">
        <f t="shared" si="5"/>
        <v>0</v>
      </c>
      <c r="I578" s="35" t="s">
        <v>39</v>
      </c>
      <c r="J578" s="39"/>
      <c r="K578" s="38"/>
      <c r="L578" s="35" t="s">
        <v>54</v>
      </c>
      <c r="M578" s="108">
        <v>45712.0</v>
      </c>
      <c r="N578" s="35" t="s">
        <v>17</v>
      </c>
      <c r="O578" s="55" t="s">
        <v>331</v>
      </c>
      <c r="P578" s="61"/>
      <c r="Q578" s="61"/>
      <c r="R578" s="61"/>
      <c r="S578" s="61"/>
      <c r="T578" s="61"/>
      <c r="U578" s="80"/>
      <c r="V578" s="80"/>
      <c r="W578" s="80"/>
    </row>
    <row r="579">
      <c r="A579" s="34">
        <v>45705.0</v>
      </c>
      <c r="B579" s="34">
        <v>45716.0</v>
      </c>
      <c r="C579" s="35">
        <v>236049.0</v>
      </c>
      <c r="D579" s="35" t="s">
        <v>129</v>
      </c>
      <c r="E579" s="34">
        <v>45597.0</v>
      </c>
      <c r="F579" s="36">
        <f t="shared" si="4"/>
        <v>3</v>
      </c>
      <c r="G579" s="34">
        <v>45629.0</v>
      </c>
      <c r="H579" s="36">
        <f t="shared" si="5"/>
        <v>2</v>
      </c>
      <c r="I579" s="35" t="s">
        <v>265</v>
      </c>
      <c r="J579" s="39"/>
      <c r="K579" s="38"/>
      <c r="L579" s="39"/>
      <c r="M579" s="39"/>
      <c r="N579" s="35" t="s">
        <v>17</v>
      </c>
      <c r="O579" s="40"/>
      <c r="P579" s="61"/>
      <c r="Q579" s="61"/>
      <c r="R579" s="61"/>
      <c r="S579" s="61"/>
      <c r="T579" s="61"/>
      <c r="U579" s="80"/>
      <c r="V579" s="80"/>
      <c r="W579" s="80"/>
    </row>
    <row r="580">
      <c r="A580" s="34">
        <v>45705.0</v>
      </c>
      <c r="B580" s="34">
        <v>45716.0</v>
      </c>
      <c r="C580" s="35">
        <v>199804.0</v>
      </c>
      <c r="D580" s="35" t="s">
        <v>129</v>
      </c>
      <c r="E580" s="34">
        <v>45170.0</v>
      </c>
      <c r="F580" s="36">
        <f t="shared" si="4"/>
        <v>17</v>
      </c>
      <c r="G580" s="34">
        <v>45314.0</v>
      </c>
      <c r="H580" s="36">
        <f t="shared" si="5"/>
        <v>13</v>
      </c>
      <c r="I580" s="35" t="s">
        <v>275</v>
      </c>
      <c r="J580" s="39"/>
      <c r="K580" s="38"/>
      <c r="L580" s="39"/>
      <c r="M580" s="39"/>
      <c r="N580" s="35" t="s">
        <v>17</v>
      </c>
      <c r="O580" s="40"/>
      <c r="P580" s="61"/>
      <c r="Q580" s="61"/>
      <c r="R580" s="61"/>
      <c r="S580" s="61"/>
      <c r="T580" s="61"/>
      <c r="U580" s="80"/>
      <c r="V580" s="80"/>
      <c r="W580" s="80"/>
    </row>
    <row r="581">
      <c r="A581" s="34">
        <v>45705.0</v>
      </c>
      <c r="B581" s="34">
        <v>45716.0</v>
      </c>
      <c r="C581" s="35">
        <v>240498.0</v>
      </c>
      <c r="D581" s="35" t="s">
        <v>129</v>
      </c>
      <c r="E581" s="34">
        <v>45566.0</v>
      </c>
      <c r="F581" s="36">
        <f t="shared" si="4"/>
        <v>4</v>
      </c>
      <c r="G581" s="34">
        <v>45681.0</v>
      </c>
      <c r="H581" s="36">
        <f t="shared" si="5"/>
        <v>1</v>
      </c>
      <c r="I581" s="35" t="s">
        <v>49</v>
      </c>
      <c r="J581" s="39"/>
      <c r="K581" s="38"/>
      <c r="L581" s="39"/>
      <c r="M581" s="39"/>
      <c r="N581" s="35" t="s">
        <v>17</v>
      </c>
      <c r="O581" s="40"/>
      <c r="P581" s="61"/>
      <c r="Q581" s="61"/>
      <c r="R581" s="61"/>
      <c r="S581" s="61"/>
      <c r="T581" s="61"/>
      <c r="U581" s="80"/>
      <c r="V581" s="80"/>
      <c r="W581" s="80"/>
    </row>
    <row r="582">
      <c r="A582" s="34">
        <v>45705.0</v>
      </c>
      <c r="B582" s="34">
        <v>45712.0</v>
      </c>
      <c r="C582" s="35">
        <v>181579.0</v>
      </c>
      <c r="D582" s="35" t="s">
        <v>129</v>
      </c>
      <c r="E582" s="34">
        <v>45078.0</v>
      </c>
      <c r="F582" s="36">
        <f t="shared" si="4"/>
        <v>20</v>
      </c>
      <c r="G582" s="34">
        <v>45146.0</v>
      </c>
      <c r="H582" s="36">
        <f t="shared" si="5"/>
        <v>18</v>
      </c>
      <c r="I582" s="35" t="s">
        <v>39</v>
      </c>
      <c r="J582" s="39"/>
      <c r="K582" s="38"/>
      <c r="L582" s="35" t="s">
        <v>68</v>
      </c>
      <c r="M582" s="108">
        <v>45712.0</v>
      </c>
      <c r="N582" s="35" t="s">
        <v>87</v>
      </c>
      <c r="O582" s="55" t="s">
        <v>340</v>
      </c>
      <c r="P582" s="61"/>
      <c r="Q582" s="61"/>
      <c r="R582" s="61"/>
      <c r="S582" s="61"/>
      <c r="T582" s="61"/>
      <c r="U582" s="80"/>
      <c r="V582" s="80"/>
      <c r="W582" s="80"/>
    </row>
    <row r="583">
      <c r="A583" s="34">
        <v>45705.0</v>
      </c>
      <c r="B583" s="34">
        <v>45716.0</v>
      </c>
      <c r="C583" s="35">
        <v>199006.0</v>
      </c>
      <c r="D583" s="35" t="s">
        <v>129</v>
      </c>
      <c r="E583" s="34">
        <v>45261.0</v>
      </c>
      <c r="F583" s="36">
        <f t="shared" si="4"/>
        <v>14</v>
      </c>
      <c r="G583" s="34">
        <v>45322.0</v>
      </c>
      <c r="H583" s="36">
        <f t="shared" si="5"/>
        <v>12</v>
      </c>
      <c r="I583" s="35" t="s">
        <v>43</v>
      </c>
      <c r="J583" s="39"/>
      <c r="K583" s="38"/>
      <c r="L583" s="39"/>
      <c r="M583" s="39"/>
      <c r="N583" s="35" t="s">
        <v>17</v>
      </c>
      <c r="O583" s="40"/>
      <c r="P583" s="61"/>
      <c r="Q583" s="61"/>
      <c r="R583" s="61"/>
      <c r="S583" s="61"/>
      <c r="T583" s="61"/>
      <c r="U583" s="80"/>
      <c r="V583" s="80"/>
      <c r="W583" s="80"/>
    </row>
    <row r="584">
      <c r="A584" s="34">
        <v>45705.0</v>
      </c>
      <c r="B584" s="34">
        <v>45716.0</v>
      </c>
      <c r="C584" s="35">
        <v>206350.0</v>
      </c>
      <c r="D584" s="35" t="s">
        <v>129</v>
      </c>
      <c r="E584" s="34">
        <v>45261.0</v>
      </c>
      <c r="F584" s="36">
        <f t="shared" si="4"/>
        <v>14</v>
      </c>
      <c r="G584" s="34">
        <v>45365.0</v>
      </c>
      <c r="H584" s="36">
        <f t="shared" si="5"/>
        <v>11</v>
      </c>
      <c r="I584" s="35" t="s">
        <v>62</v>
      </c>
      <c r="J584" s="39"/>
      <c r="K584" s="38"/>
      <c r="L584" s="39"/>
      <c r="M584" s="39"/>
      <c r="N584" s="35" t="s">
        <v>17</v>
      </c>
      <c r="O584" s="40"/>
      <c r="P584" s="61"/>
      <c r="Q584" s="61"/>
      <c r="R584" s="61"/>
      <c r="S584" s="61"/>
      <c r="T584" s="61"/>
      <c r="U584" s="80"/>
      <c r="V584" s="80"/>
      <c r="W584" s="80"/>
    </row>
    <row r="585">
      <c r="A585" s="34">
        <v>45705.0</v>
      </c>
      <c r="B585" s="34">
        <v>45716.0</v>
      </c>
      <c r="C585" s="35">
        <v>215904.0</v>
      </c>
      <c r="D585" s="35" t="s">
        <v>129</v>
      </c>
      <c r="E585" s="34">
        <v>45292.0</v>
      </c>
      <c r="F585" s="36">
        <f t="shared" si="4"/>
        <v>13</v>
      </c>
      <c r="G585" s="34">
        <v>45436.0</v>
      </c>
      <c r="H585" s="36">
        <f t="shared" si="5"/>
        <v>9</v>
      </c>
      <c r="I585" s="35" t="s">
        <v>39</v>
      </c>
      <c r="J585" s="39"/>
      <c r="K585" s="48" t="s">
        <v>341</v>
      </c>
      <c r="L585" s="35" t="s">
        <v>68</v>
      </c>
      <c r="M585" s="108">
        <v>45712.0</v>
      </c>
      <c r="N585" s="35" t="s">
        <v>17</v>
      </c>
      <c r="O585" s="40"/>
      <c r="P585" s="61"/>
      <c r="Q585" s="61"/>
      <c r="R585" s="61"/>
      <c r="S585" s="61"/>
      <c r="T585" s="61"/>
      <c r="U585" s="80"/>
      <c r="V585" s="80"/>
      <c r="W585" s="80"/>
    </row>
    <row r="586">
      <c r="A586" s="34">
        <v>45705.0</v>
      </c>
      <c r="B586" s="34">
        <v>45716.0</v>
      </c>
      <c r="C586" s="35">
        <v>225143.0</v>
      </c>
      <c r="D586" s="35" t="s">
        <v>129</v>
      </c>
      <c r="E586" s="34">
        <v>45323.0</v>
      </c>
      <c r="F586" s="36">
        <f t="shared" si="4"/>
        <v>12</v>
      </c>
      <c r="G586" s="34">
        <v>45520.0</v>
      </c>
      <c r="H586" s="36">
        <f t="shared" si="5"/>
        <v>6</v>
      </c>
      <c r="I586" s="35" t="s">
        <v>62</v>
      </c>
      <c r="J586" s="39"/>
      <c r="K586" s="38"/>
      <c r="L586" s="39"/>
      <c r="M586" s="39"/>
      <c r="N586" s="35" t="s">
        <v>17</v>
      </c>
      <c r="O586" s="40"/>
      <c r="P586" s="61"/>
      <c r="Q586" s="61"/>
      <c r="R586" s="61"/>
      <c r="S586" s="61"/>
      <c r="T586" s="61"/>
      <c r="U586" s="80"/>
      <c r="V586" s="80"/>
      <c r="W586" s="80"/>
    </row>
    <row r="587">
      <c r="A587" s="34">
        <v>45705.0</v>
      </c>
      <c r="B587" s="34">
        <v>45712.0</v>
      </c>
      <c r="C587" s="35">
        <v>229924.0</v>
      </c>
      <c r="D587" s="35" t="s">
        <v>129</v>
      </c>
      <c r="E587" s="34">
        <v>45474.0</v>
      </c>
      <c r="F587" s="36">
        <f t="shared" si="4"/>
        <v>7</v>
      </c>
      <c r="G587" s="34">
        <v>45568.0</v>
      </c>
      <c r="H587" s="36">
        <f t="shared" si="5"/>
        <v>4</v>
      </c>
      <c r="I587" s="35" t="s">
        <v>39</v>
      </c>
      <c r="J587" s="39"/>
      <c r="K587" s="38"/>
      <c r="L587" s="35" t="s">
        <v>54</v>
      </c>
      <c r="M587" s="108">
        <v>45712.0</v>
      </c>
      <c r="N587" s="35" t="s">
        <v>20</v>
      </c>
      <c r="O587" s="40"/>
      <c r="P587" s="61"/>
      <c r="Q587" s="61"/>
      <c r="R587" s="61"/>
      <c r="S587" s="61"/>
      <c r="T587" s="61"/>
      <c r="U587" s="80"/>
      <c r="V587" s="80"/>
      <c r="W587" s="80"/>
    </row>
    <row r="588">
      <c r="A588" s="34">
        <v>45705.0</v>
      </c>
      <c r="B588" s="34">
        <v>45716.0</v>
      </c>
      <c r="C588" s="35">
        <v>236285.0</v>
      </c>
      <c r="D588" s="35" t="s">
        <v>129</v>
      </c>
      <c r="E588" s="34">
        <v>45597.0</v>
      </c>
      <c r="F588" s="36">
        <f t="shared" si="4"/>
        <v>3</v>
      </c>
      <c r="G588" s="34">
        <v>45635.0</v>
      </c>
      <c r="H588" s="36">
        <f t="shared" si="5"/>
        <v>2</v>
      </c>
      <c r="I588" s="35" t="s">
        <v>43</v>
      </c>
      <c r="J588" s="39"/>
      <c r="K588" s="38"/>
      <c r="L588" s="39"/>
      <c r="M588" s="39"/>
      <c r="N588" s="35" t="s">
        <v>17</v>
      </c>
      <c r="O588" s="40"/>
      <c r="P588" s="61"/>
      <c r="Q588" s="61"/>
      <c r="R588" s="61"/>
      <c r="S588" s="61"/>
      <c r="T588" s="61"/>
      <c r="U588" s="80"/>
      <c r="V588" s="80"/>
      <c r="W588" s="80"/>
    </row>
    <row r="589">
      <c r="A589" s="34">
        <v>45705.0</v>
      </c>
      <c r="B589" s="34">
        <v>45712.0</v>
      </c>
      <c r="C589" s="35">
        <v>240761.0</v>
      </c>
      <c r="D589" s="35" t="s">
        <v>129</v>
      </c>
      <c r="E589" s="34">
        <v>45597.0</v>
      </c>
      <c r="F589" s="36">
        <f t="shared" si="4"/>
        <v>3</v>
      </c>
      <c r="G589" s="34">
        <v>45685.0</v>
      </c>
      <c r="H589" s="36">
        <f t="shared" si="5"/>
        <v>1</v>
      </c>
      <c r="I589" s="35" t="s">
        <v>39</v>
      </c>
      <c r="J589" s="39"/>
      <c r="K589" s="38"/>
      <c r="L589" s="35" t="s">
        <v>54</v>
      </c>
      <c r="M589" s="108">
        <v>45712.0</v>
      </c>
      <c r="N589" s="35" t="s">
        <v>15</v>
      </c>
      <c r="O589" s="55" t="s">
        <v>55</v>
      </c>
      <c r="P589" s="61"/>
      <c r="Q589" s="61"/>
      <c r="R589" s="61"/>
      <c r="S589" s="61"/>
      <c r="T589" s="61"/>
      <c r="U589" s="80"/>
      <c r="V589" s="80"/>
      <c r="W589" s="80"/>
    </row>
    <row r="590">
      <c r="A590" s="34">
        <v>45705.0</v>
      </c>
      <c r="B590" s="34">
        <v>45716.0</v>
      </c>
      <c r="C590" s="35">
        <v>142078.0</v>
      </c>
      <c r="D590" s="35" t="s">
        <v>132</v>
      </c>
      <c r="E590" s="34">
        <v>44743.0</v>
      </c>
      <c r="F590" s="36">
        <f t="shared" si="4"/>
        <v>31</v>
      </c>
      <c r="G590" s="34">
        <v>44798.0</v>
      </c>
      <c r="H590" s="36">
        <f t="shared" si="5"/>
        <v>30</v>
      </c>
      <c r="I590" s="35" t="s">
        <v>62</v>
      </c>
      <c r="J590" s="39"/>
      <c r="K590" s="38"/>
      <c r="L590" s="39"/>
      <c r="M590" s="39"/>
      <c r="N590" s="35" t="s">
        <v>17</v>
      </c>
      <c r="O590" s="40"/>
      <c r="P590" s="61"/>
      <c r="Q590" s="61"/>
      <c r="R590" s="61"/>
      <c r="S590" s="61"/>
      <c r="T590" s="61"/>
      <c r="U590" s="80"/>
      <c r="V590" s="80"/>
      <c r="W590" s="80"/>
    </row>
    <row r="591">
      <c r="A591" s="34">
        <v>45705.0</v>
      </c>
      <c r="B591" s="34">
        <v>45716.0</v>
      </c>
      <c r="C591" s="35">
        <v>230011.0</v>
      </c>
      <c r="D591" s="35" t="s">
        <v>132</v>
      </c>
      <c r="E591" s="34">
        <v>45474.0</v>
      </c>
      <c r="F591" s="36">
        <f t="shared" si="4"/>
        <v>7</v>
      </c>
      <c r="G591" s="34">
        <v>45569.0</v>
      </c>
      <c r="H591" s="36">
        <f t="shared" si="5"/>
        <v>4</v>
      </c>
      <c r="I591" s="35" t="s">
        <v>49</v>
      </c>
      <c r="J591" s="39"/>
      <c r="K591" s="38"/>
      <c r="L591" s="39"/>
      <c r="M591" s="39"/>
      <c r="N591" s="35" t="s">
        <v>17</v>
      </c>
      <c r="O591" s="40"/>
      <c r="P591" s="61"/>
      <c r="Q591" s="61"/>
      <c r="R591" s="61"/>
      <c r="S591" s="61"/>
      <c r="T591" s="61"/>
      <c r="U591" s="80"/>
      <c r="V591" s="80"/>
      <c r="W591" s="80"/>
    </row>
    <row r="592">
      <c r="A592" s="34">
        <v>45705.0</v>
      </c>
      <c r="B592" s="34">
        <v>45707.0</v>
      </c>
      <c r="C592" s="35">
        <v>194975.0</v>
      </c>
      <c r="D592" s="35" t="s">
        <v>132</v>
      </c>
      <c r="E592" s="34">
        <v>45078.0</v>
      </c>
      <c r="F592" s="36">
        <f t="shared" si="4"/>
        <v>20</v>
      </c>
      <c r="G592" s="34">
        <v>45265.0</v>
      </c>
      <c r="H592" s="36">
        <f t="shared" si="5"/>
        <v>14</v>
      </c>
      <c r="I592" s="35" t="s">
        <v>39</v>
      </c>
      <c r="J592" s="39"/>
      <c r="K592" s="38"/>
      <c r="L592" s="39"/>
      <c r="M592" s="39"/>
      <c r="N592" s="35" t="s">
        <v>21</v>
      </c>
      <c r="O592" s="40"/>
      <c r="P592" s="61"/>
      <c r="Q592" s="61"/>
      <c r="R592" s="61"/>
      <c r="S592" s="61"/>
      <c r="T592" s="61"/>
      <c r="U592" s="80"/>
      <c r="V592" s="80"/>
      <c r="W592" s="80"/>
    </row>
    <row r="593">
      <c r="A593" s="34">
        <v>45705.0</v>
      </c>
      <c r="B593" s="34">
        <v>45712.0</v>
      </c>
      <c r="C593" s="35">
        <v>219402.0</v>
      </c>
      <c r="D593" s="35" t="s">
        <v>132</v>
      </c>
      <c r="E593" s="34">
        <v>45444.0</v>
      </c>
      <c r="F593" s="36">
        <f t="shared" si="4"/>
        <v>8</v>
      </c>
      <c r="G593" s="34">
        <v>45477.0</v>
      </c>
      <c r="H593" s="36">
        <f t="shared" si="5"/>
        <v>7</v>
      </c>
      <c r="I593" s="35" t="s">
        <v>39</v>
      </c>
      <c r="J593" s="39"/>
      <c r="K593" s="38"/>
      <c r="L593" s="39"/>
      <c r="M593" s="39"/>
      <c r="N593" s="35" t="s">
        <v>21</v>
      </c>
      <c r="O593" s="55" t="s">
        <v>342</v>
      </c>
      <c r="P593" s="61"/>
      <c r="Q593" s="61"/>
      <c r="R593" s="61"/>
      <c r="S593" s="61"/>
      <c r="T593" s="61"/>
      <c r="U593" s="80"/>
      <c r="V593" s="80"/>
      <c r="W593" s="80"/>
    </row>
    <row r="594">
      <c r="A594" s="34">
        <v>45705.0</v>
      </c>
      <c r="B594" s="34">
        <v>45716.0</v>
      </c>
      <c r="C594" s="35">
        <v>182296.0</v>
      </c>
      <c r="D594" s="35" t="s">
        <v>132</v>
      </c>
      <c r="E594" s="34">
        <v>45108.0</v>
      </c>
      <c r="F594" s="36">
        <f t="shared" si="4"/>
        <v>19</v>
      </c>
      <c r="G594" s="34">
        <v>45153.0</v>
      </c>
      <c r="H594" s="36">
        <f t="shared" si="5"/>
        <v>18</v>
      </c>
      <c r="I594" s="35" t="s">
        <v>43</v>
      </c>
      <c r="J594" s="39"/>
      <c r="K594" s="38"/>
      <c r="L594" s="39"/>
      <c r="M594" s="39"/>
      <c r="N594" s="35" t="s">
        <v>17</v>
      </c>
      <c r="O594" s="40"/>
      <c r="P594" s="61"/>
      <c r="Q594" s="61"/>
      <c r="R594" s="61"/>
      <c r="S594" s="61"/>
      <c r="T594" s="61"/>
      <c r="U594" s="80"/>
      <c r="V594" s="80"/>
      <c r="W594" s="80"/>
    </row>
    <row r="595">
      <c r="A595" s="34">
        <v>45705.0</v>
      </c>
      <c r="B595" s="34">
        <v>45712.0</v>
      </c>
      <c r="C595" s="35">
        <v>233308.0</v>
      </c>
      <c r="D595" s="35" t="s">
        <v>132</v>
      </c>
      <c r="E595" s="34">
        <v>45536.0</v>
      </c>
      <c r="F595" s="36">
        <f t="shared" si="4"/>
        <v>5</v>
      </c>
      <c r="G595" s="34">
        <v>45601.0</v>
      </c>
      <c r="H595" s="36">
        <f t="shared" si="5"/>
        <v>3</v>
      </c>
      <c r="I595" s="35" t="s">
        <v>39</v>
      </c>
      <c r="J595" s="39"/>
      <c r="K595" s="48">
        <v>5000.0</v>
      </c>
      <c r="L595" s="35" t="s">
        <v>68</v>
      </c>
      <c r="M595" s="140">
        <v>45712.0</v>
      </c>
      <c r="N595" s="35" t="s">
        <v>15</v>
      </c>
      <c r="O595" s="55" t="s">
        <v>253</v>
      </c>
      <c r="P595" s="61"/>
      <c r="Q595" s="61"/>
      <c r="R595" s="61"/>
      <c r="S595" s="61"/>
      <c r="T595" s="61"/>
      <c r="U595" s="80"/>
      <c r="V595" s="80"/>
      <c r="W595" s="80"/>
    </row>
    <row r="596">
      <c r="A596" s="34">
        <v>45705.0</v>
      </c>
      <c r="B596" s="34">
        <v>45712.0</v>
      </c>
      <c r="C596" s="35">
        <v>240507.0</v>
      </c>
      <c r="D596" s="35" t="s">
        <v>132</v>
      </c>
      <c r="E596" s="34">
        <v>45627.0</v>
      </c>
      <c r="F596" s="36">
        <f t="shared" si="4"/>
        <v>2</v>
      </c>
      <c r="G596" s="34">
        <v>45681.0</v>
      </c>
      <c r="H596" s="36">
        <f t="shared" si="5"/>
        <v>1</v>
      </c>
      <c r="I596" s="35" t="s">
        <v>39</v>
      </c>
      <c r="J596" s="39"/>
      <c r="K596" s="38"/>
      <c r="L596" s="39"/>
      <c r="M596" s="140">
        <v>45712.0</v>
      </c>
      <c r="N596" s="35" t="s">
        <v>15</v>
      </c>
      <c r="O596" s="55" t="s">
        <v>343</v>
      </c>
      <c r="P596" s="61"/>
      <c r="Q596" s="61"/>
      <c r="R596" s="61"/>
      <c r="S596" s="61"/>
      <c r="T596" s="61"/>
      <c r="U596" s="80"/>
      <c r="V596" s="80"/>
      <c r="W596" s="80"/>
    </row>
    <row r="597">
      <c r="A597" s="34">
        <v>45705.0</v>
      </c>
      <c r="B597" s="34">
        <v>45716.0</v>
      </c>
      <c r="C597" s="35">
        <v>241727.0</v>
      </c>
      <c r="D597" s="35" t="s">
        <v>132</v>
      </c>
      <c r="E597" s="34">
        <v>45627.0</v>
      </c>
      <c r="F597" s="36">
        <f t="shared" si="4"/>
        <v>2</v>
      </c>
      <c r="G597" s="34">
        <v>45693.0</v>
      </c>
      <c r="H597" s="36">
        <f t="shared" si="5"/>
        <v>0</v>
      </c>
      <c r="I597" s="35" t="s">
        <v>265</v>
      </c>
      <c r="J597" s="39"/>
      <c r="K597" s="38"/>
      <c r="L597" s="39"/>
      <c r="M597" s="39"/>
      <c r="N597" s="35" t="s">
        <v>17</v>
      </c>
      <c r="O597" s="40"/>
      <c r="P597" s="61"/>
      <c r="Q597" s="61"/>
      <c r="R597" s="61"/>
      <c r="S597" s="61"/>
      <c r="T597" s="61"/>
      <c r="U597" s="80"/>
      <c r="V597" s="80"/>
      <c r="W597" s="80"/>
    </row>
    <row r="598">
      <c r="A598" s="34">
        <v>45705.0</v>
      </c>
      <c r="B598" s="34">
        <v>45716.0</v>
      </c>
      <c r="C598" s="35">
        <v>237198.0</v>
      </c>
      <c r="D598" s="35" t="s">
        <v>134</v>
      </c>
      <c r="E598" s="34">
        <v>45566.0</v>
      </c>
      <c r="F598" s="36">
        <f t="shared" si="4"/>
        <v>4</v>
      </c>
      <c r="G598" s="37">
        <v>45644.0</v>
      </c>
      <c r="H598" s="36">
        <f t="shared" si="5"/>
        <v>2</v>
      </c>
      <c r="I598" s="35" t="s">
        <v>265</v>
      </c>
      <c r="J598" s="39"/>
      <c r="K598" s="38"/>
      <c r="L598" s="39"/>
      <c r="M598" s="39"/>
      <c r="N598" s="35" t="s">
        <v>17</v>
      </c>
      <c r="O598" s="40"/>
      <c r="P598" s="61"/>
      <c r="Q598" s="61"/>
      <c r="R598" s="61"/>
      <c r="S598" s="61"/>
      <c r="T598" s="61"/>
      <c r="U598" s="80"/>
      <c r="V598" s="80"/>
      <c r="W598" s="80"/>
    </row>
    <row r="599">
      <c r="A599" s="34">
        <v>45705.0</v>
      </c>
      <c r="B599" s="34">
        <v>45716.0</v>
      </c>
      <c r="C599" s="35">
        <v>196954.0</v>
      </c>
      <c r="D599" s="35" t="s">
        <v>134</v>
      </c>
      <c r="E599" s="34">
        <v>45200.0</v>
      </c>
      <c r="F599" s="36">
        <f t="shared" si="4"/>
        <v>16</v>
      </c>
      <c r="G599" s="34">
        <v>45293.0</v>
      </c>
      <c r="H599" s="36">
        <f t="shared" si="5"/>
        <v>13</v>
      </c>
      <c r="I599" s="35" t="s">
        <v>39</v>
      </c>
      <c r="J599" s="35" t="s">
        <v>152</v>
      </c>
      <c r="K599" s="48">
        <v>5000.0</v>
      </c>
      <c r="L599" s="35" t="s">
        <v>68</v>
      </c>
      <c r="M599" s="108">
        <v>45710.0</v>
      </c>
      <c r="N599" s="35" t="s">
        <v>17</v>
      </c>
      <c r="O599" s="142">
        <v>8548.0</v>
      </c>
      <c r="P599" s="61"/>
      <c r="Q599" s="61"/>
      <c r="R599" s="61"/>
      <c r="S599" s="61"/>
      <c r="T599" s="61"/>
      <c r="U599" s="80"/>
      <c r="V599" s="80"/>
      <c r="W599" s="80"/>
    </row>
    <row r="600">
      <c r="A600" s="34">
        <v>45705.0</v>
      </c>
      <c r="B600" s="34">
        <v>45712.0</v>
      </c>
      <c r="C600" s="35">
        <v>208638.0</v>
      </c>
      <c r="D600" s="35" t="s">
        <v>134</v>
      </c>
      <c r="E600" s="34">
        <v>45352.0</v>
      </c>
      <c r="F600" s="36">
        <f t="shared" si="4"/>
        <v>11</v>
      </c>
      <c r="G600" s="34">
        <v>45384.0</v>
      </c>
      <c r="H600" s="36">
        <f t="shared" si="5"/>
        <v>10</v>
      </c>
      <c r="I600" s="35" t="s">
        <v>39</v>
      </c>
      <c r="J600" s="39"/>
      <c r="K600" s="38"/>
      <c r="L600" s="35" t="s">
        <v>68</v>
      </c>
      <c r="M600" s="108">
        <v>45710.0</v>
      </c>
      <c r="N600" s="35" t="s">
        <v>15</v>
      </c>
      <c r="O600" s="40"/>
      <c r="P600" s="61"/>
      <c r="Q600" s="61"/>
      <c r="R600" s="61"/>
      <c r="S600" s="61"/>
      <c r="T600" s="61"/>
      <c r="U600" s="80"/>
      <c r="V600" s="80"/>
      <c r="W600" s="80"/>
    </row>
    <row r="601">
      <c r="A601" s="34">
        <v>45707.0</v>
      </c>
      <c r="B601" s="34">
        <v>45709.0</v>
      </c>
      <c r="C601" s="35">
        <v>225523.0</v>
      </c>
      <c r="D601" s="35" t="s">
        <v>134</v>
      </c>
      <c r="E601" s="34">
        <v>45444.0</v>
      </c>
      <c r="F601" s="36">
        <f t="shared" si="4"/>
        <v>8</v>
      </c>
      <c r="G601" s="34">
        <v>45525.0</v>
      </c>
      <c r="H601" s="36">
        <f t="shared" si="5"/>
        <v>6</v>
      </c>
      <c r="I601" s="35" t="s">
        <v>46</v>
      </c>
      <c r="J601" s="35">
        <v>401.0</v>
      </c>
      <c r="K601" s="48">
        <v>19000.0</v>
      </c>
      <c r="L601" s="35" t="s">
        <v>68</v>
      </c>
      <c r="M601" s="39"/>
      <c r="N601" s="35" t="s">
        <v>21</v>
      </c>
      <c r="O601" s="55" t="s">
        <v>269</v>
      </c>
      <c r="P601" s="61"/>
      <c r="Q601" s="61"/>
      <c r="R601" s="61"/>
      <c r="S601" s="61"/>
      <c r="T601" s="61"/>
      <c r="U601" s="80"/>
      <c r="V601" s="80"/>
      <c r="W601" s="80"/>
    </row>
    <row r="602">
      <c r="A602" s="34">
        <v>45705.0</v>
      </c>
      <c r="B602" s="34">
        <v>45716.0</v>
      </c>
      <c r="C602" s="35">
        <v>172003.0</v>
      </c>
      <c r="D602" s="35" t="s">
        <v>134</v>
      </c>
      <c r="E602" s="34">
        <v>44958.0</v>
      </c>
      <c r="F602" s="36">
        <f t="shared" si="4"/>
        <v>24</v>
      </c>
      <c r="G602" s="34">
        <v>45069.0</v>
      </c>
      <c r="H602" s="36">
        <f t="shared" si="5"/>
        <v>21</v>
      </c>
      <c r="I602" s="35" t="s">
        <v>62</v>
      </c>
      <c r="J602" s="39"/>
      <c r="K602" s="38"/>
      <c r="L602" s="39"/>
      <c r="M602" s="39"/>
      <c r="N602" s="35" t="s">
        <v>17</v>
      </c>
      <c r="O602" s="40"/>
      <c r="P602" s="61"/>
      <c r="Q602" s="61"/>
      <c r="R602" s="61"/>
      <c r="S602" s="61"/>
      <c r="T602" s="61"/>
      <c r="U602" s="80"/>
      <c r="V602" s="80"/>
      <c r="W602" s="80"/>
    </row>
    <row r="603">
      <c r="A603" s="34">
        <v>45702.0</v>
      </c>
      <c r="B603" s="34">
        <v>45707.0</v>
      </c>
      <c r="C603" s="35">
        <v>196734.0</v>
      </c>
      <c r="D603" s="35" t="s">
        <v>134</v>
      </c>
      <c r="E603" s="34">
        <v>45231.0</v>
      </c>
      <c r="F603" s="36">
        <f t="shared" si="4"/>
        <v>15</v>
      </c>
      <c r="G603" s="37">
        <v>45287.0</v>
      </c>
      <c r="H603" s="36">
        <f t="shared" si="5"/>
        <v>14</v>
      </c>
      <c r="I603" s="35" t="s">
        <v>62</v>
      </c>
      <c r="J603" s="35">
        <v>102.0</v>
      </c>
      <c r="K603" s="48">
        <v>15000.0</v>
      </c>
      <c r="L603" s="35" t="s">
        <v>68</v>
      </c>
      <c r="M603" s="35" t="s">
        <v>307</v>
      </c>
      <c r="N603" s="35" t="s">
        <v>21</v>
      </c>
      <c r="O603" s="55" t="s">
        <v>269</v>
      </c>
      <c r="P603" s="61"/>
      <c r="Q603" s="61"/>
      <c r="R603" s="61"/>
      <c r="S603" s="61"/>
      <c r="T603" s="61"/>
      <c r="U603" s="80"/>
      <c r="V603" s="80"/>
      <c r="W603" s="80"/>
    </row>
    <row r="604">
      <c r="A604" s="34">
        <v>45705.0</v>
      </c>
      <c r="B604" s="34">
        <v>45716.0</v>
      </c>
      <c r="C604" s="35">
        <v>211932.0</v>
      </c>
      <c r="D604" s="35" t="s">
        <v>134</v>
      </c>
      <c r="E604" s="34">
        <v>45383.0</v>
      </c>
      <c r="F604" s="36">
        <f t="shared" si="4"/>
        <v>10</v>
      </c>
      <c r="G604" s="34">
        <v>45421.0</v>
      </c>
      <c r="H604" s="36">
        <f t="shared" si="5"/>
        <v>9</v>
      </c>
      <c r="I604" s="35" t="s">
        <v>62</v>
      </c>
      <c r="J604" s="39"/>
      <c r="K604" s="38"/>
      <c r="L604" s="39"/>
      <c r="M604" s="39"/>
      <c r="N604" s="35" t="s">
        <v>17</v>
      </c>
      <c r="O604" s="40"/>
      <c r="P604" s="61"/>
      <c r="Q604" s="61"/>
      <c r="R604" s="61"/>
      <c r="S604" s="61"/>
      <c r="T604" s="61"/>
      <c r="U604" s="80"/>
      <c r="V604" s="80"/>
      <c r="W604" s="80"/>
    </row>
    <row r="605">
      <c r="A605" s="34">
        <v>45705.0</v>
      </c>
      <c r="B605" s="34">
        <v>45716.0</v>
      </c>
      <c r="C605" s="35">
        <v>214364.0</v>
      </c>
      <c r="D605" s="35" t="s">
        <v>134</v>
      </c>
      <c r="E605" s="34">
        <v>45261.0</v>
      </c>
      <c r="F605" s="36">
        <f t="shared" si="4"/>
        <v>14</v>
      </c>
      <c r="G605" s="34">
        <v>45427.0</v>
      </c>
      <c r="H605" s="36">
        <f t="shared" si="5"/>
        <v>9</v>
      </c>
      <c r="I605" s="35" t="s">
        <v>62</v>
      </c>
      <c r="J605" s="39"/>
      <c r="K605" s="38"/>
      <c r="L605" s="39"/>
      <c r="M605" s="39"/>
      <c r="N605" s="35" t="s">
        <v>17</v>
      </c>
      <c r="O605" s="40"/>
      <c r="P605" s="61"/>
      <c r="Q605" s="61"/>
      <c r="R605" s="61"/>
      <c r="S605" s="61"/>
      <c r="T605" s="61"/>
      <c r="U605" s="80"/>
      <c r="V605" s="80"/>
      <c r="W605" s="80"/>
    </row>
    <row r="606">
      <c r="A606" s="34">
        <v>45705.0</v>
      </c>
      <c r="B606" s="34">
        <v>45716.0</v>
      </c>
      <c r="C606" s="35">
        <v>226156.0</v>
      </c>
      <c r="D606" s="35" t="s">
        <v>134</v>
      </c>
      <c r="E606" s="34">
        <v>45474.0</v>
      </c>
      <c r="F606" s="36">
        <f t="shared" si="4"/>
        <v>7</v>
      </c>
      <c r="G606" s="34">
        <v>45561.0</v>
      </c>
      <c r="H606" s="36">
        <f t="shared" si="5"/>
        <v>5</v>
      </c>
      <c r="I606" s="35" t="s">
        <v>265</v>
      </c>
      <c r="J606" s="39"/>
      <c r="K606" s="38"/>
      <c r="L606" s="39"/>
      <c r="M606" s="39"/>
      <c r="N606" s="35" t="s">
        <v>17</v>
      </c>
      <c r="O606" s="40"/>
      <c r="P606" s="61"/>
      <c r="Q606" s="61"/>
      <c r="R606" s="61"/>
      <c r="S606" s="61"/>
      <c r="T606" s="61"/>
      <c r="U606" s="80"/>
      <c r="V606" s="80"/>
      <c r="W606" s="80"/>
    </row>
    <row r="607">
      <c r="A607" s="34">
        <v>45705.0</v>
      </c>
      <c r="B607" s="34">
        <v>45716.0</v>
      </c>
      <c r="C607" s="35">
        <v>232052.0</v>
      </c>
      <c r="D607" s="35" t="s">
        <v>134</v>
      </c>
      <c r="E607" s="34">
        <v>45566.0</v>
      </c>
      <c r="F607" s="36">
        <f t="shared" si="4"/>
        <v>4</v>
      </c>
      <c r="G607" s="37">
        <v>45614.0</v>
      </c>
      <c r="H607" s="36">
        <f t="shared" si="5"/>
        <v>3</v>
      </c>
      <c r="I607" s="35" t="s">
        <v>49</v>
      </c>
      <c r="J607" s="39"/>
      <c r="K607" s="38"/>
      <c r="L607" s="39"/>
      <c r="M607" s="39"/>
      <c r="N607" s="35" t="s">
        <v>17</v>
      </c>
      <c r="O607" s="40"/>
      <c r="P607" s="61"/>
      <c r="Q607" s="61"/>
      <c r="R607" s="61"/>
      <c r="S607" s="61"/>
      <c r="T607" s="61"/>
      <c r="U607" s="80"/>
      <c r="V607" s="80"/>
      <c r="W607" s="80"/>
    </row>
    <row r="608">
      <c r="A608" s="34">
        <v>45705.0</v>
      </c>
      <c r="B608" s="34">
        <v>45716.0</v>
      </c>
      <c r="C608" s="35">
        <v>236711.0</v>
      </c>
      <c r="D608" s="35" t="s">
        <v>134</v>
      </c>
      <c r="E608" s="34">
        <v>45536.0</v>
      </c>
      <c r="F608" s="36">
        <f t="shared" si="4"/>
        <v>5</v>
      </c>
      <c r="G608" s="37">
        <v>45636.0</v>
      </c>
      <c r="H608" s="36">
        <f t="shared" si="5"/>
        <v>2</v>
      </c>
      <c r="I608" s="35" t="s">
        <v>265</v>
      </c>
      <c r="J608" s="39"/>
      <c r="K608" s="38"/>
      <c r="L608" s="39"/>
      <c r="M608" s="39"/>
      <c r="N608" s="35" t="s">
        <v>17</v>
      </c>
      <c r="O608" s="40"/>
      <c r="P608" s="61"/>
      <c r="Q608" s="61"/>
      <c r="R608" s="61"/>
      <c r="S608" s="61"/>
      <c r="T608" s="61"/>
      <c r="U608" s="80"/>
      <c r="V608" s="80"/>
      <c r="W608" s="80"/>
    </row>
    <row r="609">
      <c r="A609" s="34">
        <v>45705.0</v>
      </c>
      <c r="B609" s="34">
        <v>45716.0</v>
      </c>
      <c r="C609" s="35">
        <v>239761.0</v>
      </c>
      <c r="D609" s="35" t="s">
        <v>134</v>
      </c>
      <c r="E609" s="34">
        <v>45597.0</v>
      </c>
      <c r="F609" s="36">
        <f t="shared" si="4"/>
        <v>3</v>
      </c>
      <c r="G609" s="34">
        <v>45308.0</v>
      </c>
      <c r="H609" s="36">
        <f t="shared" si="5"/>
        <v>13</v>
      </c>
      <c r="I609" s="35" t="s">
        <v>46</v>
      </c>
      <c r="J609" s="39"/>
      <c r="K609" s="38"/>
      <c r="L609" s="39"/>
      <c r="M609" s="39"/>
      <c r="N609" s="35" t="s">
        <v>17</v>
      </c>
      <c r="O609" s="40"/>
      <c r="P609" s="61"/>
      <c r="Q609" s="61"/>
      <c r="R609" s="61"/>
      <c r="S609" s="61"/>
      <c r="T609" s="61"/>
      <c r="U609" s="80"/>
      <c r="V609" s="80"/>
      <c r="W609" s="80"/>
    </row>
    <row r="610">
      <c r="A610" s="34">
        <v>45705.0</v>
      </c>
      <c r="B610" s="34">
        <v>45716.0</v>
      </c>
      <c r="C610" s="35">
        <v>233945.0</v>
      </c>
      <c r="D610" s="35" t="s">
        <v>134</v>
      </c>
      <c r="E610" s="34">
        <v>45139.0</v>
      </c>
      <c r="F610" s="36">
        <f t="shared" si="4"/>
        <v>18</v>
      </c>
      <c r="G610" s="37">
        <v>45624.0</v>
      </c>
      <c r="H610" s="36">
        <f t="shared" si="5"/>
        <v>3</v>
      </c>
      <c r="I610" s="35" t="s">
        <v>268</v>
      </c>
      <c r="J610" s="39"/>
      <c r="K610" s="38"/>
      <c r="L610" s="39"/>
      <c r="M610" s="39"/>
      <c r="N610" s="35" t="s">
        <v>17</v>
      </c>
      <c r="O610" s="40"/>
      <c r="P610" s="61"/>
      <c r="Q610" s="61"/>
      <c r="R610" s="61"/>
      <c r="S610" s="61"/>
      <c r="T610" s="61"/>
      <c r="U610" s="80"/>
      <c r="V610" s="80"/>
      <c r="W610" s="80"/>
    </row>
    <row r="611">
      <c r="A611" s="34">
        <v>45705.0</v>
      </c>
      <c r="B611" s="34">
        <v>45716.0</v>
      </c>
      <c r="C611" s="35">
        <v>91724.0</v>
      </c>
      <c r="D611" s="35"/>
      <c r="E611" s="34">
        <v>44348.0</v>
      </c>
      <c r="F611" s="36">
        <f t="shared" si="4"/>
        <v>44</v>
      </c>
      <c r="G611" s="34">
        <v>44368.0</v>
      </c>
      <c r="H611" s="36">
        <f t="shared" si="5"/>
        <v>44</v>
      </c>
      <c r="I611" s="35" t="s">
        <v>139</v>
      </c>
      <c r="J611" s="39"/>
      <c r="K611" s="38"/>
      <c r="L611" s="39"/>
      <c r="M611" s="39"/>
      <c r="N611" s="35" t="s">
        <v>17</v>
      </c>
      <c r="O611" s="40"/>
      <c r="P611" s="61"/>
      <c r="Q611" s="61"/>
      <c r="R611" s="61"/>
      <c r="S611" s="61"/>
      <c r="T611" s="61"/>
      <c r="U611" s="80"/>
      <c r="V611" s="80"/>
      <c r="W611" s="80"/>
    </row>
    <row r="612">
      <c r="A612" s="34">
        <v>45705.0</v>
      </c>
      <c r="B612" s="34">
        <v>45716.0</v>
      </c>
      <c r="C612" s="35">
        <v>61323.0</v>
      </c>
      <c r="D612" s="35"/>
      <c r="E612" s="34">
        <v>44013.0</v>
      </c>
      <c r="F612" s="36">
        <f t="shared" si="4"/>
        <v>55</v>
      </c>
      <c r="G612" s="34">
        <v>44044.0</v>
      </c>
      <c r="H612" s="36">
        <f t="shared" si="5"/>
        <v>54</v>
      </c>
      <c r="I612" s="35" t="s">
        <v>139</v>
      </c>
      <c r="J612" s="39"/>
      <c r="K612" s="38"/>
      <c r="L612" s="39"/>
      <c r="M612" s="39"/>
      <c r="N612" s="35" t="s">
        <v>17</v>
      </c>
      <c r="O612" s="40"/>
      <c r="P612" s="61"/>
      <c r="Q612" s="61"/>
      <c r="R612" s="61"/>
      <c r="S612" s="61"/>
      <c r="T612" s="61"/>
      <c r="U612" s="80"/>
      <c r="V612" s="80"/>
      <c r="W612" s="80"/>
    </row>
    <row r="613">
      <c r="A613" s="34">
        <v>45705.0</v>
      </c>
      <c r="B613" s="34">
        <v>45716.0</v>
      </c>
      <c r="C613" s="35">
        <v>77619.0</v>
      </c>
      <c r="D613" s="35"/>
      <c r="E613" s="34">
        <v>44228.0</v>
      </c>
      <c r="F613" s="36">
        <f t="shared" si="4"/>
        <v>48</v>
      </c>
      <c r="G613" s="34">
        <v>44256.0</v>
      </c>
      <c r="H613" s="36">
        <f t="shared" si="5"/>
        <v>47</v>
      </c>
      <c r="I613" s="35" t="s">
        <v>139</v>
      </c>
      <c r="J613" s="39"/>
      <c r="K613" s="38"/>
      <c r="L613" s="39"/>
      <c r="M613" s="39"/>
      <c r="N613" s="35" t="s">
        <v>17</v>
      </c>
      <c r="O613" s="40"/>
      <c r="P613" s="61"/>
      <c r="Q613" s="61"/>
      <c r="R613" s="61"/>
      <c r="S613" s="61"/>
      <c r="T613" s="61"/>
      <c r="U613" s="80"/>
      <c r="V613" s="80"/>
      <c r="W613" s="80"/>
    </row>
    <row r="614">
      <c r="A614" s="34">
        <v>45705.0</v>
      </c>
      <c r="B614" s="34">
        <v>45716.0</v>
      </c>
      <c r="C614" s="35">
        <v>3777.0</v>
      </c>
      <c r="D614" s="35"/>
      <c r="E614" s="34">
        <v>43070.0</v>
      </c>
      <c r="F614" s="36">
        <f t="shared" si="4"/>
        <v>86</v>
      </c>
      <c r="G614" s="34">
        <v>43262.0</v>
      </c>
      <c r="H614" s="36">
        <f t="shared" si="5"/>
        <v>80</v>
      </c>
      <c r="I614" s="35" t="s">
        <v>39</v>
      </c>
      <c r="J614" s="39"/>
      <c r="K614" s="38"/>
      <c r="L614" s="39"/>
      <c r="M614" s="35" t="s">
        <v>344</v>
      </c>
      <c r="N614" s="35" t="s">
        <v>17</v>
      </c>
      <c r="O614" s="40"/>
      <c r="P614" s="61"/>
      <c r="Q614" s="61"/>
      <c r="R614" s="61"/>
      <c r="S614" s="61"/>
      <c r="T614" s="61"/>
      <c r="U614" s="80"/>
      <c r="V614" s="80"/>
      <c r="W614" s="80"/>
    </row>
    <row r="615">
      <c r="A615" s="34">
        <v>45705.0</v>
      </c>
      <c r="B615" s="34">
        <v>45716.0</v>
      </c>
      <c r="C615" s="35">
        <v>6296.0</v>
      </c>
      <c r="D615" s="35"/>
      <c r="E615" s="34">
        <v>43221.0</v>
      </c>
      <c r="F615" s="36">
        <f t="shared" si="4"/>
        <v>81</v>
      </c>
      <c r="G615" s="37">
        <v>43383.0</v>
      </c>
      <c r="H615" s="36">
        <f t="shared" si="5"/>
        <v>76</v>
      </c>
      <c r="I615" s="35" t="s">
        <v>62</v>
      </c>
      <c r="J615" s="39"/>
      <c r="K615" s="38"/>
      <c r="L615" s="39"/>
      <c r="M615" s="39"/>
      <c r="N615" s="35" t="s">
        <v>17</v>
      </c>
      <c r="O615" s="40"/>
      <c r="P615" s="61"/>
      <c r="Q615" s="61"/>
      <c r="R615" s="61"/>
      <c r="S615" s="61"/>
      <c r="T615" s="61"/>
      <c r="U615" s="80"/>
      <c r="V615" s="80"/>
      <c r="W615" s="80"/>
    </row>
    <row r="616">
      <c r="A616" s="34">
        <v>45705.0</v>
      </c>
      <c r="B616" s="34">
        <v>45716.0</v>
      </c>
      <c r="C616" s="35">
        <v>8073.0</v>
      </c>
      <c r="D616" s="35"/>
      <c r="E616" s="37">
        <v>43444.0</v>
      </c>
      <c r="F616" s="36">
        <f t="shared" si="4"/>
        <v>74</v>
      </c>
      <c r="G616" s="34">
        <v>43490.0</v>
      </c>
      <c r="H616" s="36">
        <f t="shared" si="5"/>
        <v>73</v>
      </c>
      <c r="I616" s="35" t="s">
        <v>265</v>
      </c>
      <c r="J616" s="39"/>
      <c r="K616" s="38"/>
      <c r="L616" s="39"/>
      <c r="M616" s="39"/>
      <c r="N616" s="35" t="s">
        <v>17</v>
      </c>
      <c r="O616" s="40"/>
      <c r="P616" s="61"/>
      <c r="Q616" s="61"/>
      <c r="R616" s="61"/>
      <c r="S616" s="61"/>
      <c r="T616" s="61"/>
      <c r="U616" s="80"/>
      <c r="V616" s="80"/>
      <c r="W616" s="80"/>
    </row>
    <row r="617">
      <c r="A617" s="34">
        <v>45705.0</v>
      </c>
      <c r="B617" s="34">
        <v>45716.0</v>
      </c>
      <c r="C617" s="35">
        <v>13057.0</v>
      </c>
      <c r="D617" s="35"/>
      <c r="E617" s="34">
        <v>43405.0</v>
      </c>
      <c r="F617" s="36">
        <f t="shared" si="4"/>
        <v>75</v>
      </c>
      <c r="G617" s="34">
        <v>43613.0</v>
      </c>
      <c r="H617" s="36">
        <f t="shared" si="5"/>
        <v>69</v>
      </c>
      <c r="I617" s="35" t="s">
        <v>265</v>
      </c>
      <c r="J617" s="39"/>
      <c r="K617" s="38"/>
      <c r="L617" s="39"/>
      <c r="M617" s="39"/>
      <c r="N617" s="35" t="s">
        <v>17</v>
      </c>
      <c r="O617" s="40"/>
      <c r="P617" s="61"/>
      <c r="Q617" s="61"/>
      <c r="R617" s="61"/>
      <c r="S617" s="61"/>
      <c r="T617" s="61"/>
      <c r="U617" s="80"/>
      <c r="V617" s="80"/>
      <c r="W617" s="80"/>
    </row>
    <row r="618">
      <c r="A618" s="34">
        <v>45705.0</v>
      </c>
      <c r="B618" s="34">
        <v>45716.0</v>
      </c>
      <c r="C618" s="35">
        <v>11951.0</v>
      </c>
      <c r="D618" s="35"/>
      <c r="E618" s="34">
        <v>43435.0</v>
      </c>
      <c r="F618" s="36">
        <f t="shared" si="4"/>
        <v>74</v>
      </c>
      <c r="G618" s="34">
        <v>43600.0</v>
      </c>
      <c r="H618" s="36">
        <f t="shared" si="5"/>
        <v>69</v>
      </c>
      <c r="I618" s="35" t="s">
        <v>39</v>
      </c>
      <c r="J618" s="39"/>
      <c r="K618" s="38"/>
      <c r="L618" s="39"/>
      <c r="M618" s="35" t="s">
        <v>344</v>
      </c>
      <c r="N618" s="35" t="s">
        <v>17</v>
      </c>
      <c r="O618" s="40"/>
      <c r="P618" s="61"/>
      <c r="Q618" s="61"/>
      <c r="R618" s="61"/>
      <c r="S618" s="61"/>
      <c r="T618" s="61"/>
      <c r="U618" s="80"/>
      <c r="V618" s="80"/>
      <c r="W618" s="80"/>
    </row>
    <row r="619">
      <c r="A619" s="34">
        <v>45705.0</v>
      </c>
      <c r="B619" s="34">
        <v>45716.0</v>
      </c>
      <c r="C619" s="35">
        <v>14603.0</v>
      </c>
      <c r="D619" s="35"/>
      <c r="E619" s="34">
        <v>43466.0</v>
      </c>
      <c r="F619" s="36">
        <f t="shared" si="4"/>
        <v>73</v>
      </c>
      <c r="G619" s="34">
        <v>43645.0</v>
      </c>
      <c r="H619" s="36">
        <f t="shared" si="5"/>
        <v>67</v>
      </c>
      <c r="I619" s="35" t="s">
        <v>265</v>
      </c>
      <c r="J619" s="39"/>
      <c r="K619" s="38"/>
      <c r="L619" s="39"/>
      <c r="M619" s="39"/>
      <c r="N619" s="35" t="s">
        <v>17</v>
      </c>
      <c r="O619" s="40"/>
      <c r="P619" s="61"/>
      <c r="Q619" s="61"/>
      <c r="R619" s="61"/>
      <c r="S619" s="61"/>
      <c r="T619" s="61"/>
      <c r="U619" s="80"/>
      <c r="V619" s="80"/>
      <c r="W619" s="80"/>
    </row>
    <row r="620">
      <c r="A620" s="34">
        <v>45705.0</v>
      </c>
      <c r="B620" s="34">
        <v>45716.0</v>
      </c>
      <c r="C620" s="35">
        <v>4370.0</v>
      </c>
      <c r="D620" s="35"/>
      <c r="E620" s="34">
        <v>43277.0</v>
      </c>
      <c r="F620" s="36">
        <f t="shared" si="4"/>
        <v>80</v>
      </c>
      <c r="G620" s="34">
        <v>43277.0</v>
      </c>
      <c r="H620" s="36">
        <f t="shared" si="5"/>
        <v>80</v>
      </c>
      <c r="I620" s="35" t="s">
        <v>263</v>
      </c>
      <c r="J620" s="39"/>
      <c r="K620" s="38"/>
      <c r="L620" s="39"/>
      <c r="M620" s="39"/>
      <c r="N620" s="35" t="s">
        <v>17</v>
      </c>
      <c r="O620" s="40"/>
      <c r="P620" s="61"/>
      <c r="Q620" s="61"/>
      <c r="R620" s="61"/>
      <c r="S620" s="61"/>
      <c r="T620" s="61"/>
      <c r="U620" s="80"/>
      <c r="V620" s="80"/>
      <c r="W620" s="80"/>
    </row>
    <row r="621">
      <c r="A621" s="34">
        <v>45705.0</v>
      </c>
      <c r="B621" s="34">
        <v>45716.0</v>
      </c>
      <c r="C621" s="35">
        <v>4387.0</v>
      </c>
      <c r="D621" s="35"/>
      <c r="E621" s="34">
        <v>43252.0</v>
      </c>
      <c r="F621" s="36">
        <f t="shared" si="4"/>
        <v>80</v>
      </c>
      <c r="G621" s="34">
        <v>43278.0</v>
      </c>
      <c r="H621" s="36">
        <f t="shared" si="5"/>
        <v>80</v>
      </c>
      <c r="I621" s="35" t="s">
        <v>43</v>
      </c>
      <c r="J621" s="39"/>
      <c r="K621" s="38"/>
      <c r="L621" s="39"/>
      <c r="M621" s="39"/>
      <c r="N621" s="35" t="s">
        <v>17</v>
      </c>
      <c r="O621" s="40"/>
      <c r="P621" s="61"/>
      <c r="Q621" s="61"/>
      <c r="R621" s="61"/>
      <c r="S621" s="61"/>
      <c r="T621" s="61"/>
      <c r="U621" s="80"/>
      <c r="V621" s="80"/>
      <c r="W621" s="80"/>
    </row>
    <row r="622">
      <c r="A622" s="34">
        <v>45705.0</v>
      </c>
      <c r="B622" s="34">
        <v>45716.0</v>
      </c>
      <c r="C622" s="35">
        <v>10093.0</v>
      </c>
      <c r="D622" s="35"/>
      <c r="E622" s="34">
        <v>45104.0</v>
      </c>
      <c r="F622" s="36">
        <f t="shared" si="4"/>
        <v>20</v>
      </c>
      <c r="G622" s="34">
        <v>43532.0</v>
      </c>
      <c r="H622" s="36">
        <f t="shared" si="5"/>
        <v>71</v>
      </c>
      <c r="I622" s="35" t="s">
        <v>139</v>
      </c>
      <c r="J622" s="39"/>
      <c r="K622" s="38"/>
      <c r="L622" s="39"/>
      <c r="M622" s="39"/>
      <c r="N622" s="35" t="s">
        <v>17</v>
      </c>
      <c r="O622" s="40"/>
      <c r="P622" s="61"/>
      <c r="Q622" s="61"/>
      <c r="R622" s="61"/>
      <c r="S622" s="61"/>
      <c r="T622" s="61"/>
      <c r="U622" s="80"/>
      <c r="V622" s="80"/>
      <c r="W622" s="80"/>
    </row>
    <row r="623">
      <c r="A623" s="34">
        <v>45705.0</v>
      </c>
      <c r="B623" s="34">
        <v>45716.0</v>
      </c>
      <c r="C623" s="35">
        <v>5708.0</v>
      </c>
      <c r="D623" s="35"/>
      <c r="E623" s="34">
        <v>42005.0</v>
      </c>
      <c r="F623" s="36">
        <f t="shared" si="4"/>
        <v>121</v>
      </c>
      <c r="G623" s="34">
        <v>43368.0</v>
      </c>
      <c r="H623" s="36">
        <f t="shared" si="5"/>
        <v>77</v>
      </c>
      <c r="I623" s="35" t="s">
        <v>345</v>
      </c>
      <c r="J623" s="39"/>
      <c r="K623" s="38"/>
      <c r="L623" s="39"/>
      <c r="M623" s="39"/>
      <c r="N623" s="35" t="s">
        <v>17</v>
      </c>
      <c r="O623" s="40"/>
      <c r="P623" s="61"/>
      <c r="Q623" s="61"/>
      <c r="R623" s="61"/>
      <c r="S623" s="61"/>
      <c r="T623" s="61"/>
      <c r="U623" s="80"/>
      <c r="V623" s="80"/>
      <c r="W623" s="80"/>
    </row>
    <row r="624">
      <c r="A624" s="34">
        <v>45705.0</v>
      </c>
      <c r="B624" s="34">
        <v>45716.0</v>
      </c>
      <c r="C624" s="35">
        <v>4842.0</v>
      </c>
      <c r="D624" s="35"/>
      <c r="E624" s="34">
        <v>43282.0</v>
      </c>
      <c r="F624" s="36">
        <f t="shared" si="4"/>
        <v>79</v>
      </c>
      <c r="G624" s="34">
        <v>43282.0</v>
      </c>
      <c r="H624" s="36">
        <f t="shared" si="5"/>
        <v>79</v>
      </c>
      <c r="I624" s="35" t="s">
        <v>43</v>
      </c>
      <c r="J624" s="39"/>
      <c r="K624" s="38"/>
      <c r="L624" s="39"/>
      <c r="M624" s="39"/>
      <c r="N624" s="35" t="s">
        <v>17</v>
      </c>
      <c r="O624" s="40"/>
      <c r="P624" s="61"/>
      <c r="Q624" s="61"/>
      <c r="R624" s="61"/>
      <c r="S624" s="61"/>
      <c r="T624" s="61"/>
      <c r="U624" s="80"/>
      <c r="V624" s="80"/>
      <c r="W624" s="80"/>
    </row>
    <row r="625">
      <c r="A625" s="34">
        <v>45705.0</v>
      </c>
      <c r="B625" s="34">
        <v>45716.0</v>
      </c>
      <c r="C625" s="35">
        <v>150588.0</v>
      </c>
      <c r="D625" s="35"/>
      <c r="E625" s="34">
        <v>44805.0</v>
      </c>
      <c r="F625" s="36">
        <f t="shared" si="4"/>
        <v>29</v>
      </c>
      <c r="G625" s="37">
        <v>44875.0</v>
      </c>
      <c r="H625" s="36">
        <f t="shared" si="5"/>
        <v>27</v>
      </c>
      <c r="I625" s="35" t="s">
        <v>49</v>
      </c>
      <c r="J625" s="39"/>
      <c r="K625" s="38"/>
      <c r="L625" s="39"/>
      <c r="M625" s="39"/>
      <c r="N625" s="35" t="s">
        <v>17</v>
      </c>
      <c r="O625" s="40"/>
      <c r="P625" s="61"/>
      <c r="Q625" s="61"/>
      <c r="R625" s="61"/>
      <c r="S625" s="61"/>
      <c r="T625" s="61"/>
      <c r="U625" s="80"/>
      <c r="V625" s="80"/>
      <c r="W625" s="80"/>
    </row>
    <row r="626">
      <c r="A626" s="34">
        <v>45705.0</v>
      </c>
      <c r="B626" s="34">
        <v>45716.0</v>
      </c>
      <c r="C626" s="35">
        <v>194553.0</v>
      </c>
      <c r="D626" s="35"/>
      <c r="E626" s="34">
        <v>45231.0</v>
      </c>
      <c r="F626" s="36">
        <f t="shared" si="4"/>
        <v>15</v>
      </c>
      <c r="G626" s="34">
        <v>45266.0</v>
      </c>
      <c r="H626" s="36">
        <f t="shared" si="5"/>
        <v>14</v>
      </c>
      <c r="I626" s="35" t="s">
        <v>46</v>
      </c>
      <c r="J626" s="39"/>
      <c r="K626" s="38"/>
      <c r="L626" s="39"/>
      <c r="M626" s="39"/>
      <c r="N626" s="35" t="s">
        <v>17</v>
      </c>
      <c r="O626" s="40"/>
      <c r="P626" s="61"/>
      <c r="Q626" s="61"/>
      <c r="R626" s="61"/>
      <c r="S626" s="61"/>
      <c r="T626" s="61"/>
      <c r="U626" s="80"/>
      <c r="V626" s="80"/>
      <c r="W626" s="80"/>
    </row>
    <row r="627">
      <c r="A627" s="34">
        <v>45705.0</v>
      </c>
      <c r="B627" s="34">
        <v>45716.0</v>
      </c>
      <c r="C627" s="35">
        <v>238769.0</v>
      </c>
      <c r="D627" s="35"/>
      <c r="E627" s="34">
        <v>45627.0</v>
      </c>
      <c r="F627" s="36">
        <f t="shared" si="4"/>
        <v>2</v>
      </c>
      <c r="G627" s="34">
        <v>45667.0</v>
      </c>
      <c r="H627" s="36">
        <f t="shared" si="5"/>
        <v>1</v>
      </c>
      <c r="I627" s="35" t="s">
        <v>49</v>
      </c>
      <c r="J627" s="39"/>
      <c r="K627" s="38"/>
      <c r="L627" s="39"/>
      <c r="M627" s="39"/>
      <c r="N627" s="35" t="s">
        <v>17</v>
      </c>
      <c r="O627" s="40"/>
      <c r="P627" s="61"/>
      <c r="Q627" s="61"/>
      <c r="R627" s="61"/>
      <c r="S627" s="61"/>
      <c r="T627" s="61"/>
      <c r="U627" s="80"/>
      <c r="V627" s="80"/>
      <c r="W627" s="80"/>
    </row>
    <row r="628">
      <c r="A628" s="34">
        <v>45705.0</v>
      </c>
      <c r="B628" s="34">
        <v>45716.0</v>
      </c>
      <c r="C628" s="35">
        <v>226860.0</v>
      </c>
      <c r="D628" s="35"/>
      <c r="E628" s="34">
        <v>45505.0</v>
      </c>
      <c r="F628" s="36">
        <f t="shared" si="4"/>
        <v>6</v>
      </c>
      <c r="G628" s="34">
        <v>45540.0</v>
      </c>
      <c r="H628" s="36">
        <f t="shared" si="5"/>
        <v>5</v>
      </c>
      <c r="I628" s="35" t="s">
        <v>46</v>
      </c>
      <c r="J628" s="39"/>
      <c r="K628" s="38"/>
      <c r="L628" s="39"/>
      <c r="M628" s="39"/>
      <c r="N628" s="35" t="s">
        <v>17</v>
      </c>
      <c r="O628" s="40"/>
      <c r="P628" s="61"/>
      <c r="Q628" s="61"/>
      <c r="R628" s="61"/>
      <c r="S628" s="61"/>
      <c r="T628" s="61"/>
      <c r="U628" s="80"/>
      <c r="V628" s="80"/>
      <c r="W628" s="80"/>
    </row>
    <row r="629">
      <c r="A629" s="34">
        <v>45705.0</v>
      </c>
      <c r="B629" s="34">
        <v>45716.0</v>
      </c>
      <c r="C629" s="35">
        <v>95205.0</v>
      </c>
      <c r="D629" s="35"/>
      <c r="E629" s="34">
        <v>44409.0</v>
      </c>
      <c r="F629" s="36">
        <f t="shared" si="4"/>
        <v>42</v>
      </c>
      <c r="G629" s="34">
        <v>44417.0</v>
      </c>
      <c r="H629" s="36">
        <f t="shared" si="5"/>
        <v>42</v>
      </c>
      <c r="I629" s="35" t="s">
        <v>49</v>
      </c>
      <c r="J629" s="39"/>
      <c r="K629" s="38"/>
      <c r="L629" s="39"/>
      <c r="M629" s="39"/>
      <c r="N629" s="35" t="s">
        <v>17</v>
      </c>
      <c r="O629" s="40"/>
      <c r="P629" s="61"/>
      <c r="Q629" s="61"/>
      <c r="R629" s="61"/>
      <c r="S629" s="61"/>
      <c r="T629" s="61"/>
      <c r="U629" s="80"/>
      <c r="V629" s="80"/>
      <c r="W629" s="80"/>
    </row>
    <row r="630">
      <c r="A630" s="34">
        <v>45705.0</v>
      </c>
      <c r="B630" s="34">
        <v>45716.0</v>
      </c>
      <c r="C630" s="35">
        <v>196545.0</v>
      </c>
      <c r="D630" s="35"/>
      <c r="E630" s="34">
        <v>45231.0</v>
      </c>
      <c r="F630" s="36">
        <f t="shared" si="4"/>
        <v>15</v>
      </c>
      <c r="G630" s="37">
        <v>45251.0</v>
      </c>
      <c r="H630" s="36">
        <f t="shared" si="5"/>
        <v>15</v>
      </c>
      <c r="I630" s="35" t="s">
        <v>62</v>
      </c>
      <c r="J630" s="39"/>
      <c r="K630" s="38"/>
      <c r="L630" s="39"/>
      <c r="M630" s="39"/>
      <c r="N630" s="35" t="s">
        <v>17</v>
      </c>
      <c r="O630" s="40"/>
      <c r="P630" s="61"/>
      <c r="Q630" s="61"/>
      <c r="R630" s="61"/>
      <c r="S630" s="61"/>
      <c r="T630" s="61"/>
      <c r="U630" s="80"/>
      <c r="V630" s="80"/>
      <c r="W630" s="80"/>
    </row>
    <row r="631">
      <c r="A631" s="34">
        <v>45705.0</v>
      </c>
      <c r="B631" s="34">
        <v>45716.0</v>
      </c>
      <c r="C631" s="35">
        <v>231908.0</v>
      </c>
      <c r="D631" s="35"/>
      <c r="E631" s="34">
        <v>45566.0</v>
      </c>
      <c r="F631" s="36">
        <f t="shared" si="4"/>
        <v>4</v>
      </c>
      <c r="G631" s="37">
        <v>45587.0</v>
      </c>
      <c r="H631" s="36">
        <f t="shared" si="5"/>
        <v>4</v>
      </c>
      <c r="I631" s="35" t="s">
        <v>49</v>
      </c>
      <c r="J631" s="39"/>
      <c r="K631" s="38"/>
      <c r="L631" s="39"/>
      <c r="M631" s="39"/>
      <c r="N631" s="35" t="s">
        <v>17</v>
      </c>
      <c r="O631" s="40"/>
      <c r="P631" s="61"/>
      <c r="Q631" s="61"/>
      <c r="R631" s="61"/>
      <c r="S631" s="61"/>
      <c r="T631" s="61"/>
      <c r="U631" s="80"/>
      <c r="V631" s="80"/>
      <c r="W631" s="80"/>
    </row>
    <row r="632">
      <c r="A632" s="34">
        <v>45705.0</v>
      </c>
      <c r="B632" s="34">
        <v>45716.0</v>
      </c>
      <c r="C632" s="35">
        <v>71708.0</v>
      </c>
      <c r="D632" s="35"/>
      <c r="E632" s="34">
        <v>44105.0</v>
      </c>
      <c r="F632" s="36">
        <f t="shared" si="4"/>
        <v>52</v>
      </c>
      <c r="G632" s="34">
        <v>44169.0</v>
      </c>
      <c r="H632" s="36">
        <f t="shared" si="5"/>
        <v>50</v>
      </c>
      <c r="I632" s="35" t="s">
        <v>46</v>
      </c>
      <c r="J632" s="39"/>
      <c r="K632" s="38"/>
      <c r="L632" s="39"/>
      <c r="M632" s="39"/>
      <c r="N632" s="35" t="s">
        <v>17</v>
      </c>
      <c r="O632" s="40"/>
      <c r="P632" s="61"/>
      <c r="Q632" s="61"/>
      <c r="R632" s="61"/>
      <c r="S632" s="61"/>
      <c r="T632" s="61"/>
      <c r="U632" s="80"/>
      <c r="V632" s="80"/>
      <c r="W632" s="80"/>
    </row>
    <row r="633">
      <c r="A633" s="34">
        <v>45705.0</v>
      </c>
      <c r="B633" s="34">
        <v>45716.0</v>
      </c>
      <c r="C633" s="35">
        <v>51611.0</v>
      </c>
      <c r="D633" s="35"/>
      <c r="E633" s="34">
        <v>43952.0</v>
      </c>
      <c r="F633" s="36">
        <f t="shared" si="4"/>
        <v>57</v>
      </c>
      <c r="G633" s="34">
        <v>43983.0</v>
      </c>
      <c r="H633" s="36">
        <f t="shared" si="5"/>
        <v>56</v>
      </c>
      <c r="I633" s="35" t="s">
        <v>49</v>
      </c>
      <c r="J633" s="39"/>
      <c r="K633" s="38"/>
      <c r="L633" s="39"/>
      <c r="M633" s="39"/>
      <c r="N633" s="35" t="s">
        <v>17</v>
      </c>
      <c r="O633" s="40"/>
      <c r="P633" s="61"/>
      <c r="Q633" s="61"/>
      <c r="R633" s="61"/>
      <c r="S633" s="61"/>
      <c r="T633" s="61"/>
      <c r="U633" s="80"/>
      <c r="V633" s="80"/>
      <c r="W633" s="80"/>
    </row>
    <row r="634">
      <c r="A634" s="34">
        <v>45705.0</v>
      </c>
      <c r="B634" s="34">
        <v>45716.0</v>
      </c>
      <c r="C634" s="35">
        <v>220721.0</v>
      </c>
      <c r="D634" s="35"/>
      <c r="E634" s="34">
        <v>45413.0</v>
      </c>
      <c r="F634" s="36">
        <f t="shared" si="4"/>
        <v>9</v>
      </c>
      <c r="G634" s="34">
        <v>45482.0</v>
      </c>
      <c r="H634" s="36">
        <f t="shared" si="5"/>
        <v>7</v>
      </c>
      <c r="I634" s="35" t="s">
        <v>49</v>
      </c>
      <c r="J634" s="39"/>
      <c r="K634" s="38"/>
      <c r="L634" s="39"/>
      <c r="M634" s="39"/>
      <c r="N634" s="35" t="s">
        <v>17</v>
      </c>
      <c r="O634" s="40"/>
      <c r="P634" s="61"/>
      <c r="Q634" s="61"/>
      <c r="R634" s="61"/>
      <c r="S634" s="61"/>
      <c r="T634" s="61"/>
      <c r="U634" s="80"/>
      <c r="V634" s="80"/>
      <c r="W634" s="80"/>
    </row>
    <row r="635">
      <c r="A635" s="34">
        <v>45705.0</v>
      </c>
      <c r="B635" s="34">
        <v>45716.0</v>
      </c>
      <c r="C635" s="35">
        <v>233911.0</v>
      </c>
      <c r="D635" s="35"/>
      <c r="E635" s="34">
        <v>45597.0</v>
      </c>
      <c r="F635" s="36">
        <f t="shared" si="4"/>
        <v>3</v>
      </c>
      <c r="G635" s="37">
        <v>45622.0</v>
      </c>
      <c r="H635" s="36">
        <f t="shared" si="5"/>
        <v>3</v>
      </c>
      <c r="I635" s="35" t="s">
        <v>46</v>
      </c>
      <c r="J635" s="39"/>
      <c r="K635" s="38"/>
      <c r="L635" s="39"/>
      <c r="M635" s="39"/>
      <c r="N635" s="35" t="s">
        <v>17</v>
      </c>
      <c r="O635" s="40"/>
      <c r="P635" s="61"/>
      <c r="Q635" s="61"/>
      <c r="R635" s="61"/>
      <c r="S635" s="61"/>
      <c r="T635" s="61"/>
      <c r="U635" s="80"/>
      <c r="V635" s="80"/>
      <c r="W635" s="80"/>
    </row>
    <row r="636">
      <c r="A636" s="34">
        <v>45705.0</v>
      </c>
      <c r="B636" s="34">
        <v>45716.0</v>
      </c>
      <c r="C636" s="35">
        <v>235463.0</v>
      </c>
      <c r="D636" s="35"/>
      <c r="E636" s="34">
        <v>45597.0</v>
      </c>
      <c r="F636" s="36">
        <f t="shared" si="4"/>
        <v>3</v>
      </c>
      <c r="G636" s="34">
        <v>45631.0</v>
      </c>
      <c r="H636" s="36">
        <f t="shared" si="5"/>
        <v>2</v>
      </c>
      <c r="I636" s="35" t="s">
        <v>46</v>
      </c>
      <c r="J636" s="39"/>
      <c r="K636" s="38"/>
      <c r="L636" s="39"/>
      <c r="M636" s="39"/>
      <c r="N636" s="35" t="s">
        <v>17</v>
      </c>
      <c r="O636" s="40"/>
      <c r="P636" s="61"/>
      <c r="Q636" s="61"/>
      <c r="R636" s="61"/>
      <c r="S636" s="61"/>
      <c r="T636" s="61"/>
      <c r="U636" s="80"/>
      <c r="V636" s="80"/>
      <c r="W636" s="80"/>
    </row>
    <row r="637">
      <c r="A637" s="34">
        <v>45705.0</v>
      </c>
      <c r="B637" s="34">
        <v>45716.0</v>
      </c>
      <c r="C637" s="35">
        <v>73659.0</v>
      </c>
      <c r="D637" s="35"/>
      <c r="E637" s="34">
        <v>44166.0</v>
      </c>
      <c r="F637" s="36">
        <f t="shared" si="4"/>
        <v>50</v>
      </c>
      <c r="G637" s="34">
        <v>44209.0</v>
      </c>
      <c r="H637" s="36">
        <f t="shared" si="5"/>
        <v>49</v>
      </c>
      <c r="I637" s="35" t="s">
        <v>49</v>
      </c>
      <c r="J637" s="39"/>
      <c r="K637" s="38"/>
      <c r="L637" s="39"/>
      <c r="M637" s="39"/>
      <c r="N637" s="35" t="s">
        <v>17</v>
      </c>
      <c r="O637" s="40"/>
      <c r="P637" s="61"/>
      <c r="Q637" s="61"/>
      <c r="R637" s="61"/>
      <c r="S637" s="61"/>
      <c r="T637" s="61"/>
      <c r="U637" s="80"/>
      <c r="V637" s="80"/>
      <c r="W637" s="80"/>
    </row>
    <row r="638">
      <c r="A638" s="34">
        <v>45705.0</v>
      </c>
      <c r="B638" s="34">
        <v>45716.0</v>
      </c>
      <c r="C638" s="35">
        <v>195076.0</v>
      </c>
      <c r="D638" s="35"/>
      <c r="E638" s="34">
        <v>45231.0</v>
      </c>
      <c r="F638" s="36">
        <f t="shared" si="4"/>
        <v>15</v>
      </c>
      <c r="G638" s="34">
        <v>45266.0</v>
      </c>
      <c r="H638" s="36">
        <f t="shared" si="5"/>
        <v>14</v>
      </c>
      <c r="I638" s="35" t="s">
        <v>49</v>
      </c>
      <c r="J638" s="39"/>
      <c r="K638" s="38"/>
      <c r="L638" s="39"/>
      <c r="M638" s="39"/>
      <c r="N638" s="35" t="s">
        <v>17</v>
      </c>
      <c r="O638" s="40"/>
      <c r="P638" s="61"/>
      <c r="Q638" s="61"/>
      <c r="R638" s="61"/>
      <c r="S638" s="61"/>
      <c r="T638" s="61"/>
      <c r="U638" s="80"/>
      <c r="V638" s="80"/>
      <c r="W638" s="80"/>
    </row>
    <row r="639">
      <c r="A639" s="34">
        <v>45705.0</v>
      </c>
      <c r="B639" s="34">
        <v>45716.0</v>
      </c>
      <c r="C639" s="35">
        <v>146648.0</v>
      </c>
      <c r="D639" s="35"/>
      <c r="E639" s="34">
        <v>44044.0</v>
      </c>
      <c r="F639" s="36">
        <f t="shared" si="4"/>
        <v>54</v>
      </c>
      <c r="G639" s="37">
        <v>44852.0</v>
      </c>
      <c r="H639" s="36">
        <f t="shared" si="5"/>
        <v>28</v>
      </c>
      <c r="I639" s="35" t="s">
        <v>49</v>
      </c>
      <c r="J639" s="39"/>
      <c r="K639" s="38"/>
      <c r="L639" s="39"/>
      <c r="M639" s="39"/>
      <c r="N639" s="35" t="s">
        <v>17</v>
      </c>
      <c r="O639" s="40"/>
      <c r="P639" s="61"/>
      <c r="Q639" s="61"/>
      <c r="R639" s="61"/>
      <c r="S639" s="61"/>
      <c r="T639" s="61"/>
      <c r="U639" s="80"/>
      <c r="V639" s="80"/>
      <c r="W639" s="80"/>
    </row>
    <row r="640">
      <c r="A640" s="34">
        <v>45705.0</v>
      </c>
      <c r="B640" s="34">
        <v>45716.0</v>
      </c>
      <c r="C640" s="35">
        <v>57492.0</v>
      </c>
      <c r="D640" s="35"/>
      <c r="E640" s="34">
        <v>43466.0</v>
      </c>
      <c r="F640" s="36">
        <f t="shared" si="4"/>
        <v>73</v>
      </c>
      <c r="G640" s="34">
        <v>44029.0</v>
      </c>
      <c r="H640" s="36">
        <f t="shared" si="5"/>
        <v>55</v>
      </c>
      <c r="I640" s="35" t="s">
        <v>49</v>
      </c>
      <c r="J640" s="39"/>
      <c r="K640" s="38"/>
      <c r="L640" s="39"/>
      <c r="M640" s="39"/>
      <c r="N640" s="35" t="s">
        <v>17</v>
      </c>
      <c r="O640" s="40"/>
      <c r="P640" s="61"/>
      <c r="Q640" s="61"/>
      <c r="R640" s="61"/>
      <c r="S640" s="61"/>
      <c r="T640" s="61"/>
      <c r="U640" s="80"/>
      <c r="V640" s="80"/>
      <c r="W640" s="80"/>
    </row>
    <row r="641">
      <c r="A641" s="34">
        <v>45705.0</v>
      </c>
      <c r="B641" s="34">
        <v>45716.0</v>
      </c>
      <c r="C641" s="35">
        <v>200856.0</v>
      </c>
      <c r="D641" s="35"/>
      <c r="E641" s="34">
        <v>45292.0</v>
      </c>
      <c r="F641" s="36">
        <f t="shared" si="4"/>
        <v>13</v>
      </c>
      <c r="G641" s="34">
        <v>45322.0</v>
      </c>
      <c r="H641" s="36">
        <f t="shared" si="5"/>
        <v>12</v>
      </c>
      <c r="I641" s="35" t="s">
        <v>46</v>
      </c>
      <c r="J641" s="39"/>
      <c r="K641" s="38"/>
      <c r="L641" s="39"/>
      <c r="M641" s="39"/>
      <c r="N641" s="35" t="s">
        <v>17</v>
      </c>
      <c r="O641" s="40"/>
      <c r="P641" s="61"/>
      <c r="Q641" s="61"/>
      <c r="R641" s="61"/>
      <c r="S641" s="61"/>
      <c r="T641" s="61"/>
      <c r="U641" s="80"/>
      <c r="V641" s="80"/>
      <c r="W641" s="80"/>
    </row>
    <row r="642">
      <c r="A642" s="34">
        <v>45705.0</v>
      </c>
      <c r="B642" s="34">
        <v>45716.0</v>
      </c>
      <c r="C642" s="35">
        <v>233375.0</v>
      </c>
      <c r="D642" s="35"/>
      <c r="E642" s="34">
        <v>45566.0</v>
      </c>
      <c r="F642" s="36">
        <f t="shared" si="4"/>
        <v>4</v>
      </c>
      <c r="G642" s="34">
        <v>45601.0</v>
      </c>
      <c r="H642" s="36">
        <f t="shared" si="5"/>
        <v>3</v>
      </c>
      <c r="I642" s="35" t="s">
        <v>49</v>
      </c>
      <c r="J642" s="39"/>
      <c r="K642" s="38"/>
      <c r="L642" s="39"/>
      <c r="M642" s="39"/>
      <c r="N642" s="35" t="s">
        <v>17</v>
      </c>
      <c r="O642" s="40"/>
      <c r="P642" s="61"/>
      <c r="Q642" s="61"/>
      <c r="R642" s="61"/>
      <c r="S642" s="61"/>
      <c r="T642" s="61"/>
      <c r="U642" s="80"/>
      <c r="V642" s="80"/>
      <c r="W642" s="80"/>
    </row>
    <row r="643">
      <c r="A643" s="34">
        <v>45705.0</v>
      </c>
      <c r="B643" s="34">
        <v>45716.0</v>
      </c>
      <c r="C643" s="35">
        <v>25219.0</v>
      </c>
      <c r="D643" s="35"/>
      <c r="E643" s="34">
        <v>43556.0</v>
      </c>
      <c r="F643" s="36">
        <f t="shared" si="4"/>
        <v>70</v>
      </c>
      <c r="G643" s="34">
        <v>43556.0</v>
      </c>
      <c r="H643" s="36">
        <f t="shared" si="5"/>
        <v>70</v>
      </c>
      <c r="I643" s="35" t="s">
        <v>49</v>
      </c>
      <c r="J643" s="39"/>
      <c r="K643" s="38"/>
      <c r="L643" s="39"/>
      <c r="M643" s="39"/>
      <c r="N643" s="35" t="s">
        <v>17</v>
      </c>
      <c r="O643" s="40"/>
      <c r="P643" s="61"/>
      <c r="Q643" s="61"/>
      <c r="R643" s="61"/>
      <c r="S643" s="61"/>
      <c r="T643" s="61"/>
      <c r="U643" s="80"/>
      <c r="V643" s="80"/>
      <c r="W643" s="80"/>
    </row>
    <row r="644">
      <c r="A644" s="34">
        <v>45705.0</v>
      </c>
      <c r="B644" s="34">
        <v>45716.0</v>
      </c>
      <c r="C644" s="35">
        <v>220597.0</v>
      </c>
      <c r="D644" s="35"/>
      <c r="E644" s="34">
        <v>45474.0</v>
      </c>
      <c r="F644" s="36">
        <f t="shared" si="4"/>
        <v>7</v>
      </c>
      <c r="G644" s="34">
        <v>45498.0</v>
      </c>
      <c r="H644" s="36">
        <f t="shared" si="5"/>
        <v>7</v>
      </c>
      <c r="I644" s="35" t="s">
        <v>43</v>
      </c>
      <c r="J644" s="39"/>
      <c r="K644" s="38"/>
      <c r="L644" s="39"/>
      <c r="M644" s="39"/>
      <c r="N644" s="35" t="s">
        <v>17</v>
      </c>
      <c r="O644" s="40"/>
      <c r="P644" s="61"/>
      <c r="Q644" s="61"/>
      <c r="R644" s="61"/>
      <c r="S644" s="61"/>
      <c r="T644" s="61"/>
      <c r="U644" s="80"/>
      <c r="V644" s="80"/>
      <c r="W644" s="80"/>
    </row>
    <row r="645">
      <c r="A645" s="34">
        <v>45705.0</v>
      </c>
      <c r="B645" s="34">
        <v>45716.0</v>
      </c>
      <c r="C645" s="35">
        <v>200170.0</v>
      </c>
      <c r="D645" s="35"/>
      <c r="E645" s="34">
        <v>45292.0</v>
      </c>
      <c r="F645" s="36">
        <f t="shared" si="4"/>
        <v>13</v>
      </c>
      <c r="G645" s="34">
        <v>45327.0</v>
      </c>
      <c r="H645" s="36">
        <f t="shared" si="5"/>
        <v>12</v>
      </c>
      <c r="I645" s="35" t="s">
        <v>49</v>
      </c>
      <c r="J645" s="39"/>
      <c r="K645" s="38"/>
      <c r="L645" s="39"/>
      <c r="M645" s="39"/>
      <c r="N645" s="35" t="s">
        <v>17</v>
      </c>
      <c r="O645" s="40"/>
      <c r="P645" s="61"/>
      <c r="Q645" s="61"/>
      <c r="R645" s="61"/>
      <c r="S645" s="61"/>
      <c r="T645" s="61"/>
      <c r="U645" s="80"/>
      <c r="V645" s="80"/>
      <c r="W645" s="80"/>
    </row>
    <row r="646">
      <c r="A646" s="34">
        <v>45705.0</v>
      </c>
      <c r="B646" s="34">
        <v>45716.0</v>
      </c>
      <c r="C646" s="35">
        <v>104440.0</v>
      </c>
      <c r="D646" s="35"/>
      <c r="E646" s="34">
        <v>44470.0</v>
      </c>
      <c r="F646" s="36">
        <f t="shared" si="4"/>
        <v>40</v>
      </c>
      <c r="G646" s="34">
        <v>44470.0</v>
      </c>
      <c r="H646" s="36">
        <f t="shared" si="5"/>
        <v>40</v>
      </c>
      <c r="I646" s="35" t="s">
        <v>46</v>
      </c>
      <c r="J646" s="39"/>
      <c r="K646" s="38"/>
      <c r="L646" s="39"/>
      <c r="M646" s="39"/>
      <c r="N646" s="35" t="s">
        <v>17</v>
      </c>
      <c r="O646" s="40"/>
      <c r="P646" s="61"/>
      <c r="Q646" s="61"/>
      <c r="R646" s="61"/>
      <c r="S646" s="61"/>
      <c r="T646" s="61"/>
      <c r="U646" s="80"/>
      <c r="V646" s="80"/>
      <c r="W646" s="80"/>
    </row>
    <row r="647">
      <c r="A647" s="34">
        <v>45705.0</v>
      </c>
      <c r="B647" s="34">
        <v>45712.0</v>
      </c>
      <c r="C647" s="35">
        <v>216724.0</v>
      </c>
      <c r="D647" s="35"/>
      <c r="E647" s="34">
        <v>45413.0</v>
      </c>
      <c r="F647" s="36">
        <f t="shared" si="4"/>
        <v>9</v>
      </c>
      <c r="G647" s="34">
        <v>45447.0</v>
      </c>
      <c r="H647" s="36">
        <f t="shared" si="5"/>
        <v>8</v>
      </c>
      <c r="I647" s="35" t="s">
        <v>39</v>
      </c>
      <c r="J647" s="35">
        <v>504.0</v>
      </c>
      <c r="K647" s="48">
        <v>5000.0</v>
      </c>
      <c r="L647" s="35" t="s">
        <v>68</v>
      </c>
      <c r="M647" s="108">
        <v>45710.0</v>
      </c>
      <c r="N647" s="35" t="s">
        <v>15</v>
      </c>
      <c r="O647" s="55" t="s">
        <v>346</v>
      </c>
      <c r="P647" s="61"/>
      <c r="Q647" s="61"/>
      <c r="R647" s="61"/>
      <c r="S647" s="61"/>
      <c r="T647" s="61"/>
      <c r="U647" s="80"/>
      <c r="V647" s="80"/>
      <c r="W647" s="80"/>
    </row>
    <row r="648">
      <c r="A648" s="34">
        <v>45705.0</v>
      </c>
      <c r="B648" s="34">
        <v>45716.0</v>
      </c>
      <c r="C648" s="35">
        <v>72998.0</v>
      </c>
      <c r="D648" s="35"/>
      <c r="E648" s="34">
        <v>44136.0</v>
      </c>
      <c r="F648" s="39"/>
      <c r="G648" s="34">
        <v>44200.0</v>
      </c>
      <c r="H648" s="39"/>
      <c r="I648" s="35" t="s">
        <v>265</v>
      </c>
      <c r="J648" s="39"/>
      <c r="K648" s="38"/>
      <c r="L648" s="39"/>
      <c r="M648" s="39"/>
      <c r="N648" s="35" t="s">
        <v>17</v>
      </c>
      <c r="O648" s="40"/>
      <c r="P648" s="61"/>
      <c r="Q648" s="61"/>
      <c r="R648" s="61"/>
      <c r="S648" s="61"/>
      <c r="T648" s="61"/>
      <c r="U648" s="80"/>
      <c r="V648" s="80"/>
      <c r="W648" s="80"/>
    </row>
    <row r="649">
      <c r="A649" s="34">
        <v>45705.0</v>
      </c>
      <c r="B649" s="34">
        <v>45706.0</v>
      </c>
      <c r="C649" s="35">
        <v>213730.0</v>
      </c>
      <c r="D649" s="155"/>
      <c r="E649" s="155"/>
      <c r="F649" s="155"/>
      <c r="G649" s="155"/>
      <c r="H649" s="155"/>
      <c r="I649" s="35" t="s">
        <v>39</v>
      </c>
      <c r="J649" s="35">
        <v>501.0</v>
      </c>
      <c r="K649" s="48">
        <v>12359.7</v>
      </c>
      <c r="L649" s="35" t="s">
        <v>68</v>
      </c>
      <c r="M649" s="35" t="s">
        <v>347</v>
      </c>
      <c r="N649" s="35" t="s">
        <v>21</v>
      </c>
      <c r="O649" s="55" t="s">
        <v>269</v>
      </c>
      <c r="P649" s="61"/>
      <c r="Q649" s="61"/>
      <c r="R649" s="61"/>
      <c r="S649" s="61"/>
      <c r="T649" s="61"/>
      <c r="U649" s="80"/>
      <c r="V649" s="80"/>
      <c r="W649" s="80"/>
    </row>
    <row r="650">
      <c r="A650" s="85"/>
      <c r="B650" s="85"/>
      <c r="C650" s="83"/>
      <c r="D650" s="139"/>
      <c r="E650" s="139"/>
      <c r="F650" s="139"/>
      <c r="G650" s="139"/>
      <c r="H650" s="139"/>
      <c r="I650" s="83"/>
      <c r="J650" s="83"/>
      <c r="K650" s="160"/>
      <c r="L650" s="83"/>
      <c r="M650" s="83"/>
      <c r="N650" s="83"/>
      <c r="O650" s="83"/>
      <c r="P650" s="61"/>
      <c r="Q650" s="61"/>
      <c r="R650" s="61"/>
      <c r="S650" s="61"/>
      <c r="T650" s="61"/>
      <c r="U650" s="80"/>
      <c r="V650" s="80"/>
      <c r="W650" s="80"/>
    </row>
    <row r="651">
      <c r="A651" s="85"/>
      <c r="B651" s="85"/>
      <c r="C651" s="83"/>
      <c r="D651" s="139"/>
      <c r="E651" s="139"/>
      <c r="F651" s="139"/>
      <c r="G651" s="139"/>
      <c r="H651" s="139"/>
      <c r="I651" s="83"/>
      <c r="J651" s="83"/>
      <c r="K651" s="160"/>
      <c r="L651" s="83"/>
      <c r="M651" s="83"/>
      <c r="N651" s="83"/>
      <c r="O651" s="83"/>
      <c r="P651" s="61"/>
      <c r="Q651" s="61"/>
      <c r="R651" s="61"/>
      <c r="S651" s="61"/>
      <c r="T651" s="61"/>
      <c r="U651" s="80"/>
      <c r="V651" s="80"/>
      <c r="W651" s="80"/>
    </row>
    <row r="652">
      <c r="A652" s="85"/>
      <c r="B652" s="85"/>
      <c r="C652" s="83"/>
      <c r="D652" s="139"/>
      <c r="E652" s="139"/>
      <c r="F652" s="139"/>
      <c r="G652" s="139"/>
      <c r="H652" s="139"/>
      <c r="I652" s="83"/>
      <c r="J652" s="83"/>
      <c r="K652" s="160"/>
      <c r="L652" s="83"/>
      <c r="M652" s="83"/>
      <c r="N652" s="83"/>
      <c r="O652" s="83"/>
      <c r="P652" s="61"/>
      <c r="Q652" s="61"/>
      <c r="R652" s="61"/>
      <c r="S652" s="61"/>
      <c r="T652" s="61"/>
      <c r="U652" s="80"/>
      <c r="V652" s="80"/>
      <c r="W652" s="80"/>
    </row>
    <row r="653">
      <c r="A653" s="85"/>
      <c r="B653" s="85"/>
      <c r="C653" s="83"/>
      <c r="D653" s="139"/>
      <c r="E653" s="139"/>
      <c r="F653" s="139"/>
      <c r="G653" s="139"/>
      <c r="H653" s="139"/>
      <c r="I653" s="83"/>
      <c r="J653" s="83"/>
      <c r="K653" s="160"/>
      <c r="L653" s="83"/>
      <c r="M653" s="83"/>
      <c r="N653" s="83"/>
      <c r="O653" s="83"/>
      <c r="P653" s="61"/>
      <c r="Q653" s="61"/>
      <c r="R653" s="61"/>
      <c r="S653" s="61"/>
      <c r="T653" s="61"/>
      <c r="U653" s="80"/>
      <c r="V653" s="80"/>
      <c r="W653" s="80"/>
    </row>
    <row r="654">
      <c r="A654" s="85"/>
      <c r="B654" s="85"/>
      <c r="C654" s="83"/>
      <c r="D654" s="139"/>
      <c r="E654" s="139"/>
      <c r="F654" s="139"/>
      <c r="G654" s="139"/>
      <c r="H654" s="139"/>
      <c r="I654" s="83"/>
      <c r="J654" s="83"/>
      <c r="K654" s="160"/>
      <c r="L654" s="83"/>
      <c r="M654" s="83"/>
      <c r="N654" s="83"/>
      <c r="O654" s="83"/>
      <c r="P654" s="61"/>
      <c r="Q654" s="61"/>
      <c r="R654" s="61"/>
      <c r="S654" s="61"/>
      <c r="T654" s="61"/>
      <c r="U654" s="80"/>
      <c r="V654" s="80"/>
      <c r="W654" s="80"/>
    </row>
    <row r="655">
      <c r="A655" s="85"/>
      <c r="B655" s="85"/>
      <c r="C655" s="83"/>
      <c r="D655" s="139"/>
      <c r="E655" s="139"/>
      <c r="F655" s="139"/>
      <c r="G655" s="139"/>
      <c r="H655" s="139"/>
      <c r="I655" s="83"/>
      <c r="J655" s="83"/>
      <c r="K655" s="160"/>
      <c r="L655" s="83"/>
      <c r="M655" s="83"/>
      <c r="N655" s="83"/>
      <c r="O655" s="83"/>
      <c r="P655" s="61"/>
      <c r="Q655" s="61"/>
      <c r="R655" s="61"/>
      <c r="S655" s="61"/>
      <c r="T655" s="61"/>
      <c r="U655" s="80"/>
      <c r="V655" s="80"/>
      <c r="W655" s="80"/>
    </row>
    <row r="656">
      <c r="A656" s="85"/>
      <c r="B656" s="85"/>
      <c r="C656" s="83"/>
      <c r="D656" s="139"/>
      <c r="E656" s="139"/>
      <c r="F656" s="139"/>
      <c r="G656" s="139"/>
      <c r="H656" s="139"/>
      <c r="I656" s="83"/>
      <c r="J656" s="83"/>
      <c r="K656" s="160"/>
      <c r="L656" s="83"/>
      <c r="M656" s="83"/>
      <c r="N656" s="83"/>
      <c r="O656" s="83"/>
      <c r="P656" s="61"/>
      <c r="Q656" s="61"/>
      <c r="R656" s="61"/>
      <c r="S656" s="61"/>
      <c r="T656" s="61"/>
      <c r="U656" s="80"/>
      <c r="V656" s="80"/>
      <c r="W656" s="80"/>
    </row>
    <row r="657">
      <c r="A657" s="85"/>
      <c r="B657" s="85"/>
      <c r="C657" s="83"/>
      <c r="D657" s="139"/>
      <c r="E657" s="139"/>
      <c r="F657" s="139"/>
      <c r="G657" s="139"/>
      <c r="H657" s="139"/>
      <c r="I657" s="83"/>
      <c r="J657" s="83"/>
      <c r="K657" s="160"/>
      <c r="L657" s="83"/>
      <c r="M657" s="83"/>
      <c r="N657" s="83"/>
      <c r="O657" s="83"/>
      <c r="P657" s="61"/>
      <c r="Q657" s="61"/>
      <c r="R657" s="61"/>
      <c r="S657" s="61"/>
      <c r="T657" s="61"/>
      <c r="U657" s="80"/>
      <c r="V657" s="80"/>
      <c r="W657" s="80"/>
    </row>
    <row r="658">
      <c r="A658" s="85"/>
      <c r="B658" s="85"/>
      <c r="C658" s="83"/>
      <c r="D658" s="139"/>
      <c r="E658" s="139"/>
      <c r="F658" s="139"/>
      <c r="G658" s="139"/>
      <c r="H658" s="139"/>
      <c r="I658" s="83"/>
      <c r="J658" s="83"/>
      <c r="K658" s="160"/>
      <c r="L658" s="83"/>
      <c r="M658" s="83"/>
      <c r="N658" s="83"/>
      <c r="O658" s="83"/>
      <c r="P658" s="61"/>
      <c r="Q658" s="61"/>
      <c r="R658" s="61"/>
      <c r="S658" s="61"/>
      <c r="T658" s="61"/>
      <c r="U658" s="80"/>
      <c r="V658" s="80"/>
      <c r="W658" s="80"/>
    </row>
    <row r="659">
      <c r="A659" s="85"/>
      <c r="B659" s="85"/>
      <c r="C659" s="83"/>
      <c r="D659" s="139"/>
      <c r="E659" s="139"/>
      <c r="F659" s="139"/>
      <c r="G659" s="139"/>
      <c r="H659" s="139"/>
      <c r="I659" s="83"/>
      <c r="J659" s="83"/>
      <c r="K659" s="160"/>
      <c r="L659" s="83"/>
      <c r="M659" s="83"/>
      <c r="N659" s="83"/>
      <c r="O659" s="83"/>
      <c r="P659" s="61"/>
      <c r="Q659" s="61"/>
      <c r="R659" s="61"/>
      <c r="S659" s="61"/>
      <c r="T659" s="61"/>
      <c r="U659" s="80"/>
      <c r="V659" s="80"/>
      <c r="W659" s="80"/>
    </row>
    <row r="660">
      <c r="A660" s="85"/>
      <c r="B660" s="85"/>
      <c r="C660" s="83"/>
      <c r="D660" s="139"/>
      <c r="E660" s="139"/>
      <c r="F660" s="139"/>
      <c r="G660" s="139"/>
      <c r="H660" s="139"/>
      <c r="I660" s="83"/>
      <c r="J660" s="83"/>
      <c r="K660" s="160"/>
      <c r="L660" s="83"/>
      <c r="M660" s="83"/>
      <c r="N660" s="83"/>
      <c r="O660" s="83"/>
      <c r="P660" s="61"/>
      <c r="Q660" s="61"/>
      <c r="R660" s="61"/>
      <c r="S660" s="61"/>
      <c r="T660" s="61"/>
      <c r="U660" s="80"/>
      <c r="V660" s="80"/>
      <c r="W660" s="80"/>
    </row>
    <row r="661">
      <c r="A661" s="85"/>
      <c r="B661" s="85"/>
      <c r="C661" s="83"/>
      <c r="D661" s="139"/>
      <c r="E661" s="139"/>
      <c r="F661" s="139"/>
      <c r="G661" s="139"/>
      <c r="H661" s="139"/>
      <c r="I661" s="83"/>
      <c r="J661" s="83"/>
      <c r="K661" s="160"/>
      <c r="L661" s="83"/>
      <c r="M661" s="83"/>
      <c r="N661" s="83"/>
      <c r="O661" s="83"/>
      <c r="P661" s="61"/>
      <c r="Q661" s="61"/>
      <c r="R661" s="61"/>
      <c r="S661" s="61"/>
      <c r="T661" s="61"/>
      <c r="U661" s="80"/>
      <c r="V661" s="80"/>
      <c r="W661" s="80"/>
    </row>
    <row r="662">
      <c r="A662" s="85"/>
      <c r="B662" s="85"/>
      <c r="C662" s="83"/>
      <c r="D662" s="139"/>
      <c r="E662" s="139"/>
      <c r="F662" s="139"/>
      <c r="G662" s="139"/>
      <c r="H662" s="139"/>
      <c r="I662" s="83"/>
      <c r="J662" s="83"/>
      <c r="K662" s="160"/>
      <c r="L662" s="83"/>
      <c r="M662" s="83"/>
      <c r="N662" s="83"/>
      <c r="O662" s="83"/>
      <c r="P662" s="61"/>
      <c r="Q662" s="61"/>
      <c r="R662" s="61"/>
      <c r="S662" s="61"/>
      <c r="T662" s="61"/>
      <c r="U662" s="80"/>
      <c r="V662" s="80"/>
      <c r="W662" s="80"/>
    </row>
    <row r="663">
      <c r="A663" s="85"/>
      <c r="B663" s="85"/>
      <c r="C663" s="83"/>
      <c r="D663" s="139"/>
      <c r="E663" s="139"/>
      <c r="F663" s="139"/>
      <c r="G663" s="139"/>
      <c r="H663" s="139"/>
      <c r="I663" s="83"/>
      <c r="J663" s="83"/>
      <c r="K663" s="160"/>
      <c r="L663" s="83"/>
      <c r="M663" s="83"/>
      <c r="N663" s="83"/>
      <c r="O663" s="83"/>
      <c r="P663" s="61"/>
      <c r="Q663" s="61"/>
      <c r="R663" s="61"/>
      <c r="S663" s="61"/>
      <c r="T663" s="61"/>
      <c r="U663" s="80"/>
      <c r="V663" s="80"/>
      <c r="W663" s="80"/>
    </row>
    <row r="664">
      <c r="A664" s="85"/>
      <c r="B664" s="85"/>
      <c r="C664" s="83"/>
      <c r="D664" s="139"/>
      <c r="E664" s="139"/>
      <c r="F664" s="139"/>
      <c r="G664" s="139"/>
      <c r="H664" s="139"/>
      <c r="I664" s="83"/>
      <c r="J664" s="83"/>
      <c r="K664" s="160"/>
      <c r="L664" s="83"/>
      <c r="M664" s="83"/>
      <c r="N664" s="83"/>
      <c r="O664" s="83"/>
      <c r="P664" s="61"/>
      <c r="Q664" s="61"/>
      <c r="R664" s="61"/>
      <c r="S664" s="61"/>
      <c r="T664" s="61"/>
      <c r="U664" s="80"/>
      <c r="V664" s="80"/>
      <c r="W664" s="80"/>
    </row>
    <row r="665">
      <c r="A665" s="85"/>
      <c r="B665" s="85"/>
      <c r="C665" s="83"/>
      <c r="D665" s="139"/>
      <c r="E665" s="139"/>
      <c r="F665" s="139"/>
      <c r="G665" s="139"/>
      <c r="H665" s="139"/>
      <c r="I665" s="83"/>
      <c r="J665" s="83"/>
      <c r="K665" s="160"/>
      <c r="L665" s="83"/>
      <c r="M665" s="83"/>
      <c r="N665" s="83"/>
      <c r="O665" s="83"/>
      <c r="P665" s="61"/>
      <c r="Q665" s="61"/>
      <c r="R665" s="61"/>
      <c r="S665" s="61"/>
      <c r="T665" s="61"/>
      <c r="U665" s="80"/>
      <c r="V665" s="80"/>
      <c r="W665" s="80"/>
    </row>
    <row r="666">
      <c r="A666" s="85"/>
      <c r="B666" s="85"/>
      <c r="C666" s="83"/>
      <c r="D666" s="139"/>
      <c r="E666" s="139"/>
      <c r="F666" s="139"/>
      <c r="G666" s="139"/>
      <c r="H666" s="139"/>
      <c r="I666" s="83"/>
      <c r="J666" s="83"/>
      <c r="K666" s="160"/>
      <c r="L666" s="83"/>
      <c r="M666" s="83"/>
      <c r="N666" s="83"/>
      <c r="O666" s="83"/>
      <c r="P666" s="61"/>
      <c r="Q666" s="61"/>
      <c r="R666" s="61"/>
      <c r="S666" s="61"/>
      <c r="T666" s="61"/>
      <c r="U666" s="80"/>
      <c r="V666" s="80"/>
      <c r="W666" s="80"/>
    </row>
    <row r="667">
      <c r="A667" s="85"/>
      <c r="B667" s="85"/>
      <c r="C667" s="83"/>
      <c r="D667" s="139"/>
      <c r="E667" s="139"/>
      <c r="F667" s="139"/>
      <c r="G667" s="139"/>
      <c r="H667" s="139"/>
      <c r="I667" s="83"/>
      <c r="J667" s="83"/>
      <c r="K667" s="160"/>
      <c r="L667" s="83"/>
      <c r="M667" s="83"/>
      <c r="N667" s="83"/>
      <c r="O667" s="83"/>
      <c r="P667" s="61"/>
      <c r="Q667" s="61"/>
      <c r="R667" s="61"/>
      <c r="S667" s="61"/>
      <c r="T667" s="61"/>
      <c r="U667" s="80"/>
      <c r="V667" s="80"/>
      <c r="W667" s="80"/>
    </row>
    <row r="668">
      <c r="A668" s="85"/>
      <c r="B668" s="85"/>
      <c r="C668" s="83"/>
      <c r="D668" s="139"/>
      <c r="E668" s="139"/>
      <c r="F668" s="139"/>
      <c r="G668" s="139"/>
      <c r="H668" s="139"/>
      <c r="I668" s="83"/>
      <c r="J668" s="83"/>
      <c r="K668" s="160"/>
      <c r="L668" s="83"/>
      <c r="M668" s="83"/>
      <c r="N668" s="83"/>
      <c r="O668" s="83"/>
      <c r="P668" s="61"/>
      <c r="Q668" s="61"/>
      <c r="R668" s="61"/>
      <c r="S668" s="61"/>
      <c r="T668" s="61"/>
      <c r="U668" s="80"/>
      <c r="V668" s="80"/>
      <c r="W668" s="80"/>
    </row>
    <row r="669">
      <c r="A669" s="85"/>
      <c r="B669" s="85"/>
      <c r="C669" s="83"/>
      <c r="D669" s="139"/>
      <c r="E669" s="139"/>
      <c r="F669" s="139"/>
      <c r="G669" s="139"/>
      <c r="H669" s="139"/>
      <c r="I669" s="83"/>
      <c r="J669" s="83"/>
      <c r="K669" s="160"/>
      <c r="L669" s="83"/>
      <c r="M669" s="83"/>
      <c r="N669" s="83"/>
      <c r="O669" s="83"/>
      <c r="P669" s="61"/>
      <c r="Q669" s="61"/>
      <c r="R669" s="61"/>
      <c r="S669" s="61"/>
      <c r="T669" s="61"/>
      <c r="U669" s="80"/>
      <c r="V669" s="80"/>
      <c r="W669" s="80"/>
    </row>
    <row r="670">
      <c r="A670" s="85"/>
      <c r="B670" s="85"/>
      <c r="C670" s="83"/>
      <c r="D670" s="139"/>
      <c r="E670" s="139"/>
      <c r="F670" s="139"/>
      <c r="G670" s="139"/>
      <c r="H670" s="139"/>
      <c r="I670" s="83"/>
      <c r="J670" s="83"/>
      <c r="K670" s="160"/>
      <c r="L670" s="83"/>
      <c r="M670" s="83"/>
      <c r="N670" s="83"/>
      <c r="O670" s="83"/>
      <c r="P670" s="61"/>
      <c r="Q670" s="61"/>
      <c r="R670" s="61"/>
      <c r="S670" s="61"/>
      <c r="T670" s="61"/>
      <c r="U670" s="80"/>
      <c r="V670" s="80"/>
      <c r="W670" s="80"/>
    </row>
    <row r="671">
      <c r="A671" s="85"/>
      <c r="B671" s="85"/>
      <c r="C671" s="83"/>
      <c r="D671" s="139"/>
      <c r="E671" s="139"/>
      <c r="F671" s="139"/>
      <c r="G671" s="139"/>
      <c r="H671" s="139"/>
      <c r="I671" s="83"/>
      <c r="J671" s="83"/>
      <c r="K671" s="160"/>
      <c r="L671" s="83"/>
      <c r="M671" s="83"/>
      <c r="N671" s="83"/>
      <c r="O671" s="83"/>
      <c r="P671" s="61"/>
      <c r="Q671" s="61"/>
      <c r="R671" s="61"/>
      <c r="S671" s="61"/>
      <c r="T671" s="61"/>
      <c r="U671" s="80"/>
      <c r="V671" s="80"/>
      <c r="W671" s="80"/>
    </row>
    <row r="672">
      <c r="A672" s="85"/>
      <c r="B672" s="85"/>
      <c r="C672" s="83"/>
      <c r="D672" s="139"/>
      <c r="E672" s="139"/>
      <c r="F672" s="139"/>
      <c r="G672" s="139"/>
      <c r="H672" s="139"/>
      <c r="I672" s="83"/>
      <c r="J672" s="83"/>
      <c r="K672" s="160"/>
      <c r="L672" s="83"/>
      <c r="M672" s="83"/>
      <c r="N672" s="83"/>
      <c r="O672" s="83"/>
      <c r="P672" s="61"/>
      <c r="Q672" s="61"/>
      <c r="R672" s="61"/>
      <c r="S672" s="61"/>
      <c r="T672" s="61"/>
      <c r="U672" s="80"/>
      <c r="V672" s="80"/>
      <c r="W672" s="80"/>
    </row>
    <row r="673">
      <c r="A673" s="85"/>
      <c r="B673" s="85"/>
      <c r="C673" s="83"/>
      <c r="D673" s="139"/>
      <c r="E673" s="139"/>
      <c r="F673" s="139"/>
      <c r="G673" s="139"/>
      <c r="H673" s="139"/>
      <c r="I673" s="83"/>
      <c r="J673" s="83"/>
      <c r="K673" s="160"/>
      <c r="L673" s="83"/>
      <c r="M673" s="83"/>
      <c r="N673" s="83"/>
      <c r="O673" s="83"/>
      <c r="P673" s="61"/>
      <c r="Q673" s="61"/>
      <c r="R673" s="61"/>
      <c r="S673" s="61"/>
      <c r="T673" s="61"/>
      <c r="U673" s="80"/>
      <c r="V673" s="80"/>
      <c r="W673" s="80"/>
    </row>
    <row r="674">
      <c r="A674" s="85"/>
      <c r="B674" s="85"/>
      <c r="C674" s="83"/>
      <c r="D674" s="139"/>
      <c r="E674" s="139"/>
      <c r="F674" s="139"/>
      <c r="G674" s="139"/>
      <c r="H674" s="139"/>
      <c r="I674" s="83"/>
      <c r="J674" s="83"/>
      <c r="K674" s="160"/>
      <c r="L674" s="83"/>
      <c r="M674" s="83"/>
      <c r="N674" s="83"/>
      <c r="O674" s="83"/>
      <c r="P674" s="61"/>
      <c r="Q674" s="61"/>
      <c r="R674" s="61"/>
      <c r="S674" s="61"/>
      <c r="T674" s="61"/>
      <c r="U674" s="80"/>
      <c r="V674" s="80"/>
      <c r="W674" s="80"/>
    </row>
    <row r="675">
      <c r="A675" s="85"/>
      <c r="B675" s="85"/>
      <c r="C675" s="83"/>
      <c r="D675" s="139"/>
      <c r="E675" s="139"/>
      <c r="F675" s="139"/>
      <c r="G675" s="139"/>
      <c r="H675" s="139"/>
      <c r="I675" s="83"/>
      <c r="J675" s="83"/>
      <c r="K675" s="160"/>
      <c r="L675" s="83"/>
      <c r="M675" s="83"/>
      <c r="N675" s="83"/>
      <c r="O675" s="83"/>
      <c r="P675" s="61"/>
      <c r="Q675" s="61"/>
      <c r="R675" s="61"/>
      <c r="S675" s="61"/>
      <c r="T675" s="61"/>
      <c r="U675" s="80"/>
      <c r="V675" s="80"/>
      <c r="W675" s="80"/>
    </row>
    <row r="676">
      <c r="A676" s="85"/>
      <c r="B676" s="85"/>
      <c r="C676" s="83"/>
      <c r="D676" s="139"/>
      <c r="E676" s="139"/>
      <c r="F676" s="139"/>
      <c r="G676" s="139"/>
      <c r="H676" s="139"/>
      <c r="I676" s="83"/>
      <c r="J676" s="83"/>
      <c r="K676" s="160"/>
      <c r="L676" s="83"/>
      <c r="M676" s="83"/>
      <c r="N676" s="83"/>
      <c r="O676" s="83"/>
      <c r="P676" s="61"/>
      <c r="Q676" s="61"/>
      <c r="R676" s="61"/>
      <c r="S676" s="61"/>
      <c r="T676" s="61"/>
      <c r="U676" s="80"/>
      <c r="V676" s="80"/>
      <c r="W676" s="80"/>
    </row>
    <row r="677">
      <c r="A677" s="85"/>
      <c r="B677" s="85"/>
      <c r="C677" s="83"/>
      <c r="D677" s="139"/>
      <c r="E677" s="139"/>
      <c r="F677" s="139"/>
      <c r="G677" s="139"/>
      <c r="H677" s="139"/>
      <c r="I677" s="83"/>
      <c r="J677" s="83"/>
      <c r="K677" s="160"/>
      <c r="L677" s="83"/>
      <c r="M677" s="83"/>
      <c r="N677" s="83"/>
      <c r="O677" s="83"/>
      <c r="P677" s="61"/>
      <c r="Q677" s="61"/>
      <c r="R677" s="61"/>
      <c r="S677" s="61"/>
      <c r="T677" s="61"/>
      <c r="U677" s="80"/>
      <c r="V677" s="80"/>
      <c r="W677" s="80"/>
    </row>
    <row r="678">
      <c r="A678" s="85"/>
      <c r="B678" s="85"/>
      <c r="C678" s="83"/>
      <c r="D678" s="139"/>
      <c r="E678" s="139"/>
      <c r="F678" s="139"/>
      <c r="G678" s="139"/>
      <c r="H678" s="139"/>
      <c r="I678" s="83"/>
      <c r="J678" s="83"/>
      <c r="K678" s="160"/>
      <c r="L678" s="83"/>
      <c r="M678" s="83"/>
      <c r="N678" s="83"/>
      <c r="O678" s="83"/>
      <c r="P678" s="61"/>
      <c r="Q678" s="61"/>
      <c r="R678" s="61"/>
      <c r="S678" s="61"/>
      <c r="T678" s="61"/>
      <c r="U678" s="80"/>
      <c r="V678" s="80"/>
      <c r="W678" s="80"/>
    </row>
    <row r="679">
      <c r="A679" s="85"/>
      <c r="B679" s="85"/>
      <c r="C679" s="83"/>
      <c r="D679" s="139"/>
      <c r="E679" s="139"/>
      <c r="F679" s="139"/>
      <c r="G679" s="139"/>
      <c r="H679" s="139"/>
      <c r="I679" s="83"/>
      <c r="J679" s="83"/>
      <c r="K679" s="160"/>
      <c r="L679" s="83"/>
      <c r="M679" s="83"/>
      <c r="N679" s="83"/>
      <c r="O679" s="83"/>
      <c r="P679" s="61"/>
      <c r="Q679" s="61"/>
      <c r="R679" s="61"/>
      <c r="S679" s="61"/>
      <c r="T679" s="61"/>
      <c r="U679" s="80"/>
      <c r="V679" s="80"/>
      <c r="W679" s="80"/>
    </row>
    <row r="680">
      <c r="A680" s="85"/>
      <c r="B680" s="85"/>
      <c r="C680" s="83"/>
      <c r="D680" s="139"/>
      <c r="E680" s="139"/>
      <c r="F680" s="139"/>
      <c r="G680" s="139"/>
      <c r="H680" s="139"/>
      <c r="I680" s="83"/>
      <c r="J680" s="83"/>
      <c r="K680" s="160"/>
      <c r="L680" s="83"/>
      <c r="M680" s="83"/>
      <c r="N680" s="83"/>
      <c r="O680" s="83"/>
      <c r="P680" s="61"/>
      <c r="Q680" s="61"/>
      <c r="R680" s="61"/>
      <c r="S680" s="61"/>
      <c r="T680" s="61"/>
      <c r="U680" s="80"/>
      <c r="V680" s="80"/>
      <c r="W680" s="80"/>
    </row>
    <row r="681">
      <c r="A681" s="85"/>
      <c r="B681" s="85"/>
      <c r="C681" s="83"/>
      <c r="D681" s="139"/>
      <c r="E681" s="139"/>
      <c r="F681" s="139"/>
      <c r="G681" s="139"/>
      <c r="H681" s="139"/>
      <c r="I681" s="83"/>
      <c r="J681" s="83"/>
      <c r="K681" s="160"/>
      <c r="L681" s="83"/>
      <c r="M681" s="83"/>
      <c r="N681" s="83"/>
      <c r="O681" s="83"/>
      <c r="P681" s="61"/>
      <c r="Q681" s="61"/>
      <c r="R681" s="61"/>
      <c r="S681" s="61"/>
      <c r="T681" s="61"/>
      <c r="U681" s="80"/>
      <c r="V681" s="80"/>
      <c r="W681" s="80"/>
    </row>
    <row r="682">
      <c r="A682" s="85"/>
      <c r="B682" s="85"/>
      <c r="C682" s="83"/>
      <c r="D682" s="139"/>
      <c r="E682" s="139"/>
      <c r="F682" s="139"/>
      <c r="G682" s="139"/>
      <c r="H682" s="139"/>
      <c r="I682" s="83"/>
      <c r="J682" s="83"/>
      <c r="K682" s="160"/>
      <c r="L682" s="83"/>
      <c r="M682" s="83"/>
      <c r="N682" s="83"/>
      <c r="O682" s="83"/>
      <c r="P682" s="61"/>
      <c r="Q682" s="61"/>
      <c r="R682" s="61"/>
      <c r="S682" s="61"/>
      <c r="T682" s="61"/>
      <c r="U682" s="80"/>
      <c r="V682" s="80"/>
      <c r="W682" s="80"/>
    </row>
    <row r="683">
      <c r="A683" s="85"/>
      <c r="B683" s="85"/>
      <c r="C683" s="83"/>
      <c r="D683" s="139"/>
      <c r="E683" s="139"/>
      <c r="F683" s="139"/>
      <c r="G683" s="139"/>
      <c r="H683" s="139"/>
      <c r="I683" s="83"/>
      <c r="J683" s="83"/>
      <c r="K683" s="160"/>
      <c r="L683" s="83"/>
      <c r="M683" s="83"/>
      <c r="N683" s="83"/>
      <c r="O683" s="83"/>
      <c r="P683" s="61"/>
      <c r="Q683" s="61"/>
      <c r="R683" s="61"/>
      <c r="S683" s="61"/>
      <c r="T683" s="61"/>
      <c r="U683" s="80"/>
      <c r="V683" s="80"/>
      <c r="W683" s="80"/>
    </row>
    <row r="684">
      <c r="A684" s="85"/>
      <c r="B684" s="85"/>
      <c r="C684" s="83"/>
      <c r="D684" s="139"/>
      <c r="E684" s="139"/>
      <c r="F684" s="139"/>
      <c r="G684" s="139"/>
      <c r="H684" s="139"/>
      <c r="I684" s="83"/>
      <c r="J684" s="83"/>
      <c r="K684" s="160"/>
      <c r="L684" s="83"/>
      <c r="M684" s="83"/>
      <c r="N684" s="83"/>
      <c r="O684" s="83"/>
      <c r="P684" s="61"/>
      <c r="Q684" s="61"/>
      <c r="R684" s="61"/>
      <c r="S684" s="61"/>
      <c r="T684" s="61"/>
      <c r="U684" s="80"/>
      <c r="V684" s="80"/>
      <c r="W684" s="80"/>
    </row>
    <row r="685">
      <c r="A685" s="85"/>
      <c r="B685" s="85"/>
      <c r="C685" s="83"/>
      <c r="D685" s="139"/>
      <c r="E685" s="139"/>
      <c r="F685" s="139"/>
      <c r="G685" s="139"/>
      <c r="H685" s="139"/>
      <c r="I685" s="83"/>
      <c r="J685" s="83"/>
      <c r="K685" s="160"/>
      <c r="L685" s="83"/>
      <c r="M685" s="83"/>
      <c r="N685" s="83"/>
      <c r="O685" s="83"/>
      <c r="P685" s="61"/>
      <c r="Q685" s="61"/>
      <c r="R685" s="61"/>
      <c r="S685" s="61"/>
      <c r="T685" s="61"/>
      <c r="U685" s="80"/>
      <c r="V685" s="80"/>
      <c r="W685" s="80"/>
    </row>
    <row r="686">
      <c r="A686" s="85"/>
      <c r="B686" s="85"/>
      <c r="C686" s="83"/>
      <c r="D686" s="139"/>
      <c r="E686" s="139"/>
      <c r="F686" s="139"/>
      <c r="G686" s="139"/>
      <c r="H686" s="139"/>
      <c r="I686" s="83"/>
      <c r="J686" s="83"/>
      <c r="K686" s="160"/>
      <c r="L686" s="83"/>
      <c r="M686" s="83"/>
      <c r="N686" s="83"/>
      <c r="O686" s="83"/>
      <c r="P686" s="61"/>
      <c r="Q686" s="61"/>
      <c r="R686" s="61"/>
      <c r="S686" s="61"/>
      <c r="T686" s="61"/>
      <c r="U686" s="80"/>
      <c r="V686" s="80"/>
      <c r="W686" s="80"/>
    </row>
    <row r="687">
      <c r="A687" s="85"/>
      <c r="B687" s="85"/>
      <c r="C687" s="83"/>
      <c r="D687" s="139"/>
      <c r="E687" s="139"/>
      <c r="F687" s="139"/>
      <c r="G687" s="139"/>
      <c r="H687" s="139"/>
      <c r="I687" s="83"/>
      <c r="J687" s="83"/>
      <c r="K687" s="160"/>
      <c r="L687" s="83"/>
      <c r="M687" s="83"/>
      <c r="N687" s="83"/>
      <c r="O687" s="83"/>
      <c r="P687" s="61"/>
      <c r="Q687" s="61"/>
      <c r="R687" s="61"/>
      <c r="S687" s="61"/>
      <c r="T687" s="61"/>
      <c r="U687" s="80"/>
      <c r="V687" s="80"/>
      <c r="W687" s="80"/>
    </row>
    <row r="688">
      <c r="A688" s="85"/>
      <c r="B688" s="85"/>
      <c r="C688" s="83"/>
      <c r="D688" s="139"/>
      <c r="E688" s="139"/>
      <c r="F688" s="139"/>
      <c r="G688" s="139"/>
      <c r="H688" s="139"/>
      <c r="I688" s="83"/>
      <c r="J688" s="83"/>
      <c r="K688" s="160"/>
      <c r="L688" s="83"/>
      <c r="M688" s="83"/>
      <c r="N688" s="83"/>
      <c r="O688" s="83"/>
      <c r="P688" s="61"/>
      <c r="Q688" s="61"/>
      <c r="R688" s="61"/>
      <c r="S688" s="61"/>
      <c r="T688" s="61"/>
      <c r="U688" s="80"/>
      <c r="V688" s="80"/>
      <c r="W688" s="80"/>
    </row>
    <row r="689">
      <c r="A689" s="85"/>
      <c r="B689" s="85"/>
      <c r="C689" s="83"/>
      <c r="D689" s="139"/>
      <c r="E689" s="139"/>
      <c r="F689" s="139"/>
      <c r="G689" s="139"/>
      <c r="H689" s="139"/>
      <c r="I689" s="83"/>
      <c r="J689" s="83"/>
      <c r="K689" s="160"/>
      <c r="L689" s="83"/>
      <c r="M689" s="83"/>
      <c r="N689" s="83"/>
      <c r="O689" s="83"/>
      <c r="P689" s="61"/>
      <c r="Q689" s="61"/>
      <c r="R689" s="61"/>
      <c r="S689" s="61"/>
      <c r="T689" s="61"/>
      <c r="U689" s="80"/>
      <c r="V689" s="80"/>
      <c r="W689" s="80"/>
    </row>
    <row r="690">
      <c r="A690" s="85"/>
      <c r="B690" s="85"/>
      <c r="C690" s="83"/>
      <c r="D690" s="139"/>
      <c r="E690" s="139"/>
      <c r="F690" s="139"/>
      <c r="G690" s="139"/>
      <c r="H690" s="139"/>
      <c r="I690" s="83"/>
      <c r="J690" s="83"/>
      <c r="K690" s="160"/>
      <c r="L690" s="83"/>
      <c r="M690" s="83"/>
      <c r="N690" s="83"/>
      <c r="O690" s="83"/>
      <c r="P690" s="61"/>
      <c r="Q690" s="61"/>
      <c r="R690" s="61"/>
      <c r="S690" s="61"/>
      <c r="T690" s="61"/>
      <c r="U690" s="80"/>
      <c r="V690" s="80"/>
      <c r="W690" s="80"/>
    </row>
    <row r="691">
      <c r="A691" s="85"/>
      <c r="B691" s="85"/>
      <c r="C691" s="83"/>
      <c r="D691" s="139"/>
      <c r="E691" s="139"/>
      <c r="F691" s="139"/>
      <c r="G691" s="139"/>
      <c r="H691" s="139"/>
      <c r="I691" s="83"/>
      <c r="J691" s="83"/>
      <c r="K691" s="160"/>
      <c r="L691" s="83"/>
      <c r="M691" s="83"/>
      <c r="N691" s="83"/>
      <c r="O691" s="83"/>
      <c r="P691" s="61"/>
      <c r="Q691" s="61"/>
      <c r="R691" s="61"/>
      <c r="S691" s="61"/>
      <c r="T691" s="61"/>
      <c r="U691" s="80"/>
      <c r="V691" s="80"/>
      <c r="W691" s="80"/>
    </row>
    <row r="692">
      <c r="A692" s="85"/>
      <c r="B692" s="85"/>
      <c r="C692" s="83"/>
      <c r="D692" s="139"/>
      <c r="E692" s="139"/>
      <c r="F692" s="139"/>
      <c r="G692" s="139"/>
      <c r="H692" s="139"/>
      <c r="I692" s="83"/>
      <c r="J692" s="83"/>
      <c r="K692" s="160"/>
      <c r="L692" s="83"/>
      <c r="M692" s="83"/>
      <c r="N692" s="83"/>
      <c r="O692" s="83"/>
      <c r="P692" s="61"/>
      <c r="Q692" s="61"/>
      <c r="R692" s="61"/>
      <c r="S692" s="61"/>
      <c r="T692" s="61"/>
      <c r="U692" s="80"/>
      <c r="V692" s="80"/>
      <c r="W692" s="80"/>
    </row>
    <row r="693">
      <c r="A693" s="85"/>
      <c r="B693" s="85"/>
      <c r="C693" s="83"/>
      <c r="D693" s="139"/>
      <c r="E693" s="139"/>
      <c r="F693" s="139"/>
      <c r="G693" s="139"/>
      <c r="H693" s="139"/>
      <c r="I693" s="83"/>
      <c r="J693" s="83"/>
      <c r="K693" s="160"/>
      <c r="L693" s="83"/>
      <c r="M693" s="83"/>
      <c r="N693" s="83"/>
      <c r="O693" s="83"/>
      <c r="P693" s="61"/>
      <c r="Q693" s="61"/>
      <c r="R693" s="61"/>
      <c r="S693" s="61"/>
      <c r="T693" s="61"/>
      <c r="U693" s="80"/>
      <c r="V693" s="80"/>
      <c r="W693" s="80"/>
    </row>
    <row r="694">
      <c r="A694" s="85"/>
      <c r="B694" s="85"/>
      <c r="C694" s="83"/>
      <c r="D694" s="139"/>
      <c r="E694" s="139"/>
      <c r="F694" s="139"/>
      <c r="G694" s="139"/>
      <c r="H694" s="139"/>
      <c r="I694" s="83"/>
      <c r="J694" s="83"/>
      <c r="K694" s="160"/>
      <c r="L694" s="83"/>
      <c r="M694" s="83"/>
      <c r="N694" s="83"/>
      <c r="O694" s="83"/>
      <c r="P694" s="61"/>
      <c r="Q694" s="61"/>
      <c r="R694" s="61"/>
      <c r="S694" s="61"/>
      <c r="T694" s="61"/>
      <c r="U694" s="80"/>
      <c r="V694" s="80"/>
      <c r="W694" s="80"/>
    </row>
    <row r="695">
      <c r="A695" s="85"/>
      <c r="B695" s="85"/>
      <c r="C695" s="83"/>
      <c r="D695" s="139"/>
      <c r="E695" s="139"/>
      <c r="F695" s="139"/>
      <c r="G695" s="139"/>
      <c r="H695" s="139"/>
      <c r="I695" s="83"/>
      <c r="J695" s="83"/>
      <c r="K695" s="160"/>
      <c r="L695" s="83"/>
      <c r="M695" s="83"/>
      <c r="N695" s="83"/>
      <c r="O695" s="83"/>
      <c r="P695" s="61"/>
      <c r="Q695" s="61"/>
      <c r="R695" s="61"/>
      <c r="S695" s="61"/>
      <c r="T695" s="61"/>
      <c r="U695" s="80"/>
      <c r="V695" s="80"/>
      <c r="W695" s="80"/>
    </row>
    <row r="696">
      <c r="A696" s="85"/>
      <c r="B696" s="85"/>
      <c r="C696" s="83"/>
      <c r="D696" s="139"/>
      <c r="E696" s="139"/>
      <c r="F696" s="139"/>
      <c r="G696" s="139"/>
      <c r="H696" s="139"/>
      <c r="I696" s="83"/>
      <c r="J696" s="83"/>
      <c r="K696" s="160"/>
      <c r="L696" s="83"/>
      <c r="M696" s="83"/>
      <c r="N696" s="83"/>
      <c r="O696" s="83"/>
      <c r="P696" s="61"/>
      <c r="Q696" s="61"/>
      <c r="R696" s="61"/>
      <c r="S696" s="61"/>
      <c r="T696" s="61"/>
      <c r="U696" s="80"/>
      <c r="V696" s="80"/>
      <c r="W696" s="80"/>
    </row>
    <row r="697">
      <c r="A697" s="85"/>
      <c r="B697" s="85"/>
      <c r="C697" s="83"/>
      <c r="D697" s="139"/>
      <c r="E697" s="139"/>
      <c r="F697" s="139"/>
      <c r="G697" s="139"/>
      <c r="H697" s="139"/>
      <c r="I697" s="83"/>
      <c r="J697" s="83"/>
      <c r="K697" s="160"/>
      <c r="L697" s="83"/>
      <c r="M697" s="83"/>
      <c r="N697" s="83"/>
      <c r="O697" s="83"/>
      <c r="P697" s="61"/>
      <c r="Q697" s="61"/>
      <c r="R697" s="61"/>
      <c r="S697" s="61"/>
      <c r="T697" s="61"/>
      <c r="U697" s="80"/>
      <c r="V697" s="80"/>
      <c r="W697" s="80"/>
    </row>
    <row r="698">
      <c r="A698" s="85"/>
      <c r="B698" s="85"/>
      <c r="C698" s="83"/>
      <c r="D698" s="139"/>
      <c r="E698" s="139"/>
      <c r="F698" s="139"/>
      <c r="G698" s="139"/>
      <c r="H698" s="139"/>
      <c r="I698" s="83"/>
      <c r="J698" s="83"/>
      <c r="K698" s="160"/>
      <c r="L698" s="83"/>
      <c r="M698" s="83"/>
      <c r="N698" s="83"/>
      <c r="O698" s="83"/>
      <c r="P698" s="61"/>
      <c r="Q698" s="61"/>
      <c r="R698" s="61"/>
      <c r="S698" s="61"/>
      <c r="T698" s="61"/>
      <c r="U698" s="80"/>
      <c r="V698" s="80"/>
      <c r="W698" s="80"/>
    </row>
    <row r="699">
      <c r="A699" s="85"/>
      <c r="B699" s="85"/>
      <c r="C699" s="83"/>
      <c r="D699" s="139"/>
      <c r="E699" s="139"/>
      <c r="F699" s="139"/>
      <c r="G699" s="139"/>
      <c r="H699" s="139"/>
      <c r="I699" s="83"/>
      <c r="J699" s="83"/>
      <c r="K699" s="160"/>
      <c r="L699" s="83"/>
      <c r="M699" s="83"/>
      <c r="N699" s="83"/>
      <c r="O699" s="83"/>
      <c r="P699" s="61"/>
      <c r="Q699" s="61"/>
      <c r="R699" s="61"/>
      <c r="S699" s="61"/>
      <c r="T699" s="61"/>
      <c r="U699" s="80"/>
      <c r="V699" s="80"/>
      <c r="W699" s="80"/>
    </row>
    <row r="700">
      <c r="A700" s="85"/>
      <c r="B700" s="85"/>
      <c r="C700" s="83"/>
      <c r="D700" s="139"/>
      <c r="E700" s="139"/>
      <c r="F700" s="139"/>
      <c r="G700" s="139"/>
      <c r="H700" s="139"/>
      <c r="I700" s="83"/>
      <c r="J700" s="83"/>
      <c r="K700" s="160"/>
      <c r="L700" s="83"/>
      <c r="M700" s="83"/>
      <c r="N700" s="83"/>
      <c r="O700" s="83"/>
      <c r="P700" s="61"/>
      <c r="Q700" s="61"/>
      <c r="R700" s="61"/>
      <c r="S700" s="61"/>
      <c r="T700" s="61"/>
      <c r="U700" s="80"/>
      <c r="V700" s="80"/>
      <c r="W700" s="80"/>
    </row>
    <row r="701">
      <c r="A701" s="85"/>
      <c r="B701" s="85"/>
      <c r="C701" s="83"/>
      <c r="D701" s="139"/>
      <c r="E701" s="139"/>
      <c r="F701" s="139"/>
      <c r="G701" s="139"/>
      <c r="H701" s="139"/>
      <c r="I701" s="83"/>
      <c r="J701" s="83"/>
      <c r="K701" s="160"/>
      <c r="L701" s="83"/>
      <c r="M701" s="83"/>
      <c r="N701" s="83"/>
      <c r="O701" s="83"/>
      <c r="P701" s="61"/>
      <c r="Q701" s="61"/>
      <c r="R701" s="61"/>
      <c r="S701" s="61"/>
      <c r="T701" s="61"/>
      <c r="U701" s="80"/>
      <c r="V701" s="80"/>
      <c r="W701" s="80"/>
    </row>
    <row r="702">
      <c r="A702" s="85"/>
      <c r="B702" s="85"/>
      <c r="C702" s="83"/>
      <c r="D702" s="139"/>
      <c r="E702" s="139"/>
      <c r="F702" s="139"/>
      <c r="G702" s="139"/>
      <c r="H702" s="139"/>
      <c r="I702" s="83"/>
      <c r="J702" s="83"/>
      <c r="K702" s="160"/>
      <c r="L702" s="83"/>
      <c r="M702" s="83"/>
      <c r="N702" s="83"/>
      <c r="O702" s="83"/>
      <c r="P702" s="61"/>
      <c r="Q702" s="61"/>
      <c r="R702" s="61"/>
      <c r="S702" s="61"/>
      <c r="T702" s="61"/>
      <c r="U702" s="80"/>
      <c r="V702" s="80"/>
      <c r="W702" s="80"/>
    </row>
    <row r="703">
      <c r="A703" s="85"/>
      <c r="B703" s="85"/>
      <c r="C703" s="83"/>
      <c r="D703" s="139"/>
      <c r="E703" s="139"/>
      <c r="F703" s="139"/>
      <c r="G703" s="139"/>
      <c r="H703" s="139"/>
      <c r="I703" s="83"/>
      <c r="J703" s="83"/>
      <c r="K703" s="160"/>
      <c r="L703" s="83"/>
      <c r="M703" s="83"/>
      <c r="N703" s="83"/>
      <c r="O703" s="83"/>
      <c r="P703" s="61"/>
      <c r="Q703" s="61"/>
      <c r="R703" s="61"/>
      <c r="S703" s="61"/>
      <c r="T703" s="61"/>
      <c r="U703" s="80"/>
      <c r="V703" s="80"/>
      <c r="W703" s="80"/>
    </row>
    <row r="704">
      <c r="A704" s="85"/>
      <c r="B704" s="85"/>
      <c r="C704" s="83"/>
      <c r="D704" s="139"/>
      <c r="E704" s="139"/>
      <c r="F704" s="139"/>
      <c r="G704" s="139"/>
      <c r="H704" s="139"/>
      <c r="I704" s="83"/>
      <c r="J704" s="83"/>
      <c r="K704" s="160"/>
      <c r="L704" s="83"/>
      <c r="M704" s="83"/>
      <c r="N704" s="83"/>
      <c r="O704" s="83"/>
      <c r="P704" s="61"/>
      <c r="Q704" s="61"/>
      <c r="R704" s="61"/>
      <c r="S704" s="61"/>
      <c r="T704" s="61"/>
      <c r="U704" s="80"/>
      <c r="V704" s="80"/>
      <c r="W704" s="80"/>
    </row>
    <row r="705">
      <c r="A705" s="85"/>
      <c r="B705" s="85"/>
      <c r="C705" s="83"/>
      <c r="D705" s="139"/>
      <c r="E705" s="139"/>
      <c r="F705" s="139"/>
      <c r="G705" s="139"/>
      <c r="H705" s="139"/>
      <c r="I705" s="83"/>
      <c r="J705" s="83"/>
      <c r="K705" s="160"/>
      <c r="L705" s="83"/>
      <c r="M705" s="83"/>
      <c r="N705" s="83"/>
      <c r="O705" s="83"/>
      <c r="P705" s="61"/>
      <c r="Q705" s="61"/>
      <c r="R705" s="61"/>
      <c r="S705" s="61"/>
      <c r="T705" s="61"/>
      <c r="U705" s="80"/>
      <c r="V705" s="80"/>
      <c r="W705" s="80"/>
    </row>
    <row r="706">
      <c r="A706" s="85"/>
      <c r="B706" s="85"/>
      <c r="C706" s="83"/>
      <c r="D706" s="139"/>
      <c r="E706" s="139"/>
      <c r="F706" s="139"/>
      <c r="G706" s="139"/>
      <c r="H706" s="139"/>
      <c r="I706" s="83"/>
      <c r="J706" s="83"/>
      <c r="K706" s="160"/>
      <c r="L706" s="83"/>
      <c r="M706" s="83"/>
      <c r="N706" s="83"/>
      <c r="O706" s="83"/>
      <c r="P706" s="61"/>
      <c r="Q706" s="61"/>
      <c r="R706" s="61"/>
      <c r="S706" s="61"/>
      <c r="T706" s="61"/>
      <c r="U706" s="80"/>
      <c r="V706" s="80"/>
      <c r="W706" s="80"/>
    </row>
    <row r="707">
      <c r="A707" s="85"/>
      <c r="B707" s="85"/>
      <c r="C707" s="83"/>
      <c r="D707" s="139"/>
      <c r="E707" s="139"/>
      <c r="F707" s="139"/>
      <c r="G707" s="139"/>
      <c r="H707" s="139"/>
      <c r="I707" s="83"/>
      <c r="J707" s="83"/>
      <c r="K707" s="160"/>
      <c r="L707" s="83"/>
      <c r="M707" s="83"/>
      <c r="N707" s="83"/>
      <c r="O707" s="83"/>
      <c r="P707" s="61"/>
      <c r="Q707" s="61"/>
      <c r="R707" s="61"/>
      <c r="S707" s="61"/>
      <c r="T707" s="61"/>
      <c r="U707" s="80"/>
      <c r="V707" s="80"/>
      <c r="W707" s="80"/>
    </row>
    <row r="708">
      <c r="A708" s="85"/>
      <c r="B708" s="85"/>
      <c r="C708" s="83"/>
      <c r="D708" s="139"/>
      <c r="E708" s="139"/>
      <c r="F708" s="139"/>
      <c r="G708" s="139"/>
      <c r="H708" s="139"/>
      <c r="I708" s="83"/>
      <c r="J708" s="83"/>
      <c r="K708" s="160"/>
      <c r="L708" s="83"/>
      <c r="M708" s="83"/>
      <c r="N708" s="83"/>
      <c r="O708" s="83"/>
      <c r="P708" s="61"/>
      <c r="Q708" s="61"/>
      <c r="R708" s="61"/>
      <c r="S708" s="61"/>
      <c r="T708" s="61"/>
      <c r="U708" s="80"/>
      <c r="V708" s="80"/>
      <c r="W708" s="80"/>
    </row>
    <row r="709">
      <c r="P709" s="61"/>
      <c r="Q709" s="61"/>
      <c r="R709" s="61"/>
      <c r="S709" s="61"/>
      <c r="T709" s="61"/>
      <c r="U709" s="80"/>
      <c r="V709" s="80"/>
      <c r="W709" s="80"/>
    </row>
  </sheetData>
  <mergeCells count="5">
    <mergeCell ref="R2:S2"/>
    <mergeCell ref="U2:V2"/>
    <mergeCell ref="T3:T12"/>
    <mergeCell ref="Q14:S14"/>
    <mergeCell ref="U14:V14"/>
  </mergeCells>
  <conditionalFormatting sqref="N2:N709">
    <cfRule type="cellIs" dxfId="0" priority="1" operator="equal">
      <formula>"PENDENTE"</formula>
    </cfRule>
  </conditionalFormatting>
  <conditionalFormatting sqref="N2:N709">
    <cfRule type="cellIs" dxfId="1" priority="2" operator="equal">
      <formula>"PRIORIDADE"</formula>
    </cfRule>
  </conditionalFormatting>
  <conditionalFormatting sqref="N2:N709">
    <cfRule type="cellIs" dxfId="2" priority="3" operator="equal">
      <formula>"PRIORIDADE TOTAL"</formula>
    </cfRule>
  </conditionalFormatting>
  <conditionalFormatting sqref="N2:N709">
    <cfRule type="containsText" dxfId="3" priority="4" operator="containsText" text="ANÁLISE">
      <formula>NOT(ISERROR(SEARCH(("ANÁLISE"),(N2))))</formula>
    </cfRule>
  </conditionalFormatting>
  <conditionalFormatting sqref="N2:N709">
    <cfRule type="containsText" dxfId="4" priority="5" operator="containsText" text="VERIFICADO">
      <formula>NOT(ISERROR(SEARCH(("VERIFICADO"),(N2))))</formula>
    </cfRule>
  </conditionalFormatting>
  <conditionalFormatting sqref="N2:N709">
    <cfRule type="containsText" dxfId="5" priority="6" operator="containsText" text="APREENDIDO">
      <formula>NOT(ISERROR(SEARCH(("APREENDIDO"),(N2))))</formula>
    </cfRule>
  </conditionalFormatting>
  <conditionalFormatting sqref="N2:N709">
    <cfRule type="containsText" dxfId="6" priority="7" operator="containsText" text="APROVADO">
      <formula>NOT(ISERROR(SEARCH(("APROVADO"),(N2))))</formula>
    </cfRule>
  </conditionalFormatting>
  <conditionalFormatting sqref="N2:N709">
    <cfRule type="containsText" dxfId="7" priority="8" operator="containsText" text="QUITADO">
      <formula>NOT(ISERROR(SEARCH(("QUITADO"),(N2))))</formula>
    </cfRule>
  </conditionalFormatting>
  <conditionalFormatting sqref="N2:N709">
    <cfRule type="containsText" dxfId="8" priority="9" operator="containsText" text="OUTROS ACORDOS">
      <formula>NOT(ISERROR(SEARCH(("OUTROS ACORDOS"),(N2))))</formula>
    </cfRule>
  </conditionalFormatting>
  <conditionalFormatting sqref="N2:N709">
    <cfRule type="containsText" dxfId="9" priority="10" operator="containsText" text="CANCELADO">
      <formula>NOT(ISERROR(SEARCH(("CANCELADO"),(N2))))</formula>
    </cfRule>
  </conditionalFormatting>
  <dataValidations>
    <dataValidation type="list" allowBlank="1" showErrorMessage="1" sqref="N2:N708">
      <formula1>"PENDENTE,PRIORIDADE,PRIORIDADE TOTAL,VERIFICADO,ANÁLISE,APROVADO,QUITADO,APREENDIDO,CANCELADO,OUTROS ACORDOS"</formula1>
    </dataValidation>
    <dataValidation type="list" allowBlank="1" showErrorMessage="1" sqref="I2:I708">
      <formula1>"BRADESCO,BV FINANCEIRA,CREDITAS,GMAC,HYUNDAI,ITAÚ,OMNI S.A.,PANAMERICANO,PSA,RCI,RENNER,SAFRA,SANTANA,SANTANDER,TOYOTA,VOLKSWAGEN"</formula1>
    </dataValidation>
    <dataValidation type="list" allowBlank="1" showErrorMessage="1" sqref="L2:L708">
      <formula1>"LIGAÇÃO,WPP,SEM SUCESSO"</formula1>
    </dataValidation>
    <dataValidation type="list" allowBlank="1" showErrorMessage="1" sqref="S16:S56">
      <formula1>"PAGO,NÃO PAGO,AGUARDANDO"</formula1>
    </dataValidation>
    <dataValidation type="list" allowBlank="1" showErrorMessage="1" sqref="D2:D648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8" max="8" width="11.88"/>
    <col customWidth="1" min="9" max="9" width="16.25"/>
    <col customWidth="1" min="10" max="10" width="9.5"/>
    <col customWidth="1" min="11" max="11" width="17.63"/>
    <col customWidth="1" min="12" max="12" width="16.5"/>
    <col customWidth="1" min="13" max="13" width="18.13"/>
    <col customWidth="1" min="14" max="14" width="19.0"/>
    <col customWidth="1" min="15" max="15" width="24.0"/>
    <col customWidth="1" min="16" max="17" width="18.0"/>
    <col customWidth="1" min="18" max="18" width="14.63"/>
    <col customWidth="1" min="19" max="19" width="14.5"/>
    <col customWidth="1" min="20" max="20" width="8.63"/>
    <col customWidth="1" min="21" max="21" width="16.63"/>
    <col customWidth="1" min="22" max="23" width="10.13"/>
  </cols>
  <sheetData>
    <row r="1" ht="24.0" customHeight="1">
      <c r="A1" s="28" t="s">
        <v>24</v>
      </c>
      <c r="B1" s="28" t="s">
        <v>25</v>
      </c>
      <c r="C1" s="28" t="s">
        <v>26</v>
      </c>
      <c r="D1" s="29" t="s">
        <v>27</v>
      </c>
      <c r="E1" s="30" t="s">
        <v>28</v>
      </c>
      <c r="F1" s="31" t="s">
        <v>29</v>
      </c>
      <c r="G1" s="31" t="s">
        <v>30</v>
      </c>
      <c r="H1" s="31" t="s">
        <v>29</v>
      </c>
      <c r="I1" s="29" t="s">
        <v>31</v>
      </c>
      <c r="J1" s="31" t="s">
        <v>32</v>
      </c>
      <c r="K1" s="32" t="s">
        <v>33</v>
      </c>
      <c r="L1" s="31" t="s">
        <v>34</v>
      </c>
      <c r="M1" s="29" t="s">
        <v>35</v>
      </c>
      <c r="N1" s="31" t="s">
        <v>36</v>
      </c>
      <c r="O1" s="31" t="s">
        <v>37</v>
      </c>
      <c r="P1" s="33"/>
      <c r="Q1" s="33"/>
      <c r="R1" s="33"/>
      <c r="S1" s="33"/>
      <c r="T1" s="33"/>
      <c r="U1" s="33"/>
      <c r="V1" s="33"/>
      <c r="W1" s="33"/>
    </row>
    <row r="2" ht="15.75" customHeight="1">
      <c r="A2" s="34">
        <v>45705.0</v>
      </c>
      <c r="B2" s="34">
        <v>45707.0</v>
      </c>
      <c r="C2" s="35">
        <v>234250.0</v>
      </c>
      <c r="D2" s="35" t="s">
        <v>348</v>
      </c>
      <c r="E2" s="34">
        <v>45078.0</v>
      </c>
      <c r="F2" s="36">
        <f t="shared" ref="F2:F647" si="1">DATEDIF(E2,TODAY(),"M")</f>
        <v>20</v>
      </c>
      <c r="G2" s="37">
        <v>45610.0</v>
      </c>
      <c r="H2" s="36">
        <f t="shared" ref="H2:H647" si="2">DATEDIF(G2,TODAY(),"M")</f>
        <v>3</v>
      </c>
      <c r="I2" s="35" t="s">
        <v>43</v>
      </c>
      <c r="J2" s="35" t="s">
        <v>31</v>
      </c>
      <c r="K2" s="48" t="s">
        <v>349</v>
      </c>
      <c r="L2" s="35"/>
      <c r="M2" s="35" t="s">
        <v>349</v>
      </c>
      <c r="N2" s="35" t="s">
        <v>23</v>
      </c>
      <c r="O2" s="40"/>
      <c r="P2" s="41"/>
      <c r="Q2" s="42"/>
      <c r="R2" s="43" t="s">
        <v>40</v>
      </c>
      <c r="S2" s="44"/>
      <c r="T2" s="45">
        <f>TODAY()</f>
        <v>45716</v>
      </c>
      <c r="U2" s="46" t="s">
        <v>41</v>
      </c>
      <c r="V2" s="44"/>
      <c r="W2" s="47"/>
    </row>
    <row r="3" ht="15.75" customHeight="1">
      <c r="A3" s="34">
        <v>45705.0</v>
      </c>
      <c r="B3" s="34">
        <v>45708.0</v>
      </c>
      <c r="C3" s="35">
        <v>207281.0</v>
      </c>
      <c r="D3" s="35" t="s">
        <v>42</v>
      </c>
      <c r="E3" s="34">
        <v>45231.0</v>
      </c>
      <c r="F3" s="36">
        <f t="shared" si="1"/>
        <v>15</v>
      </c>
      <c r="G3" s="34">
        <v>45373.0</v>
      </c>
      <c r="H3" s="36">
        <f t="shared" si="2"/>
        <v>11</v>
      </c>
      <c r="I3" s="35" t="s">
        <v>39</v>
      </c>
      <c r="J3" s="35">
        <v>535.0</v>
      </c>
      <c r="K3" s="48">
        <v>10000.0</v>
      </c>
      <c r="L3" s="35" t="s">
        <v>54</v>
      </c>
      <c r="M3" s="35" t="s">
        <v>55</v>
      </c>
      <c r="N3" s="35" t="s">
        <v>15</v>
      </c>
      <c r="O3" s="40"/>
      <c r="P3" s="41"/>
      <c r="Q3" s="42"/>
      <c r="R3" s="50" t="s">
        <v>15</v>
      </c>
      <c r="S3" s="51">
        <f>COUNTIFS(N:N,"VERIFICADO",B:B,T2)</f>
        <v>7</v>
      </c>
      <c r="T3" s="52"/>
      <c r="U3" s="50" t="s">
        <v>15</v>
      </c>
      <c r="V3" s="51">
        <f>COUNTIFS(N:N,"VERIFICADO")</f>
        <v>74</v>
      </c>
      <c r="W3" s="53"/>
    </row>
    <row r="4" ht="15.75" customHeight="1">
      <c r="A4" s="34">
        <v>45705.0</v>
      </c>
      <c r="B4" s="34">
        <v>45716.0</v>
      </c>
      <c r="C4" s="35">
        <v>235112.0</v>
      </c>
      <c r="D4" s="35" t="s">
        <v>42</v>
      </c>
      <c r="E4" s="34">
        <v>45536.0</v>
      </c>
      <c r="F4" s="36">
        <f t="shared" si="1"/>
        <v>5</v>
      </c>
      <c r="G4" s="34">
        <v>45618.0</v>
      </c>
      <c r="H4" s="36">
        <f t="shared" si="2"/>
        <v>3</v>
      </c>
      <c r="I4" s="35" t="s">
        <v>43</v>
      </c>
      <c r="J4" s="35">
        <v>309.0</v>
      </c>
      <c r="K4" s="38"/>
      <c r="L4" s="39"/>
      <c r="M4" s="39"/>
      <c r="N4" s="35" t="s">
        <v>17</v>
      </c>
      <c r="O4" s="40"/>
      <c r="P4" s="41"/>
      <c r="Q4" s="42"/>
      <c r="R4" s="50" t="s">
        <v>16</v>
      </c>
      <c r="S4" s="51">
        <f>COUNTIFS(N:N,"análise",B:B,T2)</f>
        <v>2</v>
      </c>
      <c r="U4" s="50" t="s">
        <v>16</v>
      </c>
      <c r="V4" s="51">
        <f>COUNTIFS(N:N,"ANÁLISE")</f>
        <v>2</v>
      </c>
      <c r="W4" s="53"/>
    </row>
    <row r="5" ht="15.75" customHeight="1">
      <c r="A5" s="34">
        <v>45709.0</v>
      </c>
      <c r="B5" s="34">
        <v>45709.0</v>
      </c>
      <c r="C5" s="35">
        <v>210880.0</v>
      </c>
      <c r="D5" s="35" t="s">
        <v>42</v>
      </c>
      <c r="E5" s="34">
        <v>45413.0</v>
      </c>
      <c r="F5" s="36">
        <f t="shared" si="1"/>
        <v>9</v>
      </c>
      <c r="G5" s="34">
        <v>45429.0</v>
      </c>
      <c r="H5" s="36">
        <f t="shared" si="2"/>
        <v>9</v>
      </c>
      <c r="I5" s="35" t="s">
        <v>43</v>
      </c>
      <c r="J5" s="35">
        <v>312.0</v>
      </c>
      <c r="K5" s="48" t="s">
        <v>74</v>
      </c>
      <c r="L5" s="35" t="s">
        <v>54</v>
      </c>
      <c r="M5" s="35" t="s">
        <v>350</v>
      </c>
      <c r="N5" s="35" t="s">
        <v>20</v>
      </c>
      <c r="O5" s="40"/>
      <c r="P5" s="41"/>
      <c r="Q5" s="42"/>
      <c r="R5" s="50" t="s">
        <v>17</v>
      </c>
      <c r="S5" s="51">
        <f>COUNTIFS(N:N,"pendente",B:B,T2)</f>
        <v>403</v>
      </c>
      <c r="U5" s="50" t="s">
        <v>17</v>
      </c>
      <c r="V5" s="51">
        <f>COUNTIFS(N:N,"PENDENTE")</f>
        <v>403</v>
      </c>
      <c r="W5" s="53"/>
    </row>
    <row r="6" ht="15.75" customHeight="1">
      <c r="A6" s="34">
        <v>45705.0</v>
      </c>
      <c r="B6" s="34">
        <v>45707.0</v>
      </c>
      <c r="C6" s="35">
        <v>168109.0</v>
      </c>
      <c r="D6" s="35" t="s">
        <v>48</v>
      </c>
      <c r="E6" s="34">
        <v>44896.0</v>
      </c>
      <c r="F6" s="36">
        <f t="shared" si="1"/>
        <v>26</v>
      </c>
      <c r="G6" s="34">
        <v>45073.0</v>
      </c>
      <c r="H6" s="36">
        <f t="shared" si="2"/>
        <v>21</v>
      </c>
      <c r="I6" s="35" t="s">
        <v>62</v>
      </c>
      <c r="J6" s="35" t="s">
        <v>31</v>
      </c>
      <c r="K6" s="48" t="s">
        <v>351</v>
      </c>
      <c r="L6" s="39"/>
      <c r="M6" s="35" t="s">
        <v>352</v>
      </c>
      <c r="N6" s="35" t="s">
        <v>21</v>
      </c>
      <c r="O6" s="40"/>
      <c r="P6" s="41"/>
      <c r="Q6" s="42"/>
      <c r="R6" s="50" t="s">
        <v>18</v>
      </c>
      <c r="S6" s="51">
        <f>COUNTIFS(N:N,"prioridade",B:B,T2)</f>
        <v>2</v>
      </c>
      <c r="U6" s="50" t="s">
        <v>18</v>
      </c>
      <c r="V6" s="51">
        <f>COUNTIFS(N:N,"PRIORIDADE")</f>
        <v>2</v>
      </c>
      <c r="W6" s="53"/>
    </row>
    <row r="7" ht="15.75" customHeight="1">
      <c r="A7" s="34">
        <v>45705.0</v>
      </c>
      <c r="B7" s="34">
        <v>45707.0</v>
      </c>
      <c r="C7" s="35">
        <v>180633.0</v>
      </c>
      <c r="D7" s="35" t="s">
        <v>48</v>
      </c>
      <c r="E7" s="34">
        <v>45139.0</v>
      </c>
      <c r="F7" s="36">
        <f t="shared" si="1"/>
        <v>18</v>
      </c>
      <c r="G7" s="37">
        <v>45141.0</v>
      </c>
      <c r="H7" s="36">
        <f t="shared" si="2"/>
        <v>18</v>
      </c>
      <c r="I7" s="35" t="s">
        <v>49</v>
      </c>
      <c r="J7" s="39"/>
      <c r="K7" s="38"/>
      <c r="L7" s="39"/>
      <c r="M7" s="39"/>
      <c r="N7" s="35" t="s">
        <v>21</v>
      </c>
      <c r="O7" s="40"/>
      <c r="P7" s="41"/>
      <c r="Q7" s="42"/>
      <c r="R7" s="50" t="s">
        <v>19</v>
      </c>
      <c r="S7" s="51">
        <f>COUNTIFS(N:N,"prioridade total",B:B,T2)</f>
        <v>0</v>
      </c>
      <c r="U7" s="50" t="s">
        <v>19</v>
      </c>
      <c r="V7" s="51">
        <f>COUNTIFS(N:N,"PRIORIDADE TOTAL")</f>
        <v>0</v>
      </c>
      <c r="W7" s="53"/>
    </row>
    <row r="8" ht="15.75" customHeight="1">
      <c r="A8" s="34">
        <v>45705.0</v>
      </c>
      <c r="B8" s="34">
        <v>45708.0</v>
      </c>
      <c r="C8" s="35">
        <v>186623.0</v>
      </c>
      <c r="D8" s="35" t="s">
        <v>48</v>
      </c>
      <c r="E8" s="34">
        <v>45170.0</v>
      </c>
      <c r="F8" s="36">
        <f t="shared" si="1"/>
        <v>17</v>
      </c>
      <c r="G8" s="34">
        <v>45208.0</v>
      </c>
      <c r="H8" s="36">
        <f t="shared" si="2"/>
        <v>16</v>
      </c>
      <c r="I8" s="35" t="s">
        <v>39</v>
      </c>
      <c r="J8" s="35" t="s">
        <v>146</v>
      </c>
      <c r="K8" s="48" t="s">
        <v>351</v>
      </c>
      <c r="L8" s="35" t="s">
        <v>54</v>
      </c>
      <c r="M8" s="35" t="s">
        <v>353</v>
      </c>
      <c r="N8" s="35" t="s">
        <v>20</v>
      </c>
      <c r="O8" s="40"/>
      <c r="P8" s="41"/>
      <c r="Q8" s="42"/>
      <c r="R8" s="50" t="s">
        <v>20</v>
      </c>
      <c r="S8" s="51">
        <f>COUNTIFS(N:N,"aprovado",B:B,T2)</f>
        <v>11</v>
      </c>
      <c r="U8" s="50" t="s">
        <v>20</v>
      </c>
      <c r="V8" s="51">
        <f>COUNTIFS(N:N,"APROVADO")</f>
        <v>109</v>
      </c>
      <c r="W8" s="53"/>
    </row>
    <row r="9" ht="15.75" customHeight="1">
      <c r="A9" s="34">
        <v>45705.0</v>
      </c>
      <c r="B9" s="34">
        <v>45716.0</v>
      </c>
      <c r="C9" s="35">
        <v>217138.0</v>
      </c>
      <c r="D9" s="35" t="s">
        <v>48</v>
      </c>
      <c r="E9" s="34">
        <v>45352.0</v>
      </c>
      <c r="F9" s="36">
        <f t="shared" si="1"/>
        <v>11</v>
      </c>
      <c r="G9" s="37">
        <v>45454.0</v>
      </c>
      <c r="H9" s="36">
        <f t="shared" si="2"/>
        <v>8</v>
      </c>
      <c r="I9" s="35" t="s">
        <v>49</v>
      </c>
      <c r="J9" s="35">
        <v>212.0</v>
      </c>
      <c r="K9" s="48"/>
      <c r="L9" s="39"/>
      <c r="M9" s="39"/>
      <c r="N9" s="35" t="s">
        <v>17</v>
      </c>
      <c r="O9" s="40"/>
      <c r="P9" s="41"/>
      <c r="Q9" s="42"/>
      <c r="R9" s="56" t="s">
        <v>21</v>
      </c>
      <c r="S9" s="51">
        <f>COUNTIFS(N:N,"quitado",B:B,T2)</f>
        <v>0</v>
      </c>
      <c r="U9" s="56" t="s">
        <v>21</v>
      </c>
      <c r="V9" s="51">
        <f>COUNTIFS(N:N,"QUITADO")</f>
        <v>28</v>
      </c>
      <c r="W9" s="53"/>
    </row>
    <row r="10" ht="15.75" customHeight="1">
      <c r="A10" s="34">
        <v>45705.0</v>
      </c>
      <c r="B10" s="34">
        <v>45716.0</v>
      </c>
      <c r="C10" s="35">
        <v>227032.0</v>
      </c>
      <c r="D10" s="35" t="s">
        <v>48</v>
      </c>
      <c r="E10" s="34">
        <v>45078.0</v>
      </c>
      <c r="F10" s="36">
        <f t="shared" si="1"/>
        <v>20</v>
      </c>
      <c r="G10" s="34">
        <v>45539.0</v>
      </c>
      <c r="H10" s="36">
        <f t="shared" si="2"/>
        <v>5</v>
      </c>
      <c r="I10" s="35" t="s">
        <v>49</v>
      </c>
      <c r="J10" s="35" t="s">
        <v>31</v>
      </c>
      <c r="K10" s="38"/>
      <c r="L10" s="39"/>
      <c r="M10" s="39"/>
      <c r="N10" s="35" t="s">
        <v>17</v>
      </c>
      <c r="O10" s="40"/>
      <c r="P10" s="41"/>
      <c r="Q10" s="42"/>
      <c r="R10" s="50" t="s">
        <v>22</v>
      </c>
      <c r="S10" s="51">
        <f>COUNTIFS(N:N,"apreendido",B:B,T2)</f>
        <v>0</v>
      </c>
      <c r="U10" s="50" t="s">
        <v>22</v>
      </c>
      <c r="V10" s="51">
        <f>COUNTIFS(N:N,"APREENDIDO")</f>
        <v>3</v>
      </c>
      <c r="W10" s="53"/>
    </row>
    <row r="11" ht="15.75" customHeight="1">
      <c r="A11" s="34">
        <v>45705.0</v>
      </c>
      <c r="B11" s="34">
        <v>45716.0</v>
      </c>
      <c r="C11" s="35">
        <v>207534.0</v>
      </c>
      <c r="D11" s="35" t="s">
        <v>48</v>
      </c>
      <c r="E11" s="34">
        <v>45352.0</v>
      </c>
      <c r="F11" s="36">
        <f t="shared" si="1"/>
        <v>11</v>
      </c>
      <c r="G11" s="34">
        <v>45394.0</v>
      </c>
      <c r="H11" s="36">
        <f t="shared" si="2"/>
        <v>10</v>
      </c>
      <c r="I11" s="35" t="s">
        <v>49</v>
      </c>
      <c r="J11" s="35" t="s">
        <v>354</v>
      </c>
      <c r="K11" s="38"/>
      <c r="L11" s="39"/>
      <c r="M11" s="39"/>
      <c r="N11" s="35" t="s">
        <v>17</v>
      </c>
      <c r="O11" s="40"/>
      <c r="P11" s="41"/>
      <c r="Q11" s="42"/>
      <c r="R11" s="50" t="s">
        <v>23</v>
      </c>
      <c r="S11" s="51">
        <f>COUNTIFS(N:N,"cancelado",B:B,T2)</f>
        <v>0</v>
      </c>
      <c r="U11" s="50" t="s">
        <v>23</v>
      </c>
      <c r="V11" s="51">
        <f>COUNTIFS(N:N,"CANCELADO")</f>
        <v>20</v>
      </c>
      <c r="W11" s="53"/>
    </row>
    <row r="12" ht="15.75" customHeight="1">
      <c r="A12" s="34">
        <v>45705.0</v>
      </c>
      <c r="B12" s="34">
        <v>45716.0</v>
      </c>
      <c r="C12" s="35">
        <v>198530.0</v>
      </c>
      <c r="D12" s="35" t="s">
        <v>48</v>
      </c>
      <c r="E12" s="34">
        <v>45261.0</v>
      </c>
      <c r="F12" s="36">
        <f t="shared" si="1"/>
        <v>14</v>
      </c>
      <c r="G12" s="34">
        <v>45309.0</v>
      </c>
      <c r="H12" s="36">
        <f t="shared" si="2"/>
        <v>13</v>
      </c>
      <c r="I12" s="35" t="s">
        <v>43</v>
      </c>
      <c r="J12" s="35" t="s">
        <v>355</v>
      </c>
      <c r="K12" s="48">
        <v>10000.0</v>
      </c>
      <c r="L12" s="39"/>
      <c r="M12" s="39"/>
      <c r="N12" s="35" t="s">
        <v>17</v>
      </c>
      <c r="O12" s="40"/>
      <c r="P12" s="57"/>
      <c r="Q12" s="42"/>
      <c r="R12" s="58" t="s">
        <v>14</v>
      </c>
      <c r="S12" s="59">
        <f>SUM(S3,S4,S8)</f>
        <v>20</v>
      </c>
      <c r="T12" s="19"/>
      <c r="U12" s="58" t="s">
        <v>14</v>
      </c>
      <c r="V12" s="59">
        <f>SUM(V3:V11)</f>
        <v>641</v>
      </c>
      <c r="W12" s="60"/>
    </row>
    <row r="13">
      <c r="A13" s="34">
        <v>45705.0</v>
      </c>
      <c r="B13" s="34">
        <v>45709.0</v>
      </c>
      <c r="C13" s="35">
        <v>221297.0</v>
      </c>
      <c r="D13" s="35" t="s">
        <v>48</v>
      </c>
      <c r="E13" s="34">
        <v>45413.0</v>
      </c>
      <c r="F13" s="36">
        <f t="shared" si="1"/>
        <v>9</v>
      </c>
      <c r="G13" s="34">
        <v>45485.0</v>
      </c>
      <c r="H13" s="36">
        <f t="shared" si="2"/>
        <v>7</v>
      </c>
      <c r="I13" s="35" t="s">
        <v>62</v>
      </c>
      <c r="J13" s="35">
        <v>120.0</v>
      </c>
      <c r="K13" s="48">
        <v>5000.0</v>
      </c>
      <c r="L13" s="35" t="s">
        <v>54</v>
      </c>
      <c r="M13" s="35" t="s">
        <v>55</v>
      </c>
      <c r="N13" s="35" t="s">
        <v>15</v>
      </c>
      <c r="O13" s="40"/>
      <c r="P13" s="61"/>
      <c r="Q13" s="62"/>
      <c r="R13" s="63"/>
      <c r="S13" s="63"/>
      <c r="T13" s="64"/>
      <c r="U13" s="63"/>
      <c r="V13" s="63"/>
      <c r="W13" s="65"/>
    </row>
    <row r="14">
      <c r="A14" s="121">
        <v>45705.0</v>
      </c>
      <c r="B14" s="34">
        <v>45713.0</v>
      </c>
      <c r="C14" s="120">
        <v>237681.0</v>
      </c>
      <c r="D14" s="120" t="s">
        <v>94</v>
      </c>
      <c r="E14" s="121">
        <v>44986.0</v>
      </c>
      <c r="F14" s="36">
        <f t="shared" si="1"/>
        <v>23</v>
      </c>
      <c r="G14" s="154">
        <v>45647.0</v>
      </c>
      <c r="H14" s="36">
        <f t="shared" si="2"/>
        <v>2</v>
      </c>
      <c r="I14" s="35" t="s">
        <v>43</v>
      </c>
      <c r="J14" s="39">
        <v>308.0</v>
      </c>
      <c r="K14" s="38" t="s">
        <v>356</v>
      </c>
      <c r="L14" s="39" t="s">
        <v>68</v>
      </c>
      <c r="M14" s="35" t="s">
        <v>357</v>
      </c>
      <c r="N14" s="35" t="s">
        <v>20</v>
      </c>
      <c r="O14" s="55" t="s">
        <v>45</v>
      </c>
      <c r="P14" s="66"/>
      <c r="Q14" s="67" t="s">
        <v>56</v>
      </c>
      <c r="R14" s="68"/>
      <c r="S14" s="44"/>
      <c r="T14" s="69"/>
      <c r="U14" s="70" t="s">
        <v>57</v>
      </c>
      <c r="V14" s="44"/>
      <c r="W14" s="71"/>
    </row>
    <row r="15">
      <c r="A15" s="34">
        <v>45708.0</v>
      </c>
      <c r="B15" s="34">
        <v>45709.0</v>
      </c>
      <c r="C15" s="35">
        <v>229662.0</v>
      </c>
      <c r="D15" s="35" t="s">
        <v>48</v>
      </c>
      <c r="E15" s="34">
        <v>45444.0</v>
      </c>
      <c r="F15" s="36">
        <f t="shared" si="1"/>
        <v>8</v>
      </c>
      <c r="G15" s="34">
        <v>45567.0</v>
      </c>
      <c r="H15" s="36">
        <f t="shared" si="2"/>
        <v>4</v>
      </c>
      <c r="I15" s="35" t="s">
        <v>39</v>
      </c>
      <c r="J15" s="35">
        <v>502.0</v>
      </c>
      <c r="K15" s="48">
        <v>5000.0</v>
      </c>
      <c r="L15" s="35" t="s">
        <v>54</v>
      </c>
      <c r="M15" s="35" t="s">
        <v>55</v>
      </c>
      <c r="N15" s="35" t="s">
        <v>20</v>
      </c>
      <c r="O15" s="40"/>
      <c r="P15" s="66"/>
      <c r="Q15" s="71" t="s">
        <v>24</v>
      </c>
      <c r="R15" s="71" t="s">
        <v>58</v>
      </c>
      <c r="S15" s="71" t="s">
        <v>36</v>
      </c>
      <c r="T15" s="69"/>
      <c r="U15" s="161">
        <v>66599.26</v>
      </c>
      <c r="V15" s="73">
        <v>13852.55</v>
      </c>
      <c r="W15" s="74">
        <f t="shared" ref="W15:W20" si="3">100% -(V15/U15)</f>
        <v>0.7920014427</v>
      </c>
    </row>
    <row r="16">
      <c r="A16" s="34">
        <v>45705.0</v>
      </c>
      <c r="B16" s="34">
        <v>45716.0</v>
      </c>
      <c r="C16" s="35">
        <v>225561.0</v>
      </c>
      <c r="D16" s="35" t="s">
        <v>48</v>
      </c>
      <c r="E16" s="34">
        <v>45536.0</v>
      </c>
      <c r="F16" s="36">
        <f t="shared" si="1"/>
        <v>5</v>
      </c>
      <c r="G16" s="34">
        <v>45553.0</v>
      </c>
      <c r="H16" s="36">
        <f t="shared" si="2"/>
        <v>5</v>
      </c>
      <c r="I16" s="35" t="s">
        <v>46</v>
      </c>
      <c r="J16" s="35">
        <v>406.0</v>
      </c>
      <c r="K16" s="38"/>
      <c r="L16" s="39"/>
      <c r="M16" s="39"/>
      <c r="N16" s="35" t="s">
        <v>17</v>
      </c>
      <c r="O16" s="40"/>
      <c r="P16" s="66"/>
      <c r="Q16" s="162">
        <v>45713.0</v>
      </c>
      <c r="R16" s="75">
        <v>237681.0</v>
      </c>
      <c r="S16" s="75" t="s">
        <v>60</v>
      </c>
      <c r="T16" s="69"/>
      <c r="U16" s="76"/>
      <c r="V16" s="73"/>
      <c r="W16" s="74" t="str">
        <f t="shared" si="3"/>
        <v>#DIV/0!</v>
      </c>
    </row>
    <row r="17">
      <c r="A17" s="34">
        <v>45705.0</v>
      </c>
      <c r="B17" s="34">
        <v>45716.0</v>
      </c>
      <c r="C17" s="35">
        <v>189633.0</v>
      </c>
      <c r="D17" s="35" t="s">
        <v>59</v>
      </c>
      <c r="E17" s="34">
        <v>45139.0</v>
      </c>
      <c r="F17" s="36">
        <f t="shared" si="1"/>
        <v>18</v>
      </c>
      <c r="G17" s="37">
        <v>45223.0</v>
      </c>
      <c r="H17" s="36">
        <f t="shared" si="2"/>
        <v>16</v>
      </c>
      <c r="I17" s="35" t="s">
        <v>49</v>
      </c>
      <c r="J17" s="35">
        <v>262.0</v>
      </c>
      <c r="K17" s="38"/>
      <c r="L17" s="39"/>
      <c r="M17" s="39"/>
      <c r="N17" s="35" t="s">
        <v>17</v>
      </c>
      <c r="O17" s="40"/>
      <c r="P17" s="66"/>
      <c r="Q17" s="162">
        <v>45713.0</v>
      </c>
      <c r="R17" s="75">
        <v>198981.0</v>
      </c>
      <c r="S17" s="75" t="s">
        <v>60</v>
      </c>
      <c r="T17" s="69"/>
      <c r="U17" s="79"/>
      <c r="V17" s="79"/>
      <c r="W17" s="74" t="str">
        <f t="shared" si="3"/>
        <v>#DIV/0!</v>
      </c>
    </row>
    <row r="18">
      <c r="A18" s="34">
        <v>45705.0</v>
      </c>
      <c r="B18" s="34">
        <v>45707.0</v>
      </c>
      <c r="C18" s="35">
        <v>193669.0</v>
      </c>
      <c r="D18" s="35" t="s">
        <v>59</v>
      </c>
      <c r="E18" s="34">
        <v>45231.0</v>
      </c>
      <c r="F18" s="36">
        <f t="shared" si="1"/>
        <v>15</v>
      </c>
      <c r="G18" s="37">
        <v>45252.0</v>
      </c>
      <c r="H18" s="36">
        <f t="shared" si="2"/>
        <v>15</v>
      </c>
      <c r="I18" s="35" t="s">
        <v>43</v>
      </c>
      <c r="J18" s="35">
        <v>328.0</v>
      </c>
      <c r="K18" s="48" t="s">
        <v>358</v>
      </c>
      <c r="L18" s="35" t="s">
        <v>54</v>
      </c>
      <c r="M18" s="35" t="s">
        <v>353</v>
      </c>
      <c r="N18" s="35" t="s">
        <v>20</v>
      </c>
      <c r="O18" s="40"/>
      <c r="P18" s="66"/>
      <c r="Q18" s="162">
        <v>45714.0</v>
      </c>
      <c r="R18" s="75">
        <v>215725.0</v>
      </c>
      <c r="S18" s="75" t="s">
        <v>60</v>
      </c>
      <c r="T18" s="69"/>
      <c r="U18" s="79"/>
      <c r="V18" s="79"/>
      <c r="W18" s="74" t="str">
        <f t="shared" si="3"/>
        <v>#DIV/0!</v>
      </c>
    </row>
    <row r="19">
      <c r="A19" s="34">
        <v>45705.0</v>
      </c>
      <c r="B19" s="34">
        <v>45715.0</v>
      </c>
      <c r="C19" s="35">
        <v>212374.0</v>
      </c>
      <c r="D19" s="35" t="s">
        <v>59</v>
      </c>
      <c r="E19" s="34">
        <v>45323.0</v>
      </c>
      <c r="F19" s="36">
        <f t="shared" si="1"/>
        <v>12</v>
      </c>
      <c r="G19" s="34">
        <v>45414.0</v>
      </c>
      <c r="H19" s="36">
        <f t="shared" si="2"/>
        <v>9</v>
      </c>
      <c r="I19" s="35" t="s">
        <v>43</v>
      </c>
      <c r="J19" s="35">
        <v>301.0</v>
      </c>
      <c r="K19" s="48" t="s">
        <v>358</v>
      </c>
      <c r="L19" s="35" t="s">
        <v>54</v>
      </c>
      <c r="M19" s="35" t="s">
        <v>353</v>
      </c>
      <c r="N19" s="35" t="s">
        <v>20</v>
      </c>
      <c r="O19" s="40"/>
      <c r="P19" s="66"/>
      <c r="Q19" s="162">
        <v>45714.0</v>
      </c>
      <c r="R19" s="75">
        <v>179425.0</v>
      </c>
      <c r="S19" s="75" t="s">
        <v>60</v>
      </c>
      <c r="T19" s="69"/>
      <c r="U19" s="79"/>
      <c r="V19" s="79"/>
      <c r="W19" s="74" t="str">
        <f t="shared" si="3"/>
        <v>#DIV/0!</v>
      </c>
    </row>
    <row r="20">
      <c r="A20" s="34">
        <v>45705.0</v>
      </c>
      <c r="B20" s="34">
        <v>45716.0</v>
      </c>
      <c r="C20" s="35">
        <v>226839.0</v>
      </c>
      <c r="D20" s="35" t="s">
        <v>59</v>
      </c>
      <c r="E20" s="34">
        <v>45474.0</v>
      </c>
      <c r="F20" s="36">
        <f t="shared" si="1"/>
        <v>7</v>
      </c>
      <c r="G20" s="34">
        <v>45540.0</v>
      </c>
      <c r="H20" s="36">
        <f t="shared" si="2"/>
        <v>5</v>
      </c>
      <c r="I20" s="35" t="s">
        <v>46</v>
      </c>
      <c r="J20" s="35" t="s">
        <v>31</v>
      </c>
      <c r="K20" s="38"/>
      <c r="L20" s="39"/>
      <c r="M20" s="39"/>
      <c r="N20" s="35" t="s">
        <v>17</v>
      </c>
      <c r="O20" s="40"/>
      <c r="P20" s="66"/>
      <c r="Q20" s="162">
        <v>45714.0</v>
      </c>
      <c r="R20" s="75">
        <v>219632.0</v>
      </c>
      <c r="S20" s="75" t="s">
        <v>60</v>
      </c>
      <c r="T20" s="69"/>
      <c r="U20" s="79"/>
      <c r="V20" s="79"/>
      <c r="W20" s="74" t="str">
        <f t="shared" si="3"/>
        <v>#DIV/0!</v>
      </c>
    </row>
    <row r="21">
      <c r="A21" s="34">
        <v>45705.0</v>
      </c>
      <c r="B21" s="34">
        <v>45715.0</v>
      </c>
      <c r="C21" s="35">
        <v>213331.0</v>
      </c>
      <c r="D21" s="35" t="s">
        <v>65</v>
      </c>
      <c r="E21" s="34">
        <v>45383.0</v>
      </c>
      <c r="F21" s="36">
        <f t="shared" si="1"/>
        <v>10</v>
      </c>
      <c r="G21" s="34">
        <v>45419.0</v>
      </c>
      <c r="H21" s="36">
        <f t="shared" si="2"/>
        <v>9</v>
      </c>
      <c r="I21" s="35" t="s">
        <v>46</v>
      </c>
      <c r="J21" s="35">
        <v>404.0</v>
      </c>
      <c r="K21" s="48" t="s">
        <v>358</v>
      </c>
      <c r="L21" s="35" t="s">
        <v>54</v>
      </c>
      <c r="M21" s="35" t="s">
        <v>350</v>
      </c>
      <c r="N21" s="35" t="s">
        <v>15</v>
      </c>
      <c r="O21" s="40"/>
      <c r="P21" s="66"/>
      <c r="Q21" s="162">
        <v>45714.0</v>
      </c>
      <c r="R21" s="75">
        <v>203318.0</v>
      </c>
      <c r="S21" s="75" t="s">
        <v>60</v>
      </c>
      <c r="T21" s="80"/>
      <c r="U21" s="80"/>
      <c r="V21" s="80"/>
      <c r="W21" s="81"/>
    </row>
    <row r="22">
      <c r="A22" s="34">
        <v>45705.0</v>
      </c>
      <c r="B22" s="34">
        <v>45716.0</v>
      </c>
      <c r="C22" s="35">
        <v>128457.0</v>
      </c>
      <c r="D22" s="35" t="s">
        <v>65</v>
      </c>
      <c r="E22" s="34">
        <v>43862.0</v>
      </c>
      <c r="F22" s="36">
        <f t="shared" si="1"/>
        <v>60</v>
      </c>
      <c r="G22" s="34">
        <v>44695.0</v>
      </c>
      <c r="H22" s="36">
        <f t="shared" si="2"/>
        <v>33</v>
      </c>
      <c r="I22" s="35" t="s">
        <v>67</v>
      </c>
      <c r="J22" s="35" t="s">
        <v>31</v>
      </c>
      <c r="K22" s="38"/>
      <c r="L22" s="39"/>
      <c r="M22" s="39"/>
      <c r="N22" s="35" t="s">
        <v>17</v>
      </c>
      <c r="O22" s="40"/>
      <c r="P22" s="66"/>
      <c r="Q22" s="162">
        <v>45715.0</v>
      </c>
      <c r="R22" s="75">
        <v>175910.0</v>
      </c>
      <c r="S22" s="75" t="s">
        <v>60</v>
      </c>
      <c r="T22" s="80"/>
      <c r="U22" s="80"/>
      <c r="V22" s="80"/>
      <c r="W22" s="80"/>
    </row>
    <row r="23">
      <c r="A23" s="34">
        <v>45705.0</v>
      </c>
      <c r="B23" s="34">
        <v>45716.0</v>
      </c>
      <c r="C23" s="35">
        <v>190803.0</v>
      </c>
      <c r="D23" s="35" t="s">
        <v>65</v>
      </c>
      <c r="E23" s="34">
        <v>45200.0</v>
      </c>
      <c r="F23" s="36">
        <f t="shared" si="1"/>
        <v>16</v>
      </c>
      <c r="G23" s="37">
        <v>45225.0</v>
      </c>
      <c r="H23" s="36">
        <f t="shared" si="2"/>
        <v>16</v>
      </c>
      <c r="I23" s="35" t="s">
        <v>43</v>
      </c>
      <c r="J23" s="35" t="s">
        <v>213</v>
      </c>
      <c r="K23" s="38"/>
      <c r="L23" s="39"/>
      <c r="M23" s="39"/>
      <c r="N23" s="35" t="s">
        <v>17</v>
      </c>
      <c r="O23" s="40"/>
      <c r="P23" s="66"/>
      <c r="Q23" s="162">
        <v>45716.0</v>
      </c>
      <c r="R23" s="75">
        <v>206177.0</v>
      </c>
      <c r="S23" s="75" t="s">
        <v>207</v>
      </c>
      <c r="T23" s="80"/>
      <c r="U23" s="80"/>
      <c r="V23" s="80"/>
      <c r="W23" s="80"/>
    </row>
    <row r="24">
      <c r="A24" s="34">
        <v>45705.0</v>
      </c>
      <c r="B24" s="34">
        <v>45716.0</v>
      </c>
      <c r="C24" s="35">
        <v>208098.0</v>
      </c>
      <c r="D24" s="35" t="s">
        <v>65</v>
      </c>
      <c r="E24" s="34">
        <v>45261.0</v>
      </c>
      <c r="F24" s="36">
        <f t="shared" si="1"/>
        <v>14</v>
      </c>
      <c r="G24" s="34">
        <v>45378.0</v>
      </c>
      <c r="H24" s="36">
        <f t="shared" si="2"/>
        <v>11</v>
      </c>
      <c r="I24" s="35" t="s">
        <v>43</v>
      </c>
      <c r="J24" s="35">
        <v>310.0</v>
      </c>
      <c r="K24" s="38"/>
      <c r="L24" s="39"/>
      <c r="M24" s="39"/>
      <c r="N24" s="35" t="s">
        <v>17</v>
      </c>
      <c r="O24" s="40"/>
      <c r="P24" s="66"/>
      <c r="Q24" s="79"/>
      <c r="R24" s="79"/>
      <c r="S24" s="79"/>
      <c r="T24" s="80"/>
      <c r="U24" s="80"/>
      <c r="V24" s="80"/>
      <c r="W24" s="80"/>
    </row>
    <row r="25">
      <c r="A25" s="34">
        <v>45705.0</v>
      </c>
      <c r="B25" s="34">
        <v>45707.0</v>
      </c>
      <c r="C25" s="35">
        <v>212865.0</v>
      </c>
      <c r="D25" s="35" t="s">
        <v>65</v>
      </c>
      <c r="E25" s="34">
        <v>45139.0</v>
      </c>
      <c r="F25" s="36">
        <f t="shared" si="1"/>
        <v>18</v>
      </c>
      <c r="G25" s="34">
        <v>45414.0</v>
      </c>
      <c r="H25" s="36">
        <f t="shared" si="2"/>
        <v>9</v>
      </c>
      <c r="I25" s="35" t="s">
        <v>43</v>
      </c>
      <c r="J25" s="35" t="s">
        <v>31</v>
      </c>
      <c r="K25" s="48" t="s">
        <v>349</v>
      </c>
      <c r="L25" s="39"/>
      <c r="M25" s="35" t="s">
        <v>359</v>
      </c>
      <c r="N25" s="35" t="s">
        <v>21</v>
      </c>
      <c r="O25" s="40"/>
      <c r="P25" s="66"/>
      <c r="Q25" s="79"/>
      <c r="R25" s="79"/>
      <c r="S25" s="79"/>
      <c r="T25" s="80"/>
      <c r="U25" s="80"/>
      <c r="V25" s="80"/>
      <c r="W25" s="80"/>
    </row>
    <row r="26">
      <c r="A26" s="34">
        <v>45705.0</v>
      </c>
      <c r="B26" s="34">
        <v>45715.0</v>
      </c>
      <c r="C26" s="35">
        <v>202971.0</v>
      </c>
      <c r="D26" s="35" t="s">
        <v>65</v>
      </c>
      <c r="E26" s="34">
        <v>45261.0</v>
      </c>
      <c r="F26" s="36">
        <f t="shared" si="1"/>
        <v>14</v>
      </c>
      <c r="G26" s="34">
        <v>45341.0</v>
      </c>
      <c r="H26" s="36">
        <f t="shared" si="2"/>
        <v>12</v>
      </c>
      <c r="I26" s="35" t="s">
        <v>39</v>
      </c>
      <c r="J26" s="35">
        <v>517.0</v>
      </c>
      <c r="K26" s="48" t="s">
        <v>349</v>
      </c>
      <c r="L26" s="35" t="s">
        <v>54</v>
      </c>
      <c r="M26" s="35" t="s">
        <v>55</v>
      </c>
      <c r="N26" s="35" t="s">
        <v>15</v>
      </c>
      <c r="O26" s="40"/>
      <c r="P26" s="66"/>
      <c r="Q26" s="79"/>
      <c r="R26" s="79"/>
      <c r="S26" s="79"/>
      <c r="T26" s="80"/>
      <c r="U26" s="80"/>
      <c r="V26" s="80"/>
      <c r="W26" s="80"/>
    </row>
    <row r="27">
      <c r="A27" s="34">
        <v>45705.0</v>
      </c>
      <c r="B27" s="34">
        <v>45707.0</v>
      </c>
      <c r="C27" s="35">
        <v>192819.0</v>
      </c>
      <c r="D27" s="35" t="s">
        <v>65</v>
      </c>
      <c r="E27" s="34">
        <v>45231.0</v>
      </c>
      <c r="F27" s="36">
        <f t="shared" si="1"/>
        <v>15</v>
      </c>
      <c r="G27" s="37">
        <v>45244.0</v>
      </c>
      <c r="H27" s="36">
        <f t="shared" si="2"/>
        <v>15</v>
      </c>
      <c r="I27" s="35" t="s">
        <v>62</v>
      </c>
      <c r="J27" s="35" t="s">
        <v>31</v>
      </c>
      <c r="K27" s="48" t="s">
        <v>351</v>
      </c>
      <c r="L27" s="39"/>
      <c r="M27" s="35" t="s">
        <v>352</v>
      </c>
      <c r="N27" s="35" t="s">
        <v>21</v>
      </c>
      <c r="O27" s="40"/>
      <c r="P27" s="66"/>
      <c r="Q27" s="79"/>
      <c r="R27" s="79"/>
      <c r="S27" s="79"/>
      <c r="T27" s="80"/>
      <c r="U27" s="80"/>
      <c r="V27" s="80"/>
      <c r="W27" s="80"/>
    </row>
    <row r="28">
      <c r="A28" s="34">
        <v>45705.0</v>
      </c>
      <c r="B28" s="34">
        <v>45716.0</v>
      </c>
      <c r="C28" s="35">
        <v>220082.0</v>
      </c>
      <c r="D28" s="35" t="s">
        <v>65</v>
      </c>
      <c r="E28" s="34">
        <v>45444.0</v>
      </c>
      <c r="F28" s="36">
        <f t="shared" si="1"/>
        <v>8</v>
      </c>
      <c r="G28" s="34">
        <v>45476.0</v>
      </c>
      <c r="H28" s="36">
        <f t="shared" si="2"/>
        <v>7</v>
      </c>
      <c r="I28" s="35" t="s">
        <v>43</v>
      </c>
      <c r="J28" s="35">
        <v>309.0</v>
      </c>
      <c r="K28" s="38"/>
      <c r="L28" s="39"/>
      <c r="M28" s="39"/>
      <c r="N28" s="35" t="s">
        <v>17</v>
      </c>
      <c r="O28" s="40"/>
      <c r="P28" s="66"/>
      <c r="Q28" s="79"/>
      <c r="R28" s="79"/>
      <c r="S28" s="79"/>
      <c r="T28" s="80"/>
      <c r="U28" s="80"/>
      <c r="V28" s="80"/>
      <c r="W28" s="80"/>
    </row>
    <row r="29">
      <c r="A29" s="34">
        <v>45705.0</v>
      </c>
      <c r="B29" s="34">
        <v>45716.0</v>
      </c>
      <c r="C29" s="35">
        <v>188721.0</v>
      </c>
      <c r="D29" s="35" t="s">
        <v>65</v>
      </c>
      <c r="E29" s="34">
        <v>45170.0</v>
      </c>
      <c r="F29" s="36">
        <f t="shared" si="1"/>
        <v>17</v>
      </c>
      <c r="G29" s="34">
        <v>45206.0</v>
      </c>
      <c r="H29" s="36">
        <f t="shared" si="2"/>
        <v>16</v>
      </c>
      <c r="I29" s="35" t="s">
        <v>39</v>
      </c>
      <c r="J29" s="35">
        <v>514.0</v>
      </c>
      <c r="K29" s="38"/>
      <c r="L29" s="39"/>
      <c r="M29" s="39"/>
      <c r="N29" s="35" t="s">
        <v>17</v>
      </c>
      <c r="O29" s="40"/>
      <c r="P29" s="66"/>
      <c r="Q29" s="79"/>
      <c r="R29" s="79"/>
      <c r="S29" s="79"/>
      <c r="T29" s="80"/>
      <c r="U29" s="80"/>
      <c r="V29" s="80"/>
      <c r="W29" s="80"/>
    </row>
    <row r="30">
      <c r="A30" s="34">
        <v>45705.0</v>
      </c>
      <c r="B30" s="34">
        <v>45716.0</v>
      </c>
      <c r="C30" s="35">
        <v>224506.0</v>
      </c>
      <c r="D30" s="35" t="s">
        <v>65</v>
      </c>
      <c r="E30" s="34">
        <v>45444.0</v>
      </c>
      <c r="F30" s="36">
        <f t="shared" si="1"/>
        <v>8</v>
      </c>
      <c r="G30" s="34">
        <v>45513.0</v>
      </c>
      <c r="H30" s="36">
        <f t="shared" si="2"/>
        <v>6</v>
      </c>
      <c r="I30" s="35" t="s">
        <v>49</v>
      </c>
      <c r="J30" s="35" t="s">
        <v>31</v>
      </c>
      <c r="K30" s="38"/>
      <c r="L30" s="39"/>
      <c r="M30" s="39"/>
      <c r="N30" s="35" t="s">
        <v>17</v>
      </c>
      <c r="O30" s="40"/>
      <c r="P30" s="66"/>
      <c r="Q30" s="79"/>
      <c r="R30" s="79"/>
      <c r="S30" s="79"/>
      <c r="T30" s="80"/>
      <c r="U30" s="80"/>
      <c r="V30" s="80"/>
      <c r="W30" s="80"/>
    </row>
    <row r="31">
      <c r="A31" s="34">
        <v>45705.0</v>
      </c>
      <c r="B31" s="34">
        <v>45712.0</v>
      </c>
      <c r="C31" s="35">
        <v>223310.0</v>
      </c>
      <c r="D31" s="35" t="s">
        <v>65</v>
      </c>
      <c r="E31" s="34">
        <v>45352.0</v>
      </c>
      <c r="F31" s="36">
        <f t="shared" si="1"/>
        <v>11</v>
      </c>
      <c r="G31" s="34">
        <v>45503.0</v>
      </c>
      <c r="H31" s="36">
        <f t="shared" si="2"/>
        <v>6</v>
      </c>
      <c r="I31" s="35" t="s">
        <v>62</v>
      </c>
      <c r="J31" s="35">
        <v>106.0</v>
      </c>
      <c r="K31" s="48" t="s">
        <v>358</v>
      </c>
      <c r="L31" s="35" t="s">
        <v>54</v>
      </c>
      <c r="M31" s="35" t="s">
        <v>353</v>
      </c>
      <c r="N31" s="35" t="s">
        <v>20</v>
      </c>
      <c r="O31" s="40"/>
      <c r="P31" s="66"/>
      <c r="Q31" s="79"/>
      <c r="R31" s="79"/>
      <c r="S31" s="79"/>
      <c r="T31" s="80"/>
      <c r="U31" s="80"/>
      <c r="V31" s="80"/>
      <c r="W31" s="80"/>
    </row>
    <row r="32">
      <c r="A32" s="34">
        <v>45705.0</v>
      </c>
      <c r="B32" s="34">
        <v>45716.0</v>
      </c>
      <c r="C32" s="35">
        <v>240709.0</v>
      </c>
      <c r="D32" s="35" t="s">
        <v>65</v>
      </c>
      <c r="E32" s="34">
        <v>45566.0</v>
      </c>
      <c r="F32" s="36">
        <f t="shared" si="1"/>
        <v>4</v>
      </c>
      <c r="G32" s="34">
        <v>45684.0</v>
      </c>
      <c r="H32" s="36">
        <f t="shared" si="2"/>
        <v>1</v>
      </c>
      <c r="I32" s="35" t="s">
        <v>43</v>
      </c>
      <c r="J32" s="35">
        <v>302.0</v>
      </c>
      <c r="K32" s="38"/>
      <c r="L32" s="39"/>
      <c r="M32" s="39"/>
      <c r="N32" s="35" t="s">
        <v>17</v>
      </c>
      <c r="O32" s="40"/>
      <c r="P32" s="66"/>
      <c r="Q32" s="79"/>
      <c r="R32" s="79"/>
      <c r="S32" s="79"/>
      <c r="T32" s="80"/>
      <c r="U32" s="80"/>
      <c r="V32" s="80"/>
      <c r="W32" s="80"/>
    </row>
    <row r="33">
      <c r="A33" s="34">
        <v>45705.0</v>
      </c>
      <c r="B33" s="34">
        <v>45716.0</v>
      </c>
      <c r="C33" s="35">
        <v>226200.0</v>
      </c>
      <c r="D33" s="35" t="s">
        <v>72</v>
      </c>
      <c r="E33" s="34">
        <v>45474.0</v>
      </c>
      <c r="F33" s="36">
        <f t="shared" si="1"/>
        <v>7</v>
      </c>
      <c r="G33" s="34">
        <v>45539.0</v>
      </c>
      <c r="H33" s="36">
        <f t="shared" si="2"/>
        <v>5</v>
      </c>
      <c r="I33" s="35" t="s">
        <v>43</v>
      </c>
      <c r="J33" s="35">
        <v>310.0</v>
      </c>
      <c r="K33" s="38"/>
      <c r="L33" s="39"/>
      <c r="M33" s="39"/>
      <c r="N33" s="35" t="s">
        <v>17</v>
      </c>
      <c r="O33" s="40"/>
      <c r="P33" s="66"/>
      <c r="Q33" s="79"/>
      <c r="R33" s="79"/>
      <c r="S33" s="79"/>
      <c r="T33" s="80"/>
      <c r="U33" s="80"/>
      <c r="V33" s="80"/>
      <c r="W33" s="80"/>
    </row>
    <row r="34">
      <c r="A34" s="34">
        <v>45705.0</v>
      </c>
      <c r="B34" s="34">
        <v>45715.0</v>
      </c>
      <c r="C34" s="35">
        <v>189629.0</v>
      </c>
      <c r="D34" s="35" t="s">
        <v>72</v>
      </c>
      <c r="E34" s="34">
        <v>45200.0</v>
      </c>
      <c r="F34" s="36">
        <f t="shared" si="1"/>
        <v>16</v>
      </c>
      <c r="G34" s="37">
        <v>45226.0</v>
      </c>
      <c r="H34" s="36">
        <f t="shared" si="2"/>
        <v>16</v>
      </c>
      <c r="I34" s="35" t="s">
        <v>46</v>
      </c>
      <c r="J34" s="35">
        <v>401.0</v>
      </c>
      <c r="K34" s="48" t="s">
        <v>358</v>
      </c>
      <c r="L34" s="35" t="s">
        <v>54</v>
      </c>
      <c r="M34" s="35" t="s">
        <v>353</v>
      </c>
      <c r="N34" s="35" t="s">
        <v>20</v>
      </c>
      <c r="O34" s="40"/>
      <c r="P34" s="66"/>
      <c r="Q34" s="79"/>
      <c r="R34" s="79"/>
      <c r="S34" s="79"/>
      <c r="T34" s="80"/>
      <c r="U34" s="80"/>
      <c r="V34" s="80"/>
      <c r="W34" s="80"/>
    </row>
    <row r="35">
      <c r="A35" s="34">
        <v>45705.0</v>
      </c>
      <c r="B35" s="34">
        <v>45707.0</v>
      </c>
      <c r="C35" s="35">
        <v>233753.0</v>
      </c>
      <c r="D35" s="35" t="s">
        <v>72</v>
      </c>
      <c r="E35" s="34">
        <v>45292.0</v>
      </c>
      <c r="F35" s="36">
        <f t="shared" si="1"/>
        <v>13</v>
      </c>
      <c r="G35" s="34">
        <v>45543.0</v>
      </c>
      <c r="H35" s="36">
        <f t="shared" si="2"/>
        <v>5</v>
      </c>
      <c r="I35" s="35" t="s">
        <v>43</v>
      </c>
      <c r="J35" s="35">
        <v>328.0</v>
      </c>
      <c r="K35" s="48" t="s">
        <v>358</v>
      </c>
      <c r="L35" s="35" t="s">
        <v>54</v>
      </c>
      <c r="M35" s="35" t="s">
        <v>353</v>
      </c>
      <c r="N35" s="35" t="s">
        <v>20</v>
      </c>
      <c r="O35" s="40"/>
      <c r="P35" s="66"/>
      <c r="Q35" s="79"/>
      <c r="R35" s="79"/>
      <c r="S35" s="79"/>
      <c r="T35" s="80"/>
      <c r="U35" s="80"/>
      <c r="V35" s="80"/>
      <c r="W35" s="80"/>
    </row>
    <row r="36">
      <c r="A36" s="34">
        <v>45705.0</v>
      </c>
      <c r="B36" s="34">
        <v>45716.0</v>
      </c>
      <c r="C36" s="35">
        <v>158756.0</v>
      </c>
      <c r="D36" s="35" t="s">
        <v>73</v>
      </c>
      <c r="E36" s="34">
        <v>44927.0</v>
      </c>
      <c r="F36" s="36">
        <f t="shared" si="1"/>
        <v>25</v>
      </c>
      <c r="G36" s="34">
        <v>44956.0</v>
      </c>
      <c r="H36" s="36">
        <f t="shared" si="2"/>
        <v>24</v>
      </c>
      <c r="I36" s="35" t="s">
        <v>66</v>
      </c>
      <c r="J36" s="35">
        <v>51.0</v>
      </c>
      <c r="K36" s="48">
        <v>3000.0</v>
      </c>
      <c r="L36" s="39"/>
      <c r="M36" s="39"/>
      <c r="N36" s="35" t="s">
        <v>17</v>
      </c>
      <c r="O36" s="40"/>
      <c r="P36" s="66"/>
      <c r="Q36" s="79"/>
      <c r="R36" s="79"/>
      <c r="S36" s="79"/>
      <c r="T36" s="80"/>
      <c r="U36" s="80"/>
      <c r="V36" s="80"/>
      <c r="W36" s="80"/>
    </row>
    <row r="37">
      <c r="A37" s="34">
        <v>45705.0</v>
      </c>
      <c r="B37" s="34">
        <v>45715.0</v>
      </c>
      <c r="C37" s="35">
        <v>200712.0</v>
      </c>
      <c r="D37" s="35" t="s">
        <v>73</v>
      </c>
      <c r="E37" s="34">
        <v>45261.0</v>
      </c>
      <c r="F37" s="36">
        <f t="shared" si="1"/>
        <v>14</v>
      </c>
      <c r="G37" s="34">
        <v>45321.0</v>
      </c>
      <c r="H37" s="36">
        <f t="shared" si="2"/>
        <v>12</v>
      </c>
      <c r="I37" s="35" t="s">
        <v>43</v>
      </c>
      <c r="J37" s="35">
        <v>301.0</v>
      </c>
      <c r="K37" s="38"/>
      <c r="L37" s="35" t="s">
        <v>54</v>
      </c>
      <c r="M37" s="35" t="s">
        <v>353</v>
      </c>
      <c r="N37" s="35" t="s">
        <v>20</v>
      </c>
      <c r="O37" s="40"/>
      <c r="P37" s="66"/>
      <c r="Q37" s="79"/>
      <c r="R37" s="79"/>
      <c r="S37" s="79"/>
      <c r="T37" s="80"/>
      <c r="U37" s="80"/>
      <c r="V37" s="80"/>
      <c r="W37" s="80"/>
    </row>
    <row r="38">
      <c r="A38" s="34">
        <v>45705.0</v>
      </c>
      <c r="B38" s="34">
        <v>45707.0</v>
      </c>
      <c r="C38" s="35">
        <v>218201.0</v>
      </c>
      <c r="D38" s="35" t="s">
        <v>73</v>
      </c>
      <c r="E38" s="34">
        <v>45383.0</v>
      </c>
      <c r="F38" s="36">
        <f t="shared" si="1"/>
        <v>10</v>
      </c>
      <c r="G38" s="34">
        <v>45460.0</v>
      </c>
      <c r="H38" s="36">
        <f t="shared" si="2"/>
        <v>8</v>
      </c>
      <c r="I38" s="35" t="s">
        <v>43</v>
      </c>
      <c r="J38" s="35">
        <v>308.0</v>
      </c>
      <c r="K38" s="48">
        <v>10000.0</v>
      </c>
      <c r="L38" s="35" t="s">
        <v>54</v>
      </c>
      <c r="M38" s="35" t="s">
        <v>360</v>
      </c>
      <c r="N38" s="35" t="s">
        <v>20</v>
      </c>
      <c r="O38" s="40"/>
      <c r="P38" s="66"/>
      <c r="Q38" s="79"/>
      <c r="R38" s="79"/>
      <c r="S38" s="79"/>
      <c r="T38" s="80"/>
      <c r="U38" s="80"/>
      <c r="V38" s="80"/>
      <c r="W38" s="80"/>
    </row>
    <row r="39">
      <c r="A39" s="34">
        <v>45705.0</v>
      </c>
      <c r="B39" s="34">
        <v>45716.0</v>
      </c>
      <c r="C39" s="35">
        <v>220207.0</v>
      </c>
      <c r="D39" s="35" t="s">
        <v>73</v>
      </c>
      <c r="E39" s="34">
        <v>45444.0</v>
      </c>
      <c r="F39" s="36">
        <f t="shared" si="1"/>
        <v>8</v>
      </c>
      <c r="G39" s="34">
        <v>45481.0</v>
      </c>
      <c r="H39" s="36">
        <f t="shared" si="2"/>
        <v>7</v>
      </c>
      <c r="I39" s="35" t="s">
        <v>66</v>
      </c>
      <c r="J39" s="35">
        <v>23.0</v>
      </c>
      <c r="K39" s="38"/>
      <c r="L39" s="39"/>
      <c r="M39" s="39"/>
      <c r="N39" s="35" t="s">
        <v>17</v>
      </c>
      <c r="O39" s="40"/>
      <c r="P39" s="66"/>
      <c r="Q39" s="79"/>
      <c r="R39" s="79"/>
      <c r="S39" s="79"/>
      <c r="T39" s="80"/>
      <c r="U39" s="80"/>
      <c r="V39" s="80"/>
      <c r="W39" s="80"/>
    </row>
    <row r="40">
      <c r="A40" s="34">
        <v>45705.0</v>
      </c>
      <c r="B40" s="34">
        <v>45707.0</v>
      </c>
      <c r="C40" s="35">
        <v>223717.0</v>
      </c>
      <c r="D40" s="35" t="s">
        <v>73</v>
      </c>
      <c r="E40" s="34">
        <v>45474.0</v>
      </c>
      <c r="F40" s="36">
        <f t="shared" si="1"/>
        <v>7</v>
      </c>
      <c r="G40" s="34">
        <v>45506.0</v>
      </c>
      <c r="H40" s="36">
        <f t="shared" si="2"/>
        <v>6</v>
      </c>
      <c r="I40" s="35" t="s">
        <v>62</v>
      </c>
      <c r="J40" s="35" t="s">
        <v>361</v>
      </c>
      <c r="K40" s="48" t="s">
        <v>351</v>
      </c>
      <c r="L40" s="39"/>
      <c r="M40" s="48" t="s">
        <v>351</v>
      </c>
      <c r="N40" s="35" t="s">
        <v>21</v>
      </c>
      <c r="O40" s="40"/>
      <c r="P40" s="66"/>
      <c r="Q40" s="79"/>
      <c r="R40" s="79"/>
      <c r="S40" s="79"/>
      <c r="T40" s="80"/>
      <c r="U40" s="80"/>
      <c r="V40" s="80"/>
      <c r="W40" s="80"/>
    </row>
    <row r="41">
      <c r="A41" s="34">
        <v>45705.0</v>
      </c>
      <c r="B41" s="34">
        <v>45716.0</v>
      </c>
      <c r="C41" s="35">
        <v>195100.0</v>
      </c>
      <c r="D41" s="35" t="s">
        <v>73</v>
      </c>
      <c r="E41" s="34">
        <v>44986.0</v>
      </c>
      <c r="F41" s="36">
        <f t="shared" si="1"/>
        <v>23</v>
      </c>
      <c r="G41" s="34">
        <v>45266.0</v>
      </c>
      <c r="H41" s="36">
        <f t="shared" si="2"/>
        <v>14</v>
      </c>
      <c r="I41" s="35" t="s">
        <v>43</v>
      </c>
      <c r="J41" s="35" t="s">
        <v>212</v>
      </c>
      <c r="K41" s="38"/>
      <c r="L41" s="39"/>
      <c r="M41" s="39"/>
      <c r="N41" s="35" t="s">
        <v>17</v>
      </c>
      <c r="O41" s="55" t="s">
        <v>362</v>
      </c>
      <c r="P41" s="66"/>
      <c r="Q41" s="79"/>
      <c r="R41" s="79"/>
      <c r="S41" s="79"/>
      <c r="T41" s="80"/>
      <c r="U41" s="80"/>
      <c r="V41" s="80"/>
      <c r="W41" s="80"/>
    </row>
    <row r="42">
      <c r="A42" s="34">
        <v>45705.0</v>
      </c>
      <c r="B42" s="34">
        <v>45716.0</v>
      </c>
      <c r="C42" s="35">
        <v>211490.0</v>
      </c>
      <c r="D42" s="35" t="s">
        <v>73</v>
      </c>
      <c r="E42" s="34">
        <v>45383.0</v>
      </c>
      <c r="F42" s="36">
        <f t="shared" si="1"/>
        <v>10</v>
      </c>
      <c r="G42" s="34">
        <v>45408.0</v>
      </c>
      <c r="H42" s="36">
        <f t="shared" si="2"/>
        <v>10</v>
      </c>
      <c r="I42" s="35" t="s">
        <v>43</v>
      </c>
      <c r="J42" s="35">
        <v>316.0</v>
      </c>
      <c r="K42" s="48" t="s">
        <v>351</v>
      </c>
      <c r="L42" s="39"/>
      <c r="M42" s="39"/>
      <c r="N42" s="35" t="s">
        <v>17</v>
      </c>
      <c r="O42" s="40"/>
      <c r="P42" s="66"/>
      <c r="Q42" s="79"/>
      <c r="R42" s="79"/>
      <c r="S42" s="79"/>
      <c r="T42" s="80"/>
      <c r="U42" s="80"/>
      <c r="V42" s="80"/>
      <c r="W42" s="80"/>
    </row>
    <row r="43">
      <c r="A43" s="34">
        <v>45705.0</v>
      </c>
      <c r="B43" s="34">
        <v>45716.0</v>
      </c>
      <c r="C43" s="35">
        <v>179411.0</v>
      </c>
      <c r="D43" s="35" t="s">
        <v>73</v>
      </c>
      <c r="E43" s="34">
        <v>45078.0</v>
      </c>
      <c r="F43" s="36">
        <f t="shared" si="1"/>
        <v>20</v>
      </c>
      <c r="G43" s="34">
        <v>45176.0</v>
      </c>
      <c r="H43" s="36">
        <f t="shared" si="2"/>
        <v>17</v>
      </c>
      <c r="I43" s="35" t="s">
        <v>66</v>
      </c>
      <c r="J43" s="35" t="s">
        <v>363</v>
      </c>
      <c r="K43" s="38"/>
      <c r="L43" s="39"/>
      <c r="M43" s="39"/>
      <c r="N43" s="35" t="s">
        <v>17</v>
      </c>
      <c r="O43" s="40"/>
      <c r="P43" s="66"/>
      <c r="Q43" s="79"/>
      <c r="R43" s="79"/>
      <c r="S43" s="79"/>
      <c r="T43" s="80"/>
      <c r="U43" s="80"/>
      <c r="V43" s="80"/>
      <c r="W43" s="80"/>
    </row>
    <row r="44">
      <c r="A44" s="34">
        <v>45705.0</v>
      </c>
      <c r="B44" s="34">
        <v>45716.0</v>
      </c>
      <c r="C44" s="35">
        <v>182899.0</v>
      </c>
      <c r="D44" s="35" t="s">
        <v>73</v>
      </c>
      <c r="E44" s="34">
        <v>45139.0</v>
      </c>
      <c r="F44" s="36">
        <f t="shared" si="1"/>
        <v>18</v>
      </c>
      <c r="G44" s="34">
        <v>45156.0</v>
      </c>
      <c r="H44" s="36">
        <f t="shared" si="2"/>
        <v>18</v>
      </c>
      <c r="I44" s="35" t="s">
        <v>66</v>
      </c>
      <c r="J44" s="35" t="s">
        <v>31</v>
      </c>
      <c r="K44" s="38"/>
      <c r="L44" s="39"/>
      <c r="M44" s="39"/>
      <c r="N44" s="35" t="s">
        <v>17</v>
      </c>
      <c r="O44" s="40"/>
      <c r="P44" s="66"/>
      <c r="Q44" s="79"/>
      <c r="R44" s="79"/>
      <c r="S44" s="79"/>
      <c r="T44" s="80"/>
      <c r="U44" s="80"/>
      <c r="V44" s="80"/>
      <c r="W44" s="80"/>
    </row>
    <row r="45">
      <c r="A45" s="34">
        <v>45705.0</v>
      </c>
      <c r="B45" s="34">
        <v>45707.0</v>
      </c>
      <c r="C45" s="35">
        <v>198517.0</v>
      </c>
      <c r="D45" s="35" t="s">
        <v>73</v>
      </c>
      <c r="E45" s="34">
        <v>45292.0</v>
      </c>
      <c r="F45" s="36">
        <f t="shared" si="1"/>
        <v>13</v>
      </c>
      <c r="G45" s="34">
        <v>45303.0</v>
      </c>
      <c r="H45" s="36">
        <f t="shared" si="2"/>
        <v>13</v>
      </c>
      <c r="I45" s="35" t="s">
        <v>43</v>
      </c>
      <c r="J45" s="35" t="s">
        <v>31</v>
      </c>
      <c r="K45" s="48" t="s">
        <v>349</v>
      </c>
      <c r="L45" s="39"/>
      <c r="M45" s="35" t="s">
        <v>359</v>
      </c>
      <c r="N45" s="35" t="s">
        <v>21</v>
      </c>
      <c r="O45" s="40"/>
      <c r="P45" s="66"/>
      <c r="Q45" s="79"/>
      <c r="R45" s="79"/>
      <c r="S45" s="79"/>
      <c r="T45" s="80"/>
      <c r="U45" s="80"/>
      <c r="V45" s="80"/>
      <c r="W45" s="80"/>
    </row>
    <row r="46">
      <c r="A46" s="34">
        <v>45705.0</v>
      </c>
      <c r="B46" s="34">
        <v>45716.0</v>
      </c>
      <c r="C46" s="35">
        <v>230772.0</v>
      </c>
      <c r="D46" s="35" t="s">
        <v>73</v>
      </c>
      <c r="E46" s="34">
        <v>45383.0</v>
      </c>
      <c r="F46" s="36">
        <f t="shared" si="1"/>
        <v>10</v>
      </c>
      <c r="G46" s="37">
        <v>45576.0</v>
      </c>
      <c r="H46" s="36">
        <f t="shared" si="2"/>
        <v>4</v>
      </c>
      <c r="I46" s="35" t="s">
        <v>49</v>
      </c>
      <c r="J46" s="35" t="s">
        <v>31</v>
      </c>
      <c r="K46" s="38"/>
      <c r="L46" s="39"/>
      <c r="M46" s="39"/>
      <c r="N46" s="35" t="s">
        <v>17</v>
      </c>
      <c r="O46" s="40"/>
      <c r="P46" s="66"/>
      <c r="Q46" s="79"/>
      <c r="R46" s="79"/>
      <c r="S46" s="79"/>
      <c r="T46" s="80"/>
      <c r="U46" s="80"/>
      <c r="V46" s="80"/>
      <c r="W46" s="80"/>
    </row>
    <row r="47">
      <c r="A47" s="34">
        <v>45705.0</v>
      </c>
      <c r="B47" s="34">
        <v>45712.0</v>
      </c>
      <c r="C47" s="35">
        <v>224366.0</v>
      </c>
      <c r="D47" s="35" t="s">
        <v>73</v>
      </c>
      <c r="E47" s="34">
        <v>45474.0</v>
      </c>
      <c r="F47" s="36">
        <f t="shared" si="1"/>
        <v>7</v>
      </c>
      <c r="G47" s="34">
        <v>45513.0</v>
      </c>
      <c r="H47" s="36">
        <f t="shared" si="2"/>
        <v>6</v>
      </c>
      <c r="I47" s="35" t="s">
        <v>39</v>
      </c>
      <c r="J47" s="35" t="s">
        <v>31</v>
      </c>
      <c r="K47" s="38"/>
      <c r="L47" s="39"/>
      <c r="M47" s="39"/>
      <c r="N47" s="35" t="s">
        <v>22</v>
      </c>
      <c r="O47" s="40"/>
      <c r="P47" s="66"/>
      <c r="Q47" s="79"/>
      <c r="R47" s="79"/>
      <c r="S47" s="79"/>
      <c r="T47" s="80"/>
      <c r="U47" s="80"/>
      <c r="V47" s="80"/>
      <c r="W47" s="80"/>
    </row>
    <row r="48">
      <c r="A48" s="34">
        <v>45705.0</v>
      </c>
      <c r="B48" s="34">
        <v>45716.0</v>
      </c>
      <c r="C48" s="35">
        <v>219618.0</v>
      </c>
      <c r="D48" s="35" t="s">
        <v>73</v>
      </c>
      <c r="E48" s="34">
        <v>45444.0</v>
      </c>
      <c r="F48" s="36">
        <f t="shared" si="1"/>
        <v>8</v>
      </c>
      <c r="G48" s="34">
        <v>45490.0</v>
      </c>
      <c r="H48" s="36">
        <f t="shared" si="2"/>
        <v>7</v>
      </c>
      <c r="I48" s="35" t="s">
        <v>49</v>
      </c>
      <c r="J48" s="35">
        <v>208.0</v>
      </c>
      <c r="K48" s="48">
        <v>9000.0</v>
      </c>
      <c r="L48" s="39"/>
      <c r="M48" s="39"/>
      <c r="N48" s="35" t="s">
        <v>17</v>
      </c>
      <c r="O48" s="40"/>
      <c r="P48" s="66"/>
      <c r="Q48" s="79"/>
      <c r="R48" s="79"/>
      <c r="S48" s="79"/>
      <c r="T48" s="80"/>
      <c r="U48" s="80"/>
      <c r="V48" s="80"/>
      <c r="W48" s="80"/>
    </row>
    <row r="49">
      <c r="A49" s="34">
        <v>45705.0</v>
      </c>
      <c r="B49" s="34">
        <v>45712.0</v>
      </c>
      <c r="C49" s="35">
        <v>228774.0</v>
      </c>
      <c r="D49" s="35" t="s">
        <v>73</v>
      </c>
      <c r="E49" s="34">
        <v>45474.0</v>
      </c>
      <c r="F49" s="36">
        <f t="shared" si="1"/>
        <v>7</v>
      </c>
      <c r="G49" s="34">
        <v>45558.0</v>
      </c>
      <c r="H49" s="36">
        <f t="shared" si="2"/>
        <v>5</v>
      </c>
      <c r="I49" s="35" t="s">
        <v>62</v>
      </c>
      <c r="J49" s="35">
        <v>106.0</v>
      </c>
      <c r="K49" s="38"/>
      <c r="L49" s="35" t="s">
        <v>54</v>
      </c>
      <c r="M49" s="35" t="s">
        <v>55</v>
      </c>
      <c r="N49" s="35" t="s">
        <v>15</v>
      </c>
      <c r="O49" s="40"/>
      <c r="P49" s="66"/>
      <c r="Q49" s="79"/>
      <c r="R49" s="79"/>
      <c r="S49" s="79"/>
      <c r="T49" s="80"/>
      <c r="U49" s="80"/>
      <c r="V49" s="80"/>
      <c r="W49" s="80"/>
    </row>
    <row r="50">
      <c r="A50" s="34">
        <v>45705.0</v>
      </c>
      <c r="B50" s="34">
        <v>45716.0</v>
      </c>
      <c r="C50" s="35">
        <v>222773.0</v>
      </c>
      <c r="D50" s="35" t="s">
        <v>79</v>
      </c>
      <c r="E50" s="34">
        <v>45474.0</v>
      </c>
      <c r="F50" s="36">
        <f t="shared" si="1"/>
        <v>7</v>
      </c>
      <c r="G50" s="34">
        <v>45504.0</v>
      </c>
      <c r="H50" s="36">
        <f t="shared" si="2"/>
        <v>6</v>
      </c>
      <c r="I50" s="35" t="s">
        <v>66</v>
      </c>
      <c r="J50" s="87">
        <v>45678.0</v>
      </c>
      <c r="K50" s="38"/>
      <c r="L50" s="39"/>
      <c r="M50" s="39"/>
      <c r="N50" s="35" t="s">
        <v>17</v>
      </c>
      <c r="O50" s="40"/>
      <c r="P50" s="66"/>
      <c r="Q50" s="79"/>
      <c r="R50" s="79"/>
      <c r="S50" s="79"/>
      <c r="T50" s="80"/>
      <c r="U50" s="80"/>
      <c r="V50" s="80"/>
      <c r="W50" s="80"/>
    </row>
    <row r="51">
      <c r="A51" s="34">
        <v>45705.0</v>
      </c>
      <c r="B51" s="34">
        <v>45716.0</v>
      </c>
      <c r="C51" s="35">
        <v>140147.0</v>
      </c>
      <c r="D51" s="35" t="s">
        <v>79</v>
      </c>
      <c r="E51" s="34">
        <v>44562.0</v>
      </c>
      <c r="F51" s="36">
        <f t="shared" si="1"/>
        <v>37</v>
      </c>
      <c r="G51" s="34">
        <v>44774.0</v>
      </c>
      <c r="H51" s="36">
        <f t="shared" si="2"/>
        <v>30</v>
      </c>
      <c r="I51" s="35" t="s">
        <v>49</v>
      </c>
      <c r="J51" s="35" t="s">
        <v>364</v>
      </c>
      <c r="K51" s="38"/>
      <c r="L51" s="39"/>
      <c r="M51" s="39"/>
      <c r="N51" s="35" t="s">
        <v>17</v>
      </c>
      <c r="O51" s="40"/>
      <c r="P51" s="66"/>
      <c r="Q51" s="79"/>
      <c r="R51" s="79"/>
      <c r="S51" s="79"/>
      <c r="T51" s="80"/>
      <c r="U51" s="80"/>
      <c r="V51" s="80"/>
      <c r="W51" s="80"/>
    </row>
    <row r="52">
      <c r="A52" s="34">
        <v>45705.0</v>
      </c>
      <c r="B52" s="34">
        <v>45716.0</v>
      </c>
      <c r="C52" s="35">
        <v>164517.0</v>
      </c>
      <c r="D52" s="35" t="s">
        <v>79</v>
      </c>
      <c r="E52" s="34">
        <v>44986.0</v>
      </c>
      <c r="F52" s="36">
        <f t="shared" si="1"/>
        <v>23</v>
      </c>
      <c r="G52" s="34">
        <v>45003.0</v>
      </c>
      <c r="H52" s="36">
        <f t="shared" si="2"/>
        <v>23</v>
      </c>
      <c r="I52" s="35" t="s">
        <v>66</v>
      </c>
      <c r="J52" s="35">
        <v>42.0</v>
      </c>
      <c r="K52" s="38"/>
      <c r="L52" s="39"/>
      <c r="M52" s="39"/>
      <c r="N52" s="35" t="s">
        <v>17</v>
      </c>
      <c r="O52" s="40"/>
      <c r="P52" s="66"/>
      <c r="Q52" s="79"/>
      <c r="R52" s="79"/>
      <c r="S52" s="79"/>
      <c r="T52" s="80"/>
      <c r="U52" s="80"/>
      <c r="V52" s="80"/>
      <c r="W52" s="80"/>
    </row>
    <row r="53">
      <c r="A53" s="34">
        <v>45705.0</v>
      </c>
      <c r="B53" s="34">
        <v>45716.0</v>
      </c>
      <c r="C53" s="35">
        <v>209736.0</v>
      </c>
      <c r="D53" s="35" t="s">
        <v>79</v>
      </c>
      <c r="E53" s="34">
        <v>45383.0</v>
      </c>
      <c r="F53" s="36">
        <f t="shared" si="1"/>
        <v>10</v>
      </c>
      <c r="G53" s="34">
        <v>45391.0</v>
      </c>
      <c r="H53" s="36">
        <f t="shared" si="2"/>
        <v>10</v>
      </c>
      <c r="I53" s="35" t="s">
        <v>43</v>
      </c>
      <c r="J53" s="35">
        <v>314.0</v>
      </c>
      <c r="K53" s="38"/>
      <c r="L53" s="39"/>
      <c r="M53" s="39"/>
      <c r="N53" s="35" t="s">
        <v>17</v>
      </c>
      <c r="O53" s="40"/>
      <c r="P53" s="66"/>
      <c r="Q53" s="79"/>
      <c r="R53" s="79"/>
      <c r="S53" s="79"/>
      <c r="T53" s="80"/>
      <c r="U53" s="80"/>
      <c r="V53" s="80"/>
      <c r="W53" s="80"/>
    </row>
    <row r="54">
      <c r="A54" s="34">
        <v>45705.0</v>
      </c>
      <c r="B54" s="34">
        <v>45712.0</v>
      </c>
      <c r="C54" s="35">
        <v>217028.0</v>
      </c>
      <c r="D54" s="35" t="s">
        <v>79</v>
      </c>
      <c r="E54" s="34">
        <v>45261.0</v>
      </c>
      <c r="F54" s="36">
        <f t="shared" si="1"/>
        <v>14</v>
      </c>
      <c r="G54" s="34">
        <v>45448.0</v>
      </c>
      <c r="H54" s="36">
        <f t="shared" si="2"/>
        <v>8</v>
      </c>
      <c r="I54" s="35" t="s">
        <v>39</v>
      </c>
      <c r="J54" s="35" t="s">
        <v>91</v>
      </c>
      <c r="K54" s="48">
        <v>8000.0</v>
      </c>
      <c r="L54" s="35" t="s">
        <v>54</v>
      </c>
      <c r="M54" s="35" t="s">
        <v>353</v>
      </c>
      <c r="N54" s="35" t="s">
        <v>20</v>
      </c>
      <c r="O54" s="40"/>
      <c r="P54" s="66"/>
      <c r="Q54" s="79"/>
      <c r="R54" s="79"/>
      <c r="S54" s="79"/>
      <c r="T54" s="80"/>
      <c r="U54" s="80"/>
      <c r="V54" s="80"/>
      <c r="W54" s="80"/>
    </row>
    <row r="55">
      <c r="A55" s="34">
        <v>45705.0</v>
      </c>
      <c r="B55" s="34">
        <v>45716.0</v>
      </c>
      <c r="C55" s="35">
        <v>206939.0</v>
      </c>
      <c r="D55" s="35" t="s">
        <v>79</v>
      </c>
      <c r="E55" s="34">
        <v>45352.0</v>
      </c>
      <c r="F55" s="36">
        <f t="shared" si="1"/>
        <v>11</v>
      </c>
      <c r="G55" s="34">
        <v>45370.0</v>
      </c>
      <c r="H55" s="36">
        <f t="shared" si="2"/>
        <v>11</v>
      </c>
      <c r="I55" s="35" t="s">
        <v>43</v>
      </c>
      <c r="J55" s="35" t="s">
        <v>80</v>
      </c>
      <c r="K55" s="38"/>
      <c r="L55" s="39"/>
      <c r="M55" s="39"/>
      <c r="N55" s="35" t="s">
        <v>17</v>
      </c>
      <c r="O55" s="40"/>
      <c r="P55" s="66"/>
      <c r="Q55" s="79"/>
      <c r="R55" s="79"/>
      <c r="S55" s="79"/>
      <c r="T55" s="80"/>
      <c r="U55" s="80"/>
      <c r="V55" s="80"/>
      <c r="W55" s="80"/>
    </row>
    <row r="56">
      <c r="A56" s="34">
        <v>45705.0</v>
      </c>
      <c r="B56" s="34">
        <v>45712.0</v>
      </c>
      <c r="C56" s="35">
        <v>218507.0</v>
      </c>
      <c r="D56" s="35" t="s">
        <v>79</v>
      </c>
      <c r="E56" s="34">
        <v>45444.0</v>
      </c>
      <c r="F56" s="36">
        <f t="shared" si="1"/>
        <v>8</v>
      </c>
      <c r="G56" s="34">
        <v>45463.0</v>
      </c>
      <c r="H56" s="36">
        <f t="shared" si="2"/>
        <v>8</v>
      </c>
      <c r="I56" s="35" t="s">
        <v>49</v>
      </c>
      <c r="J56" s="35" t="s">
        <v>31</v>
      </c>
      <c r="K56" s="38"/>
      <c r="L56" s="39"/>
      <c r="M56" s="39"/>
      <c r="N56" s="35" t="s">
        <v>21</v>
      </c>
      <c r="O56" s="40"/>
      <c r="P56" s="61"/>
      <c r="Q56" s="82"/>
      <c r="R56" s="82"/>
      <c r="S56" s="82"/>
      <c r="T56" s="61"/>
      <c r="U56" s="80"/>
      <c r="V56" s="80"/>
      <c r="W56" s="80"/>
    </row>
    <row r="57">
      <c r="A57" s="34">
        <v>45705.0</v>
      </c>
      <c r="B57" s="34">
        <v>45713.0</v>
      </c>
      <c r="C57" s="35">
        <v>220907.0</v>
      </c>
      <c r="D57" s="35" t="s">
        <v>79</v>
      </c>
      <c r="E57" s="34">
        <v>45323.0</v>
      </c>
      <c r="F57" s="36">
        <f t="shared" si="1"/>
        <v>12</v>
      </c>
      <c r="G57" s="34">
        <v>45482.0</v>
      </c>
      <c r="H57" s="36">
        <f t="shared" si="2"/>
        <v>7</v>
      </c>
      <c r="I57" s="35" t="s">
        <v>39</v>
      </c>
      <c r="J57" s="35">
        <v>501.0</v>
      </c>
      <c r="K57" s="48" t="s">
        <v>358</v>
      </c>
      <c r="L57" s="35" t="s">
        <v>54</v>
      </c>
      <c r="M57" s="35" t="s">
        <v>353</v>
      </c>
      <c r="N57" s="35" t="s">
        <v>20</v>
      </c>
      <c r="O57" s="40"/>
      <c r="P57" s="61"/>
      <c r="Q57" s="61"/>
      <c r="R57" s="61"/>
      <c r="S57" s="61"/>
      <c r="T57" s="61"/>
      <c r="U57" s="80"/>
      <c r="V57" s="80"/>
      <c r="W57" s="80"/>
    </row>
    <row r="58">
      <c r="A58" s="34">
        <v>45705.0</v>
      </c>
      <c r="B58" s="34">
        <v>45716.0</v>
      </c>
      <c r="C58" s="35">
        <v>238276.0</v>
      </c>
      <c r="D58" s="35" t="s">
        <v>79</v>
      </c>
      <c r="E58" s="34">
        <v>45323.0</v>
      </c>
      <c r="F58" s="36">
        <f t="shared" si="1"/>
        <v>12</v>
      </c>
      <c r="G58" s="34">
        <v>45663.0</v>
      </c>
      <c r="H58" s="36">
        <f t="shared" si="2"/>
        <v>1</v>
      </c>
      <c r="I58" s="35" t="s">
        <v>49</v>
      </c>
      <c r="J58" s="35">
        <v>208.0</v>
      </c>
      <c r="K58" s="48">
        <v>8000.0</v>
      </c>
      <c r="L58" s="39"/>
      <c r="M58" s="39"/>
      <c r="N58" s="35" t="s">
        <v>17</v>
      </c>
      <c r="O58" s="40"/>
      <c r="P58" s="61"/>
      <c r="Q58" s="61"/>
      <c r="R58" s="61"/>
      <c r="S58" s="61"/>
      <c r="T58" s="61"/>
      <c r="U58" s="80"/>
      <c r="V58" s="80"/>
      <c r="W58" s="80"/>
    </row>
    <row r="59">
      <c r="A59" s="34">
        <v>45705.0</v>
      </c>
      <c r="B59" s="34">
        <v>45712.0</v>
      </c>
      <c r="C59" s="35">
        <v>227978.0</v>
      </c>
      <c r="D59" s="35" t="s">
        <v>79</v>
      </c>
      <c r="E59" s="34">
        <v>45444.0</v>
      </c>
      <c r="F59" s="36">
        <f t="shared" si="1"/>
        <v>8</v>
      </c>
      <c r="G59" s="34">
        <v>45548.0</v>
      </c>
      <c r="H59" s="36">
        <f t="shared" si="2"/>
        <v>5</v>
      </c>
      <c r="I59" s="35" t="s">
        <v>62</v>
      </c>
      <c r="J59" s="35">
        <v>106.0</v>
      </c>
      <c r="K59" s="38"/>
      <c r="L59" s="35" t="s">
        <v>54</v>
      </c>
      <c r="M59" s="35" t="s">
        <v>353</v>
      </c>
      <c r="N59" s="35" t="s">
        <v>20</v>
      </c>
      <c r="O59" s="40"/>
      <c r="P59" s="61"/>
      <c r="Q59" s="61"/>
      <c r="R59" s="61"/>
      <c r="S59" s="61"/>
      <c r="T59" s="61"/>
      <c r="U59" s="80"/>
      <c r="V59" s="80"/>
      <c r="W59" s="80"/>
    </row>
    <row r="60">
      <c r="A60" s="34">
        <v>45705.0</v>
      </c>
      <c r="B60" s="34">
        <v>45712.0</v>
      </c>
      <c r="C60" s="35">
        <v>230690.0</v>
      </c>
      <c r="D60" s="35" t="s">
        <v>79</v>
      </c>
      <c r="E60" s="34">
        <v>45536.0</v>
      </c>
      <c r="F60" s="36">
        <f t="shared" si="1"/>
        <v>5</v>
      </c>
      <c r="G60" s="37">
        <v>45575.0</v>
      </c>
      <c r="H60" s="36">
        <f t="shared" si="2"/>
        <v>4</v>
      </c>
      <c r="I60" s="35" t="s">
        <v>39</v>
      </c>
      <c r="J60" s="35">
        <v>502.0</v>
      </c>
      <c r="K60" s="38"/>
      <c r="L60" s="35" t="s">
        <v>54</v>
      </c>
      <c r="M60" s="35" t="s">
        <v>55</v>
      </c>
      <c r="N60" s="35" t="s">
        <v>20</v>
      </c>
      <c r="O60" s="40"/>
      <c r="P60" s="61"/>
      <c r="Q60" s="61"/>
      <c r="R60" s="61"/>
      <c r="S60" s="61"/>
      <c r="T60" s="61"/>
      <c r="U60" s="80"/>
      <c r="V60" s="80"/>
      <c r="W60" s="80"/>
    </row>
    <row r="61">
      <c r="A61" s="34">
        <v>45705.0</v>
      </c>
      <c r="B61" s="34">
        <v>45716.0</v>
      </c>
      <c r="C61" s="35">
        <v>170352.0</v>
      </c>
      <c r="D61" s="35" t="s">
        <v>214</v>
      </c>
      <c r="E61" s="34">
        <v>45017.0</v>
      </c>
      <c r="F61" s="36">
        <f t="shared" si="1"/>
        <v>22</v>
      </c>
      <c r="G61" s="34">
        <v>45061.0</v>
      </c>
      <c r="H61" s="36">
        <f t="shared" si="2"/>
        <v>21</v>
      </c>
      <c r="I61" s="35" t="s">
        <v>49</v>
      </c>
      <c r="J61" s="35" t="s">
        <v>365</v>
      </c>
      <c r="K61" s="38"/>
      <c r="L61" s="39"/>
      <c r="M61" s="39"/>
      <c r="N61" s="35" t="s">
        <v>17</v>
      </c>
      <c r="O61" s="40"/>
      <c r="P61" s="61"/>
      <c r="Q61" s="61"/>
      <c r="R61" s="61"/>
      <c r="S61" s="61"/>
      <c r="T61" s="61"/>
      <c r="U61" s="80"/>
      <c r="V61" s="80"/>
      <c r="W61" s="80"/>
    </row>
    <row r="62">
      <c r="A62" s="34">
        <v>45705.0</v>
      </c>
      <c r="B62" s="34">
        <v>45707.0</v>
      </c>
      <c r="C62" s="35">
        <v>198720.0</v>
      </c>
      <c r="D62" s="35" t="s">
        <v>214</v>
      </c>
      <c r="E62" s="34">
        <v>45292.0</v>
      </c>
      <c r="F62" s="36">
        <f t="shared" si="1"/>
        <v>13</v>
      </c>
      <c r="G62" s="34">
        <v>45315.0</v>
      </c>
      <c r="H62" s="36">
        <f t="shared" si="2"/>
        <v>13</v>
      </c>
      <c r="I62" s="35" t="s">
        <v>43</v>
      </c>
      <c r="J62" s="35" t="s">
        <v>31</v>
      </c>
      <c r="K62" s="48" t="s">
        <v>349</v>
      </c>
      <c r="L62" s="39"/>
      <c r="M62" s="35" t="s">
        <v>359</v>
      </c>
      <c r="N62" s="35" t="s">
        <v>21</v>
      </c>
      <c r="O62" s="40"/>
      <c r="P62" s="61"/>
      <c r="Q62" s="61"/>
      <c r="R62" s="61"/>
      <c r="S62" s="61"/>
      <c r="T62" s="61"/>
      <c r="U62" s="80"/>
      <c r="V62" s="80"/>
      <c r="W62" s="80"/>
    </row>
    <row r="63">
      <c r="A63" s="34">
        <v>45705.0</v>
      </c>
      <c r="B63" s="34">
        <v>45707.0</v>
      </c>
      <c r="C63" s="35">
        <v>201299.0</v>
      </c>
      <c r="D63" s="35" t="s">
        <v>214</v>
      </c>
      <c r="E63" s="34">
        <v>45292.0</v>
      </c>
      <c r="F63" s="36">
        <f t="shared" si="1"/>
        <v>13</v>
      </c>
      <c r="G63" s="34">
        <v>45327.0</v>
      </c>
      <c r="H63" s="36">
        <f t="shared" si="2"/>
        <v>12</v>
      </c>
      <c r="I63" s="35" t="s">
        <v>62</v>
      </c>
      <c r="J63" s="35" t="s">
        <v>31</v>
      </c>
      <c r="K63" s="48" t="s">
        <v>351</v>
      </c>
      <c r="L63" s="39"/>
      <c r="M63" s="48" t="s">
        <v>351</v>
      </c>
      <c r="N63" s="35" t="s">
        <v>21</v>
      </c>
      <c r="O63" s="40"/>
      <c r="P63" s="61"/>
      <c r="Q63" s="61"/>
      <c r="R63" s="61"/>
      <c r="S63" s="61"/>
      <c r="T63" s="61"/>
      <c r="U63" s="80"/>
      <c r="V63" s="80"/>
      <c r="W63" s="80"/>
    </row>
    <row r="64">
      <c r="A64" s="34">
        <v>45705.0</v>
      </c>
      <c r="B64" s="34">
        <v>45713.0</v>
      </c>
      <c r="C64" s="35">
        <v>225982.0</v>
      </c>
      <c r="D64" s="35" t="s">
        <v>214</v>
      </c>
      <c r="E64" s="34">
        <v>45383.0</v>
      </c>
      <c r="F64" s="36">
        <f t="shared" si="1"/>
        <v>10</v>
      </c>
      <c r="G64" s="34">
        <v>45531.0</v>
      </c>
      <c r="H64" s="36">
        <f t="shared" si="2"/>
        <v>6</v>
      </c>
      <c r="I64" s="35" t="s">
        <v>43</v>
      </c>
      <c r="J64" s="35">
        <v>312.0</v>
      </c>
      <c r="K64" s="48" t="s">
        <v>349</v>
      </c>
      <c r="L64" s="35" t="s">
        <v>54</v>
      </c>
      <c r="M64" s="35" t="s">
        <v>350</v>
      </c>
      <c r="N64" s="35" t="s">
        <v>15</v>
      </c>
      <c r="O64" s="40"/>
      <c r="P64" s="61"/>
      <c r="Q64" s="61"/>
      <c r="R64" s="61"/>
      <c r="S64" s="61"/>
      <c r="T64" s="61"/>
      <c r="U64" s="80"/>
      <c r="V64" s="80"/>
      <c r="W64" s="80"/>
    </row>
    <row r="65">
      <c r="A65" s="34">
        <v>45693.0</v>
      </c>
      <c r="B65" s="34">
        <v>45707.0</v>
      </c>
      <c r="C65" s="35">
        <v>225520.0</v>
      </c>
      <c r="D65" s="35" t="s">
        <v>214</v>
      </c>
      <c r="E65" s="34">
        <v>45505.0</v>
      </c>
      <c r="F65" s="36">
        <f t="shared" si="1"/>
        <v>6</v>
      </c>
      <c r="G65" s="34">
        <v>45534.0</v>
      </c>
      <c r="H65" s="36">
        <f t="shared" si="2"/>
        <v>5</v>
      </c>
      <c r="I65" s="35" t="s">
        <v>43</v>
      </c>
      <c r="J65" s="35">
        <v>310.0</v>
      </c>
      <c r="K65" s="48">
        <v>12000.0</v>
      </c>
      <c r="L65" s="35" t="s">
        <v>54</v>
      </c>
      <c r="M65" s="35" t="s">
        <v>55</v>
      </c>
      <c r="N65" s="35" t="s">
        <v>15</v>
      </c>
      <c r="O65" s="40"/>
      <c r="P65" s="61"/>
      <c r="Q65" s="61"/>
      <c r="R65" s="61"/>
      <c r="S65" s="61"/>
      <c r="T65" s="61"/>
      <c r="U65" s="80"/>
      <c r="V65" s="80"/>
      <c r="W65" s="80"/>
    </row>
    <row r="66">
      <c r="A66" s="34">
        <v>45705.0</v>
      </c>
      <c r="B66" s="34">
        <v>45716.0</v>
      </c>
      <c r="C66" s="35">
        <v>195029.0</v>
      </c>
      <c r="D66" s="35" t="s">
        <v>214</v>
      </c>
      <c r="E66" s="34">
        <v>45108.0</v>
      </c>
      <c r="F66" s="36">
        <f t="shared" si="1"/>
        <v>19</v>
      </c>
      <c r="G66" s="37">
        <v>45271.0</v>
      </c>
      <c r="H66" s="36">
        <f t="shared" si="2"/>
        <v>14</v>
      </c>
      <c r="I66" s="35" t="s">
        <v>49</v>
      </c>
      <c r="J66" s="35">
        <v>269.0</v>
      </c>
      <c r="K66" s="38"/>
      <c r="L66" s="39"/>
      <c r="M66" s="39"/>
      <c r="N66" s="35" t="s">
        <v>17</v>
      </c>
      <c r="O66" s="40"/>
      <c r="P66" s="61"/>
      <c r="Q66" s="61"/>
      <c r="R66" s="61"/>
      <c r="S66" s="61"/>
      <c r="T66" s="61"/>
      <c r="U66" s="80"/>
      <c r="V66" s="80"/>
      <c r="W66" s="80"/>
    </row>
    <row r="67">
      <c r="A67" s="34">
        <v>45705.0</v>
      </c>
      <c r="B67" s="34">
        <v>45712.0</v>
      </c>
      <c r="C67" s="35">
        <v>202666.0</v>
      </c>
      <c r="D67" s="35" t="s">
        <v>84</v>
      </c>
      <c r="E67" s="34">
        <v>45323.0</v>
      </c>
      <c r="F67" s="36">
        <f t="shared" si="1"/>
        <v>12</v>
      </c>
      <c r="G67" s="34">
        <v>45345.0</v>
      </c>
      <c r="H67" s="36">
        <f t="shared" si="2"/>
        <v>12</v>
      </c>
      <c r="I67" s="35" t="s">
        <v>49</v>
      </c>
      <c r="J67" s="35" t="s">
        <v>31</v>
      </c>
      <c r="K67" s="38"/>
      <c r="L67" s="39"/>
      <c r="M67" s="39"/>
      <c r="N67" s="35" t="s">
        <v>21</v>
      </c>
      <c r="O67" s="40"/>
      <c r="P67" s="61"/>
      <c r="Q67" s="61"/>
      <c r="R67" s="61"/>
      <c r="S67" s="61"/>
      <c r="T67" s="61"/>
      <c r="U67" s="80"/>
      <c r="V67" s="80"/>
      <c r="W67" s="80"/>
    </row>
    <row r="68">
      <c r="A68" s="34">
        <v>45705.0</v>
      </c>
      <c r="B68" s="34">
        <v>45716.0</v>
      </c>
      <c r="C68" s="35">
        <v>152288.0</v>
      </c>
      <c r="D68" s="35" t="s">
        <v>84</v>
      </c>
      <c r="E68" s="34">
        <v>44835.0</v>
      </c>
      <c r="F68" s="36">
        <f t="shared" si="1"/>
        <v>28</v>
      </c>
      <c r="G68" s="37">
        <v>44890.0</v>
      </c>
      <c r="H68" s="36">
        <f t="shared" si="2"/>
        <v>27</v>
      </c>
      <c r="I68" s="35" t="s">
        <v>46</v>
      </c>
      <c r="J68" s="35">
        <v>404.0</v>
      </c>
      <c r="K68" s="38"/>
      <c r="L68" s="39"/>
      <c r="M68" s="39"/>
      <c r="N68" s="35" t="s">
        <v>17</v>
      </c>
      <c r="O68" s="40"/>
      <c r="P68" s="61"/>
      <c r="Q68" s="61"/>
      <c r="R68" s="61"/>
      <c r="S68" s="61"/>
      <c r="T68" s="61"/>
      <c r="U68" s="80"/>
      <c r="V68" s="80"/>
      <c r="W68" s="80"/>
    </row>
    <row r="69">
      <c r="A69" s="34">
        <v>45705.0</v>
      </c>
      <c r="B69" s="34">
        <v>45716.0</v>
      </c>
      <c r="C69" s="35">
        <v>188104.0</v>
      </c>
      <c r="D69" s="35" t="s">
        <v>84</v>
      </c>
      <c r="E69" s="34">
        <v>45200.0</v>
      </c>
      <c r="F69" s="36">
        <f t="shared" si="1"/>
        <v>16</v>
      </c>
      <c r="G69" s="34">
        <v>45113.0</v>
      </c>
      <c r="H69" s="36">
        <f t="shared" si="2"/>
        <v>19</v>
      </c>
      <c r="I69" s="35" t="s">
        <v>43</v>
      </c>
      <c r="J69" s="35">
        <v>314.0</v>
      </c>
      <c r="K69" s="38"/>
      <c r="L69" s="39"/>
      <c r="M69" s="39"/>
      <c r="N69" s="35" t="s">
        <v>17</v>
      </c>
      <c r="O69" s="40"/>
      <c r="P69" s="61"/>
      <c r="Q69" s="61"/>
      <c r="R69" s="61"/>
      <c r="S69" s="61"/>
      <c r="T69" s="61"/>
      <c r="U69" s="80"/>
      <c r="V69" s="80"/>
      <c r="W69" s="80"/>
    </row>
    <row r="70">
      <c r="A70" s="34">
        <v>45705.0</v>
      </c>
      <c r="B70" s="34">
        <v>45707.0</v>
      </c>
      <c r="C70" s="35">
        <v>204366.0</v>
      </c>
      <c r="D70" s="35" t="s">
        <v>84</v>
      </c>
      <c r="E70" s="34">
        <v>45292.0</v>
      </c>
      <c r="F70" s="36">
        <f t="shared" si="1"/>
        <v>13</v>
      </c>
      <c r="G70" s="34">
        <v>45352.0</v>
      </c>
      <c r="H70" s="36">
        <f t="shared" si="2"/>
        <v>11</v>
      </c>
      <c r="I70" s="35" t="s">
        <v>43</v>
      </c>
      <c r="J70" s="35" t="s">
        <v>31</v>
      </c>
      <c r="K70" s="48" t="s">
        <v>349</v>
      </c>
      <c r="L70" s="39"/>
      <c r="M70" s="35" t="s">
        <v>359</v>
      </c>
      <c r="N70" s="35" t="s">
        <v>22</v>
      </c>
      <c r="O70" s="40"/>
      <c r="P70" s="61"/>
      <c r="Q70" s="61"/>
      <c r="R70" s="61"/>
      <c r="S70" s="61"/>
      <c r="T70" s="61"/>
      <c r="U70" s="80"/>
      <c r="V70" s="80"/>
      <c r="W70" s="80"/>
    </row>
    <row r="71">
      <c r="A71" s="34">
        <v>45705.0</v>
      </c>
      <c r="B71" s="34">
        <v>45707.0</v>
      </c>
      <c r="C71" s="35">
        <v>216505.0</v>
      </c>
      <c r="D71" s="35" t="s">
        <v>84</v>
      </c>
      <c r="E71" s="34">
        <v>45352.0</v>
      </c>
      <c r="F71" s="36">
        <f t="shared" si="1"/>
        <v>11</v>
      </c>
      <c r="G71" s="34">
        <v>45442.0</v>
      </c>
      <c r="H71" s="36">
        <f t="shared" si="2"/>
        <v>8</v>
      </c>
      <c r="I71" s="35" t="s">
        <v>43</v>
      </c>
      <c r="J71" s="35">
        <v>308.0</v>
      </c>
      <c r="K71" s="48">
        <v>4000.0</v>
      </c>
      <c r="L71" s="35" t="s">
        <v>54</v>
      </c>
      <c r="M71" s="35" t="s">
        <v>55</v>
      </c>
      <c r="N71" s="35" t="s">
        <v>15</v>
      </c>
      <c r="O71" s="40"/>
      <c r="P71" s="61"/>
      <c r="Q71" s="61"/>
      <c r="R71" s="61"/>
      <c r="S71" s="61"/>
      <c r="T71" s="61"/>
      <c r="U71" s="80"/>
      <c r="V71" s="80"/>
      <c r="W71" s="80"/>
    </row>
    <row r="72">
      <c r="A72" s="34">
        <v>45705.0</v>
      </c>
      <c r="B72" s="34">
        <v>45716.0</v>
      </c>
      <c r="C72" s="35">
        <v>208633.0</v>
      </c>
      <c r="D72" s="35" t="s">
        <v>84</v>
      </c>
      <c r="E72" s="34">
        <v>45292.0</v>
      </c>
      <c r="F72" s="36">
        <f t="shared" si="1"/>
        <v>13</v>
      </c>
      <c r="G72" s="34">
        <v>45392.0</v>
      </c>
      <c r="H72" s="36">
        <f t="shared" si="2"/>
        <v>10</v>
      </c>
      <c r="I72" s="35" t="s">
        <v>46</v>
      </c>
      <c r="J72" s="35">
        <v>404.0</v>
      </c>
      <c r="K72" s="38"/>
      <c r="L72" s="39"/>
      <c r="M72" s="39"/>
      <c r="N72" s="35" t="s">
        <v>17</v>
      </c>
      <c r="O72" s="40"/>
      <c r="P72" s="61"/>
      <c r="Q72" s="61"/>
      <c r="R72" s="61"/>
      <c r="S72" s="61"/>
      <c r="T72" s="61"/>
      <c r="U72" s="80"/>
      <c r="V72" s="80"/>
      <c r="W72" s="80"/>
    </row>
    <row r="73">
      <c r="A73" s="34">
        <v>45705.0</v>
      </c>
      <c r="B73" s="34">
        <v>45715.0</v>
      </c>
      <c r="C73" s="35">
        <v>198928.0</v>
      </c>
      <c r="D73" s="35" t="s">
        <v>84</v>
      </c>
      <c r="E73" s="34">
        <v>45231.0</v>
      </c>
      <c r="F73" s="36">
        <f t="shared" si="1"/>
        <v>15</v>
      </c>
      <c r="G73" s="34">
        <v>45311.0</v>
      </c>
      <c r="H73" s="36">
        <f t="shared" si="2"/>
        <v>13</v>
      </c>
      <c r="I73" s="35" t="s">
        <v>46</v>
      </c>
      <c r="J73" s="35">
        <v>401.0</v>
      </c>
      <c r="K73" s="48" t="s">
        <v>358</v>
      </c>
      <c r="L73" s="35" t="s">
        <v>54</v>
      </c>
      <c r="M73" s="35" t="s">
        <v>353</v>
      </c>
      <c r="N73" s="35" t="s">
        <v>20</v>
      </c>
      <c r="O73" s="40"/>
      <c r="P73" s="61"/>
      <c r="Q73" s="61"/>
      <c r="R73" s="61"/>
      <c r="S73" s="61"/>
      <c r="T73" s="61"/>
      <c r="U73" s="80"/>
      <c r="V73" s="80"/>
      <c r="W73" s="80"/>
    </row>
    <row r="74">
      <c r="A74" s="34">
        <v>45705.0</v>
      </c>
      <c r="B74" s="34">
        <v>45712.0</v>
      </c>
      <c r="C74" s="35">
        <v>187291.0</v>
      </c>
      <c r="D74" s="35" t="s">
        <v>84</v>
      </c>
      <c r="E74" s="34">
        <v>45139.0</v>
      </c>
      <c r="F74" s="36">
        <f t="shared" si="1"/>
        <v>18</v>
      </c>
      <c r="G74" s="34">
        <v>45198.0</v>
      </c>
      <c r="H74" s="36">
        <f t="shared" si="2"/>
        <v>16</v>
      </c>
      <c r="I74" s="35" t="s">
        <v>46</v>
      </c>
      <c r="J74" s="35">
        <v>404.0</v>
      </c>
      <c r="K74" s="48">
        <v>5000.0</v>
      </c>
      <c r="L74" s="39"/>
      <c r="M74" s="39"/>
      <c r="N74" s="35" t="s">
        <v>87</v>
      </c>
      <c r="O74" s="40"/>
      <c r="P74" s="61"/>
      <c r="Q74" s="61"/>
      <c r="R74" s="61"/>
      <c r="S74" s="61"/>
      <c r="T74" s="61"/>
      <c r="U74" s="80"/>
      <c r="V74" s="80"/>
      <c r="W74" s="80"/>
    </row>
    <row r="75">
      <c r="A75" s="34">
        <v>45705.0</v>
      </c>
      <c r="B75" s="34">
        <v>45716.0</v>
      </c>
      <c r="C75" s="35">
        <v>196951.0</v>
      </c>
      <c r="D75" s="35" t="s">
        <v>84</v>
      </c>
      <c r="E75" s="34">
        <v>45261.0</v>
      </c>
      <c r="F75" s="36">
        <f t="shared" si="1"/>
        <v>14</v>
      </c>
      <c r="G75" s="34">
        <v>45294.0</v>
      </c>
      <c r="H75" s="36">
        <f t="shared" si="2"/>
        <v>13</v>
      </c>
      <c r="I75" s="35" t="s">
        <v>66</v>
      </c>
      <c r="J75" s="35" t="s">
        <v>366</v>
      </c>
      <c r="K75" s="38"/>
      <c r="L75" s="39"/>
      <c r="M75" s="39"/>
      <c r="N75" s="35" t="s">
        <v>17</v>
      </c>
      <c r="O75" s="40"/>
      <c r="P75" s="61"/>
      <c r="Q75" s="61"/>
      <c r="R75" s="61"/>
      <c r="S75" s="61"/>
      <c r="T75" s="61"/>
      <c r="U75" s="80"/>
      <c r="V75" s="80"/>
      <c r="W75" s="80"/>
    </row>
    <row r="76">
      <c r="A76" s="34">
        <v>45699.0</v>
      </c>
      <c r="B76" s="34">
        <v>45707.0</v>
      </c>
      <c r="C76" s="35">
        <v>220627.0</v>
      </c>
      <c r="D76" s="35" t="s">
        <v>84</v>
      </c>
      <c r="E76" s="34">
        <v>45444.0</v>
      </c>
      <c r="F76" s="36">
        <f t="shared" si="1"/>
        <v>8</v>
      </c>
      <c r="G76" s="34">
        <v>45483.0</v>
      </c>
      <c r="H76" s="36">
        <f t="shared" si="2"/>
        <v>7</v>
      </c>
      <c r="I76" s="35" t="s">
        <v>43</v>
      </c>
      <c r="J76" s="35">
        <v>308.0</v>
      </c>
      <c r="K76" s="48">
        <v>8500.0</v>
      </c>
      <c r="L76" s="35" t="s">
        <v>54</v>
      </c>
      <c r="M76" s="35" t="s">
        <v>367</v>
      </c>
      <c r="N76" s="35" t="s">
        <v>20</v>
      </c>
      <c r="O76" s="40"/>
      <c r="P76" s="61"/>
      <c r="Q76" s="61"/>
      <c r="R76" s="61"/>
      <c r="S76" s="61"/>
      <c r="T76" s="61"/>
      <c r="U76" s="80"/>
      <c r="V76" s="80"/>
      <c r="W76" s="80"/>
    </row>
    <row r="77">
      <c r="A77" s="34">
        <v>45705.0</v>
      </c>
      <c r="B77" s="34">
        <v>45716.0</v>
      </c>
      <c r="C77" s="35">
        <v>219115.0</v>
      </c>
      <c r="D77" s="35" t="s">
        <v>84</v>
      </c>
      <c r="E77" s="34">
        <v>45444.0</v>
      </c>
      <c r="F77" s="36">
        <f t="shared" si="1"/>
        <v>8</v>
      </c>
      <c r="G77" s="34">
        <v>45478.0</v>
      </c>
      <c r="H77" s="36">
        <f t="shared" si="2"/>
        <v>7</v>
      </c>
      <c r="I77" s="35" t="s">
        <v>43</v>
      </c>
      <c r="J77" s="35">
        <v>307.0</v>
      </c>
      <c r="K77" s="38"/>
      <c r="L77" s="39"/>
      <c r="M77" s="39"/>
      <c r="N77" s="35" t="s">
        <v>17</v>
      </c>
      <c r="O77" s="40"/>
      <c r="P77" s="61"/>
      <c r="Q77" s="61"/>
      <c r="R77" s="61"/>
      <c r="S77" s="61"/>
      <c r="T77" s="61"/>
      <c r="U77" s="80"/>
      <c r="V77" s="80"/>
      <c r="W77" s="80"/>
    </row>
    <row r="78">
      <c r="A78" s="34">
        <v>45714.0</v>
      </c>
      <c r="B78" s="34">
        <v>45716.0</v>
      </c>
      <c r="C78" s="35">
        <v>228893.0</v>
      </c>
      <c r="D78" s="35" t="s">
        <v>84</v>
      </c>
      <c r="E78" s="34">
        <v>45536.0</v>
      </c>
      <c r="F78" s="36">
        <f t="shared" si="1"/>
        <v>5</v>
      </c>
      <c r="G78" s="34">
        <v>45562.0</v>
      </c>
      <c r="H78" s="36">
        <f t="shared" si="2"/>
        <v>5</v>
      </c>
      <c r="I78" s="35" t="s">
        <v>47</v>
      </c>
      <c r="J78" s="35" t="s">
        <v>31</v>
      </c>
      <c r="K78" s="48" t="s">
        <v>96</v>
      </c>
      <c r="L78" s="39"/>
      <c r="M78" s="39"/>
      <c r="N78" s="35" t="s">
        <v>17</v>
      </c>
      <c r="O78" s="40"/>
      <c r="P78" s="61"/>
      <c r="Q78" s="61"/>
      <c r="R78" s="61"/>
      <c r="S78" s="61"/>
      <c r="T78" s="61"/>
      <c r="U78" s="80"/>
      <c r="V78" s="80"/>
      <c r="W78" s="80"/>
    </row>
    <row r="79">
      <c r="A79" s="34">
        <v>45705.0</v>
      </c>
      <c r="B79" s="34">
        <v>45716.0</v>
      </c>
      <c r="C79" s="35">
        <v>236840.0</v>
      </c>
      <c r="D79" s="35" t="s">
        <v>84</v>
      </c>
      <c r="E79" s="34">
        <v>45536.0</v>
      </c>
      <c r="F79" s="36">
        <f t="shared" si="1"/>
        <v>5</v>
      </c>
      <c r="G79" s="37">
        <v>45639.0</v>
      </c>
      <c r="H79" s="36">
        <f t="shared" si="2"/>
        <v>2</v>
      </c>
      <c r="I79" s="35" t="s">
        <v>43</v>
      </c>
      <c r="J79" s="35">
        <v>310.0</v>
      </c>
      <c r="K79" s="38"/>
      <c r="L79" s="39"/>
      <c r="M79" s="39"/>
      <c r="N79" s="35" t="s">
        <v>17</v>
      </c>
      <c r="O79" s="40"/>
      <c r="P79" s="61"/>
      <c r="Q79" s="61"/>
      <c r="R79" s="61"/>
      <c r="S79" s="61"/>
      <c r="T79" s="61"/>
      <c r="U79" s="80"/>
      <c r="V79" s="80"/>
      <c r="W79" s="80"/>
    </row>
    <row r="80">
      <c r="A80" s="34">
        <v>45705.0</v>
      </c>
      <c r="B80" s="34">
        <v>45716.0</v>
      </c>
      <c r="C80" s="35">
        <v>227452.0</v>
      </c>
      <c r="D80" s="35" t="s">
        <v>84</v>
      </c>
      <c r="E80" s="34">
        <v>45474.0</v>
      </c>
      <c r="F80" s="36">
        <f t="shared" si="1"/>
        <v>7</v>
      </c>
      <c r="G80" s="34">
        <v>45546.0</v>
      </c>
      <c r="H80" s="36">
        <f t="shared" si="2"/>
        <v>5</v>
      </c>
      <c r="I80" s="35" t="s">
        <v>46</v>
      </c>
      <c r="J80" s="35" t="s">
        <v>31</v>
      </c>
      <c r="K80" s="38"/>
      <c r="L80" s="39"/>
      <c r="M80" s="39"/>
      <c r="N80" s="35" t="s">
        <v>17</v>
      </c>
      <c r="O80" s="40"/>
      <c r="P80" s="61"/>
      <c r="Q80" s="61"/>
      <c r="R80" s="61"/>
      <c r="S80" s="61"/>
      <c r="T80" s="61"/>
      <c r="U80" s="80"/>
      <c r="V80" s="80"/>
      <c r="W80" s="80"/>
    </row>
    <row r="81">
      <c r="A81" s="34">
        <v>45705.0</v>
      </c>
      <c r="B81" s="34">
        <v>45716.0</v>
      </c>
      <c r="C81" s="35">
        <v>228601.0</v>
      </c>
      <c r="D81" s="35" t="s">
        <v>84</v>
      </c>
      <c r="E81" s="34">
        <v>45536.0</v>
      </c>
      <c r="F81" s="36">
        <f t="shared" si="1"/>
        <v>5</v>
      </c>
      <c r="G81" s="34">
        <v>45558.0</v>
      </c>
      <c r="H81" s="36">
        <f t="shared" si="2"/>
        <v>5</v>
      </c>
      <c r="I81" s="35" t="s">
        <v>46</v>
      </c>
      <c r="J81" s="35" t="s">
        <v>31</v>
      </c>
      <c r="K81" s="38"/>
      <c r="L81" s="39"/>
      <c r="M81" s="39"/>
      <c r="N81" s="35" t="s">
        <v>17</v>
      </c>
      <c r="O81" s="40"/>
      <c r="P81" s="61"/>
      <c r="Q81" s="61"/>
      <c r="R81" s="61"/>
      <c r="S81" s="61"/>
      <c r="T81" s="61"/>
      <c r="U81" s="80"/>
      <c r="V81" s="80"/>
      <c r="W81" s="80"/>
    </row>
    <row r="82">
      <c r="A82" s="34">
        <v>45705.0</v>
      </c>
      <c r="B82" s="34">
        <v>45716.0</v>
      </c>
      <c r="C82" s="35">
        <v>240398.0</v>
      </c>
      <c r="D82" s="35" t="s">
        <v>84</v>
      </c>
      <c r="E82" s="34">
        <v>45566.0</v>
      </c>
      <c r="F82" s="36">
        <f t="shared" si="1"/>
        <v>4</v>
      </c>
      <c r="G82" s="34">
        <v>45680.0</v>
      </c>
      <c r="H82" s="36">
        <f t="shared" si="2"/>
        <v>1</v>
      </c>
      <c r="I82" s="35" t="s">
        <v>43</v>
      </c>
      <c r="J82" s="35" t="s">
        <v>80</v>
      </c>
      <c r="K82" s="38"/>
      <c r="L82" s="39"/>
      <c r="M82" s="39"/>
      <c r="N82" s="35" t="s">
        <v>17</v>
      </c>
      <c r="O82" s="40"/>
      <c r="P82" s="61"/>
      <c r="Q82" s="61"/>
      <c r="R82" s="61"/>
      <c r="S82" s="61"/>
      <c r="T82" s="61"/>
      <c r="U82" s="80"/>
      <c r="V82" s="80"/>
      <c r="W82" s="80"/>
    </row>
    <row r="83">
      <c r="A83" s="34">
        <v>45705.0</v>
      </c>
      <c r="B83" s="34">
        <v>45716.0</v>
      </c>
      <c r="C83" s="35">
        <v>240968.0</v>
      </c>
      <c r="D83" s="35" t="s">
        <v>84</v>
      </c>
      <c r="E83" s="34">
        <v>45597.0</v>
      </c>
      <c r="F83" s="36">
        <f t="shared" si="1"/>
        <v>3</v>
      </c>
      <c r="G83" s="34">
        <v>45688.0</v>
      </c>
      <c r="H83" s="36">
        <f t="shared" si="2"/>
        <v>0</v>
      </c>
      <c r="I83" s="35" t="s">
        <v>43</v>
      </c>
      <c r="J83" s="35">
        <v>307.0</v>
      </c>
      <c r="K83" s="38"/>
      <c r="L83" s="39"/>
      <c r="M83" s="39"/>
      <c r="N83" s="35" t="s">
        <v>17</v>
      </c>
      <c r="O83" s="40"/>
      <c r="P83" s="61"/>
      <c r="Q83" s="61"/>
      <c r="R83" s="61"/>
      <c r="S83" s="61"/>
      <c r="T83" s="61"/>
      <c r="U83" s="80"/>
      <c r="V83" s="80"/>
      <c r="W83" s="80"/>
    </row>
    <row r="84">
      <c r="A84" s="34">
        <v>45705.0</v>
      </c>
      <c r="B84" s="34">
        <v>45716.0</v>
      </c>
      <c r="C84" s="35">
        <v>234682.0</v>
      </c>
      <c r="D84" s="35" t="s">
        <v>89</v>
      </c>
      <c r="E84" s="34">
        <v>45170.0</v>
      </c>
      <c r="F84" s="36">
        <f t="shared" si="1"/>
        <v>17</v>
      </c>
      <c r="G84" s="37">
        <v>45618.0</v>
      </c>
      <c r="H84" s="36">
        <f t="shared" si="2"/>
        <v>3</v>
      </c>
      <c r="I84" s="35" t="s">
        <v>49</v>
      </c>
      <c r="J84" s="35" t="s">
        <v>31</v>
      </c>
      <c r="K84" s="38"/>
      <c r="L84" s="39"/>
      <c r="M84" s="39"/>
      <c r="N84" s="35" t="s">
        <v>17</v>
      </c>
      <c r="O84" s="40"/>
      <c r="P84" s="61"/>
      <c r="Q84" s="61"/>
      <c r="R84" s="61"/>
      <c r="S84" s="61"/>
      <c r="T84" s="61"/>
      <c r="U84" s="80"/>
      <c r="V84" s="80"/>
      <c r="W84" s="80"/>
    </row>
    <row r="85">
      <c r="A85" s="34">
        <v>45705.0</v>
      </c>
      <c r="B85" s="34">
        <v>45715.0</v>
      </c>
      <c r="C85" s="35">
        <v>180708.0</v>
      </c>
      <c r="D85" s="35" t="s">
        <v>89</v>
      </c>
      <c r="E85" s="34">
        <v>45047.0</v>
      </c>
      <c r="F85" s="36">
        <f t="shared" si="1"/>
        <v>21</v>
      </c>
      <c r="G85" s="34">
        <v>45139.0</v>
      </c>
      <c r="H85" s="36">
        <f t="shared" si="2"/>
        <v>18</v>
      </c>
      <c r="I85" s="35" t="s">
        <v>46</v>
      </c>
      <c r="J85" s="35">
        <v>402.0</v>
      </c>
      <c r="K85" s="48" t="s">
        <v>358</v>
      </c>
      <c r="L85" s="35" t="s">
        <v>70</v>
      </c>
      <c r="M85" s="35" t="s">
        <v>360</v>
      </c>
      <c r="N85" s="35" t="s">
        <v>20</v>
      </c>
      <c r="O85" s="40"/>
      <c r="P85" s="61"/>
      <c r="Q85" s="61"/>
      <c r="R85" s="61"/>
      <c r="S85" s="61"/>
      <c r="T85" s="61"/>
      <c r="U85" s="80"/>
      <c r="V85" s="80"/>
      <c r="W85" s="80"/>
    </row>
    <row r="86">
      <c r="A86" s="34">
        <v>45705.0</v>
      </c>
      <c r="B86" s="34">
        <v>45715.0</v>
      </c>
      <c r="C86" s="35">
        <v>194345.0</v>
      </c>
      <c r="D86" s="35" t="s">
        <v>89</v>
      </c>
      <c r="E86" s="34">
        <v>45231.0</v>
      </c>
      <c r="F86" s="36">
        <f t="shared" si="1"/>
        <v>15</v>
      </c>
      <c r="G86" s="37">
        <v>45259.0</v>
      </c>
      <c r="H86" s="36">
        <f t="shared" si="2"/>
        <v>14</v>
      </c>
      <c r="I86" s="35" t="s">
        <v>46</v>
      </c>
      <c r="J86" s="35">
        <v>401.0</v>
      </c>
      <c r="K86" s="48" t="s">
        <v>358</v>
      </c>
      <c r="L86" s="35" t="s">
        <v>54</v>
      </c>
      <c r="M86" s="35" t="s">
        <v>353</v>
      </c>
      <c r="N86" s="35" t="s">
        <v>20</v>
      </c>
      <c r="O86" s="40"/>
      <c r="P86" s="61"/>
      <c r="Q86" s="61"/>
      <c r="R86" s="61"/>
      <c r="S86" s="61"/>
      <c r="T86" s="61"/>
      <c r="U86" s="80"/>
      <c r="V86" s="80"/>
      <c r="W86" s="80"/>
    </row>
    <row r="87">
      <c r="A87" s="34">
        <v>45705.0</v>
      </c>
      <c r="B87" s="34">
        <v>45707.0</v>
      </c>
      <c r="C87" s="35">
        <v>207351.0</v>
      </c>
      <c r="D87" s="35" t="s">
        <v>89</v>
      </c>
      <c r="E87" s="34">
        <v>45323.0</v>
      </c>
      <c r="F87" s="36">
        <f t="shared" si="1"/>
        <v>12</v>
      </c>
      <c r="G87" s="34">
        <v>45372.0</v>
      </c>
      <c r="H87" s="36">
        <f t="shared" si="2"/>
        <v>11</v>
      </c>
      <c r="I87" s="35" t="s">
        <v>43</v>
      </c>
      <c r="J87" s="35">
        <v>308.0</v>
      </c>
      <c r="K87" s="48" t="s">
        <v>358</v>
      </c>
      <c r="L87" s="35" t="s">
        <v>54</v>
      </c>
      <c r="M87" s="35" t="s">
        <v>353</v>
      </c>
      <c r="N87" s="35" t="s">
        <v>20</v>
      </c>
      <c r="O87" s="40"/>
      <c r="P87" s="61"/>
      <c r="Q87" s="61"/>
      <c r="R87" s="61"/>
      <c r="S87" s="61"/>
      <c r="T87" s="61"/>
      <c r="U87" s="80"/>
      <c r="V87" s="80"/>
      <c r="W87" s="80"/>
    </row>
    <row r="88">
      <c r="A88" s="34">
        <v>45715.0</v>
      </c>
      <c r="B88" s="34">
        <v>45708.0</v>
      </c>
      <c r="C88" s="35">
        <v>202354.0</v>
      </c>
      <c r="D88" s="35" t="s">
        <v>89</v>
      </c>
      <c r="E88" s="34">
        <v>45292.0</v>
      </c>
      <c r="F88" s="36">
        <f t="shared" si="1"/>
        <v>13</v>
      </c>
      <c r="G88" s="34">
        <v>45337.0</v>
      </c>
      <c r="H88" s="36">
        <f t="shared" si="2"/>
        <v>12</v>
      </c>
      <c r="I88" s="35" t="s">
        <v>46</v>
      </c>
      <c r="J88" s="35">
        <v>404.0</v>
      </c>
      <c r="K88" s="48" t="s">
        <v>74</v>
      </c>
      <c r="L88" s="35" t="s">
        <v>54</v>
      </c>
      <c r="M88" s="35" t="s">
        <v>353</v>
      </c>
      <c r="N88" s="35" t="s">
        <v>20</v>
      </c>
      <c r="O88" s="40"/>
      <c r="P88" s="61"/>
      <c r="Q88" s="61"/>
      <c r="R88" s="61"/>
      <c r="S88" s="61"/>
      <c r="T88" s="61"/>
      <c r="U88" s="80"/>
      <c r="V88" s="80"/>
      <c r="W88" s="80"/>
    </row>
    <row r="89">
      <c r="A89" s="34">
        <v>45705.0</v>
      </c>
      <c r="B89" s="34">
        <v>45716.0</v>
      </c>
      <c r="C89" s="35">
        <v>204524.0</v>
      </c>
      <c r="D89" s="35" t="s">
        <v>89</v>
      </c>
      <c r="E89" s="34">
        <v>45323.0</v>
      </c>
      <c r="F89" s="36">
        <f t="shared" si="1"/>
        <v>12</v>
      </c>
      <c r="G89" s="34">
        <v>45352.0</v>
      </c>
      <c r="H89" s="36">
        <f t="shared" si="2"/>
        <v>11</v>
      </c>
      <c r="I89" s="35" t="s">
        <v>46</v>
      </c>
      <c r="J89" s="35" t="s">
        <v>368</v>
      </c>
      <c r="K89" s="48" t="s">
        <v>358</v>
      </c>
      <c r="L89" s="35" t="s">
        <v>54</v>
      </c>
      <c r="M89" s="35" t="s">
        <v>55</v>
      </c>
      <c r="N89" s="35" t="s">
        <v>15</v>
      </c>
      <c r="O89" s="40"/>
      <c r="P89" s="61"/>
      <c r="Q89" s="61"/>
      <c r="R89" s="61"/>
      <c r="S89" s="61"/>
      <c r="T89" s="61"/>
      <c r="U89" s="80"/>
      <c r="V89" s="80"/>
      <c r="W89" s="80"/>
    </row>
    <row r="90">
      <c r="A90" s="34">
        <v>45705.0</v>
      </c>
      <c r="B90" s="34">
        <v>45707.0</v>
      </c>
      <c r="C90" s="35">
        <v>230290.0</v>
      </c>
      <c r="D90" s="35" t="s">
        <v>89</v>
      </c>
      <c r="E90" s="34">
        <v>45383.0</v>
      </c>
      <c r="F90" s="36">
        <f t="shared" si="1"/>
        <v>10</v>
      </c>
      <c r="G90" s="34">
        <v>45573.0</v>
      </c>
      <c r="H90" s="36">
        <f t="shared" si="2"/>
        <v>4</v>
      </c>
      <c r="I90" s="35" t="s">
        <v>43</v>
      </c>
      <c r="J90" s="35">
        <v>308.0</v>
      </c>
      <c r="K90" s="48" t="s">
        <v>358</v>
      </c>
      <c r="L90" s="35" t="s">
        <v>54</v>
      </c>
      <c r="M90" s="35" t="s">
        <v>353</v>
      </c>
      <c r="N90" s="35" t="s">
        <v>20</v>
      </c>
      <c r="O90" s="163"/>
      <c r="P90" s="61"/>
      <c r="Q90" s="61"/>
      <c r="R90" s="61"/>
      <c r="S90" s="61"/>
      <c r="T90" s="61"/>
      <c r="U90" s="80"/>
      <c r="V90" s="80"/>
      <c r="W90" s="80"/>
    </row>
    <row r="91">
      <c r="A91" s="34">
        <v>45705.0</v>
      </c>
      <c r="B91" s="34">
        <v>45712.0</v>
      </c>
      <c r="C91" s="35">
        <v>230222.0</v>
      </c>
      <c r="D91" s="35" t="s">
        <v>89</v>
      </c>
      <c r="E91" s="34">
        <v>45413.0</v>
      </c>
      <c r="F91" s="36">
        <f t="shared" si="1"/>
        <v>9</v>
      </c>
      <c r="G91" s="37">
        <v>45582.0</v>
      </c>
      <c r="H91" s="36">
        <f t="shared" si="2"/>
        <v>4</v>
      </c>
      <c r="I91" s="35" t="s">
        <v>46</v>
      </c>
      <c r="J91" s="35" t="s">
        <v>31</v>
      </c>
      <c r="K91" s="38"/>
      <c r="L91" s="39"/>
      <c r="M91" s="39"/>
      <c r="N91" s="35" t="s">
        <v>23</v>
      </c>
      <c r="O91" s="40"/>
      <c r="P91" s="61"/>
      <c r="Q91" s="61"/>
      <c r="R91" s="61"/>
      <c r="S91" s="61"/>
      <c r="T91" s="61"/>
      <c r="U91" s="80"/>
      <c r="V91" s="80"/>
      <c r="W91" s="80"/>
    </row>
    <row r="92">
      <c r="A92" s="34">
        <v>45713.0</v>
      </c>
      <c r="B92" s="34">
        <v>45714.0</v>
      </c>
      <c r="C92" s="35">
        <v>217369.0</v>
      </c>
      <c r="D92" s="35" t="s">
        <v>89</v>
      </c>
      <c r="E92" s="34">
        <v>45413.0</v>
      </c>
      <c r="F92" s="36">
        <f t="shared" si="1"/>
        <v>9</v>
      </c>
      <c r="G92" s="34">
        <v>45450.0</v>
      </c>
      <c r="H92" s="36">
        <f t="shared" si="2"/>
        <v>8</v>
      </c>
      <c r="I92" s="35" t="s">
        <v>43</v>
      </c>
      <c r="J92" s="35">
        <v>360.0</v>
      </c>
      <c r="K92" s="48">
        <v>18000.0</v>
      </c>
      <c r="L92" s="35" t="s">
        <v>54</v>
      </c>
      <c r="M92" s="35" t="s">
        <v>55</v>
      </c>
      <c r="N92" s="35" t="s">
        <v>15</v>
      </c>
      <c r="O92" s="40"/>
      <c r="P92" s="61"/>
      <c r="Q92" s="61"/>
      <c r="R92" s="61"/>
      <c r="S92" s="61"/>
      <c r="T92" s="61"/>
      <c r="U92" s="80"/>
      <c r="V92" s="80"/>
      <c r="W92" s="80"/>
    </row>
    <row r="93">
      <c r="A93" s="34">
        <v>45707.0</v>
      </c>
      <c r="B93" s="34">
        <v>45708.0</v>
      </c>
      <c r="C93" s="35">
        <v>219140.0</v>
      </c>
      <c r="D93" s="35" t="s">
        <v>89</v>
      </c>
      <c r="E93" s="34">
        <v>45444.0</v>
      </c>
      <c r="F93" s="36">
        <f t="shared" si="1"/>
        <v>8</v>
      </c>
      <c r="G93" s="34">
        <v>45469.0</v>
      </c>
      <c r="H93" s="36">
        <f t="shared" si="2"/>
        <v>8</v>
      </c>
      <c r="I93" s="35" t="s">
        <v>46</v>
      </c>
      <c r="J93" s="35">
        <v>401.0</v>
      </c>
      <c r="K93" s="48" t="s">
        <v>74</v>
      </c>
      <c r="L93" s="35" t="s">
        <v>54</v>
      </c>
      <c r="M93" s="35" t="s">
        <v>367</v>
      </c>
      <c r="N93" s="35" t="s">
        <v>20</v>
      </c>
      <c r="O93" s="40"/>
      <c r="P93" s="61"/>
      <c r="Q93" s="61"/>
      <c r="R93" s="61"/>
      <c r="S93" s="61"/>
      <c r="T93" s="61"/>
      <c r="U93" s="80"/>
      <c r="V93" s="80"/>
      <c r="W93" s="80"/>
    </row>
    <row r="94">
      <c r="A94" s="34">
        <v>45705.0</v>
      </c>
      <c r="B94" s="34">
        <v>45707.0</v>
      </c>
      <c r="C94" s="35">
        <v>206738.0</v>
      </c>
      <c r="D94" s="35" t="s">
        <v>89</v>
      </c>
      <c r="E94" s="34">
        <v>45323.0</v>
      </c>
      <c r="F94" s="36">
        <f t="shared" si="1"/>
        <v>12</v>
      </c>
      <c r="G94" s="34">
        <v>45419.0</v>
      </c>
      <c r="H94" s="36">
        <f t="shared" si="2"/>
        <v>9</v>
      </c>
      <c r="I94" s="35" t="s">
        <v>43</v>
      </c>
      <c r="J94" s="35">
        <v>308.0</v>
      </c>
      <c r="K94" s="48">
        <v>5000.0</v>
      </c>
      <c r="L94" s="35" t="s">
        <v>70</v>
      </c>
      <c r="M94" s="35" t="s">
        <v>367</v>
      </c>
      <c r="N94" s="35" t="s">
        <v>20</v>
      </c>
      <c r="O94" s="40"/>
      <c r="P94" s="61"/>
      <c r="Q94" s="61"/>
      <c r="R94" s="61"/>
      <c r="S94" s="61"/>
      <c r="T94" s="61"/>
      <c r="U94" s="80"/>
      <c r="V94" s="80"/>
      <c r="W94" s="80"/>
    </row>
    <row r="95">
      <c r="A95" s="34">
        <v>45705.0</v>
      </c>
      <c r="B95" s="34">
        <v>45716.0</v>
      </c>
      <c r="C95" s="35">
        <v>176054.0</v>
      </c>
      <c r="D95" s="35" t="s">
        <v>94</v>
      </c>
      <c r="E95" s="34">
        <v>44958.0</v>
      </c>
      <c r="F95" s="36">
        <f t="shared" si="1"/>
        <v>24</v>
      </c>
      <c r="G95" s="34">
        <v>45103.0</v>
      </c>
      <c r="H95" s="36">
        <f t="shared" si="2"/>
        <v>20</v>
      </c>
      <c r="I95" s="35" t="s">
        <v>43</v>
      </c>
      <c r="J95" s="35">
        <v>368.0</v>
      </c>
      <c r="K95" s="38"/>
      <c r="L95" s="39"/>
      <c r="M95" s="39"/>
      <c r="N95" s="35" t="s">
        <v>17</v>
      </c>
      <c r="O95" s="40"/>
      <c r="P95" s="61"/>
      <c r="Q95" s="61"/>
      <c r="R95" s="61"/>
      <c r="S95" s="61"/>
      <c r="T95" s="61"/>
      <c r="U95" s="80"/>
      <c r="V95" s="80"/>
      <c r="W95" s="80"/>
    </row>
    <row r="96">
      <c r="A96" s="34">
        <v>45705.0</v>
      </c>
      <c r="B96" s="34">
        <v>45709.0</v>
      </c>
      <c r="C96" s="35">
        <v>139866.0</v>
      </c>
      <c r="D96" s="35" t="s">
        <v>94</v>
      </c>
      <c r="E96" s="34">
        <v>45170.0</v>
      </c>
      <c r="F96" s="36">
        <f t="shared" si="1"/>
        <v>17</v>
      </c>
      <c r="G96" s="37">
        <v>45209.0</v>
      </c>
      <c r="H96" s="36">
        <f t="shared" si="2"/>
        <v>16</v>
      </c>
      <c r="I96" s="35" t="s">
        <v>62</v>
      </c>
      <c r="J96" s="35">
        <v>104.0</v>
      </c>
      <c r="K96" s="48" t="s">
        <v>358</v>
      </c>
      <c r="L96" s="35" t="s">
        <v>54</v>
      </c>
      <c r="M96" s="35" t="s">
        <v>20</v>
      </c>
      <c r="N96" s="35" t="s">
        <v>20</v>
      </c>
      <c r="O96" s="40"/>
      <c r="P96" s="61"/>
      <c r="Q96" s="61"/>
      <c r="R96" s="61"/>
      <c r="S96" s="61"/>
      <c r="T96" s="61"/>
      <c r="U96" s="80"/>
      <c r="V96" s="80"/>
      <c r="W96" s="80"/>
    </row>
    <row r="97">
      <c r="A97" s="34">
        <v>45705.0</v>
      </c>
      <c r="B97" s="34">
        <v>45716.0</v>
      </c>
      <c r="C97" s="35">
        <v>212148.0</v>
      </c>
      <c r="D97" s="35" t="s">
        <v>94</v>
      </c>
      <c r="E97" s="34">
        <v>45383.0</v>
      </c>
      <c r="F97" s="36">
        <f t="shared" si="1"/>
        <v>10</v>
      </c>
      <c r="G97" s="34">
        <v>45408.0</v>
      </c>
      <c r="H97" s="36">
        <f t="shared" si="2"/>
        <v>10</v>
      </c>
      <c r="I97" s="35" t="s">
        <v>43</v>
      </c>
      <c r="J97" s="35">
        <v>307.0</v>
      </c>
      <c r="K97" s="38"/>
      <c r="L97" s="39"/>
      <c r="M97" s="39"/>
      <c r="N97" s="35" t="s">
        <v>17</v>
      </c>
      <c r="O97" s="40"/>
      <c r="P97" s="61"/>
      <c r="Q97" s="61"/>
      <c r="R97" s="61"/>
      <c r="S97" s="61"/>
      <c r="T97" s="61"/>
      <c r="U97" s="80"/>
      <c r="V97" s="80"/>
      <c r="W97" s="80"/>
    </row>
    <row r="98">
      <c r="A98" s="34">
        <v>45705.0</v>
      </c>
      <c r="B98" s="34">
        <v>45715.0</v>
      </c>
      <c r="C98" s="35">
        <v>215696.0</v>
      </c>
      <c r="D98" s="35" t="s">
        <v>94</v>
      </c>
      <c r="E98" s="34">
        <v>45139.0</v>
      </c>
      <c r="F98" s="36">
        <f t="shared" si="1"/>
        <v>18</v>
      </c>
      <c r="G98" s="34">
        <v>45463.0</v>
      </c>
      <c r="H98" s="36">
        <f t="shared" si="2"/>
        <v>8</v>
      </c>
      <c r="I98" s="35" t="s">
        <v>43</v>
      </c>
      <c r="J98" s="35">
        <v>301.0</v>
      </c>
      <c r="K98" s="38"/>
      <c r="L98" s="35" t="s">
        <v>54</v>
      </c>
      <c r="M98" s="35" t="s">
        <v>20</v>
      </c>
      <c r="N98" s="35" t="s">
        <v>20</v>
      </c>
      <c r="O98" s="40"/>
      <c r="P98" s="61"/>
      <c r="Q98" s="61"/>
      <c r="R98" s="61"/>
      <c r="S98" s="61"/>
      <c r="T98" s="61"/>
      <c r="U98" s="80"/>
      <c r="V98" s="80"/>
      <c r="W98" s="80"/>
    </row>
    <row r="99">
      <c r="A99" s="34">
        <v>45705.0</v>
      </c>
      <c r="B99" s="34">
        <v>45706.0</v>
      </c>
      <c r="C99" s="35">
        <v>237947.0</v>
      </c>
      <c r="D99" s="35" t="s">
        <v>94</v>
      </c>
      <c r="E99" s="34">
        <v>44621.0</v>
      </c>
      <c r="F99" s="36">
        <f t="shared" si="1"/>
        <v>35</v>
      </c>
      <c r="G99" s="37">
        <v>45656.0</v>
      </c>
      <c r="H99" s="36">
        <f t="shared" si="2"/>
        <v>1</v>
      </c>
      <c r="I99" s="35" t="s">
        <v>49</v>
      </c>
      <c r="J99" s="35" t="s">
        <v>369</v>
      </c>
      <c r="K99" s="38"/>
      <c r="L99" s="35" t="s">
        <v>54</v>
      </c>
      <c r="M99" s="34">
        <v>45706.0</v>
      </c>
      <c r="N99" s="35" t="s">
        <v>20</v>
      </c>
      <c r="O99" s="40"/>
      <c r="P99" s="61"/>
      <c r="Q99" s="61"/>
      <c r="R99" s="61"/>
      <c r="S99" s="61"/>
      <c r="T99" s="61"/>
      <c r="U99" s="80"/>
      <c r="V99" s="80"/>
      <c r="W99" s="80"/>
    </row>
    <row r="100">
      <c r="A100" s="34">
        <v>45705.0</v>
      </c>
      <c r="B100" s="34">
        <v>45716.0</v>
      </c>
      <c r="C100" s="35">
        <v>208067.0</v>
      </c>
      <c r="D100" s="35" t="s">
        <v>95</v>
      </c>
      <c r="E100" s="34">
        <v>44531.0</v>
      </c>
      <c r="F100" s="36">
        <f t="shared" si="1"/>
        <v>38</v>
      </c>
      <c r="G100" s="34">
        <v>45378.0</v>
      </c>
      <c r="H100" s="36">
        <f t="shared" si="2"/>
        <v>11</v>
      </c>
      <c r="I100" s="35" t="s">
        <v>118</v>
      </c>
      <c r="J100" s="35" t="s">
        <v>31</v>
      </c>
      <c r="K100" s="38"/>
      <c r="L100" s="39"/>
      <c r="M100" s="39"/>
      <c r="N100" s="35" t="s">
        <v>17</v>
      </c>
      <c r="O100" s="40"/>
      <c r="P100" s="61"/>
      <c r="Q100" s="61"/>
      <c r="R100" s="61"/>
      <c r="S100" s="61"/>
      <c r="T100" s="61"/>
      <c r="U100" s="80"/>
      <c r="V100" s="80"/>
      <c r="W100" s="80"/>
    </row>
    <row r="101">
      <c r="A101" s="34">
        <v>45705.0</v>
      </c>
      <c r="B101" s="34">
        <v>45716.0</v>
      </c>
      <c r="C101" s="35">
        <v>237088.0</v>
      </c>
      <c r="D101" s="35" t="s">
        <v>95</v>
      </c>
      <c r="E101" s="34">
        <v>45474.0</v>
      </c>
      <c r="F101" s="36">
        <f t="shared" si="1"/>
        <v>7</v>
      </c>
      <c r="G101" s="37">
        <v>45639.0</v>
      </c>
      <c r="H101" s="36">
        <f t="shared" si="2"/>
        <v>2</v>
      </c>
      <c r="I101" s="35" t="s">
        <v>49</v>
      </c>
      <c r="J101" s="35" t="s">
        <v>31</v>
      </c>
      <c r="K101" s="38"/>
      <c r="L101" s="39"/>
      <c r="M101" s="39"/>
      <c r="N101" s="35" t="s">
        <v>17</v>
      </c>
      <c r="O101" s="40"/>
      <c r="P101" s="61"/>
      <c r="Q101" s="61"/>
      <c r="R101" s="61"/>
      <c r="S101" s="61"/>
      <c r="T101" s="61"/>
      <c r="U101" s="80"/>
      <c r="V101" s="80"/>
      <c r="W101" s="80"/>
    </row>
    <row r="102">
      <c r="A102" s="34">
        <v>45705.0</v>
      </c>
      <c r="B102" s="34">
        <v>45716.0</v>
      </c>
      <c r="C102" s="35">
        <v>222732.0</v>
      </c>
      <c r="D102" s="35" t="s">
        <v>98</v>
      </c>
      <c r="E102" s="34">
        <v>45474.0</v>
      </c>
      <c r="F102" s="36">
        <f t="shared" si="1"/>
        <v>7</v>
      </c>
      <c r="G102" s="34">
        <v>45504.0</v>
      </c>
      <c r="H102" s="36">
        <f t="shared" si="2"/>
        <v>6</v>
      </c>
      <c r="I102" s="35" t="s">
        <v>39</v>
      </c>
      <c r="J102" s="35">
        <v>524.0</v>
      </c>
      <c r="K102" s="38"/>
      <c r="L102" s="39"/>
      <c r="M102" s="39"/>
      <c r="N102" s="35" t="s">
        <v>17</v>
      </c>
      <c r="O102" s="40"/>
      <c r="P102" s="61"/>
      <c r="Q102" s="61"/>
      <c r="R102" s="61"/>
      <c r="S102" s="61"/>
      <c r="T102" s="61"/>
      <c r="U102" s="80"/>
      <c r="V102" s="80"/>
      <c r="W102" s="80"/>
    </row>
    <row r="103">
      <c r="A103" s="34">
        <v>45705.0</v>
      </c>
      <c r="B103" s="34">
        <v>45716.0</v>
      </c>
      <c r="C103" s="35">
        <v>149273.0</v>
      </c>
      <c r="D103" s="35" t="s">
        <v>99</v>
      </c>
      <c r="E103" s="34">
        <v>44713.0</v>
      </c>
      <c r="F103" s="36">
        <f t="shared" si="1"/>
        <v>32</v>
      </c>
      <c r="G103" s="34">
        <v>44872.0</v>
      </c>
      <c r="H103" s="36">
        <f t="shared" si="2"/>
        <v>27</v>
      </c>
      <c r="I103" s="35" t="s">
        <v>66</v>
      </c>
      <c r="J103" s="35" t="s">
        <v>100</v>
      </c>
      <c r="K103" s="38"/>
      <c r="L103" s="39"/>
      <c r="M103" s="39"/>
      <c r="N103" s="35" t="s">
        <v>17</v>
      </c>
      <c r="O103" s="40"/>
      <c r="P103" s="61"/>
      <c r="Q103" s="61"/>
      <c r="R103" s="61"/>
      <c r="S103" s="61"/>
      <c r="T103" s="61"/>
      <c r="U103" s="80"/>
      <c r="V103" s="80"/>
      <c r="W103" s="80"/>
    </row>
    <row r="104">
      <c r="A104" s="34">
        <v>45705.0</v>
      </c>
      <c r="B104" s="34">
        <v>45716.0</v>
      </c>
      <c r="C104" s="35">
        <v>212203.0</v>
      </c>
      <c r="D104" s="35" t="s">
        <v>99</v>
      </c>
      <c r="E104" s="34">
        <v>45200.0</v>
      </c>
      <c r="F104" s="36">
        <f t="shared" si="1"/>
        <v>16</v>
      </c>
      <c r="G104" s="34">
        <v>45408.0</v>
      </c>
      <c r="H104" s="36">
        <f t="shared" si="2"/>
        <v>10</v>
      </c>
      <c r="I104" s="35" t="s">
        <v>46</v>
      </c>
      <c r="J104" s="35" t="s">
        <v>31</v>
      </c>
      <c r="K104" s="38"/>
      <c r="L104" s="39"/>
      <c r="M104" s="39"/>
      <c r="N104" s="35" t="s">
        <v>17</v>
      </c>
      <c r="O104" s="40"/>
      <c r="P104" s="61"/>
      <c r="Q104" s="61"/>
      <c r="R104" s="61"/>
      <c r="S104" s="61"/>
      <c r="T104" s="61"/>
      <c r="U104" s="80"/>
      <c r="V104" s="80"/>
      <c r="W104" s="80"/>
    </row>
    <row r="105">
      <c r="A105" s="34">
        <v>45712.0</v>
      </c>
      <c r="B105" s="34">
        <v>45713.0</v>
      </c>
      <c r="C105" s="35">
        <v>198981.0</v>
      </c>
      <c r="D105" s="35" t="s">
        <v>99</v>
      </c>
      <c r="E105" s="34">
        <v>44927.0</v>
      </c>
      <c r="F105" s="36">
        <f t="shared" si="1"/>
        <v>25</v>
      </c>
      <c r="G105" s="34">
        <v>45308.0</v>
      </c>
      <c r="H105" s="36">
        <f t="shared" si="2"/>
        <v>13</v>
      </c>
      <c r="I105" s="35" t="s">
        <v>49</v>
      </c>
      <c r="J105" s="35">
        <v>208.0</v>
      </c>
      <c r="K105" s="48">
        <v>25000.0</v>
      </c>
      <c r="L105" s="35" t="s">
        <v>70</v>
      </c>
      <c r="M105" s="35" t="s">
        <v>231</v>
      </c>
      <c r="N105" s="35" t="s">
        <v>21</v>
      </c>
      <c r="O105" s="55" t="s">
        <v>370</v>
      </c>
      <c r="P105" s="61"/>
      <c r="Q105" s="61"/>
      <c r="R105" s="61"/>
      <c r="S105" s="61"/>
      <c r="T105" s="61"/>
      <c r="U105" s="80"/>
      <c r="V105" s="80"/>
      <c r="W105" s="80"/>
    </row>
    <row r="106">
      <c r="A106" s="34">
        <v>45705.0</v>
      </c>
      <c r="B106" s="34">
        <v>45716.0</v>
      </c>
      <c r="C106" s="35">
        <v>221434.0</v>
      </c>
      <c r="D106" s="35" t="s">
        <v>99</v>
      </c>
      <c r="E106" s="34">
        <v>45474.0</v>
      </c>
      <c r="F106" s="36">
        <f t="shared" si="1"/>
        <v>7</v>
      </c>
      <c r="G106" s="34">
        <v>45489.0</v>
      </c>
      <c r="H106" s="36">
        <f t="shared" si="2"/>
        <v>7</v>
      </c>
      <c r="I106" s="35" t="s">
        <v>46</v>
      </c>
      <c r="J106" s="35">
        <v>406.0</v>
      </c>
      <c r="K106" s="38"/>
      <c r="L106" s="39"/>
      <c r="M106" s="39"/>
      <c r="N106" s="35" t="s">
        <v>17</v>
      </c>
      <c r="O106" s="40"/>
      <c r="P106" s="61"/>
      <c r="Q106" s="61"/>
      <c r="R106" s="61"/>
      <c r="S106" s="61"/>
      <c r="T106" s="61"/>
      <c r="U106" s="80"/>
      <c r="V106" s="80"/>
      <c r="W106" s="80"/>
    </row>
    <row r="107">
      <c r="A107" s="34">
        <v>45705.0</v>
      </c>
      <c r="B107" s="34">
        <v>45707.0</v>
      </c>
      <c r="C107" s="35">
        <v>240927.0</v>
      </c>
      <c r="D107" s="35" t="s">
        <v>99</v>
      </c>
      <c r="E107" s="34">
        <v>45566.0</v>
      </c>
      <c r="F107" s="36">
        <f t="shared" si="1"/>
        <v>4</v>
      </c>
      <c r="G107" s="34">
        <v>45685.0</v>
      </c>
      <c r="H107" s="36">
        <f t="shared" si="2"/>
        <v>1</v>
      </c>
      <c r="I107" s="35" t="s">
        <v>43</v>
      </c>
      <c r="J107" s="35" t="s">
        <v>31</v>
      </c>
      <c r="K107" s="48" t="s">
        <v>349</v>
      </c>
      <c r="L107" s="39"/>
      <c r="M107" s="35" t="s">
        <v>359</v>
      </c>
      <c r="N107" s="35" t="s">
        <v>23</v>
      </c>
      <c r="O107" s="40"/>
      <c r="P107" s="61"/>
      <c r="Q107" s="61"/>
      <c r="R107" s="61"/>
      <c r="S107" s="61"/>
      <c r="T107" s="61"/>
      <c r="U107" s="80"/>
      <c r="V107" s="80"/>
      <c r="W107" s="80"/>
    </row>
    <row r="108">
      <c r="A108" s="34">
        <v>45705.0</v>
      </c>
      <c r="B108" s="34">
        <v>45716.0</v>
      </c>
      <c r="C108" s="35">
        <v>193998.0</v>
      </c>
      <c r="D108" s="35" t="s">
        <v>102</v>
      </c>
      <c r="E108" s="34">
        <v>45200.0</v>
      </c>
      <c r="F108" s="36">
        <f t="shared" si="1"/>
        <v>16</v>
      </c>
      <c r="G108" s="37">
        <v>45254.0</v>
      </c>
      <c r="H108" s="36">
        <f t="shared" si="2"/>
        <v>15</v>
      </c>
      <c r="I108" s="35" t="s">
        <v>46</v>
      </c>
      <c r="J108" s="35">
        <v>406.0</v>
      </c>
      <c r="K108" s="48">
        <v>5000.0</v>
      </c>
      <c r="L108" s="35" t="s">
        <v>70</v>
      </c>
      <c r="M108" s="35" t="s">
        <v>360</v>
      </c>
      <c r="N108" s="35" t="s">
        <v>20</v>
      </c>
      <c r="O108" s="55"/>
      <c r="P108" s="61"/>
      <c r="Q108" s="61"/>
      <c r="R108" s="61"/>
      <c r="S108" s="61"/>
      <c r="T108" s="61"/>
      <c r="U108" s="80"/>
      <c r="V108" s="80"/>
      <c r="W108" s="80"/>
    </row>
    <row r="109">
      <c r="A109" s="34">
        <v>45705.0</v>
      </c>
      <c r="B109" s="34">
        <v>45713.0</v>
      </c>
      <c r="C109" s="35">
        <v>213583.0</v>
      </c>
      <c r="D109" s="35" t="s">
        <v>102</v>
      </c>
      <c r="E109" s="34">
        <v>45352.0</v>
      </c>
      <c r="F109" s="36">
        <f t="shared" si="1"/>
        <v>11</v>
      </c>
      <c r="G109" s="34">
        <v>45421.0</v>
      </c>
      <c r="H109" s="36">
        <f t="shared" si="2"/>
        <v>9</v>
      </c>
      <c r="I109" s="35" t="s">
        <v>46</v>
      </c>
      <c r="J109" s="35">
        <v>401.0</v>
      </c>
      <c r="K109" s="48" t="s">
        <v>51</v>
      </c>
      <c r="L109" s="35" t="s">
        <v>54</v>
      </c>
      <c r="M109" s="35" t="s">
        <v>371</v>
      </c>
      <c r="N109" s="35" t="s">
        <v>87</v>
      </c>
      <c r="O109" s="40"/>
      <c r="P109" s="61"/>
      <c r="Q109" s="61"/>
      <c r="R109" s="61"/>
      <c r="S109" s="61"/>
      <c r="T109" s="61"/>
      <c r="U109" s="80"/>
      <c r="V109" s="80"/>
      <c r="W109" s="80"/>
    </row>
    <row r="110">
      <c r="A110" s="34">
        <v>45705.0</v>
      </c>
      <c r="B110" s="34">
        <v>45707.0</v>
      </c>
      <c r="C110" s="35">
        <v>232535.0</v>
      </c>
      <c r="D110" s="35" t="s">
        <v>102</v>
      </c>
      <c r="E110" s="34">
        <v>45474.0</v>
      </c>
      <c r="F110" s="36">
        <f t="shared" si="1"/>
        <v>7</v>
      </c>
      <c r="G110" s="37">
        <v>45593.0</v>
      </c>
      <c r="H110" s="36">
        <f t="shared" si="2"/>
        <v>4</v>
      </c>
      <c r="I110" s="35" t="s">
        <v>43</v>
      </c>
      <c r="J110" s="35" t="s">
        <v>31</v>
      </c>
      <c r="K110" s="48" t="s">
        <v>349</v>
      </c>
      <c r="L110" s="39"/>
      <c r="M110" s="35" t="s">
        <v>359</v>
      </c>
      <c r="N110" s="35" t="s">
        <v>23</v>
      </c>
      <c r="O110" s="40"/>
      <c r="P110" s="61"/>
      <c r="Q110" s="61"/>
      <c r="R110" s="61"/>
      <c r="S110" s="61"/>
      <c r="T110" s="61"/>
      <c r="U110" s="80"/>
      <c r="V110" s="80"/>
      <c r="W110" s="80"/>
    </row>
    <row r="111">
      <c r="A111" s="34">
        <v>45705.0</v>
      </c>
      <c r="B111" s="34">
        <v>45715.0</v>
      </c>
      <c r="C111" s="35">
        <v>220988.0</v>
      </c>
      <c r="D111" s="35" t="s">
        <v>102</v>
      </c>
      <c r="E111" s="34">
        <v>45444.0</v>
      </c>
      <c r="F111" s="36">
        <f t="shared" si="1"/>
        <v>8</v>
      </c>
      <c r="G111" s="34">
        <v>45485.0</v>
      </c>
      <c r="H111" s="36">
        <f t="shared" si="2"/>
        <v>7</v>
      </c>
      <c r="I111" s="35" t="s">
        <v>46</v>
      </c>
      <c r="J111" s="35">
        <v>402.0</v>
      </c>
      <c r="K111" s="48">
        <v>4800.0</v>
      </c>
      <c r="L111" s="35" t="s">
        <v>54</v>
      </c>
      <c r="M111" s="35" t="s">
        <v>55</v>
      </c>
      <c r="N111" s="35" t="s">
        <v>20</v>
      </c>
      <c r="O111" s="40"/>
      <c r="P111" s="61"/>
      <c r="Q111" s="61"/>
      <c r="R111" s="61"/>
      <c r="S111" s="61"/>
      <c r="T111" s="61"/>
      <c r="U111" s="80"/>
      <c r="V111" s="80"/>
      <c r="W111" s="80"/>
    </row>
    <row r="112">
      <c r="A112" s="34">
        <v>45705.0</v>
      </c>
      <c r="B112" s="34">
        <v>45707.0</v>
      </c>
      <c r="C112" s="35">
        <v>229808.0</v>
      </c>
      <c r="D112" s="35" t="s">
        <v>102</v>
      </c>
      <c r="E112" s="34">
        <v>45536.0</v>
      </c>
      <c r="F112" s="36">
        <f t="shared" si="1"/>
        <v>5</v>
      </c>
      <c r="G112" s="34">
        <v>45569.0</v>
      </c>
      <c r="H112" s="36">
        <f t="shared" si="2"/>
        <v>4</v>
      </c>
      <c r="I112" s="35" t="s">
        <v>43</v>
      </c>
      <c r="J112" s="35">
        <v>308.0</v>
      </c>
      <c r="K112" s="48" t="s">
        <v>358</v>
      </c>
      <c r="L112" s="35" t="s">
        <v>54</v>
      </c>
      <c r="M112" s="35" t="s">
        <v>55</v>
      </c>
      <c r="N112" s="35" t="s">
        <v>15</v>
      </c>
      <c r="O112" s="40"/>
      <c r="P112" s="61"/>
      <c r="Q112" s="61"/>
      <c r="R112" s="61"/>
      <c r="S112" s="61"/>
      <c r="T112" s="61"/>
      <c r="U112" s="80"/>
      <c r="V112" s="80"/>
      <c r="W112" s="80"/>
    </row>
    <row r="113">
      <c r="A113" s="34">
        <v>45705.0</v>
      </c>
      <c r="B113" s="34">
        <v>45716.0</v>
      </c>
      <c r="C113" s="35">
        <v>225990.0</v>
      </c>
      <c r="D113" s="35" t="s">
        <v>102</v>
      </c>
      <c r="E113" s="34">
        <v>45444.0</v>
      </c>
      <c r="F113" s="36">
        <f t="shared" si="1"/>
        <v>8</v>
      </c>
      <c r="G113" s="34">
        <v>45532.0</v>
      </c>
      <c r="H113" s="36">
        <f t="shared" si="2"/>
        <v>6</v>
      </c>
      <c r="I113" s="35" t="s">
        <v>49</v>
      </c>
      <c r="J113" s="35" t="s">
        <v>31</v>
      </c>
      <c r="K113" s="38"/>
      <c r="L113" s="39"/>
      <c r="M113" s="39"/>
      <c r="N113" s="35" t="s">
        <v>17</v>
      </c>
      <c r="O113" s="40"/>
      <c r="P113" s="61"/>
      <c r="Q113" s="61"/>
      <c r="R113" s="61"/>
      <c r="S113" s="61"/>
      <c r="T113" s="61"/>
      <c r="U113" s="80"/>
      <c r="V113" s="80"/>
      <c r="W113" s="80"/>
    </row>
    <row r="114">
      <c r="A114" s="34">
        <v>45705.0</v>
      </c>
      <c r="B114" s="34">
        <v>45715.0</v>
      </c>
      <c r="C114" s="35">
        <v>200349.0</v>
      </c>
      <c r="D114" s="35" t="s">
        <v>105</v>
      </c>
      <c r="E114" s="34">
        <v>45292.0</v>
      </c>
      <c r="F114" s="36">
        <f t="shared" si="1"/>
        <v>13</v>
      </c>
      <c r="G114" s="34">
        <v>45317.0</v>
      </c>
      <c r="H114" s="36">
        <f t="shared" si="2"/>
        <v>13</v>
      </c>
      <c r="I114" s="35" t="s">
        <v>43</v>
      </c>
      <c r="J114" s="35">
        <v>301.0</v>
      </c>
      <c r="K114" s="38"/>
      <c r="L114" s="35" t="s">
        <v>54</v>
      </c>
      <c r="M114" s="35" t="s">
        <v>353</v>
      </c>
      <c r="N114" s="35" t="s">
        <v>20</v>
      </c>
      <c r="O114" s="40"/>
      <c r="P114" s="61"/>
      <c r="Q114" s="61"/>
      <c r="R114" s="61"/>
      <c r="S114" s="61"/>
      <c r="T114" s="61"/>
      <c r="U114" s="80"/>
      <c r="V114" s="80"/>
      <c r="W114" s="80"/>
    </row>
    <row r="115">
      <c r="A115" s="34">
        <v>45705.0</v>
      </c>
      <c r="B115" s="34">
        <v>45716.0</v>
      </c>
      <c r="C115" s="35">
        <v>235794.0</v>
      </c>
      <c r="D115" s="35" t="s">
        <v>105</v>
      </c>
      <c r="E115" s="34">
        <v>45505.0</v>
      </c>
      <c r="F115" s="36">
        <f t="shared" si="1"/>
        <v>6</v>
      </c>
      <c r="G115" s="37">
        <v>45625.0</v>
      </c>
      <c r="H115" s="36">
        <f t="shared" si="2"/>
        <v>2</v>
      </c>
      <c r="I115" s="35" t="s">
        <v>43</v>
      </c>
      <c r="J115" s="35">
        <v>314.0</v>
      </c>
      <c r="K115" s="38"/>
      <c r="L115" s="39"/>
      <c r="M115" s="39"/>
      <c r="N115" s="35" t="s">
        <v>17</v>
      </c>
      <c r="O115" s="40"/>
      <c r="P115" s="61"/>
      <c r="Q115" s="61"/>
      <c r="R115" s="61"/>
      <c r="S115" s="61"/>
      <c r="T115" s="61"/>
      <c r="U115" s="80"/>
      <c r="V115" s="80"/>
      <c r="W115" s="80"/>
    </row>
    <row r="116">
      <c r="A116" s="34">
        <v>45705.0</v>
      </c>
      <c r="B116" s="34">
        <v>45716.0</v>
      </c>
      <c r="C116" s="35">
        <v>206631.0</v>
      </c>
      <c r="D116" s="35" t="s">
        <v>106</v>
      </c>
      <c r="E116" s="34">
        <v>45261.0</v>
      </c>
      <c r="F116" s="36">
        <f t="shared" si="1"/>
        <v>14</v>
      </c>
      <c r="G116" s="34">
        <v>45369.0</v>
      </c>
      <c r="H116" s="36">
        <f t="shared" si="2"/>
        <v>11</v>
      </c>
      <c r="I116" s="35" t="s">
        <v>43</v>
      </c>
      <c r="J116" s="35" t="s">
        <v>101</v>
      </c>
      <c r="K116" s="38"/>
      <c r="L116" s="39"/>
      <c r="M116" s="39"/>
      <c r="N116" s="35" t="s">
        <v>17</v>
      </c>
      <c r="O116" s="40"/>
      <c r="P116" s="61"/>
      <c r="Q116" s="61"/>
      <c r="R116" s="61"/>
      <c r="S116" s="61"/>
      <c r="T116" s="61"/>
      <c r="U116" s="80"/>
      <c r="V116" s="80"/>
      <c r="W116" s="80"/>
    </row>
    <row r="117">
      <c r="A117" s="34">
        <v>45705.0</v>
      </c>
      <c r="B117" s="34">
        <v>45709.0</v>
      </c>
      <c r="C117" s="35">
        <v>209333.0</v>
      </c>
      <c r="D117" s="35" t="s">
        <v>106</v>
      </c>
      <c r="E117" s="34">
        <v>45383.0</v>
      </c>
      <c r="F117" s="36">
        <f t="shared" si="1"/>
        <v>10</v>
      </c>
      <c r="G117" s="34">
        <v>45387.0</v>
      </c>
      <c r="H117" s="36">
        <f t="shared" si="2"/>
        <v>10</v>
      </c>
      <c r="I117" s="35" t="s">
        <v>62</v>
      </c>
      <c r="J117" s="35">
        <v>105.0</v>
      </c>
      <c r="K117" s="48" t="s">
        <v>351</v>
      </c>
      <c r="L117" s="35" t="s">
        <v>54</v>
      </c>
      <c r="M117" s="35" t="s">
        <v>353</v>
      </c>
      <c r="N117" s="35" t="s">
        <v>20</v>
      </c>
      <c r="O117" s="40"/>
      <c r="P117" s="61"/>
      <c r="Q117" s="61"/>
      <c r="R117" s="61"/>
      <c r="S117" s="61"/>
      <c r="T117" s="61"/>
      <c r="U117" s="80"/>
      <c r="V117" s="80"/>
      <c r="W117" s="80"/>
    </row>
    <row r="118">
      <c r="A118" s="34">
        <v>45705.0</v>
      </c>
      <c r="B118" s="34">
        <v>45716.0</v>
      </c>
      <c r="C118" s="35">
        <v>238506.0</v>
      </c>
      <c r="D118" s="35" t="s">
        <v>106</v>
      </c>
      <c r="E118" s="34">
        <v>45566.0</v>
      </c>
      <c r="F118" s="36">
        <f t="shared" si="1"/>
        <v>4</v>
      </c>
      <c r="G118" s="34">
        <v>45665.0</v>
      </c>
      <c r="H118" s="36">
        <f t="shared" si="2"/>
        <v>1</v>
      </c>
      <c r="I118" s="35" t="s">
        <v>43</v>
      </c>
      <c r="J118" s="35" t="s">
        <v>31</v>
      </c>
      <c r="K118" s="38"/>
      <c r="L118" s="39"/>
      <c r="M118" s="39"/>
      <c r="N118" s="35" t="s">
        <v>17</v>
      </c>
      <c r="O118" s="40"/>
      <c r="P118" s="61"/>
      <c r="Q118" s="61"/>
      <c r="R118" s="61"/>
      <c r="S118" s="61"/>
      <c r="T118" s="61"/>
      <c r="U118" s="80"/>
      <c r="V118" s="80"/>
      <c r="W118" s="80"/>
    </row>
    <row r="119">
      <c r="A119" s="34">
        <v>45705.0</v>
      </c>
      <c r="B119" s="34">
        <v>45716.0</v>
      </c>
      <c r="C119" s="35">
        <v>194143.0</v>
      </c>
      <c r="D119" s="35" t="s">
        <v>108</v>
      </c>
      <c r="E119" s="34">
        <v>45231.0</v>
      </c>
      <c r="F119" s="36">
        <f t="shared" si="1"/>
        <v>15</v>
      </c>
      <c r="G119" s="37">
        <v>45257.0</v>
      </c>
      <c r="H119" s="36">
        <f t="shared" si="2"/>
        <v>15</v>
      </c>
      <c r="I119" s="35" t="s">
        <v>49</v>
      </c>
      <c r="J119" s="35">
        <v>214.0</v>
      </c>
      <c r="K119" s="38"/>
      <c r="L119" s="39"/>
      <c r="M119" s="39"/>
      <c r="N119" s="35" t="s">
        <v>17</v>
      </c>
      <c r="O119" s="40"/>
      <c r="P119" s="61"/>
      <c r="Q119" s="61"/>
      <c r="R119" s="61"/>
      <c r="S119" s="61"/>
      <c r="T119" s="61"/>
      <c r="U119" s="80"/>
      <c r="V119" s="80"/>
      <c r="W119" s="80"/>
    </row>
    <row r="120">
      <c r="A120" s="34">
        <v>45705.0</v>
      </c>
      <c r="B120" s="34">
        <v>45716.0</v>
      </c>
      <c r="C120" s="35">
        <v>197912.0</v>
      </c>
      <c r="D120" s="35" t="s">
        <v>109</v>
      </c>
      <c r="E120" s="34">
        <v>44652.0</v>
      </c>
      <c r="F120" s="36">
        <f t="shared" si="1"/>
        <v>34</v>
      </c>
      <c r="G120" s="34">
        <v>45300.0</v>
      </c>
      <c r="H120" s="36">
        <f t="shared" si="2"/>
        <v>13</v>
      </c>
      <c r="I120" s="35" t="s">
        <v>66</v>
      </c>
      <c r="J120" s="35" t="s">
        <v>310</v>
      </c>
      <c r="K120" s="38"/>
      <c r="L120" s="39"/>
      <c r="M120" s="39"/>
      <c r="N120" s="35" t="s">
        <v>17</v>
      </c>
      <c r="O120" s="40"/>
      <c r="P120" s="61"/>
      <c r="Q120" s="61"/>
      <c r="R120" s="61"/>
      <c r="S120" s="61"/>
      <c r="T120" s="61"/>
      <c r="U120" s="80"/>
      <c r="V120" s="80"/>
      <c r="W120" s="80"/>
    </row>
    <row r="121">
      <c r="A121" s="34">
        <v>45705.0</v>
      </c>
      <c r="B121" s="34">
        <v>45716.0</v>
      </c>
      <c r="C121" s="35">
        <v>175760.0</v>
      </c>
      <c r="D121" s="35" t="s">
        <v>110</v>
      </c>
      <c r="E121" s="34">
        <v>45017.0</v>
      </c>
      <c r="F121" s="36">
        <f t="shared" si="1"/>
        <v>22</v>
      </c>
      <c r="G121" s="34">
        <v>45100.0</v>
      </c>
      <c r="H121" s="36">
        <f t="shared" si="2"/>
        <v>20</v>
      </c>
      <c r="I121" s="35" t="s">
        <v>49</v>
      </c>
      <c r="J121" s="35" t="s">
        <v>31</v>
      </c>
      <c r="K121" s="38"/>
      <c r="L121" s="39"/>
      <c r="M121" s="39"/>
      <c r="N121" s="35" t="s">
        <v>17</v>
      </c>
      <c r="O121" s="40"/>
      <c r="P121" s="61"/>
      <c r="Q121" s="61"/>
      <c r="R121" s="61"/>
      <c r="S121" s="61"/>
      <c r="T121" s="61"/>
      <c r="U121" s="80"/>
      <c r="V121" s="80"/>
      <c r="W121" s="80"/>
    </row>
    <row r="122">
      <c r="A122" s="34">
        <v>45705.0</v>
      </c>
      <c r="B122" s="34">
        <v>45716.0</v>
      </c>
      <c r="C122" s="35">
        <v>166700.0</v>
      </c>
      <c r="D122" s="35" t="s">
        <v>110</v>
      </c>
      <c r="E122" s="34">
        <v>44986.0</v>
      </c>
      <c r="F122" s="36">
        <f t="shared" si="1"/>
        <v>23</v>
      </c>
      <c r="G122" s="34">
        <v>45021.0</v>
      </c>
      <c r="H122" s="36">
        <f t="shared" si="2"/>
        <v>22</v>
      </c>
      <c r="I122" s="35" t="s">
        <v>66</v>
      </c>
      <c r="J122" s="35" t="s">
        <v>31</v>
      </c>
      <c r="K122" s="38"/>
      <c r="L122" s="39"/>
      <c r="M122" s="39"/>
      <c r="N122" s="35" t="s">
        <v>17</v>
      </c>
      <c r="O122" s="40"/>
      <c r="P122" s="61"/>
      <c r="Q122" s="61"/>
      <c r="R122" s="61"/>
      <c r="S122" s="61"/>
      <c r="T122" s="61"/>
      <c r="U122" s="80"/>
      <c r="V122" s="80"/>
      <c r="W122" s="80"/>
    </row>
    <row r="123">
      <c r="A123" s="34">
        <v>45705.0</v>
      </c>
      <c r="B123" s="34">
        <v>45713.0</v>
      </c>
      <c r="C123" s="35">
        <v>226582.0</v>
      </c>
      <c r="D123" s="35" t="s">
        <v>113</v>
      </c>
      <c r="E123" s="34">
        <v>45505.0</v>
      </c>
      <c r="F123" s="36">
        <f t="shared" si="1"/>
        <v>6</v>
      </c>
      <c r="G123" s="34">
        <v>45538.0</v>
      </c>
      <c r="H123" s="36">
        <f t="shared" si="2"/>
        <v>5</v>
      </c>
      <c r="I123" s="35" t="s">
        <v>43</v>
      </c>
      <c r="J123" s="35" t="s">
        <v>31</v>
      </c>
      <c r="K123" s="48" t="s">
        <v>349</v>
      </c>
      <c r="L123" s="39"/>
      <c r="M123" s="39"/>
      <c r="N123" s="35" t="s">
        <v>23</v>
      </c>
      <c r="O123" s="40"/>
      <c r="P123" s="61"/>
      <c r="Q123" s="61"/>
      <c r="R123" s="61"/>
      <c r="S123" s="61"/>
      <c r="T123" s="61"/>
      <c r="U123" s="80"/>
      <c r="V123" s="80"/>
      <c r="W123" s="80"/>
    </row>
    <row r="124">
      <c r="A124" s="34">
        <v>45705.0</v>
      </c>
      <c r="B124" s="34">
        <v>45712.0</v>
      </c>
      <c r="C124" s="35">
        <v>228493.0</v>
      </c>
      <c r="D124" s="35" t="s">
        <v>114</v>
      </c>
      <c r="E124" s="34">
        <v>44593.0</v>
      </c>
      <c r="F124" s="36">
        <f t="shared" si="1"/>
        <v>36</v>
      </c>
      <c r="G124" s="34">
        <v>45554.0</v>
      </c>
      <c r="H124" s="36">
        <f t="shared" si="2"/>
        <v>5</v>
      </c>
      <c r="I124" s="35" t="s">
        <v>46</v>
      </c>
      <c r="J124" s="35" t="s">
        <v>31</v>
      </c>
      <c r="K124" s="38"/>
      <c r="L124" s="39"/>
      <c r="M124" s="39"/>
      <c r="N124" s="35" t="s">
        <v>23</v>
      </c>
      <c r="O124" s="40"/>
      <c r="P124" s="61"/>
      <c r="Q124" s="61"/>
      <c r="R124" s="61"/>
      <c r="S124" s="61"/>
      <c r="T124" s="61"/>
      <c r="U124" s="80"/>
      <c r="V124" s="80"/>
      <c r="W124" s="80"/>
    </row>
    <row r="125">
      <c r="A125" s="34">
        <v>45705.0</v>
      </c>
      <c r="B125" s="34">
        <v>45716.0</v>
      </c>
      <c r="C125" s="35">
        <v>227193.0</v>
      </c>
      <c r="D125" s="35" t="s">
        <v>114</v>
      </c>
      <c r="E125" s="34">
        <v>45505.0</v>
      </c>
      <c r="F125" s="36">
        <f t="shared" si="1"/>
        <v>6</v>
      </c>
      <c r="G125" s="34">
        <v>45541.0</v>
      </c>
      <c r="H125" s="36">
        <f t="shared" si="2"/>
        <v>5</v>
      </c>
      <c r="I125" s="35" t="s">
        <v>46</v>
      </c>
      <c r="J125" s="35" t="s">
        <v>31</v>
      </c>
      <c r="K125" s="38"/>
      <c r="L125" s="39"/>
      <c r="M125" s="39"/>
      <c r="N125" s="35" t="s">
        <v>17</v>
      </c>
      <c r="O125" s="40"/>
      <c r="P125" s="61"/>
      <c r="Q125" s="61"/>
      <c r="R125" s="61"/>
      <c r="S125" s="61"/>
      <c r="T125" s="61"/>
      <c r="U125" s="80"/>
      <c r="V125" s="80"/>
      <c r="W125" s="80"/>
    </row>
    <row r="126">
      <c r="A126" s="34">
        <v>45705.0</v>
      </c>
      <c r="B126" s="34">
        <v>45716.0</v>
      </c>
      <c r="C126" s="35">
        <v>143077.0</v>
      </c>
      <c r="D126" s="35" t="s">
        <v>115</v>
      </c>
      <c r="E126" s="34">
        <v>44805.0</v>
      </c>
      <c r="F126" s="36">
        <f t="shared" si="1"/>
        <v>29</v>
      </c>
      <c r="G126" s="34">
        <v>44810.0</v>
      </c>
      <c r="H126" s="36">
        <f t="shared" si="2"/>
        <v>29</v>
      </c>
      <c r="I126" s="35" t="s">
        <v>66</v>
      </c>
      <c r="J126" s="35">
        <v>44.0</v>
      </c>
      <c r="K126" s="38"/>
      <c r="L126" s="39"/>
      <c r="M126" s="39"/>
      <c r="N126" s="35" t="s">
        <v>17</v>
      </c>
      <c r="O126" s="40"/>
      <c r="P126" s="61"/>
      <c r="Q126" s="61"/>
      <c r="R126" s="61"/>
      <c r="S126" s="61"/>
      <c r="T126" s="61"/>
      <c r="U126" s="80"/>
      <c r="V126" s="80"/>
      <c r="W126" s="80"/>
    </row>
    <row r="127">
      <c r="A127" s="34">
        <v>45705.0</v>
      </c>
      <c r="B127" s="34">
        <v>45707.0</v>
      </c>
      <c r="C127" s="35">
        <v>181751.0</v>
      </c>
      <c r="D127" s="35" t="s">
        <v>115</v>
      </c>
      <c r="E127" s="34">
        <v>45231.0</v>
      </c>
      <c r="F127" s="36">
        <f t="shared" si="1"/>
        <v>15</v>
      </c>
      <c r="G127" s="34">
        <v>45341.0</v>
      </c>
      <c r="H127" s="36">
        <f t="shared" si="2"/>
        <v>12</v>
      </c>
      <c r="I127" s="35" t="s">
        <v>43</v>
      </c>
      <c r="J127" s="35">
        <v>301.0</v>
      </c>
      <c r="K127" s="38"/>
      <c r="L127" s="39"/>
      <c r="M127" s="35" t="s">
        <v>359</v>
      </c>
      <c r="N127" s="35" t="s">
        <v>23</v>
      </c>
      <c r="O127" s="40"/>
      <c r="P127" s="61"/>
      <c r="Q127" s="61"/>
      <c r="R127" s="61"/>
      <c r="S127" s="61"/>
      <c r="T127" s="61"/>
      <c r="U127" s="80"/>
      <c r="V127" s="80"/>
      <c r="W127" s="80"/>
    </row>
    <row r="128">
      <c r="A128" s="34">
        <v>45705.0</v>
      </c>
      <c r="B128" s="34">
        <v>45716.0</v>
      </c>
      <c r="C128" s="35">
        <v>168067.0</v>
      </c>
      <c r="D128" s="35" t="s">
        <v>115</v>
      </c>
      <c r="E128" s="34">
        <v>44927.0</v>
      </c>
      <c r="F128" s="36">
        <f t="shared" si="1"/>
        <v>25</v>
      </c>
      <c r="G128" s="34">
        <v>45035.0</v>
      </c>
      <c r="H128" s="36">
        <f t="shared" si="2"/>
        <v>22</v>
      </c>
      <c r="I128" s="35" t="s">
        <v>39</v>
      </c>
      <c r="J128" s="35">
        <v>505.0</v>
      </c>
      <c r="K128" s="48">
        <v>5000.0</v>
      </c>
      <c r="L128" s="39"/>
      <c r="M128" s="39"/>
      <c r="N128" s="35" t="s">
        <v>17</v>
      </c>
      <c r="O128" s="40"/>
      <c r="P128" s="61"/>
      <c r="Q128" s="61"/>
      <c r="R128" s="61"/>
      <c r="S128" s="61"/>
      <c r="T128" s="61"/>
      <c r="U128" s="80"/>
      <c r="V128" s="80"/>
      <c r="W128" s="80"/>
    </row>
    <row r="129">
      <c r="A129" s="34">
        <v>45705.0</v>
      </c>
      <c r="B129" s="34">
        <v>45709.0</v>
      </c>
      <c r="C129" s="35">
        <v>210388.0</v>
      </c>
      <c r="D129" s="35" t="s">
        <v>115</v>
      </c>
      <c r="E129" s="34">
        <v>45323.0</v>
      </c>
      <c r="F129" s="36">
        <f t="shared" si="1"/>
        <v>12</v>
      </c>
      <c r="G129" s="34">
        <v>45394.0</v>
      </c>
      <c r="H129" s="36">
        <f t="shared" si="2"/>
        <v>10</v>
      </c>
      <c r="I129" s="35" t="s">
        <v>62</v>
      </c>
      <c r="J129" s="35">
        <v>139.0</v>
      </c>
      <c r="K129" s="48">
        <v>15000.0</v>
      </c>
      <c r="L129" s="35" t="s">
        <v>54</v>
      </c>
      <c r="M129" s="35" t="s">
        <v>55</v>
      </c>
      <c r="N129" s="35" t="s">
        <v>15</v>
      </c>
      <c r="O129" s="40"/>
      <c r="P129" s="61"/>
      <c r="Q129" s="61"/>
      <c r="R129" s="61"/>
      <c r="S129" s="61"/>
      <c r="T129" s="61"/>
      <c r="U129" s="80"/>
      <c r="V129" s="80"/>
      <c r="W129" s="80"/>
    </row>
    <row r="130">
      <c r="A130" s="34">
        <v>45705.0</v>
      </c>
      <c r="B130" s="34">
        <v>45716.0</v>
      </c>
      <c r="C130" s="35">
        <v>227107.0</v>
      </c>
      <c r="D130" s="35" t="s">
        <v>115</v>
      </c>
      <c r="E130" s="34">
        <v>45505.0</v>
      </c>
      <c r="F130" s="36">
        <f t="shared" si="1"/>
        <v>6</v>
      </c>
      <c r="G130" s="34">
        <v>45545.0</v>
      </c>
      <c r="H130" s="36">
        <f t="shared" si="2"/>
        <v>5</v>
      </c>
      <c r="I130" s="35" t="s">
        <v>43</v>
      </c>
      <c r="J130" s="35" t="s">
        <v>31</v>
      </c>
      <c r="K130" s="38"/>
      <c r="L130" s="39"/>
      <c r="M130" s="39"/>
      <c r="N130" s="35" t="s">
        <v>17</v>
      </c>
      <c r="O130" s="40"/>
      <c r="P130" s="61"/>
      <c r="Q130" s="61"/>
      <c r="R130" s="61"/>
      <c r="S130" s="61"/>
      <c r="T130" s="61"/>
      <c r="U130" s="80"/>
      <c r="V130" s="80"/>
      <c r="W130" s="80"/>
    </row>
    <row r="131">
      <c r="A131" s="34">
        <v>45705.0</v>
      </c>
      <c r="B131" s="34">
        <v>45712.0</v>
      </c>
      <c r="C131" s="35">
        <v>194049.0</v>
      </c>
      <c r="D131" s="35" t="s">
        <v>115</v>
      </c>
      <c r="E131" s="34">
        <v>45474.0</v>
      </c>
      <c r="F131" s="36">
        <f t="shared" si="1"/>
        <v>7</v>
      </c>
      <c r="G131" s="34">
        <v>45512.0</v>
      </c>
      <c r="H131" s="36">
        <f t="shared" si="2"/>
        <v>6</v>
      </c>
      <c r="I131" s="35" t="s">
        <v>46</v>
      </c>
      <c r="J131" s="35" t="s">
        <v>31</v>
      </c>
      <c r="K131" s="38"/>
      <c r="L131" s="39"/>
      <c r="M131" s="39"/>
      <c r="N131" s="35" t="s">
        <v>21</v>
      </c>
      <c r="O131" s="40"/>
      <c r="P131" s="61"/>
      <c r="Q131" s="61"/>
      <c r="R131" s="61"/>
      <c r="S131" s="61"/>
      <c r="T131" s="61"/>
      <c r="U131" s="80"/>
      <c r="V131" s="80"/>
      <c r="W131" s="80"/>
    </row>
    <row r="132">
      <c r="A132" s="34">
        <v>45705.0</v>
      </c>
      <c r="B132" s="34">
        <v>45716.0</v>
      </c>
      <c r="C132" s="35">
        <v>217060.0</v>
      </c>
      <c r="D132" s="35" t="s">
        <v>115</v>
      </c>
      <c r="E132" s="34">
        <v>45474.0</v>
      </c>
      <c r="F132" s="36">
        <f t="shared" si="1"/>
        <v>7</v>
      </c>
      <c r="G132" s="34">
        <v>45545.0</v>
      </c>
      <c r="H132" s="36">
        <f t="shared" si="2"/>
        <v>5</v>
      </c>
      <c r="I132" s="35" t="s">
        <v>46</v>
      </c>
      <c r="J132" s="35" t="s">
        <v>31</v>
      </c>
      <c r="K132" s="38"/>
      <c r="L132" s="39"/>
      <c r="M132" s="39"/>
      <c r="N132" s="35" t="s">
        <v>17</v>
      </c>
      <c r="O132" s="40"/>
      <c r="P132" s="61"/>
      <c r="Q132" s="61"/>
      <c r="R132" s="61"/>
      <c r="S132" s="61"/>
      <c r="T132" s="61"/>
      <c r="U132" s="80"/>
      <c r="V132" s="80"/>
      <c r="W132" s="80"/>
    </row>
    <row r="133">
      <c r="A133" s="34">
        <v>45705.0</v>
      </c>
      <c r="B133" s="34">
        <v>45716.0</v>
      </c>
      <c r="C133" s="35">
        <v>155428.0</v>
      </c>
      <c r="D133" s="35" t="s">
        <v>116</v>
      </c>
      <c r="E133" s="34">
        <v>44682.0</v>
      </c>
      <c r="F133" s="36">
        <f t="shared" si="1"/>
        <v>33</v>
      </c>
      <c r="G133" s="34">
        <v>44931.0</v>
      </c>
      <c r="H133" s="36">
        <f t="shared" si="2"/>
        <v>25</v>
      </c>
      <c r="I133" s="35" t="s">
        <v>43</v>
      </c>
      <c r="J133" s="35">
        <v>304.0</v>
      </c>
      <c r="K133" s="38"/>
      <c r="L133" s="39"/>
      <c r="M133" s="39"/>
      <c r="N133" s="35" t="s">
        <v>17</v>
      </c>
      <c r="O133" s="40"/>
      <c r="P133" s="61"/>
      <c r="Q133" s="61"/>
      <c r="R133" s="61"/>
      <c r="S133" s="61"/>
      <c r="T133" s="61"/>
      <c r="U133" s="80"/>
      <c r="V133" s="80"/>
      <c r="W133" s="80"/>
    </row>
    <row r="134">
      <c r="A134" s="34">
        <v>45705.0</v>
      </c>
      <c r="B134" s="34">
        <v>45714.0</v>
      </c>
      <c r="C134" s="35">
        <v>221626.0</v>
      </c>
      <c r="D134" s="35" t="s">
        <v>116</v>
      </c>
      <c r="E134" s="34">
        <v>45292.0</v>
      </c>
      <c r="F134" s="36">
        <f t="shared" si="1"/>
        <v>13</v>
      </c>
      <c r="G134" s="34">
        <v>45492.0</v>
      </c>
      <c r="H134" s="36">
        <f t="shared" si="2"/>
        <v>7</v>
      </c>
      <c r="I134" s="35" t="s">
        <v>62</v>
      </c>
      <c r="J134" s="35">
        <v>102.0</v>
      </c>
      <c r="K134" s="38"/>
      <c r="L134" s="35" t="s">
        <v>54</v>
      </c>
      <c r="M134" s="35" t="s">
        <v>353</v>
      </c>
      <c r="N134" s="35" t="s">
        <v>15</v>
      </c>
      <c r="O134" s="40"/>
      <c r="P134" s="61"/>
      <c r="Q134" s="61"/>
      <c r="R134" s="61"/>
      <c r="S134" s="61"/>
      <c r="T134" s="61"/>
      <c r="U134" s="80"/>
      <c r="V134" s="80"/>
      <c r="W134" s="80"/>
    </row>
    <row r="135">
      <c r="A135" s="34">
        <v>45705.0</v>
      </c>
      <c r="B135" s="34">
        <v>45713.0</v>
      </c>
      <c r="C135" s="35">
        <v>212672.0</v>
      </c>
      <c r="D135" s="35" t="s">
        <v>116</v>
      </c>
      <c r="E135" s="34">
        <v>45352.0</v>
      </c>
      <c r="F135" s="36">
        <f t="shared" si="1"/>
        <v>11</v>
      </c>
      <c r="G135" s="34">
        <v>45414.0</v>
      </c>
      <c r="H135" s="36">
        <f t="shared" si="2"/>
        <v>9</v>
      </c>
      <c r="I135" s="35" t="s">
        <v>43</v>
      </c>
      <c r="J135" s="35">
        <v>312.0</v>
      </c>
      <c r="K135" s="48">
        <v>7500.0</v>
      </c>
      <c r="L135" s="35" t="s">
        <v>54</v>
      </c>
      <c r="M135" s="35" t="s">
        <v>353</v>
      </c>
      <c r="N135" s="35" t="s">
        <v>15</v>
      </c>
      <c r="O135" s="40"/>
      <c r="P135" s="61"/>
      <c r="Q135" s="61"/>
      <c r="R135" s="61"/>
      <c r="S135" s="61"/>
      <c r="T135" s="61"/>
      <c r="U135" s="80"/>
      <c r="V135" s="80"/>
      <c r="W135" s="80"/>
    </row>
    <row r="136">
      <c r="A136" s="34">
        <v>45705.0</v>
      </c>
      <c r="B136" s="34">
        <v>45716.0</v>
      </c>
      <c r="C136" s="35">
        <v>134527.0</v>
      </c>
      <c r="D136" s="35" t="s">
        <v>117</v>
      </c>
      <c r="E136" s="34">
        <v>44621.0</v>
      </c>
      <c r="F136" s="36">
        <f t="shared" si="1"/>
        <v>35</v>
      </c>
      <c r="G136" s="34">
        <v>44631.0</v>
      </c>
      <c r="H136" s="36">
        <f t="shared" si="2"/>
        <v>35</v>
      </c>
      <c r="I136" s="35" t="s">
        <v>66</v>
      </c>
      <c r="J136" s="35">
        <v>58.0</v>
      </c>
      <c r="K136" s="38"/>
      <c r="L136" s="39"/>
      <c r="M136" s="39"/>
      <c r="N136" s="35" t="s">
        <v>17</v>
      </c>
      <c r="O136" s="40"/>
      <c r="P136" s="61"/>
      <c r="Q136" s="61"/>
      <c r="R136" s="61"/>
      <c r="S136" s="61"/>
      <c r="T136" s="61"/>
      <c r="U136" s="80"/>
      <c r="V136" s="80"/>
      <c r="W136" s="80"/>
    </row>
    <row r="137">
      <c r="A137" s="34">
        <v>45705.0</v>
      </c>
      <c r="B137" s="34">
        <v>45716.0</v>
      </c>
      <c r="C137" s="35">
        <v>158671.0</v>
      </c>
      <c r="D137" s="35" t="s">
        <v>117</v>
      </c>
      <c r="E137" s="34">
        <v>44866.0</v>
      </c>
      <c r="F137" s="36">
        <f t="shared" si="1"/>
        <v>27</v>
      </c>
      <c r="G137" s="37">
        <v>44888.0</v>
      </c>
      <c r="H137" s="36">
        <f t="shared" si="2"/>
        <v>27</v>
      </c>
      <c r="I137" s="35" t="s">
        <v>66</v>
      </c>
      <c r="J137" s="35" t="s">
        <v>195</v>
      </c>
      <c r="K137" s="38"/>
      <c r="L137" s="39"/>
      <c r="M137" s="39"/>
      <c r="N137" s="35" t="s">
        <v>17</v>
      </c>
      <c r="O137" s="40"/>
      <c r="P137" s="61"/>
      <c r="Q137" s="61"/>
      <c r="R137" s="61"/>
      <c r="S137" s="61"/>
      <c r="T137" s="61"/>
      <c r="U137" s="80"/>
      <c r="V137" s="80"/>
      <c r="W137" s="80"/>
    </row>
    <row r="138">
      <c r="A138" s="34">
        <v>45705.0</v>
      </c>
      <c r="B138" s="34">
        <v>45716.0</v>
      </c>
      <c r="C138" s="35">
        <v>198533.0</v>
      </c>
      <c r="D138" s="35" t="s">
        <v>117</v>
      </c>
      <c r="E138" s="34">
        <v>45200.0</v>
      </c>
      <c r="F138" s="36">
        <f t="shared" si="1"/>
        <v>16</v>
      </c>
      <c r="G138" s="34">
        <v>45237.0</v>
      </c>
      <c r="H138" s="36">
        <f t="shared" si="2"/>
        <v>15</v>
      </c>
      <c r="I138" s="35" t="s">
        <v>43</v>
      </c>
      <c r="J138" s="35" t="s">
        <v>31</v>
      </c>
      <c r="K138" s="38"/>
      <c r="L138" s="39"/>
      <c r="M138" s="39"/>
      <c r="N138" s="35" t="s">
        <v>17</v>
      </c>
      <c r="O138" s="40"/>
      <c r="P138" s="61"/>
      <c r="Q138" s="61"/>
      <c r="R138" s="61"/>
      <c r="S138" s="61"/>
      <c r="T138" s="61"/>
      <c r="U138" s="80"/>
      <c r="V138" s="80"/>
      <c r="W138" s="80"/>
    </row>
    <row r="139">
      <c r="A139" s="34">
        <v>45705.0</v>
      </c>
      <c r="B139" s="34">
        <v>45716.0</v>
      </c>
      <c r="C139" s="35">
        <v>193491.0</v>
      </c>
      <c r="D139" s="35" t="s">
        <v>117</v>
      </c>
      <c r="E139" s="34">
        <v>45231.0</v>
      </c>
      <c r="F139" s="36">
        <f t="shared" si="1"/>
        <v>15</v>
      </c>
      <c r="G139" s="34">
        <v>45302.0</v>
      </c>
      <c r="H139" s="36">
        <f t="shared" si="2"/>
        <v>13</v>
      </c>
      <c r="I139" s="35" t="s">
        <v>46</v>
      </c>
      <c r="J139" s="35">
        <v>406.0</v>
      </c>
      <c r="K139" s="48" t="s">
        <v>358</v>
      </c>
      <c r="L139" s="35" t="s">
        <v>54</v>
      </c>
      <c r="M139" s="35" t="s">
        <v>353</v>
      </c>
      <c r="N139" s="35" t="s">
        <v>20</v>
      </c>
      <c r="O139" s="40"/>
      <c r="P139" s="61"/>
      <c r="Q139" s="61"/>
      <c r="R139" s="61"/>
      <c r="S139" s="61"/>
      <c r="T139" s="61"/>
      <c r="U139" s="80"/>
      <c r="V139" s="80"/>
      <c r="W139" s="80"/>
    </row>
    <row r="140">
      <c r="A140" s="34">
        <v>45705.0</v>
      </c>
      <c r="B140" s="34">
        <v>45716.0</v>
      </c>
      <c r="C140" s="35">
        <v>201397.0</v>
      </c>
      <c r="D140" s="35" t="s">
        <v>117</v>
      </c>
      <c r="E140" s="34">
        <v>45078.0</v>
      </c>
      <c r="F140" s="36">
        <f t="shared" si="1"/>
        <v>20</v>
      </c>
      <c r="G140" s="34">
        <v>45167.0</v>
      </c>
      <c r="H140" s="36">
        <f t="shared" si="2"/>
        <v>17</v>
      </c>
      <c r="I140" s="35" t="s">
        <v>66</v>
      </c>
      <c r="J140" s="35" t="s">
        <v>372</v>
      </c>
      <c r="K140" s="38"/>
      <c r="L140" s="39"/>
      <c r="M140" s="39"/>
      <c r="N140" s="35" t="s">
        <v>17</v>
      </c>
      <c r="O140" s="40"/>
      <c r="P140" s="61"/>
      <c r="Q140" s="61"/>
      <c r="R140" s="61"/>
      <c r="S140" s="61"/>
      <c r="T140" s="61"/>
      <c r="U140" s="80"/>
      <c r="V140" s="80"/>
      <c r="W140" s="80"/>
    </row>
    <row r="141">
      <c r="A141" s="34">
        <v>45705.0</v>
      </c>
      <c r="B141" s="34">
        <v>45707.0</v>
      </c>
      <c r="C141" s="35">
        <v>204415.0</v>
      </c>
      <c r="D141" s="35" t="s">
        <v>117</v>
      </c>
      <c r="E141" s="34">
        <v>45292.0</v>
      </c>
      <c r="F141" s="36">
        <f t="shared" si="1"/>
        <v>13</v>
      </c>
      <c r="G141" s="34">
        <v>45351.0</v>
      </c>
      <c r="H141" s="36">
        <f t="shared" si="2"/>
        <v>11</v>
      </c>
      <c r="I141" s="35" t="s">
        <v>43</v>
      </c>
      <c r="J141" s="35">
        <v>313.0</v>
      </c>
      <c r="K141" s="48" t="s">
        <v>358</v>
      </c>
      <c r="L141" s="35" t="s">
        <v>54</v>
      </c>
      <c r="M141" s="35" t="s">
        <v>373</v>
      </c>
      <c r="N141" s="35" t="s">
        <v>20</v>
      </c>
      <c r="O141" s="40"/>
      <c r="P141" s="61"/>
      <c r="Q141" s="61"/>
      <c r="R141" s="61"/>
      <c r="S141" s="61"/>
      <c r="T141" s="61"/>
      <c r="U141" s="80"/>
      <c r="V141" s="80"/>
      <c r="W141" s="80"/>
    </row>
    <row r="142">
      <c r="A142" s="34">
        <v>45705.0</v>
      </c>
      <c r="B142" s="34">
        <v>45709.0</v>
      </c>
      <c r="C142" s="35">
        <v>174437.0</v>
      </c>
      <c r="D142" s="35" t="s">
        <v>117</v>
      </c>
      <c r="E142" s="34">
        <v>45231.0</v>
      </c>
      <c r="F142" s="36">
        <f t="shared" si="1"/>
        <v>15</v>
      </c>
      <c r="G142" s="34">
        <v>45364.0</v>
      </c>
      <c r="H142" s="36">
        <f t="shared" si="2"/>
        <v>11</v>
      </c>
      <c r="I142" s="35" t="s">
        <v>62</v>
      </c>
      <c r="J142" s="35">
        <v>108.0</v>
      </c>
      <c r="K142" s="48">
        <v>10000.0</v>
      </c>
      <c r="L142" s="35" t="s">
        <v>54</v>
      </c>
      <c r="M142" s="35" t="s">
        <v>20</v>
      </c>
      <c r="N142" s="35" t="s">
        <v>20</v>
      </c>
      <c r="O142" s="40"/>
      <c r="P142" s="61"/>
      <c r="Q142" s="61"/>
      <c r="R142" s="61"/>
      <c r="S142" s="61"/>
      <c r="T142" s="61"/>
      <c r="U142" s="80"/>
      <c r="V142" s="80"/>
      <c r="W142" s="80"/>
    </row>
    <row r="143">
      <c r="A143" s="34">
        <v>45705.0</v>
      </c>
      <c r="B143" s="34">
        <v>45716.0</v>
      </c>
      <c r="C143" s="35">
        <v>179348.0</v>
      </c>
      <c r="D143" s="35" t="s">
        <v>117</v>
      </c>
      <c r="E143" s="34">
        <v>45200.0</v>
      </c>
      <c r="F143" s="36">
        <f t="shared" si="1"/>
        <v>16</v>
      </c>
      <c r="G143" s="37">
        <v>45271.0</v>
      </c>
      <c r="H143" s="36">
        <f t="shared" si="2"/>
        <v>14</v>
      </c>
      <c r="I143" s="35" t="s">
        <v>49</v>
      </c>
      <c r="J143" s="35">
        <v>207.0</v>
      </c>
      <c r="K143" s="38"/>
      <c r="L143" s="39"/>
      <c r="M143" s="39"/>
      <c r="N143" s="35" t="s">
        <v>17</v>
      </c>
      <c r="O143" s="40"/>
      <c r="P143" s="61"/>
      <c r="Q143" s="61"/>
      <c r="R143" s="61"/>
      <c r="S143" s="61"/>
      <c r="T143" s="61"/>
      <c r="U143" s="80"/>
      <c r="V143" s="80"/>
      <c r="W143" s="80"/>
    </row>
    <row r="144">
      <c r="A144" s="34">
        <v>45705.0</v>
      </c>
      <c r="B144" s="34">
        <v>45708.0</v>
      </c>
      <c r="C144" s="35">
        <v>198361.0</v>
      </c>
      <c r="D144" s="35" t="s">
        <v>117</v>
      </c>
      <c r="E144" s="34">
        <v>45261.0</v>
      </c>
      <c r="F144" s="36">
        <f t="shared" si="1"/>
        <v>14</v>
      </c>
      <c r="G144" s="34">
        <v>45303.0</v>
      </c>
      <c r="H144" s="36">
        <f t="shared" si="2"/>
        <v>13</v>
      </c>
      <c r="I144" s="35" t="s">
        <v>39</v>
      </c>
      <c r="J144" s="48" t="s">
        <v>351</v>
      </c>
      <c r="K144" s="48" t="s">
        <v>351</v>
      </c>
      <c r="L144" s="39"/>
      <c r="M144" s="48" t="s">
        <v>351</v>
      </c>
      <c r="N144" s="35" t="s">
        <v>21</v>
      </c>
      <c r="O144" s="40"/>
      <c r="P144" s="61"/>
      <c r="Q144" s="61"/>
      <c r="R144" s="61"/>
      <c r="S144" s="61"/>
      <c r="T144" s="61"/>
      <c r="U144" s="80"/>
      <c r="V144" s="80"/>
      <c r="W144" s="80"/>
    </row>
    <row r="145">
      <c r="A145" s="34">
        <v>45705.0</v>
      </c>
      <c r="B145" s="34">
        <v>45707.0</v>
      </c>
      <c r="C145" s="35">
        <v>236098.0</v>
      </c>
      <c r="D145" s="35" t="s">
        <v>117</v>
      </c>
      <c r="E145" s="34">
        <v>45383.0</v>
      </c>
      <c r="F145" s="36">
        <f t="shared" si="1"/>
        <v>10</v>
      </c>
      <c r="G145" s="34">
        <v>45629.0</v>
      </c>
      <c r="H145" s="36">
        <f t="shared" si="2"/>
        <v>2</v>
      </c>
      <c r="I145" s="35" t="s">
        <v>43</v>
      </c>
      <c r="J145" s="35" t="s">
        <v>31</v>
      </c>
      <c r="K145" s="48" t="s">
        <v>349</v>
      </c>
      <c r="L145" s="39"/>
      <c r="M145" s="35" t="s">
        <v>349</v>
      </c>
      <c r="N145" s="35" t="s">
        <v>23</v>
      </c>
      <c r="O145" s="40"/>
      <c r="P145" s="61"/>
      <c r="Q145" s="61"/>
      <c r="R145" s="61"/>
      <c r="S145" s="61"/>
      <c r="T145" s="61"/>
      <c r="U145" s="80"/>
      <c r="V145" s="80"/>
      <c r="W145" s="80"/>
    </row>
    <row r="146">
      <c r="A146" s="34">
        <v>45705.0</v>
      </c>
      <c r="B146" s="34">
        <v>45716.0</v>
      </c>
      <c r="C146" s="35">
        <v>163097.0</v>
      </c>
      <c r="D146" s="35" t="s">
        <v>117</v>
      </c>
      <c r="E146" s="34">
        <v>44896.0</v>
      </c>
      <c r="F146" s="36">
        <f t="shared" si="1"/>
        <v>26</v>
      </c>
      <c r="G146" s="34">
        <v>44998.0</v>
      </c>
      <c r="H146" s="36">
        <f t="shared" si="2"/>
        <v>23</v>
      </c>
      <c r="I146" s="35" t="s">
        <v>118</v>
      </c>
      <c r="J146" s="35">
        <v>608.0</v>
      </c>
      <c r="K146" s="48">
        <v>8000.0</v>
      </c>
      <c r="L146" s="39"/>
      <c r="M146" s="39"/>
      <c r="N146" s="35" t="s">
        <v>17</v>
      </c>
      <c r="O146" s="40"/>
      <c r="P146" s="61"/>
      <c r="Q146" s="61"/>
      <c r="R146" s="61"/>
      <c r="S146" s="61"/>
      <c r="T146" s="61"/>
      <c r="U146" s="80"/>
      <c r="V146" s="80"/>
      <c r="W146" s="80"/>
    </row>
    <row r="147">
      <c r="A147" s="34">
        <v>45705.0</v>
      </c>
      <c r="B147" s="34">
        <v>45716.0</v>
      </c>
      <c r="C147" s="35">
        <v>175910.0</v>
      </c>
      <c r="D147" s="35" t="s">
        <v>117</v>
      </c>
      <c r="E147" s="34">
        <v>45108.0</v>
      </c>
      <c r="F147" s="36">
        <f t="shared" si="1"/>
        <v>19</v>
      </c>
      <c r="G147" s="34">
        <v>45180.0</v>
      </c>
      <c r="H147" s="36">
        <f t="shared" si="2"/>
        <v>17</v>
      </c>
      <c r="I147" s="35" t="s">
        <v>62</v>
      </c>
      <c r="J147" s="35">
        <v>103.0</v>
      </c>
      <c r="K147" s="48" t="s">
        <v>374</v>
      </c>
      <c r="L147" s="35" t="s">
        <v>54</v>
      </c>
      <c r="M147" s="35" t="s">
        <v>353</v>
      </c>
      <c r="N147" s="35" t="s">
        <v>20</v>
      </c>
      <c r="O147" s="55" t="s">
        <v>375</v>
      </c>
      <c r="P147" s="61"/>
      <c r="Q147" s="61"/>
      <c r="R147" s="61"/>
      <c r="S147" s="61"/>
      <c r="T147" s="61"/>
      <c r="U147" s="80"/>
      <c r="V147" s="80"/>
      <c r="W147" s="80"/>
    </row>
    <row r="148">
      <c r="A148" s="34">
        <v>45705.0</v>
      </c>
      <c r="B148" s="34">
        <v>45716.0</v>
      </c>
      <c r="C148" s="35">
        <v>146855.0</v>
      </c>
      <c r="D148" s="35" t="s">
        <v>125</v>
      </c>
      <c r="E148" s="34">
        <v>44805.0</v>
      </c>
      <c r="F148" s="36">
        <f t="shared" si="1"/>
        <v>29</v>
      </c>
      <c r="G148" s="37">
        <v>44844.0</v>
      </c>
      <c r="H148" s="36">
        <f t="shared" si="2"/>
        <v>28</v>
      </c>
      <c r="I148" s="35" t="s">
        <v>67</v>
      </c>
      <c r="J148" s="35">
        <v>4040.0</v>
      </c>
      <c r="K148" s="38"/>
      <c r="L148" s="39"/>
      <c r="M148" s="39"/>
      <c r="N148" s="35" t="s">
        <v>17</v>
      </c>
      <c r="O148" s="40"/>
      <c r="P148" s="61"/>
      <c r="Q148" s="61"/>
      <c r="R148" s="61"/>
      <c r="S148" s="61"/>
      <c r="T148" s="61"/>
      <c r="U148" s="80"/>
      <c r="V148" s="80"/>
      <c r="W148" s="80"/>
    </row>
    <row r="149">
      <c r="A149" s="34">
        <v>45705.0</v>
      </c>
      <c r="B149" s="34">
        <v>45715.0</v>
      </c>
      <c r="C149" s="35">
        <v>198458.0</v>
      </c>
      <c r="D149" s="35" t="s">
        <v>125</v>
      </c>
      <c r="E149" s="34">
        <v>45231.0</v>
      </c>
      <c r="F149" s="36">
        <f t="shared" si="1"/>
        <v>15</v>
      </c>
      <c r="G149" s="34">
        <v>45308.0</v>
      </c>
      <c r="H149" s="36">
        <f t="shared" si="2"/>
        <v>13</v>
      </c>
      <c r="I149" s="35" t="s">
        <v>39</v>
      </c>
      <c r="J149" s="35" t="s">
        <v>31</v>
      </c>
      <c r="K149" s="48" t="s">
        <v>351</v>
      </c>
      <c r="L149" s="35" t="s">
        <v>54</v>
      </c>
      <c r="M149" s="35" t="s">
        <v>353</v>
      </c>
      <c r="N149" s="35" t="s">
        <v>15</v>
      </c>
      <c r="O149" s="40"/>
      <c r="P149" s="61"/>
      <c r="Q149" s="61"/>
      <c r="R149" s="61"/>
      <c r="S149" s="61"/>
      <c r="T149" s="61"/>
      <c r="U149" s="80"/>
      <c r="V149" s="80"/>
      <c r="W149" s="80"/>
    </row>
    <row r="150">
      <c r="A150" s="34">
        <v>45705.0</v>
      </c>
      <c r="B150" s="34">
        <v>45716.0</v>
      </c>
      <c r="C150" s="35">
        <v>218488.0</v>
      </c>
      <c r="D150" s="35" t="s">
        <v>125</v>
      </c>
      <c r="E150" s="34">
        <v>45444.0</v>
      </c>
      <c r="F150" s="36">
        <f t="shared" si="1"/>
        <v>8</v>
      </c>
      <c r="G150" s="34">
        <v>45461.0</v>
      </c>
      <c r="H150" s="36">
        <f t="shared" si="2"/>
        <v>8</v>
      </c>
      <c r="I150" s="35" t="s">
        <v>46</v>
      </c>
      <c r="J150" s="35">
        <v>404.0</v>
      </c>
      <c r="K150" s="48">
        <v>37000.0</v>
      </c>
      <c r="L150" s="35" t="s">
        <v>54</v>
      </c>
      <c r="M150" s="35" t="s">
        <v>353</v>
      </c>
      <c r="N150" s="35" t="s">
        <v>20</v>
      </c>
      <c r="O150" s="40"/>
      <c r="P150" s="61"/>
      <c r="Q150" s="61"/>
      <c r="R150" s="61"/>
      <c r="S150" s="61"/>
      <c r="T150" s="61"/>
      <c r="U150" s="80"/>
      <c r="V150" s="80"/>
      <c r="W150" s="80"/>
    </row>
    <row r="151">
      <c r="A151" s="34">
        <v>45705.0</v>
      </c>
      <c r="B151" s="34">
        <v>45716.0</v>
      </c>
      <c r="C151" s="35">
        <v>223641.0</v>
      </c>
      <c r="D151" s="35" t="s">
        <v>125</v>
      </c>
      <c r="E151" s="34">
        <v>45352.0</v>
      </c>
      <c r="F151" s="36">
        <f t="shared" si="1"/>
        <v>11</v>
      </c>
      <c r="G151" s="34">
        <v>45524.0</v>
      </c>
      <c r="H151" s="36">
        <f t="shared" si="2"/>
        <v>6</v>
      </c>
      <c r="I151" s="35" t="s">
        <v>43</v>
      </c>
      <c r="J151" s="35" t="s">
        <v>31</v>
      </c>
      <c r="K151" s="38"/>
      <c r="L151" s="39"/>
      <c r="M151" s="39"/>
      <c r="N151" s="35" t="s">
        <v>17</v>
      </c>
      <c r="O151" s="40"/>
      <c r="P151" s="61"/>
      <c r="Q151" s="61"/>
      <c r="R151" s="61"/>
      <c r="S151" s="61"/>
      <c r="T151" s="61"/>
      <c r="U151" s="80"/>
      <c r="V151" s="80"/>
      <c r="W151" s="80"/>
    </row>
    <row r="152">
      <c r="A152" s="34">
        <v>45705.0</v>
      </c>
      <c r="B152" s="34">
        <v>45707.0</v>
      </c>
      <c r="C152" s="35">
        <v>236927.0</v>
      </c>
      <c r="D152" s="35" t="s">
        <v>125</v>
      </c>
      <c r="E152" s="34">
        <v>45413.0</v>
      </c>
      <c r="F152" s="36">
        <f t="shared" si="1"/>
        <v>9</v>
      </c>
      <c r="G152" s="37">
        <v>45643.0</v>
      </c>
      <c r="H152" s="36">
        <f t="shared" si="2"/>
        <v>2</v>
      </c>
      <c r="I152" s="35" t="s">
        <v>43</v>
      </c>
      <c r="J152" s="35">
        <v>313.0</v>
      </c>
      <c r="K152" s="48" t="s">
        <v>358</v>
      </c>
      <c r="L152" s="35" t="s">
        <v>70</v>
      </c>
      <c r="M152" s="35" t="s">
        <v>360</v>
      </c>
      <c r="N152" s="35" t="s">
        <v>20</v>
      </c>
      <c r="O152" s="40"/>
      <c r="P152" s="61"/>
      <c r="Q152" s="61"/>
      <c r="R152" s="61"/>
      <c r="S152" s="61"/>
      <c r="T152" s="61"/>
      <c r="U152" s="80"/>
      <c r="V152" s="80"/>
      <c r="W152" s="80"/>
    </row>
    <row r="153">
      <c r="A153" s="34">
        <v>45705.0</v>
      </c>
      <c r="B153" s="34">
        <v>45716.0</v>
      </c>
      <c r="C153" s="35">
        <v>123441.0</v>
      </c>
      <c r="D153" s="35" t="s">
        <v>128</v>
      </c>
      <c r="E153" s="34">
        <v>44562.0</v>
      </c>
      <c r="F153" s="36">
        <f t="shared" si="1"/>
        <v>37</v>
      </c>
      <c r="G153" s="34">
        <v>44662.0</v>
      </c>
      <c r="H153" s="36">
        <f t="shared" si="2"/>
        <v>34</v>
      </c>
      <c r="I153" s="35" t="s">
        <v>66</v>
      </c>
      <c r="J153" s="35">
        <v>35.0</v>
      </c>
      <c r="K153" s="38"/>
      <c r="L153" s="39"/>
      <c r="M153" s="39"/>
      <c r="N153" s="35" t="s">
        <v>17</v>
      </c>
      <c r="O153" s="40"/>
      <c r="P153" s="61"/>
      <c r="Q153" s="61"/>
      <c r="R153" s="61"/>
      <c r="S153" s="61"/>
      <c r="T153" s="61"/>
      <c r="U153" s="80"/>
      <c r="V153" s="80"/>
      <c r="W153" s="80"/>
    </row>
    <row r="154">
      <c r="A154" s="34">
        <v>45705.0</v>
      </c>
      <c r="B154" s="34">
        <v>45712.0</v>
      </c>
      <c r="C154" s="35">
        <v>167445.0</v>
      </c>
      <c r="D154" s="35" t="s">
        <v>128</v>
      </c>
      <c r="E154" s="34">
        <v>45078.0</v>
      </c>
      <c r="F154" s="36">
        <f t="shared" si="1"/>
        <v>20</v>
      </c>
      <c r="G154" s="34">
        <v>45173.0</v>
      </c>
      <c r="H154" s="36">
        <f t="shared" si="2"/>
        <v>17</v>
      </c>
      <c r="I154" s="35" t="s">
        <v>66</v>
      </c>
      <c r="J154" s="35" t="s">
        <v>31</v>
      </c>
      <c r="K154" s="38"/>
      <c r="L154" s="39"/>
      <c r="M154" s="39"/>
      <c r="N154" s="35" t="s">
        <v>21</v>
      </c>
      <c r="O154" s="40"/>
      <c r="P154" s="61"/>
      <c r="Q154" s="61"/>
      <c r="R154" s="61"/>
      <c r="S154" s="61"/>
      <c r="T154" s="61"/>
      <c r="U154" s="80"/>
      <c r="V154" s="80"/>
      <c r="W154" s="80"/>
    </row>
    <row r="155">
      <c r="A155" s="34">
        <v>45705.0</v>
      </c>
      <c r="B155" s="34">
        <v>45716.0</v>
      </c>
      <c r="C155" s="35">
        <v>192924.0</v>
      </c>
      <c r="D155" s="35" t="s">
        <v>128</v>
      </c>
      <c r="E155" s="34">
        <v>45108.0</v>
      </c>
      <c r="F155" s="36">
        <f t="shared" si="1"/>
        <v>19</v>
      </c>
      <c r="G155" s="37">
        <v>45244.0</v>
      </c>
      <c r="H155" s="36">
        <f t="shared" si="2"/>
        <v>15</v>
      </c>
      <c r="I155" s="35" t="s">
        <v>66</v>
      </c>
      <c r="J155" s="35">
        <v>30.0</v>
      </c>
      <c r="K155" s="38"/>
      <c r="L155" s="39"/>
      <c r="M155" s="39"/>
      <c r="N155" s="35" t="s">
        <v>17</v>
      </c>
      <c r="O155" s="40"/>
      <c r="P155" s="61"/>
      <c r="Q155" s="61"/>
      <c r="R155" s="61"/>
      <c r="S155" s="61"/>
      <c r="T155" s="61"/>
      <c r="U155" s="80"/>
      <c r="V155" s="80"/>
      <c r="W155" s="80"/>
    </row>
    <row r="156">
      <c r="A156" s="34">
        <v>45705.0</v>
      </c>
      <c r="B156" s="34">
        <v>45707.0</v>
      </c>
      <c r="C156" s="35">
        <v>205799.0</v>
      </c>
      <c r="D156" s="35" t="s">
        <v>128</v>
      </c>
      <c r="E156" s="34">
        <v>45413.0</v>
      </c>
      <c r="F156" s="36">
        <f t="shared" si="1"/>
        <v>9</v>
      </c>
      <c r="G156" s="34">
        <v>45450.0</v>
      </c>
      <c r="H156" s="36">
        <f t="shared" si="2"/>
        <v>8</v>
      </c>
      <c r="I156" s="35" t="s">
        <v>43</v>
      </c>
      <c r="J156" s="35">
        <v>308.0</v>
      </c>
      <c r="K156" s="48" t="s">
        <v>358</v>
      </c>
      <c r="L156" s="35" t="s">
        <v>54</v>
      </c>
      <c r="M156" s="35" t="s">
        <v>353</v>
      </c>
      <c r="N156" s="35" t="s">
        <v>20</v>
      </c>
      <c r="O156" s="40"/>
      <c r="P156" s="61"/>
      <c r="Q156" s="61"/>
      <c r="R156" s="61"/>
      <c r="S156" s="61"/>
      <c r="T156" s="61"/>
      <c r="U156" s="80"/>
      <c r="V156" s="80"/>
      <c r="W156" s="80"/>
    </row>
    <row r="157">
      <c r="A157" s="34">
        <v>45705.0</v>
      </c>
      <c r="B157" s="34">
        <v>45716.0</v>
      </c>
      <c r="C157" s="35">
        <v>230427.0</v>
      </c>
      <c r="D157" s="35" t="s">
        <v>128</v>
      </c>
      <c r="E157" s="34">
        <v>45323.0</v>
      </c>
      <c r="F157" s="36">
        <f t="shared" si="1"/>
        <v>12</v>
      </c>
      <c r="G157" s="34">
        <v>45574.0</v>
      </c>
      <c r="H157" s="36">
        <f t="shared" si="2"/>
        <v>4</v>
      </c>
      <c r="I157" s="35" t="s">
        <v>43</v>
      </c>
      <c r="J157" s="35" t="s">
        <v>44</v>
      </c>
      <c r="K157" s="38"/>
      <c r="L157" s="39"/>
      <c r="M157" s="39"/>
      <c r="N157" s="35" t="s">
        <v>17</v>
      </c>
      <c r="O157" s="40"/>
      <c r="P157" s="61"/>
      <c r="Q157" s="61"/>
      <c r="R157" s="61"/>
      <c r="S157" s="61"/>
      <c r="T157" s="61"/>
      <c r="U157" s="80"/>
      <c r="V157" s="80"/>
      <c r="W157" s="80"/>
    </row>
    <row r="158">
      <c r="A158" s="34">
        <v>45705.0</v>
      </c>
      <c r="B158" s="34">
        <v>45712.0</v>
      </c>
      <c r="C158" s="35">
        <v>222962.0</v>
      </c>
      <c r="D158" s="35" t="s">
        <v>128</v>
      </c>
      <c r="E158" s="34">
        <v>45444.0</v>
      </c>
      <c r="F158" s="36">
        <f t="shared" si="1"/>
        <v>8</v>
      </c>
      <c r="G158" s="34">
        <v>45499.0</v>
      </c>
      <c r="H158" s="36">
        <f t="shared" si="2"/>
        <v>7</v>
      </c>
      <c r="I158" s="35" t="s">
        <v>39</v>
      </c>
      <c r="J158" s="35" t="s">
        <v>31</v>
      </c>
      <c r="K158" s="38"/>
      <c r="L158" s="39"/>
      <c r="M158" s="39"/>
      <c r="N158" s="35" t="s">
        <v>21</v>
      </c>
      <c r="O158" s="40"/>
      <c r="P158" s="61"/>
      <c r="Q158" s="61"/>
      <c r="R158" s="61"/>
      <c r="S158" s="61"/>
      <c r="T158" s="61"/>
      <c r="U158" s="80"/>
      <c r="V158" s="80"/>
      <c r="W158" s="80"/>
    </row>
    <row r="159">
      <c r="A159" s="34">
        <v>45705.0</v>
      </c>
      <c r="B159" s="34">
        <v>45715.0</v>
      </c>
      <c r="C159" s="35">
        <v>239024.0</v>
      </c>
      <c r="D159" s="35" t="s">
        <v>128</v>
      </c>
      <c r="E159" s="34">
        <v>45078.0</v>
      </c>
      <c r="F159" s="36">
        <f t="shared" si="1"/>
        <v>20</v>
      </c>
      <c r="G159" s="34">
        <v>45670.0</v>
      </c>
      <c r="H159" s="36">
        <f t="shared" si="2"/>
        <v>1</v>
      </c>
      <c r="I159" s="35" t="s">
        <v>39</v>
      </c>
      <c r="J159" s="35">
        <v>504.0</v>
      </c>
      <c r="K159" s="48" t="s">
        <v>374</v>
      </c>
      <c r="L159" s="35" t="s">
        <v>54</v>
      </c>
      <c r="M159" s="35" t="s">
        <v>353</v>
      </c>
      <c r="N159" s="35" t="s">
        <v>20</v>
      </c>
      <c r="O159" s="40"/>
      <c r="P159" s="61"/>
      <c r="Q159" s="61"/>
      <c r="R159" s="61"/>
      <c r="S159" s="61"/>
      <c r="T159" s="61"/>
      <c r="U159" s="80"/>
      <c r="V159" s="80"/>
      <c r="W159" s="80"/>
    </row>
    <row r="160">
      <c r="A160" s="34">
        <v>45705.0</v>
      </c>
      <c r="B160" s="34">
        <v>45716.0</v>
      </c>
      <c r="C160" s="35">
        <v>116795.0</v>
      </c>
      <c r="D160" s="35" t="s">
        <v>129</v>
      </c>
      <c r="E160" s="34">
        <v>44197.0</v>
      </c>
      <c r="F160" s="36">
        <f t="shared" si="1"/>
        <v>49</v>
      </c>
      <c r="G160" s="34">
        <v>44613.0</v>
      </c>
      <c r="H160" s="36">
        <f t="shared" si="2"/>
        <v>36</v>
      </c>
      <c r="I160" s="35" t="s">
        <v>49</v>
      </c>
      <c r="J160" s="35" t="s">
        <v>107</v>
      </c>
      <c r="K160" s="38"/>
      <c r="L160" s="39"/>
      <c r="M160" s="39"/>
      <c r="N160" s="35" t="s">
        <v>17</v>
      </c>
      <c r="O160" s="40"/>
      <c r="P160" s="61"/>
      <c r="Q160" s="61"/>
      <c r="R160" s="61"/>
      <c r="S160" s="61"/>
      <c r="T160" s="61"/>
      <c r="U160" s="80"/>
      <c r="V160" s="80"/>
      <c r="W160" s="80"/>
    </row>
    <row r="161">
      <c r="A161" s="34">
        <v>45705.0</v>
      </c>
      <c r="B161" s="34">
        <v>45716.0</v>
      </c>
      <c r="C161" s="35">
        <v>206557.0</v>
      </c>
      <c r="D161" s="35" t="s">
        <v>129</v>
      </c>
      <c r="E161" s="34">
        <v>44652.0</v>
      </c>
      <c r="F161" s="36">
        <f t="shared" si="1"/>
        <v>34</v>
      </c>
      <c r="G161" s="34">
        <v>45366.0</v>
      </c>
      <c r="H161" s="36">
        <f t="shared" si="2"/>
        <v>11</v>
      </c>
      <c r="I161" s="35" t="s">
        <v>43</v>
      </c>
      <c r="J161" s="35">
        <v>304.0</v>
      </c>
      <c r="K161" s="48" t="s">
        <v>374</v>
      </c>
      <c r="L161" s="35" t="s">
        <v>54</v>
      </c>
      <c r="M161" s="35" t="s">
        <v>353</v>
      </c>
      <c r="N161" s="35" t="s">
        <v>20</v>
      </c>
      <c r="O161" s="40"/>
      <c r="P161" s="61"/>
      <c r="Q161" s="61"/>
      <c r="R161" s="61"/>
      <c r="S161" s="61"/>
      <c r="T161" s="61"/>
      <c r="U161" s="80"/>
      <c r="V161" s="80"/>
      <c r="W161" s="80"/>
    </row>
    <row r="162">
      <c r="A162" s="34">
        <v>45705.0</v>
      </c>
      <c r="B162" s="34">
        <v>45713.0</v>
      </c>
      <c r="C162" s="35">
        <v>208870.0</v>
      </c>
      <c r="D162" s="35" t="s">
        <v>129</v>
      </c>
      <c r="E162" s="34">
        <v>45352.0</v>
      </c>
      <c r="F162" s="36">
        <f t="shared" si="1"/>
        <v>11</v>
      </c>
      <c r="G162" s="34">
        <v>45385.0</v>
      </c>
      <c r="H162" s="36">
        <f t="shared" si="2"/>
        <v>10</v>
      </c>
      <c r="I162" s="35" t="s">
        <v>43</v>
      </c>
      <c r="J162" s="35">
        <v>312.0</v>
      </c>
      <c r="K162" s="38"/>
      <c r="L162" s="35" t="s">
        <v>54</v>
      </c>
      <c r="M162" s="35" t="s">
        <v>350</v>
      </c>
      <c r="N162" s="35" t="s">
        <v>15</v>
      </c>
      <c r="O162" s="40"/>
      <c r="P162" s="61"/>
      <c r="Q162" s="61"/>
      <c r="R162" s="61"/>
      <c r="S162" s="61"/>
      <c r="T162" s="61"/>
      <c r="U162" s="80"/>
      <c r="V162" s="80"/>
      <c r="W162" s="80"/>
    </row>
    <row r="163">
      <c r="A163" s="34">
        <v>45705.0</v>
      </c>
      <c r="B163" s="34">
        <v>45716.0</v>
      </c>
      <c r="C163" s="35">
        <v>234308.0</v>
      </c>
      <c r="D163" s="35" t="s">
        <v>129</v>
      </c>
      <c r="E163" s="34">
        <v>45474.0</v>
      </c>
      <c r="F163" s="36">
        <f t="shared" si="1"/>
        <v>7</v>
      </c>
      <c r="G163" s="37">
        <v>45610.0</v>
      </c>
      <c r="H163" s="36">
        <f t="shared" si="2"/>
        <v>3</v>
      </c>
      <c r="I163" s="35" t="s">
        <v>376</v>
      </c>
      <c r="J163" s="39"/>
      <c r="K163" s="38"/>
      <c r="L163" s="39"/>
      <c r="M163" s="39"/>
      <c r="N163" s="35" t="s">
        <v>17</v>
      </c>
      <c r="O163" s="40"/>
      <c r="P163" s="61"/>
      <c r="Q163" s="61"/>
      <c r="R163" s="61"/>
      <c r="S163" s="61"/>
      <c r="T163" s="61"/>
      <c r="U163" s="80"/>
      <c r="V163" s="80"/>
      <c r="W163" s="80"/>
    </row>
    <row r="164">
      <c r="A164" s="34">
        <v>45705.0</v>
      </c>
      <c r="B164" s="34">
        <v>45716.0</v>
      </c>
      <c r="C164" s="35">
        <v>103062.0</v>
      </c>
      <c r="D164" s="35" t="s">
        <v>132</v>
      </c>
      <c r="E164" s="34">
        <v>44440.0</v>
      </c>
      <c r="F164" s="36">
        <f t="shared" si="1"/>
        <v>41</v>
      </c>
      <c r="G164" s="37">
        <v>44483.0</v>
      </c>
      <c r="H164" s="36">
        <f t="shared" si="2"/>
        <v>40</v>
      </c>
      <c r="I164" s="35" t="s">
        <v>121</v>
      </c>
      <c r="J164" s="35" t="s">
        <v>377</v>
      </c>
      <c r="K164" s="38"/>
      <c r="L164" s="39"/>
      <c r="M164" s="39"/>
      <c r="N164" s="35" t="s">
        <v>17</v>
      </c>
      <c r="O164" s="40"/>
      <c r="P164" s="61"/>
      <c r="Q164" s="61"/>
      <c r="R164" s="61"/>
      <c r="S164" s="61"/>
      <c r="T164" s="61"/>
      <c r="U164" s="80"/>
      <c r="V164" s="80"/>
      <c r="W164" s="80"/>
    </row>
    <row r="165">
      <c r="A165" s="34">
        <v>45705.0</v>
      </c>
      <c r="B165" s="34">
        <v>45715.0</v>
      </c>
      <c r="C165" s="35">
        <v>194952.0</v>
      </c>
      <c r="D165" s="35" t="s">
        <v>132</v>
      </c>
      <c r="E165" s="34">
        <v>45231.0</v>
      </c>
      <c r="F165" s="36">
        <f t="shared" si="1"/>
        <v>15</v>
      </c>
      <c r="G165" s="34">
        <v>45265.0</v>
      </c>
      <c r="H165" s="36">
        <f t="shared" si="2"/>
        <v>14</v>
      </c>
      <c r="I165" s="35" t="s">
        <v>46</v>
      </c>
      <c r="J165" s="35">
        <v>401.0</v>
      </c>
      <c r="K165" s="38"/>
      <c r="L165" s="35" t="s">
        <v>54</v>
      </c>
      <c r="M165" s="35" t="s">
        <v>353</v>
      </c>
      <c r="N165" s="35" t="s">
        <v>353</v>
      </c>
      <c r="O165" s="40"/>
      <c r="P165" s="61"/>
      <c r="Q165" s="61"/>
      <c r="R165" s="61"/>
      <c r="S165" s="61"/>
      <c r="T165" s="61"/>
      <c r="U165" s="80"/>
      <c r="V165" s="80"/>
      <c r="W165" s="80"/>
    </row>
    <row r="166">
      <c r="A166" s="34">
        <v>45705.0</v>
      </c>
      <c r="B166" s="34">
        <v>45707.0</v>
      </c>
      <c r="C166" s="35">
        <v>221011.0</v>
      </c>
      <c r="D166" s="35" t="s">
        <v>132</v>
      </c>
      <c r="E166" s="34">
        <v>45444.0</v>
      </c>
      <c r="F166" s="36">
        <f t="shared" si="1"/>
        <v>8</v>
      </c>
      <c r="G166" s="34">
        <v>45488.0</v>
      </c>
      <c r="H166" s="36">
        <f t="shared" si="2"/>
        <v>7</v>
      </c>
      <c r="I166" s="35" t="s">
        <v>43</v>
      </c>
      <c r="J166" s="35">
        <v>302.0</v>
      </c>
      <c r="K166" s="48">
        <v>3000.0</v>
      </c>
      <c r="L166" s="35" t="s">
        <v>54</v>
      </c>
      <c r="M166" s="35" t="s">
        <v>55</v>
      </c>
      <c r="N166" s="35" t="s">
        <v>15</v>
      </c>
      <c r="O166" s="40"/>
      <c r="P166" s="61"/>
      <c r="Q166" s="61"/>
      <c r="R166" s="61"/>
      <c r="S166" s="61"/>
      <c r="T166" s="61"/>
      <c r="U166" s="80"/>
      <c r="V166" s="80"/>
      <c r="W166" s="80"/>
    </row>
    <row r="167">
      <c r="A167" s="34">
        <v>45705.0</v>
      </c>
      <c r="B167" s="34">
        <v>45715.0</v>
      </c>
      <c r="C167" s="35">
        <v>204464.0</v>
      </c>
      <c r="D167" s="35" t="s">
        <v>132</v>
      </c>
      <c r="E167" s="34">
        <v>45292.0</v>
      </c>
      <c r="F167" s="36">
        <f t="shared" si="1"/>
        <v>13</v>
      </c>
      <c r="G167" s="34">
        <v>45351.0</v>
      </c>
      <c r="H167" s="36">
        <f t="shared" si="2"/>
        <v>11</v>
      </c>
      <c r="I167" s="35" t="s">
        <v>43</v>
      </c>
      <c r="J167" s="35">
        <v>301.0</v>
      </c>
      <c r="K167" s="38"/>
      <c r="L167" s="35" t="s">
        <v>54</v>
      </c>
      <c r="M167" s="35" t="s">
        <v>55</v>
      </c>
      <c r="N167" s="35" t="s">
        <v>15</v>
      </c>
      <c r="O167" s="40"/>
      <c r="P167" s="61"/>
      <c r="Q167" s="61"/>
      <c r="R167" s="61"/>
      <c r="S167" s="61"/>
      <c r="T167" s="61"/>
      <c r="U167" s="80"/>
      <c r="V167" s="80"/>
      <c r="W167" s="80"/>
    </row>
    <row r="168">
      <c r="A168" s="34">
        <v>45705.0</v>
      </c>
      <c r="B168" s="34">
        <v>45716.0</v>
      </c>
      <c r="C168" s="35">
        <v>229731.0</v>
      </c>
      <c r="D168" s="35" t="s">
        <v>132</v>
      </c>
      <c r="E168" s="34">
        <v>45536.0</v>
      </c>
      <c r="F168" s="36">
        <f t="shared" si="1"/>
        <v>5</v>
      </c>
      <c r="G168" s="34">
        <v>45567.0</v>
      </c>
      <c r="H168" s="36">
        <f t="shared" si="2"/>
        <v>4</v>
      </c>
      <c r="I168" s="35" t="s">
        <v>43</v>
      </c>
      <c r="J168" s="35" t="s">
        <v>101</v>
      </c>
      <c r="K168" s="38"/>
      <c r="L168" s="39"/>
      <c r="M168" s="39"/>
      <c r="N168" s="35" t="s">
        <v>17</v>
      </c>
      <c r="O168" s="40"/>
      <c r="P168" s="61"/>
      <c r="Q168" s="61"/>
      <c r="R168" s="61"/>
      <c r="S168" s="61"/>
      <c r="T168" s="61"/>
      <c r="U168" s="80"/>
      <c r="V168" s="80"/>
      <c r="W168" s="80"/>
    </row>
    <row r="169">
      <c r="A169" s="34">
        <v>45705.0</v>
      </c>
      <c r="B169" s="34">
        <v>45712.0</v>
      </c>
      <c r="C169" s="35">
        <v>158276.0</v>
      </c>
      <c r="D169" s="35" t="s">
        <v>134</v>
      </c>
      <c r="E169" s="34">
        <v>44927.0</v>
      </c>
      <c r="F169" s="36">
        <f t="shared" si="1"/>
        <v>25</v>
      </c>
      <c r="G169" s="34">
        <v>44951.0</v>
      </c>
      <c r="H169" s="36">
        <f t="shared" si="2"/>
        <v>25</v>
      </c>
      <c r="I169" s="35" t="s">
        <v>39</v>
      </c>
      <c r="J169" s="35" t="s">
        <v>378</v>
      </c>
      <c r="K169" s="48">
        <v>3000.0</v>
      </c>
      <c r="L169" s="35" t="s">
        <v>54</v>
      </c>
      <c r="M169" s="35" t="s">
        <v>353</v>
      </c>
      <c r="N169" s="35" t="s">
        <v>20</v>
      </c>
      <c r="O169" s="40"/>
      <c r="P169" s="61"/>
      <c r="Q169" s="61"/>
      <c r="R169" s="61"/>
      <c r="S169" s="61"/>
      <c r="T169" s="61"/>
      <c r="U169" s="80"/>
      <c r="V169" s="80"/>
      <c r="W169" s="80"/>
    </row>
    <row r="170">
      <c r="A170" s="34">
        <v>45705.0</v>
      </c>
      <c r="B170" s="34">
        <v>45716.0</v>
      </c>
      <c r="C170" s="35">
        <v>204567.0</v>
      </c>
      <c r="D170" s="35" t="s">
        <v>134</v>
      </c>
      <c r="E170" s="34">
        <v>45231.0</v>
      </c>
      <c r="F170" s="36">
        <f t="shared" si="1"/>
        <v>15</v>
      </c>
      <c r="G170" s="34">
        <v>45352.0</v>
      </c>
      <c r="H170" s="36">
        <f t="shared" si="2"/>
        <v>11</v>
      </c>
      <c r="I170" s="35" t="s">
        <v>66</v>
      </c>
      <c r="J170" s="35">
        <v>88.0</v>
      </c>
      <c r="K170" s="38"/>
      <c r="L170" s="39"/>
      <c r="M170" s="39"/>
      <c r="N170" s="35" t="s">
        <v>17</v>
      </c>
      <c r="O170" s="40"/>
      <c r="P170" s="61"/>
      <c r="Q170" s="61"/>
      <c r="R170" s="61"/>
      <c r="S170" s="61"/>
      <c r="T170" s="61"/>
      <c r="U170" s="80"/>
      <c r="V170" s="80"/>
      <c r="W170" s="80"/>
    </row>
    <row r="171">
      <c r="A171" s="34">
        <v>45705.0</v>
      </c>
      <c r="B171" s="34">
        <v>45716.0</v>
      </c>
      <c r="C171" s="35">
        <v>201739.0</v>
      </c>
      <c r="D171" s="35" t="s">
        <v>134</v>
      </c>
      <c r="E171" s="34">
        <v>45292.0</v>
      </c>
      <c r="F171" s="36">
        <f t="shared" si="1"/>
        <v>13</v>
      </c>
      <c r="G171" s="34">
        <v>45329.0</v>
      </c>
      <c r="H171" s="36">
        <f t="shared" si="2"/>
        <v>12</v>
      </c>
      <c r="I171" s="35" t="s">
        <v>49</v>
      </c>
      <c r="J171" s="35" t="s">
        <v>379</v>
      </c>
      <c r="K171" s="38"/>
      <c r="L171" s="39"/>
      <c r="M171" s="39"/>
      <c r="N171" s="35" t="s">
        <v>17</v>
      </c>
      <c r="O171" s="40"/>
      <c r="P171" s="61"/>
      <c r="Q171" s="61"/>
      <c r="R171" s="61"/>
      <c r="S171" s="61"/>
      <c r="T171" s="61"/>
      <c r="U171" s="80"/>
      <c r="V171" s="80"/>
      <c r="W171" s="80"/>
    </row>
    <row r="172">
      <c r="A172" s="34">
        <v>45705.0</v>
      </c>
      <c r="B172" s="34">
        <v>45715.0</v>
      </c>
      <c r="C172" s="35">
        <v>208975.0</v>
      </c>
      <c r="D172" s="35" t="s">
        <v>134</v>
      </c>
      <c r="E172" s="34">
        <v>45323.0</v>
      </c>
      <c r="F172" s="36">
        <f t="shared" si="1"/>
        <v>12</v>
      </c>
      <c r="G172" s="34">
        <v>45386.0</v>
      </c>
      <c r="H172" s="36">
        <f t="shared" si="2"/>
        <v>10</v>
      </c>
      <c r="I172" s="35" t="s">
        <v>46</v>
      </c>
      <c r="J172" s="35">
        <v>406.0</v>
      </c>
      <c r="K172" s="38"/>
      <c r="L172" s="35" t="s">
        <v>54</v>
      </c>
      <c r="M172" s="35" t="s">
        <v>55</v>
      </c>
      <c r="N172" s="35" t="s">
        <v>20</v>
      </c>
      <c r="O172" s="40"/>
      <c r="P172" s="61"/>
      <c r="Q172" s="61"/>
      <c r="R172" s="61"/>
      <c r="S172" s="61"/>
      <c r="T172" s="61"/>
      <c r="U172" s="80"/>
      <c r="V172" s="80"/>
      <c r="W172" s="80"/>
    </row>
    <row r="173">
      <c r="A173" s="34">
        <v>45705.0</v>
      </c>
      <c r="B173" s="34">
        <v>45709.0</v>
      </c>
      <c r="C173" s="35">
        <v>214271.0</v>
      </c>
      <c r="D173" s="35" t="s">
        <v>134</v>
      </c>
      <c r="E173" s="34">
        <v>45413.0</v>
      </c>
      <c r="F173" s="36">
        <f t="shared" si="1"/>
        <v>9</v>
      </c>
      <c r="G173" s="34">
        <v>45426.0</v>
      </c>
      <c r="H173" s="36">
        <f t="shared" si="2"/>
        <v>9</v>
      </c>
      <c r="I173" s="35" t="s">
        <v>62</v>
      </c>
      <c r="J173" s="35">
        <v>104.0</v>
      </c>
      <c r="K173" s="48">
        <v>7000.0</v>
      </c>
      <c r="L173" s="35" t="s">
        <v>54</v>
      </c>
      <c r="M173" s="35" t="s">
        <v>353</v>
      </c>
      <c r="N173" s="35" t="s">
        <v>20</v>
      </c>
      <c r="O173" s="40"/>
      <c r="P173" s="61"/>
      <c r="Q173" s="61"/>
      <c r="R173" s="61"/>
      <c r="S173" s="61"/>
      <c r="T173" s="61"/>
      <c r="U173" s="80"/>
      <c r="V173" s="80"/>
      <c r="W173" s="80"/>
    </row>
    <row r="174">
      <c r="A174" s="34">
        <v>45705.0</v>
      </c>
      <c r="B174" s="34">
        <v>45716.0</v>
      </c>
      <c r="C174" s="35">
        <v>237274.0</v>
      </c>
      <c r="D174" s="35" t="s">
        <v>134</v>
      </c>
      <c r="E174" s="34">
        <v>45474.0</v>
      </c>
      <c r="F174" s="36">
        <f t="shared" si="1"/>
        <v>7</v>
      </c>
      <c r="G174" s="37">
        <v>45642.0</v>
      </c>
      <c r="H174" s="36">
        <f t="shared" si="2"/>
        <v>2</v>
      </c>
      <c r="I174" s="35" t="s">
        <v>66</v>
      </c>
      <c r="J174" s="35" t="s">
        <v>31</v>
      </c>
      <c r="K174" s="38"/>
      <c r="L174" s="39"/>
      <c r="M174" s="39"/>
      <c r="N174" s="35" t="s">
        <v>17</v>
      </c>
      <c r="O174" s="40"/>
      <c r="P174" s="61"/>
      <c r="Q174" s="61"/>
      <c r="R174" s="61"/>
      <c r="S174" s="61"/>
      <c r="T174" s="61"/>
      <c r="U174" s="80"/>
      <c r="V174" s="80"/>
      <c r="W174" s="80"/>
    </row>
    <row r="175">
      <c r="A175" s="34">
        <v>45705.0</v>
      </c>
      <c r="B175" s="34">
        <v>45716.0</v>
      </c>
      <c r="C175" s="35">
        <v>226848.0</v>
      </c>
      <c r="D175" s="35" t="s">
        <v>134</v>
      </c>
      <c r="E175" s="34">
        <v>45505.0</v>
      </c>
      <c r="F175" s="36">
        <f t="shared" si="1"/>
        <v>6</v>
      </c>
      <c r="G175" s="34">
        <v>45538.0</v>
      </c>
      <c r="H175" s="36">
        <f t="shared" si="2"/>
        <v>5</v>
      </c>
      <c r="I175" s="35" t="s">
        <v>43</v>
      </c>
      <c r="J175" s="35" t="s">
        <v>31</v>
      </c>
      <c r="K175" s="38"/>
      <c r="L175" s="39"/>
      <c r="M175" s="39"/>
      <c r="N175" s="35" t="s">
        <v>17</v>
      </c>
      <c r="O175" s="40"/>
      <c r="P175" s="61"/>
      <c r="Q175" s="61"/>
      <c r="R175" s="61"/>
      <c r="S175" s="61"/>
      <c r="T175" s="61"/>
      <c r="U175" s="80"/>
      <c r="V175" s="80"/>
      <c r="W175" s="80"/>
    </row>
    <row r="176">
      <c r="A176" s="34">
        <v>45705.0</v>
      </c>
      <c r="B176" s="34">
        <v>45716.0</v>
      </c>
      <c r="C176" s="35">
        <v>135358.0</v>
      </c>
      <c r="D176" s="35" t="s">
        <v>65</v>
      </c>
      <c r="E176" s="34">
        <v>44621.0</v>
      </c>
      <c r="F176" s="36">
        <f t="shared" si="1"/>
        <v>35</v>
      </c>
      <c r="G176" s="34">
        <v>44744.0</v>
      </c>
      <c r="H176" s="36">
        <f t="shared" si="2"/>
        <v>31</v>
      </c>
      <c r="I176" s="35" t="s">
        <v>139</v>
      </c>
      <c r="J176" s="35">
        <v>706.0</v>
      </c>
      <c r="K176" s="38"/>
      <c r="L176" s="39"/>
      <c r="M176" s="39"/>
      <c r="N176" s="35" t="s">
        <v>17</v>
      </c>
      <c r="O176" s="40"/>
      <c r="P176" s="61"/>
      <c r="Q176" s="61"/>
      <c r="R176" s="61"/>
      <c r="S176" s="61"/>
      <c r="T176" s="61"/>
      <c r="U176" s="80"/>
      <c r="V176" s="80"/>
      <c r="W176" s="80"/>
    </row>
    <row r="177">
      <c r="A177" s="34">
        <v>45708.0</v>
      </c>
      <c r="B177" s="34">
        <v>45708.0</v>
      </c>
      <c r="C177" s="35">
        <v>153568.0</v>
      </c>
      <c r="D177" s="35" t="s">
        <v>128</v>
      </c>
      <c r="E177" s="34">
        <v>44866.0</v>
      </c>
      <c r="F177" s="36">
        <f t="shared" si="1"/>
        <v>27</v>
      </c>
      <c r="G177" s="37">
        <v>44905.0</v>
      </c>
      <c r="H177" s="36">
        <f t="shared" si="2"/>
        <v>26</v>
      </c>
      <c r="I177" s="35" t="s">
        <v>139</v>
      </c>
      <c r="J177" s="35">
        <v>701.0</v>
      </c>
      <c r="K177" s="48">
        <v>20000.0</v>
      </c>
      <c r="L177" s="35" t="s">
        <v>70</v>
      </c>
      <c r="M177" s="35" t="s">
        <v>360</v>
      </c>
      <c r="N177" s="35" t="s">
        <v>20</v>
      </c>
      <c r="O177" s="40"/>
      <c r="P177" s="61"/>
      <c r="Q177" s="61"/>
      <c r="R177" s="61"/>
      <c r="S177" s="61"/>
      <c r="T177" s="61"/>
      <c r="U177" s="80"/>
      <c r="V177" s="80"/>
      <c r="W177" s="80"/>
    </row>
    <row r="178">
      <c r="A178" s="34">
        <v>45705.0</v>
      </c>
      <c r="B178" s="34">
        <v>45716.0</v>
      </c>
      <c r="C178" s="35">
        <v>84086.0</v>
      </c>
      <c r="D178" s="35" t="s">
        <v>95</v>
      </c>
      <c r="E178" s="34">
        <v>43891.0</v>
      </c>
      <c r="F178" s="36">
        <f t="shared" si="1"/>
        <v>59</v>
      </c>
      <c r="G178" s="34">
        <v>44305.0</v>
      </c>
      <c r="H178" s="36">
        <f t="shared" si="2"/>
        <v>46</v>
      </c>
      <c r="I178" s="35" t="s">
        <v>139</v>
      </c>
      <c r="J178" s="35" t="s">
        <v>380</v>
      </c>
      <c r="K178" s="38"/>
      <c r="L178" s="39"/>
      <c r="M178" s="39"/>
      <c r="N178" s="35" t="s">
        <v>17</v>
      </c>
      <c r="O178" s="40"/>
      <c r="P178" s="61"/>
      <c r="Q178" s="61"/>
      <c r="R178" s="61"/>
      <c r="S178" s="61"/>
      <c r="T178" s="61"/>
      <c r="U178" s="80"/>
      <c r="V178" s="80"/>
      <c r="W178" s="80"/>
    </row>
    <row r="179">
      <c r="A179" s="34">
        <v>45705.0</v>
      </c>
      <c r="B179" s="34">
        <v>45716.0</v>
      </c>
      <c r="C179" s="35">
        <v>94435.0</v>
      </c>
      <c r="D179" s="35" t="s">
        <v>89</v>
      </c>
      <c r="E179" s="34">
        <v>44409.0</v>
      </c>
      <c r="F179" s="36">
        <f t="shared" si="1"/>
        <v>42</v>
      </c>
      <c r="G179" s="34">
        <v>44440.0</v>
      </c>
      <c r="H179" s="36">
        <f t="shared" si="2"/>
        <v>41</v>
      </c>
      <c r="I179" s="35" t="s">
        <v>139</v>
      </c>
      <c r="J179" s="35">
        <v>701.0</v>
      </c>
      <c r="K179" s="38"/>
      <c r="L179" s="39"/>
      <c r="M179" s="39"/>
      <c r="N179" s="35" t="s">
        <v>17</v>
      </c>
      <c r="O179" s="40"/>
      <c r="P179" s="61"/>
      <c r="Q179" s="61"/>
      <c r="R179" s="61"/>
      <c r="S179" s="61"/>
      <c r="T179" s="61"/>
      <c r="U179" s="80"/>
      <c r="V179" s="80"/>
      <c r="W179" s="80"/>
    </row>
    <row r="180">
      <c r="A180" s="34">
        <v>45705.0</v>
      </c>
      <c r="B180" s="34">
        <v>45716.0</v>
      </c>
      <c r="C180" s="35">
        <v>62531.0</v>
      </c>
      <c r="D180" s="35" t="s">
        <v>109</v>
      </c>
      <c r="E180" s="34">
        <v>43862.0</v>
      </c>
      <c r="F180" s="36">
        <f t="shared" si="1"/>
        <v>60</v>
      </c>
      <c r="G180" s="34">
        <v>44044.0</v>
      </c>
      <c r="H180" s="36">
        <f t="shared" si="2"/>
        <v>54</v>
      </c>
      <c r="I180" s="35" t="s">
        <v>139</v>
      </c>
      <c r="J180" s="35">
        <v>701.0</v>
      </c>
      <c r="K180" s="38"/>
      <c r="L180" s="39"/>
      <c r="M180" s="39"/>
      <c r="N180" s="35" t="s">
        <v>17</v>
      </c>
      <c r="O180" s="40"/>
      <c r="P180" s="61"/>
      <c r="Q180" s="61"/>
      <c r="R180" s="61"/>
      <c r="S180" s="61"/>
      <c r="T180" s="61"/>
      <c r="U180" s="80"/>
      <c r="V180" s="80"/>
      <c r="W180" s="80"/>
    </row>
    <row r="181">
      <c r="A181" s="34">
        <v>45705.0</v>
      </c>
      <c r="B181" s="34">
        <v>45716.0</v>
      </c>
      <c r="C181" s="35">
        <v>110658.0</v>
      </c>
      <c r="D181" s="35" t="s">
        <v>94</v>
      </c>
      <c r="E181" s="34">
        <v>44501.0</v>
      </c>
      <c r="F181" s="36">
        <f t="shared" si="1"/>
        <v>39</v>
      </c>
      <c r="G181" s="34">
        <v>44564.0</v>
      </c>
      <c r="H181" s="36">
        <f t="shared" si="2"/>
        <v>37</v>
      </c>
      <c r="I181" s="35" t="s">
        <v>139</v>
      </c>
      <c r="J181" s="35">
        <v>714.0</v>
      </c>
      <c r="K181" s="38"/>
      <c r="L181" s="39"/>
      <c r="M181" s="39"/>
      <c r="N181" s="35" t="s">
        <v>17</v>
      </c>
      <c r="O181" s="40"/>
      <c r="P181" s="61"/>
      <c r="Q181" s="61"/>
      <c r="R181" s="61"/>
      <c r="S181" s="61"/>
      <c r="T181" s="61"/>
      <c r="U181" s="80"/>
      <c r="V181" s="80"/>
      <c r="W181" s="80"/>
    </row>
    <row r="182">
      <c r="A182" s="34">
        <v>45705.0</v>
      </c>
      <c r="B182" s="34">
        <v>45716.0</v>
      </c>
      <c r="C182" s="35">
        <v>100788.0</v>
      </c>
      <c r="D182" s="35" t="s">
        <v>214</v>
      </c>
      <c r="E182" s="34">
        <v>44075.0</v>
      </c>
      <c r="F182" s="36">
        <f t="shared" si="1"/>
        <v>53</v>
      </c>
      <c r="G182" s="34">
        <v>44460.0</v>
      </c>
      <c r="H182" s="36">
        <f t="shared" si="2"/>
        <v>41</v>
      </c>
      <c r="I182" s="35" t="s">
        <v>139</v>
      </c>
      <c r="J182" s="35">
        <v>706.0</v>
      </c>
      <c r="K182" s="38"/>
      <c r="L182" s="39"/>
      <c r="M182" s="39"/>
      <c r="N182" s="35" t="s">
        <v>17</v>
      </c>
      <c r="O182" s="40"/>
      <c r="P182" s="61"/>
      <c r="Q182" s="61"/>
      <c r="R182" s="61"/>
      <c r="S182" s="61"/>
      <c r="T182" s="61"/>
      <c r="U182" s="80"/>
      <c r="V182" s="80"/>
      <c r="W182" s="80"/>
    </row>
    <row r="183">
      <c r="A183" s="34">
        <v>45705.0</v>
      </c>
      <c r="B183" s="34">
        <v>45712.0</v>
      </c>
      <c r="C183" s="35">
        <v>58611.0</v>
      </c>
      <c r="D183" s="35" t="s">
        <v>288</v>
      </c>
      <c r="E183" s="34">
        <v>43739.0</v>
      </c>
      <c r="F183" s="36">
        <f t="shared" si="1"/>
        <v>64</v>
      </c>
      <c r="G183" s="34">
        <v>44013.0</v>
      </c>
      <c r="H183" s="36">
        <f t="shared" si="2"/>
        <v>55</v>
      </c>
      <c r="I183" s="35" t="s">
        <v>139</v>
      </c>
      <c r="J183" s="35" t="s">
        <v>31</v>
      </c>
      <c r="K183" s="38"/>
      <c r="L183" s="39"/>
      <c r="M183" s="39"/>
      <c r="N183" s="35" t="s">
        <v>23</v>
      </c>
      <c r="O183" s="40"/>
      <c r="P183" s="61"/>
      <c r="Q183" s="61"/>
      <c r="R183" s="61"/>
      <c r="S183" s="61"/>
      <c r="T183" s="61"/>
      <c r="U183" s="80"/>
      <c r="V183" s="80"/>
      <c r="W183" s="80"/>
    </row>
    <row r="184">
      <c r="A184" s="34">
        <v>45705.0</v>
      </c>
      <c r="B184" s="34">
        <v>45716.0</v>
      </c>
      <c r="C184" s="35">
        <v>31853.0</v>
      </c>
      <c r="D184" s="35" t="s">
        <v>42</v>
      </c>
      <c r="E184" s="34">
        <v>43739.0</v>
      </c>
      <c r="F184" s="36">
        <f t="shared" si="1"/>
        <v>64</v>
      </c>
      <c r="G184" s="34">
        <v>43775.0</v>
      </c>
      <c r="H184" s="36">
        <f t="shared" si="2"/>
        <v>63</v>
      </c>
      <c r="I184" s="35" t="s">
        <v>139</v>
      </c>
      <c r="J184" s="35" t="s">
        <v>31</v>
      </c>
      <c r="K184" s="38"/>
      <c r="L184" s="39"/>
      <c r="M184" s="39"/>
      <c r="N184" s="35" t="s">
        <v>17</v>
      </c>
      <c r="O184" s="40"/>
      <c r="P184" s="61"/>
      <c r="Q184" s="61"/>
      <c r="R184" s="61"/>
      <c r="S184" s="61"/>
      <c r="T184" s="61"/>
      <c r="U184" s="80"/>
      <c r="V184" s="80"/>
      <c r="W184" s="80"/>
    </row>
    <row r="185">
      <c r="A185" s="34">
        <v>45712.0</v>
      </c>
      <c r="B185" s="34">
        <v>45713.0</v>
      </c>
      <c r="C185" s="35">
        <v>212806.0</v>
      </c>
      <c r="D185" s="35" t="s">
        <v>84</v>
      </c>
      <c r="E185" s="34">
        <v>45383.0</v>
      </c>
      <c r="F185" s="36">
        <f t="shared" si="1"/>
        <v>10</v>
      </c>
      <c r="G185" s="34">
        <v>45420.0</v>
      </c>
      <c r="H185" s="36">
        <f t="shared" si="2"/>
        <v>9</v>
      </c>
      <c r="I185" s="35" t="s">
        <v>49</v>
      </c>
      <c r="J185" s="35">
        <v>261.0</v>
      </c>
      <c r="K185" s="48">
        <v>52000.0</v>
      </c>
      <c r="L185" s="35" t="s">
        <v>54</v>
      </c>
      <c r="M185" s="35" t="s">
        <v>55</v>
      </c>
      <c r="N185" s="35" t="s">
        <v>15</v>
      </c>
      <c r="O185" s="40"/>
      <c r="P185" s="61"/>
      <c r="Q185" s="61"/>
      <c r="R185" s="61"/>
      <c r="S185" s="61"/>
      <c r="T185" s="61"/>
      <c r="U185" s="80"/>
      <c r="V185" s="80"/>
      <c r="W185" s="80"/>
    </row>
    <row r="186">
      <c r="A186" s="34">
        <v>45705.0</v>
      </c>
      <c r="B186" s="34">
        <v>45716.0</v>
      </c>
      <c r="C186" s="35">
        <v>177797.0</v>
      </c>
      <c r="D186" s="35" t="s">
        <v>117</v>
      </c>
      <c r="E186" s="34">
        <v>44986.0</v>
      </c>
      <c r="F186" s="36">
        <f t="shared" si="1"/>
        <v>23</v>
      </c>
      <c r="G186" s="34">
        <v>45117.0</v>
      </c>
      <c r="H186" s="36">
        <f t="shared" si="2"/>
        <v>19</v>
      </c>
      <c r="I186" s="35" t="s">
        <v>43</v>
      </c>
      <c r="J186" s="35">
        <v>309.0</v>
      </c>
      <c r="K186" s="38"/>
      <c r="L186" s="39"/>
      <c r="M186" s="39"/>
      <c r="N186" s="35" t="s">
        <v>17</v>
      </c>
      <c r="O186" s="40"/>
      <c r="P186" s="61"/>
      <c r="Q186" s="61"/>
      <c r="R186" s="61"/>
      <c r="S186" s="61"/>
      <c r="T186" s="61"/>
      <c r="U186" s="80"/>
      <c r="V186" s="80"/>
      <c r="W186" s="80"/>
    </row>
    <row r="187">
      <c r="A187" s="34">
        <v>45705.0</v>
      </c>
      <c r="B187" s="34">
        <v>45715.0</v>
      </c>
      <c r="C187" s="35">
        <v>178682.0</v>
      </c>
      <c r="D187" s="35" t="s">
        <v>214</v>
      </c>
      <c r="E187" s="34">
        <v>45108.0</v>
      </c>
      <c r="F187" s="36">
        <f t="shared" si="1"/>
        <v>19</v>
      </c>
      <c r="G187" s="34">
        <v>45124.0</v>
      </c>
      <c r="H187" s="36">
        <f t="shared" si="2"/>
        <v>19</v>
      </c>
      <c r="I187" s="35" t="s">
        <v>43</v>
      </c>
      <c r="J187" s="35" t="s">
        <v>101</v>
      </c>
      <c r="K187" s="48" t="s">
        <v>358</v>
      </c>
      <c r="L187" s="35" t="s">
        <v>54</v>
      </c>
      <c r="M187" s="35" t="s">
        <v>353</v>
      </c>
      <c r="N187" s="35" t="s">
        <v>20</v>
      </c>
      <c r="O187" s="40"/>
      <c r="P187" s="61"/>
      <c r="Q187" s="61"/>
      <c r="R187" s="61"/>
      <c r="S187" s="61"/>
      <c r="T187" s="61"/>
      <c r="U187" s="80"/>
      <c r="V187" s="80"/>
      <c r="W187" s="80"/>
    </row>
    <row r="188">
      <c r="A188" s="34">
        <v>45705.0</v>
      </c>
      <c r="B188" s="34">
        <v>45707.0</v>
      </c>
      <c r="C188" s="35">
        <v>206913.0</v>
      </c>
      <c r="D188" s="35" t="s">
        <v>89</v>
      </c>
      <c r="E188" s="34">
        <v>45352.0</v>
      </c>
      <c r="F188" s="36">
        <f t="shared" si="1"/>
        <v>11</v>
      </c>
      <c r="G188" s="34">
        <v>45370.0</v>
      </c>
      <c r="H188" s="36">
        <f t="shared" si="2"/>
        <v>11</v>
      </c>
      <c r="I188" s="35" t="s">
        <v>43</v>
      </c>
      <c r="J188" s="35">
        <v>313.0</v>
      </c>
      <c r="K188" s="48" t="s">
        <v>358</v>
      </c>
      <c r="L188" s="35" t="s">
        <v>70</v>
      </c>
      <c r="M188" s="35" t="s">
        <v>360</v>
      </c>
      <c r="N188" s="35" t="s">
        <v>20</v>
      </c>
      <c r="O188" s="40"/>
      <c r="P188" s="61"/>
      <c r="Q188" s="61"/>
      <c r="R188" s="61"/>
      <c r="S188" s="61"/>
      <c r="T188" s="61"/>
      <c r="U188" s="80"/>
      <c r="V188" s="80"/>
      <c r="W188" s="80"/>
    </row>
    <row r="189">
      <c r="A189" s="34">
        <v>45705.0</v>
      </c>
      <c r="B189" s="34">
        <v>45716.0</v>
      </c>
      <c r="C189" s="35">
        <v>176827.0</v>
      </c>
      <c r="D189" s="35" t="s">
        <v>65</v>
      </c>
      <c r="E189" s="34">
        <v>45078.0</v>
      </c>
      <c r="F189" s="36">
        <f t="shared" si="1"/>
        <v>20</v>
      </c>
      <c r="G189" s="34">
        <v>45107.0</v>
      </c>
      <c r="H189" s="36">
        <f t="shared" si="2"/>
        <v>19</v>
      </c>
      <c r="I189" s="35" t="s">
        <v>67</v>
      </c>
      <c r="J189" s="35">
        <v>4012.0</v>
      </c>
      <c r="K189" s="48">
        <v>5000.0</v>
      </c>
      <c r="L189" s="39"/>
      <c r="M189" s="39"/>
      <c r="N189" s="35" t="s">
        <v>17</v>
      </c>
      <c r="O189" s="40"/>
      <c r="P189" s="61"/>
      <c r="Q189" s="61"/>
      <c r="R189" s="61"/>
      <c r="S189" s="61"/>
      <c r="T189" s="61"/>
      <c r="U189" s="80"/>
      <c r="V189" s="80"/>
      <c r="W189" s="80"/>
    </row>
    <row r="190">
      <c r="A190" s="34">
        <v>45705.0</v>
      </c>
      <c r="B190" s="34">
        <v>45707.0</v>
      </c>
      <c r="C190" s="35">
        <v>219680.0</v>
      </c>
      <c r="D190" s="35" t="s">
        <v>89</v>
      </c>
      <c r="E190" s="34">
        <v>45383.0</v>
      </c>
      <c r="F190" s="36">
        <f t="shared" si="1"/>
        <v>10</v>
      </c>
      <c r="G190" s="34">
        <v>45471.0</v>
      </c>
      <c r="H190" s="36">
        <f t="shared" si="2"/>
        <v>8</v>
      </c>
      <c r="I190" s="35" t="s">
        <v>43</v>
      </c>
      <c r="J190" s="35">
        <v>308.0</v>
      </c>
      <c r="K190" s="48" t="s">
        <v>358</v>
      </c>
      <c r="L190" s="35" t="s">
        <v>54</v>
      </c>
      <c r="M190" s="35" t="s">
        <v>55</v>
      </c>
      <c r="N190" s="35" t="s">
        <v>15</v>
      </c>
      <c r="O190" s="40"/>
      <c r="P190" s="61"/>
      <c r="Q190" s="61"/>
      <c r="R190" s="61"/>
      <c r="S190" s="61"/>
      <c r="T190" s="61"/>
      <c r="U190" s="80"/>
      <c r="V190" s="80"/>
      <c r="W190" s="80"/>
    </row>
    <row r="191">
      <c r="A191" s="34">
        <v>45705.0</v>
      </c>
      <c r="B191" s="34">
        <v>45716.0</v>
      </c>
      <c r="C191" s="35">
        <v>150680.0</v>
      </c>
      <c r="D191" s="35" t="s">
        <v>125</v>
      </c>
      <c r="E191" s="34">
        <v>44805.0</v>
      </c>
      <c r="F191" s="36">
        <f t="shared" si="1"/>
        <v>29</v>
      </c>
      <c r="G191" s="37">
        <v>44876.0</v>
      </c>
      <c r="H191" s="36">
        <f t="shared" si="2"/>
        <v>27</v>
      </c>
      <c r="I191" s="35" t="s">
        <v>66</v>
      </c>
      <c r="J191" s="35" t="s">
        <v>381</v>
      </c>
      <c r="K191" s="38"/>
      <c r="L191" s="39"/>
      <c r="M191" s="39"/>
      <c r="N191" s="35" t="s">
        <v>17</v>
      </c>
      <c r="O191" s="40"/>
      <c r="P191" s="61"/>
      <c r="Q191" s="61"/>
      <c r="R191" s="61"/>
      <c r="S191" s="61"/>
      <c r="T191" s="61"/>
      <c r="U191" s="80"/>
      <c r="V191" s="80"/>
      <c r="W191" s="80"/>
    </row>
    <row r="192">
      <c r="A192" s="34">
        <v>45705.0</v>
      </c>
      <c r="B192" s="34">
        <v>45716.0</v>
      </c>
      <c r="C192" s="35">
        <v>72057.0</v>
      </c>
      <c r="D192" s="35" t="s">
        <v>42</v>
      </c>
      <c r="E192" s="34">
        <v>44105.0</v>
      </c>
      <c r="F192" s="36">
        <f t="shared" si="1"/>
        <v>52</v>
      </c>
      <c r="G192" s="34">
        <v>44174.0</v>
      </c>
      <c r="H192" s="36">
        <f t="shared" si="2"/>
        <v>50</v>
      </c>
      <c r="I192" s="35" t="s">
        <v>66</v>
      </c>
      <c r="J192" s="35" t="s">
        <v>31</v>
      </c>
      <c r="K192" s="38"/>
      <c r="L192" s="39"/>
      <c r="M192" s="39"/>
      <c r="N192" s="35" t="s">
        <v>17</v>
      </c>
      <c r="O192" s="40"/>
      <c r="P192" s="61"/>
      <c r="Q192" s="61"/>
      <c r="R192" s="61"/>
      <c r="S192" s="61"/>
      <c r="T192" s="61"/>
      <c r="U192" s="80"/>
      <c r="V192" s="80"/>
      <c r="W192" s="80"/>
    </row>
    <row r="193">
      <c r="A193" s="34">
        <v>45705.0</v>
      </c>
      <c r="B193" s="34">
        <v>45716.0</v>
      </c>
      <c r="C193" s="35">
        <v>124026.0</v>
      </c>
      <c r="D193" s="35" t="s">
        <v>117</v>
      </c>
      <c r="E193" s="34">
        <v>44501.0</v>
      </c>
      <c r="F193" s="36">
        <f t="shared" si="1"/>
        <v>39</v>
      </c>
      <c r="G193" s="34">
        <v>44581.0</v>
      </c>
      <c r="H193" s="36">
        <f t="shared" si="2"/>
        <v>37</v>
      </c>
      <c r="I193" s="35" t="s">
        <v>43</v>
      </c>
      <c r="J193" s="35" t="s">
        <v>31</v>
      </c>
      <c r="K193" s="48" t="s">
        <v>358</v>
      </c>
      <c r="L193" s="35"/>
      <c r="M193" s="35"/>
      <c r="N193" s="35" t="s">
        <v>17</v>
      </c>
      <c r="O193" s="40"/>
      <c r="P193" s="61"/>
      <c r="Q193" s="61"/>
      <c r="R193" s="61"/>
      <c r="S193" s="61"/>
      <c r="T193" s="61"/>
      <c r="U193" s="80"/>
      <c r="V193" s="80"/>
      <c r="W193" s="80"/>
    </row>
    <row r="194">
      <c r="A194" s="34">
        <v>45705.0</v>
      </c>
      <c r="B194" s="34">
        <v>45716.0</v>
      </c>
      <c r="C194" s="35">
        <v>78489.0</v>
      </c>
      <c r="D194" s="35" t="s">
        <v>304</v>
      </c>
      <c r="E194" s="34">
        <v>44256.0</v>
      </c>
      <c r="F194" s="36">
        <f t="shared" si="1"/>
        <v>47</v>
      </c>
      <c r="G194" s="34">
        <v>44371.0</v>
      </c>
      <c r="H194" s="36">
        <f t="shared" si="2"/>
        <v>44</v>
      </c>
      <c r="I194" s="35" t="s">
        <v>66</v>
      </c>
      <c r="J194" s="35">
        <v>15.0</v>
      </c>
      <c r="K194" s="38"/>
      <c r="L194" s="39"/>
      <c r="M194" s="39"/>
      <c r="N194" s="35" t="s">
        <v>17</v>
      </c>
      <c r="O194" s="40"/>
      <c r="P194" s="61"/>
      <c r="Q194" s="61"/>
      <c r="R194" s="61"/>
      <c r="S194" s="61"/>
      <c r="T194" s="61"/>
      <c r="U194" s="80"/>
      <c r="V194" s="80"/>
      <c r="W194" s="80"/>
    </row>
    <row r="195">
      <c r="A195" s="34">
        <v>45705.0</v>
      </c>
      <c r="B195" s="34">
        <v>45716.0</v>
      </c>
      <c r="C195" s="35">
        <v>77540.0</v>
      </c>
      <c r="D195" s="35" t="s">
        <v>84</v>
      </c>
      <c r="E195" s="34">
        <v>44197.0</v>
      </c>
      <c r="F195" s="36">
        <f t="shared" si="1"/>
        <v>49</v>
      </c>
      <c r="G195" s="34">
        <v>44254.0</v>
      </c>
      <c r="H195" s="36">
        <f t="shared" si="2"/>
        <v>48</v>
      </c>
      <c r="I195" s="35" t="s">
        <v>139</v>
      </c>
      <c r="J195" s="35">
        <v>701.0</v>
      </c>
      <c r="K195" s="48">
        <v>10000.0</v>
      </c>
      <c r="L195" s="39"/>
      <c r="M195" s="39"/>
      <c r="N195" s="35" t="s">
        <v>17</v>
      </c>
      <c r="O195" s="40"/>
      <c r="P195" s="61"/>
      <c r="Q195" s="61"/>
      <c r="R195" s="61"/>
      <c r="S195" s="61"/>
      <c r="T195" s="61"/>
      <c r="U195" s="80"/>
      <c r="V195" s="80"/>
      <c r="W195" s="80"/>
    </row>
    <row r="196">
      <c r="A196" s="34">
        <v>45705.0</v>
      </c>
      <c r="B196" s="34">
        <v>45716.0</v>
      </c>
      <c r="C196" s="35">
        <v>234276.0</v>
      </c>
      <c r="D196" s="35" t="s">
        <v>84</v>
      </c>
      <c r="E196" s="34">
        <v>45505.0</v>
      </c>
      <c r="F196" s="36">
        <f t="shared" si="1"/>
        <v>6</v>
      </c>
      <c r="G196" s="37">
        <v>45615.0</v>
      </c>
      <c r="H196" s="36">
        <f t="shared" si="2"/>
        <v>3</v>
      </c>
      <c r="I196" s="35" t="s">
        <v>43</v>
      </c>
      <c r="J196" s="35" t="s">
        <v>80</v>
      </c>
      <c r="K196" s="38"/>
      <c r="L196" s="39"/>
      <c r="M196" s="39"/>
      <c r="N196" s="35" t="s">
        <v>17</v>
      </c>
      <c r="O196" s="40"/>
      <c r="P196" s="61"/>
      <c r="Q196" s="61"/>
      <c r="R196" s="61"/>
      <c r="S196" s="61"/>
      <c r="T196" s="61"/>
      <c r="U196" s="80"/>
      <c r="V196" s="80"/>
      <c r="W196" s="80"/>
    </row>
    <row r="197">
      <c r="A197" s="34">
        <v>45705.0</v>
      </c>
      <c r="B197" s="34">
        <v>45716.0</v>
      </c>
      <c r="C197" s="35">
        <v>233870.0</v>
      </c>
      <c r="D197" s="35" t="s">
        <v>116</v>
      </c>
      <c r="E197" s="34">
        <v>44713.0</v>
      </c>
      <c r="F197" s="36">
        <f t="shared" si="1"/>
        <v>32</v>
      </c>
      <c r="G197" s="37">
        <v>45607.0</v>
      </c>
      <c r="H197" s="36">
        <f t="shared" si="2"/>
        <v>3</v>
      </c>
      <c r="I197" s="35" t="s">
        <v>131</v>
      </c>
      <c r="J197" s="35" t="s">
        <v>31</v>
      </c>
      <c r="K197" s="38"/>
      <c r="L197" s="39"/>
      <c r="M197" s="39"/>
      <c r="N197" s="35" t="s">
        <v>17</v>
      </c>
      <c r="O197" s="40"/>
      <c r="P197" s="61"/>
      <c r="Q197" s="61"/>
      <c r="R197" s="61"/>
      <c r="S197" s="61"/>
      <c r="T197" s="61"/>
      <c r="U197" s="80"/>
      <c r="V197" s="80"/>
      <c r="W197" s="80"/>
    </row>
    <row r="198">
      <c r="A198" s="34">
        <v>45705.0</v>
      </c>
      <c r="B198" s="34">
        <v>45716.0</v>
      </c>
      <c r="C198" s="35">
        <v>160477.0</v>
      </c>
      <c r="D198" s="35" t="s">
        <v>48</v>
      </c>
      <c r="E198" s="34">
        <v>44896.0</v>
      </c>
      <c r="F198" s="36">
        <f t="shared" si="1"/>
        <v>26</v>
      </c>
      <c r="G198" s="34">
        <v>44974.0</v>
      </c>
      <c r="H198" s="36">
        <f t="shared" si="2"/>
        <v>24</v>
      </c>
      <c r="I198" s="35" t="s">
        <v>43</v>
      </c>
      <c r="J198" s="35">
        <v>307.0</v>
      </c>
      <c r="K198" s="38"/>
      <c r="L198" s="39"/>
      <c r="M198" s="35" t="s">
        <v>382</v>
      </c>
      <c r="N198" s="35" t="s">
        <v>16</v>
      </c>
      <c r="O198" s="55"/>
      <c r="P198" s="61"/>
      <c r="Q198" s="61"/>
      <c r="R198" s="61"/>
      <c r="S198" s="61"/>
      <c r="T198" s="61"/>
      <c r="U198" s="80"/>
      <c r="V198" s="80"/>
      <c r="W198" s="80"/>
    </row>
    <row r="199">
      <c r="A199" s="34">
        <v>45679.0</v>
      </c>
      <c r="B199" s="34">
        <v>45708.0</v>
      </c>
      <c r="C199" s="35">
        <v>105432.0</v>
      </c>
      <c r="D199" s="35" t="s">
        <v>81</v>
      </c>
      <c r="E199" s="34">
        <v>44470.0</v>
      </c>
      <c r="F199" s="36">
        <f t="shared" si="1"/>
        <v>40</v>
      </c>
      <c r="G199" s="34">
        <v>44503.0</v>
      </c>
      <c r="H199" s="36">
        <f t="shared" si="2"/>
        <v>39</v>
      </c>
      <c r="I199" s="35" t="s">
        <v>67</v>
      </c>
      <c r="J199" s="35">
        <v>4044.0</v>
      </c>
      <c r="K199" s="48" t="s">
        <v>74</v>
      </c>
      <c r="L199" s="35" t="s">
        <v>54</v>
      </c>
      <c r="M199" s="35" t="s">
        <v>55</v>
      </c>
      <c r="N199" s="35" t="s">
        <v>15</v>
      </c>
      <c r="O199" s="40"/>
      <c r="P199" s="61"/>
      <c r="Q199" s="61"/>
      <c r="R199" s="61"/>
      <c r="S199" s="61"/>
      <c r="T199" s="61"/>
      <c r="U199" s="80"/>
      <c r="V199" s="80"/>
      <c r="W199" s="80"/>
    </row>
    <row r="200">
      <c r="A200" s="34">
        <v>45705.0</v>
      </c>
      <c r="B200" s="34">
        <v>45716.0</v>
      </c>
      <c r="C200" s="35">
        <v>22174.0</v>
      </c>
      <c r="D200" s="35" t="s">
        <v>233</v>
      </c>
      <c r="E200" s="34">
        <v>43466.0</v>
      </c>
      <c r="F200" s="36">
        <f t="shared" si="1"/>
        <v>73</v>
      </c>
      <c r="G200" s="34">
        <v>43640.0</v>
      </c>
      <c r="H200" s="36">
        <f t="shared" si="2"/>
        <v>68</v>
      </c>
      <c r="I200" s="35" t="s">
        <v>49</v>
      </c>
      <c r="J200" s="35">
        <v>207.0</v>
      </c>
      <c r="K200" s="38"/>
      <c r="L200" s="39"/>
      <c r="M200" s="39"/>
      <c r="N200" s="35" t="s">
        <v>17</v>
      </c>
      <c r="O200" s="40"/>
      <c r="P200" s="61"/>
      <c r="Q200" s="61"/>
      <c r="R200" s="61"/>
      <c r="S200" s="61"/>
      <c r="T200" s="61"/>
      <c r="U200" s="80"/>
      <c r="V200" s="80"/>
      <c r="W200" s="80"/>
    </row>
    <row r="201">
      <c r="A201" s="34">
        <v>45706.0</v>
      </c>
      <c r="B201" s="34">
        <v>45716.0</v>
      </c>
      <c r="C201" s="35">
        <v>8124.0</v>
      </c>
      <c r="D201" s="35" t="s">
        <v>147</v>
      </c>
      <c r="E201" s="37">
        <v>43446.0</v>
      </c>
      <c r="F201" s="36">
        <f t="shared" si="1"/>
        <v>74</v>
      </c>
      <c r="G201" s="34">
        <v>43485.0</v>
      </c>
      <c r="H201" s="36">
        <f t="shared" si="2"/>
        <v>73</v>
      </c>
      <c r="I201" s="35" t="s">
        <v>49</v>
      </c>
      <c r="J201" s="39"/>
      <c r="K201" s="48" t="s">
        <v>51</v>
      </c>
      <c r="L201" s="39"/>
      <c r="M201" s="39"/>
      <c r="N201" s="35" t="s">
        <v>18</v>
      </c>
      <c r="O201" s="40"/>
      <c r="P201" s="61"/>
      <c r="Q201" s="61"/>
      <c r="R201" s="61"/>
      <c r="S201" s="61"/>
      <c r="T201" s="61"/>
      <c r="U201" s="80"/>
      <c r="V201" s="80"/>
      <c r="W201" s="80"/>
    </row>
    <row r="202">
      <c r="A202" s="34">
        <v>45705.0</v>
      </c>
      <c r="B202" s="34">
        <v>45716.0</v>
      </c>
      <c r="C202" s="35">
        <v>12977.0</v>
      </c>
      <c r="D202" s="35" t="s">
        <v>65</v>
      </c>
      <c r="E202" s="34">
        <v>43556.0</v>
      </c>
      <c r="F202" s="36">
        <f t="shared" si="1"/>
        <v>70</v>
      </c>
      <c r="G202" s="34">
        <v>43605.0</v>
      </c>
      <c r="H202" s="36">
        <f t="shared" si="2"/>
        <v>69</v>
      </c>
      <c r="I202" s="35" t="s">
        <v>139</v>
      </c>
      <c r="J202" s="39"/>
      <c r="K202" s="38"/>
      <c r="L202" s="39"/>
      <c r="M202" s="39"/>
      <c r="N202" s="35" t="s">
        <v>17</v>
      </c>
      <c r="O202" s="40"/>
      <c r="P202" s="61"/>
      <c r="Q202" s="61"/>
      <c r="R202" s="61"/>
      <c r="S202" s="61"/>
      <c r="T202" s="61"/>
      <c r="U202" s="80"/>
      <c r="V202" s="80"/>
      <c r="W202" s="80"/>
    </row>
    <row r="203">
      <c r="A203" s="34">
        <v>45705.0</v>
      </c>
      <c r="B203" s="34">
        <v>45716.0</v>
      </c>
      <c r="C203" s="35">
        <v>50647.0</v>
      </c>
      <c r="D203" s="35" t="s">
        <v>348</v>
      </c>
      <c r="E203" s="34">
        <v>43922.0</v>
      </c>
      <c r="F203" s="36">
        <f t="shared" si="1"/>
        <v>58</v>
      </c>
      <c r="G203" s="34">
        <v>43973.0</v>
      </c>
      <c r="H203" s="36">
        <f t="shared" si="2"/>
        <v>57</v>
      </c>
      <c r="I203" s="35" t="s">
        <v>66</v>
      </c>
      <c r="J203" s="35" t="s">
        <v>31</v>
      </c>
      <c r="K203" s="38"/>
      <c r="L203" s="39"/>
      <c r="M203" s="39"/>
      <c r="N203" s="35" t="s">
        <v>17</v>
      </c>
      <c r="O203" s="40"/>
      <c r="P203" s="61"/>
      <c r="Q203" s="61"/>
      <c r="R203" s="61"/>
      <c r="S203" s="61"/>
      <c r="T203" s="61"/>
      <c r="U203" s="80"/>
      <c r="V203" s="80"/>
      <c r="W203" s="80"/>
    </row>
    <row r="204">
      <c r="A204" s="34">
        <v>45705.0</v>
      </c>
      <c r="B204" s="34">
        <v>45712.0</v>
      </c>
      <c r="C204" s="35">
        <v>153511.0</v>
      </c>
      <c r="D204" s="35" t="s">
        <v>42</v>
      </c>
      <c r="E204" s="34">
        <v>44774.0</v>
      </c>
      <c r="F204" s="36">
        <f t="shared" si="1"/>
        <v>30</v>
      </c>
      <c r="G204" s="34">
        <v>44904.0</v>
      </c>
      <c r="H204" s="36">
        <f t="shared" si="2"/>
        <v>26</v>
      </c>
      <c r="I204" s="35" t="s">
        <v>62</v>
      </c>
      <c r="J204" s="35">
        <v>129.0</v>
      </c>
      <c r="K204" s="48">
        <v>3000.0</v>
      </c>
      <c r="L204" s="35" t="s">
        <v>54</v>
      </c>
      <c r="M204" s="35" t="s">
        <v>55</v>
      </c>
      <c r="N204" s="35" t="s">
        <v>15</v>
      </c>
      <c r="O204" s="40"/>
      <c r="P204" s="61"/>
      <c r="Q204" s="61"/>
      <c r="R204" s="61"/>
      <c r="S204" s="61"/>
      <c r="T204" s="61"/>
      <c r="U204" s="80"/>
      <c r="V204" s="80"/>
      <c r="W204" s="80"/>
    </row>
    <row r="205">
      <c r="A205" s="34">
        <v>45705.0</v>
      </c>
      <c r="B205" s="34">
        <v>45708.0</v>
      </c>
      <c r="C205" s="35">
        <v>199632.0</v>
      </c>
      <c r="D205" s="35" t="s">
        <v>42</v>
      </c>
      <c r="E205" s="34">
        <v>45413.0</v>
      </c>
      <c r="F205" s="36">
        <f t="shared" si="1"/>
        <v>9</v>
      </c>
      <c r="G205" s="34">
        <v>45469.0</v>
      </c>
      <c r="H205" s="36">
        <f t="shared" si="2"/>
        <v>8</v>
      </c>
      <c r="I205" s="35" t="s">
        <v>62</v>
      </c>
      <c r="J205" s="35">
        <v>106.0</v>
      </c>
      <c r="K205" s="48" t="s">
        <v>74</v>
      </c>
      <c r="L205" s="35" t="s">
        <v>54</v>
      </c>
      <c r="M205" s="35" t="s">
        <v>55</v>
      </c>
      <c r="N205" s="35" t="s">
        <v>15</v>
      </c>
      <c r="O205" s="40"/>
      <c r="P205" s="61"/>
      <c r="Q205" s="61"/>
      <c r="R205" s="61"/>
      <c r="S205" s="61"/>
      <c r="T205" s="61"/>
      <c r="U205" s="80"/>
      <c r="V205" s="80"/>
      <c r="W205" s="80"/>
    </row>
    <row r="206">
      <c r="A206" s="34">
        <v>45705.0</v>
      </c>
      <c r="B206" s="34">
        <v>45716.0</v>
      </c>
      <c r="C206" s="35">
        <v>189018.0</v>
      </c>
      <c r="D206" s="35" t="s">
        <v>42</v>
      </c>
      <c r="E206" s="34">
        <v>45139.0</v>
      </c>
      <c r="F206" s="36">
        <f t="shared" si="1"/>
        <v>18</v>
      </c>
      <c r="G206" s="37">
        <v>45215.0</v>
      </c>
      <c r="H206" s="36">
        <f t="shared" si="2"/>
        <v>16</v>
      </c>
      <c r="I206" s="35" t="s">
        <v>49</v>
      </c>
      <c r="J206" s="35" t="s">
        <v>252</v>
      </c>
      <c r="K206" s="38"/>
      <c r="L206" s="39"/>
      <c r="M206" s="39"/>
      <c r="N206" s="35" t="s">
        <v>17</v>
      </c>
      <c r="O206" s="40"/>
      <c r="P206" s="61"/>
      <c r="Q206" s="61"/>
      <c r="R206" s="61"/>
      <c r="S206" s="61"/>
      <c r="T206" s="61"/>
      <c r="U206" s="80"/>
      <c r="V206" s="80"/>
      <c r="W206" s="80"/>
    </row>
    <row r="207">
      <c r="A207" s="34">
        <v>45713.0</v>
      </c>
      <c r="B207" s="34">
        <v>45713.0</v>
      </c>
      <c r="C207" s="35">
        <v>215725.0</v>
      </c>
      <c r="D207" s="35" t="s">
        <v>42</v>
      </c>
      <c r="E207" s="34">
        <v>45413.0</v>
      </c>
      <c r="F207" s="36">
        <f t="shared" si="1"/>
        <v>9</v>
      </c>
      <c r="G207" s="34">
        <v>45442.0</v>
      </c>
      <c r="H207" s="36">
        <f t="shared" si="2"/>
        <v>8</v>
      </c>
      <c r="I207" s="35" t="s">
        <v>39</v>
      </c>
      <c r="J207" s="35">
        <v>524.0</v>
      </c>
      <c r="K207" s="48">
        <v>14000.0</v>
      </c>
      <c r="L207" s="35" t="s">
        <v>68</v>
      </c>
      <c r="M207" s="35" t="s">
        <v>383</v>
      </c>
      <c r="N207" s="35" t="s">
        <v>21</v>
      </c>
      <c r="O207" s="55" t="s">
        <v>370</v>
      </c>
      <c r="P207" s="61"/>
      <c r="Q207" s="61"/>
      <c r="R207" s="61"/>
      <c r="S207" s="61"/>
      <c r="T207" s="61"/>
      <c r="U207" s="80"/>
      <c r="V207" s="80"/>
      <c r="W207" s="80"/>
    </row>
    <row r="208">
      <c r="A208" s="34">
        <v>45705.0</v>
      </c>
      <c r="B208" s="34">
        <v>45716.0</v>
      </c>
      <c r="C208" s="35">
        <v>226869.0</v>
      </c>
      <c r="D208" s="35" t="s">
        <v>42</v>
      </c>
      <c r="E208" s="34">
        <v>45505.0</v>
      </c>
      <c r="F208" s="36">
        <f t="shared" si="1"/>
        <v>6</v>
      </c>
      <c r="G208" s="34">
        <v>45540.0</v>
      </c>
      <c r="H208" s="36">
        <f t="shared" si="2"/>
        <v>5</v>
      </c>
      <c r="I208" s="35" t="s">
        <v>49</v>
      </c>
      <c r="J208" s="35">
        <v>214.0</v>
      </c>
      <c r="K208" s="38"/>
      <c r="L208" s="39"/>
      <c r="M208" s="39"/>
      <c r="N208" s="35" t="s">
        <v>17</v>
      </c>
      <c r="O208" s="40"/>
      <c r="P208" s="61"/>
      <c r="Q208" s="61"/>
      <c r="R208" s="61"/>
      <c r="S208" s="61"/>
      <c r="T208" s="61"/>
      <c r="U208" s="80"/>
      <c r="V208" s="80"/>
      <c r="W208" s="80"/>
    </row>
    <row r="209">
      <c r="A209" s="34">
        <v>45705.0</v>
      </c>
      <c r="B209" s="34">
        <v>45716.0</v>
      </c>
      <c r="C209" s="35">
        <v>235168.0</v>
      </c>
      <c r="D209" s="35" t="s">
        <v>42</v>
      </c>
      <c r="E209" s="34">
        <v>45566.0</v>
      </c>
      <c r="F209" s="36">
        <f t="shared" si="1"/>
        <v>4</v>
      </c>
      <c r="G209" s="37">
        <v>45621.0</v>
      </c>
      <c r="H209" s="36">
        <f t="shared" si="2"/>
        <v>3</v>
      </c>
      <c r="I209" s="35" t="s">
        <v>39</v>
      </c>
      <c r="J209" s="35">
        <v>512.0</v>
      </c>
      <c r="K209" s="48" t="s">
        <v>374</v>
      </c>
      <c r="L209" s="35" t="s">
        <v>54</v>
      </c>
      <c r="M209" s="35" t="s">
        <v>55</v>
      </c>
      <c r="N209" s="35" t="s">
        <v>15</v>
      </c>
      <c r="O209" s="40"/>
      <c r="P209" s="61"/>
      <c r="Q209" s="61"/>
      <c r="R209" s="61"/>
      <c r="S209" s="61"/>
      <c r="T209" s="61"/>
      <c r="U209" s="80"/>
      <c r="V209" s="80"/>
      <c r="W209" s="80"/>
    </row>
    <row r="210">
      <c r="A210" s="34">
        <v>45705.0</v>
      </c>
      <c r="B210" s="34">
        <v>45716.0</v>
      </c>
      <c r="C210" s="35">
        <v>238961.0</v>
      </c>
      <c r="D210" s="35" t="s">
        <v>42</v>
      </c>
      <c r="E210" s="34">
        <v>45658.0</v>
      </c>
      <c r="F210" s="36">
        <f t="shared" si="1"/>
        <v>1</v>
      </c>
      <c r="G210" s="34">
        <v>45667.0</v>
      </c>
      <c r="H210" s="36">
        <f t="shared" si="2"/>
        <v>1</v>
      </c>
      <c r="I210" s="35" t="s">
        <v>49</v>
      </c>
      <c r="J210" s="35" t="s">
        <v>31</v>
      </c>
      <c r="K210" s="38"/>
      <c r="L210" s="39"/>
      <c r="M210" s="39"/>
      <c r="N210" s="35" t="s">
        <v>17</v>
      </c>
      <c r="O210" s="40"/>
      <c r="P210" s="61"/>
      <c r="Q210" s="61"/>
      <c r="R210" s="61"/>
      <c r="S210" s="61"/>
      <c r="T210" s="61"/>
      <c r="U210" s="80"/>
      <c r="V210" s="80"/>
      <c r="W210" s="80"/>
    </row>
    <row r="211">
      <c r="A211" s="34">
        <v>45705.0</v>
      </c>
      <c r="B211" s="34">
        <v>45716.0</v>
      </c>
      <c r="C211" s="35">
        <v>241177.0</v>
      </c>
      <c r="D211" s="35" t="s">
        <v>42</v>
      </c>
      <c r="E211" s="34">
        <v>45597.0</v>
      </c>
      <c r="F211" s="36">
        <f t="shared" si="1"/>
        <v>3</v>
      </c>
      <c r="G211" s="34">
        <v>45688.0</v>
      </c>
      <c r="H211" s="36">
        <f t="shared" si="2"/>
        <v>0</v>
      </c>
      <c r="I211" s="35" t="s">
        <v>39</v>
      </c>
      <c r="J211" s="35">
        <v>512.0</v>
      </c>
      <c r="K211" s="48" t="s">
        <v>374</v>
      </c>
      <c r="L211" s="35" t="s">
        <v>54</v>
      </c>
      <c r="M211" s="35" t="s">
        <v>55</v>
      </c>
      <c r="N211" s="35" t="s">
        <v>15</v>
      </c>
      <c r="O211" s="40"/>
      <c r="P211" s="61"/>
      <c r="Q211" s="61"/>
      <c r="R211" s="61"/>
      <c r="S211" s="61"/>
      <c r="T211" s="61"/>
      <c r="U211" s="80"/>
      <c r="V211" s="80"/>
      <c r="W211" s="80"/>
    </row>
    <row r="212">
      <c r="A212" s="34">
        <v>45705.0</v>
      </c>
      <c r="B212" s="34">
        <v>45716.0</v>
      </c>
      <c r="C212" s="35">
        <v>241683.0</v>
      </c>
      <c r="D212" s="35" t="s">
        <v>48</v>
      </c>
      <c r="E212" s="34">
        <v>45597.0</v>
      </c>
      <c r="F212" s="36">
        <f t="shared" si="1"/>
        <v>3</v>
      </c>
      <c r="G212" s="34">
        <v>45692.0</v>
      </c>
      <c r="H212" s="36">
        <f t="shared" si="2"/>
        <v>0</v>
      </c>
      <c r="I212" s="35" t="s">
        <v>43</v>
      </c>
      <c r="J212" s="35" t="s">
        <v>31</v>
      </c>
      <c r="K212" s="38"/>
      <c r="L212" s="39"/>
      <c r="M212" s="39"/>
      <c r="N212" s="35" t="s">
        <v>17</v>
      </c>
      <c r="O212" s="40"/>
      <c r="P212" s="61"/>
      <c r="Q212" s="61"/>
      <c r="R212" s="61"/>
      <c r="S212" s="61"/>
      <c r="T212" s="61"/>
      <c r="U212" s="80"/>
      <c r="V212" s="80"/>
      <c r="W212" s="80"/>
    </row>
    <row r="213">
      <c r="A213" s="34">
        <v>45705.0</v>
      </c>
      <c r="B213" s="34">
        <v>45708.0</v>
      </c>
      <c r="C213" s="35">
        <v>186348.0</v>
      </c>
      <c r="D213" s="35" t="s">
        <v>48</v>
      </c>
      <c r="E213" s="34">
        <v>45108.0</v>
      </c>
      <c r="F213" s="36">
        <f t="shared" si="1"/>
        <v>19</v>
      </c>
      <c r="G213" s="34">
        <v>45188.0</v>
      </c>
      <c r="H213" s="36">
        <f t="shared" si="2"/>
        <v>17</v>
      </c>
      <c r="I213" s="35" t="s">
        <v>39</v>
      </c>
      <c r="J213" s="35">
        <v>535.0</v>
      </c>
      <c r="K213" s="48" t="s">
        <v>358</v>
      </c>
      <c r="L213" s="35" t="s">
        <v>54</v>
      </c>
      <c r="M213" s="35" t="s">
        <v>353</v>
      </c>
      <c r="N213" s="35" t="s">
        <v>20</v>
      </c>
      <c r="O213" s="40"/>
      <c r="P213" s="61"/>
      <c r="Q213" s="61"/>
      <c r="R213" s="61"/>
      <c r="S213" s="61"/>
      <c r="T213" s="61"/>
      <c r="U213" s="80"/>
      <c r="V213" s="80"/>
      <c r="W213" s="80"/>
    </row>
    <row r="214">
      <c r="A214" s="34">
        <v>45705.0</v>
      </c>
      <c r="B214" s="34">
        <v>45716.0</v>
      </c>
      <c r="C214" s="35">
        <v>241472.0</v>
      </c>
      <c r="D214" s="35" t="s">
        <v>48</v>
      </c>
      <c r="E214" s="34">
        <v>45658.0</v>
      </c>
      <c r="F214" s="36">
        <f t="shared" si="1"/>
        <v>1</v>
      </c>
      <c r="G214" s="34">
        <v>45693.0</v>
      </c>
      <c r="H214" s="36">
        <f t="shared" si="2"/>
        <v>0</v>
      </c>
      <c r="I214" s="35" t="s">
        <v>46</v>
      </c>
      <c r="J214" s="35" t="s">
        <v>31</v>
      </c>
      <c r="K214" s="38"/>
      <c r="L214" s="39"/>
      <c r="M214" s="39"/>
      <c r="N214" s="35" t="s">
        <v>17</v>
      </c>
      <c r="O214" s="40"/>
      <c r="P214" s="61"/>
      <c r="Q214" s="61"/>
      <c r="R214" s="61"/>
      <c r="S214" s="61"/>
      <c r="T214" s="61"/>
      <c r="U214" s="80"/>
      <c r="V214" s="80"/>
      <c r="W214" s="80"/>
    </row>
    <row r="215">
      <c r="A215" s="34">
        <v>45705.0</v>
      </c>
      <c r="B215" s="34">
        <v>45709.0</v>
      </c>
      <c r="C215" s="35">
        <v>180240.0</v>
      </c>
      <c r="D215" s="35" t="s">
        <v>48</v>
      </c>
      <c r="E215" s="34">
        <v>44986.0</v>
      </c>
      <c r="F215" s="36">
        <f t="shared" si="1"/>
        <v>23</v>
      </c>
      <c r="G215" s="34">
        <v>45142.0</v>
      </c>
      <c r="H215" s="36">
        <f t="shared" si="2"/>
        <v>18</v>
      </c>
      <c r="I215" s="35" t="s">
        <v>39</v>
      </c>
      <c r="J215" s="35">
        <v>516.0</v>
      </c>
      <c r="K215" s="48" t="s">
        <v>359</v>
      </c>
      <c r="L215" s="35" t="s">
        <v>54</v>
      </c>
      <c r="M215" s="35" t="s">
        <v>20</v>
      </c>
      <c r="N215" s="35" t="s">
        <v>20</v>
      </c>
      <c r="O215" s="40"/>
      <c r="P215" s="61"/>
      <c r="Q215" s="61"/>
      <c r="R215" s="61"/>
      <c r="S215" s="61"/>
      <c r="T215" s="61"/>
      <c r="U215" s="80"/>
      <c r="V215" s="80"/>
      <c r="W215" s="80"/>
    </row>
    <row r="216">
      <c r="A216" s="34">
        <v>45705.0</v>
      </c>
      <c r="B216" s="34">
        <v>45712.0</v>
      </c>
      <c r="C216" s="35">
        <v>187811.0</v>
      </c>
      <c r="D216" s="35" t="s">
        <v>48</v>
      </c>
      <c r="E216" s="34">
        <v>43891.0</v>
      </c>
      <c r="F216" s="36">
        <f t="shared" si="1"/>
        <v>59</v>
      </c>
      <c r="G216" s="34">
        <v>45198.0</v>
      </c>
      <c r="H216" s="36">
        <f t="shared" si="2"/>
        <v>16</v>
      </c>
      <c r="I216" s="35" t="s">
        <v>39</v>
      </c>
      <c r="J216" s="35">
        <v>505.0</v>
      </c>
      <c r="K216" s="38"/>
      <c r="L216" s="35" t="s">
        <v>54</v>
      </c>
      <c r="M216" s="35" t="s">
        <v>55</v>
      </c>
      <c r="N216" s="35" t="s">
        <v>15</v>
      </c>
      <c r="O216" s="40"/>
      <c r="P216" s="61"/>
      <c r="Q216" s="61"/>
      <c r="R216" s="61"/>
      <c r="S216" s="61"/>
      <c r="T216" s="61"/>
      <c r="U216" s="80"/>
      <c r="V216" s="80"/>
      <c r="W216" s="80"/>
    </row>
    <row r="217">
      <c r="A217" s="34">
        <v>45705.0</v>
      </c>
      <c r="B217" s="34">
        <v>45708.0</v>
      </c>
      <c r="C217" s="35">
        <v>192743.0</v>
      </c>
      <c r="D217" s="35" t="s">
        <v>48</v>
      </c>
      <c r="E217" s="34">
        <v>45170.0</v>
      </c>
      <c r="F217" s="36">
        <f t="shared" si="1"/>
        <v>17</v>
      </c>
      <c r="G217" s="37">
        <v>45247.0</v>
      </c>
      <c r="H217" s="36">
        <f t="shared" si="2"/>
        <v>15</v>
      </c>
      <c r="I217" s="35" t="s">
        <v>39</v>
      </c>
      <c r="J217" s="35">
        <v>535.0</v>
      </c>
      <c r="K217" s="48" t="s">
        <v>358</v>
      </c>
      <c r="L217" s="35" t="s">
        <v>54</v>
      </c>
      <c r="M217" s="35" t="s">
        <v>353</v>
      </c>
      <c r="N217" s="35" t="s">
        <v>20</v>
      </c>
      <c r="O217" s="40"/>
      <c r="P217" s="61"/>
      <c r="Q217" s="61"/>
      <c r="R217" s="61"/>
      <c r="S217" s="61"/>
      <c r="T217" s="61"/>
      <c r="U217" s="80"/>
      <c r="V217" s="80"/>
      <c r="W217" s="80"/>
    </row>
    <row r="218">
      <c r="A218" s="34">
        <v>45705.0</v>
      </c>
      <c r="B218" s="34">
        <v>45708.0</v>
      </c>
      <c r="C218" s="35">
        <v>201506.0</v>
      </c>
      <c r="D218" s="35" t="s">
        <v>48</v>
      </c>
      <c r="E218" s="34">
        <v>45170.0</v>
      </c>
      <c r="F218" s="36">
        <f t="shared" si="1"/>
        <v>17</v>
      </c>
      <c r="G218" s="34">
        <v>45329.0</v>
      </c>
      <c r="H218" s="36">
        <f t="shared" si="2"/>
        <v>12</v>
      </c>
      <c r="I218" s="35" t="s">
        <v>39</v>
      </c>
      <c r="J218" s="35">
        <v>502.0</v>
      </c>
      <c r="K218" s="48" t="s">
        <v>358</v>
      </c>
      <c r="L218" s="35" t="s">
        <v>54</v>
      </c>
      <c r="M218" s="35" t="s">
        <v>353</v>
      </c>
      <c r="N218" s="35" t="s">
        <v>20</v>
      </c>
      <c r="O218" s="40"/>
      <c r="P218" s="61"/>
      <c r="Q218" s="61"/>
      <c r="R218" s="61"/>
      <c r="S218" s="61"/>
      <c r="T218" s="61"/>
      <c r="U218" s="80"/>
      <c r="V218" s="80"/>
      <c r="W218" s="80"/>
    </row>
    <row r="219">
      <c r="A219" s="34">
        <v>45705.0</v>
      </c>
      <c r="B219" s="34">
        <v>45716.0</v>
      </c>
      <c r="C219" s="35">
        <v>189368.0</v>
      </c>
      <c r="D219" s="35" t="s">
        <v>48</v>
      </c>
      <c r="E219" s="34">
        <v>45170.0</v>
      </c>
      <c r="F219" s="36">
        <f t="shared" si="1"/>
        <v>17</v>
      </c>
      <c r="G219" s="34">
        <v>45303.0</v>
      </c>
      <c r="H219" s="36">
        <f t="shared" si="2"/>
        <v>13</v>
      </c>
      <c r="I219" s="35" t="s">
        <v>62</v>
      </c>
      <c r="J219" s="35" t="s">
        <v>162</v>
      </c>
      <c r="K219" s="48">
        <v>3000.0</v>
      </c>
      <c r="L219" s="39"/>
      <c r="M219" s="39"/>
      <c r="N219" s="35" t="s">
        <v>17</v>
      </c>
      <c r="O219" s="40"/>
      <c r="P219" s="61"/>
      <c r="Q219" s="61"/>
      <c r="R219" s="61"/>
      <c r="S219" s="61"/>
      <c r="T219" s="61"/>
      <c r="U219" s="80"/>
      <c r="V219" s="80"/>
      <c r="W219" s="80"/>
    </row>
    <row r="220">
      <c r="A220" s="34">
        <v>45705.0</v>
      </c>
      <c r="B220" s="34">
        <v>45708.0</v>
      </c>
      <c r="C220" s="35">
        <v>211709.0</v>
      </c>
      <c r="D220" s="35" t="s">
        <v>48</v>
      </c>
      <c r="E220" s="34">
        <v>45352.0</v>
      </c>
      <c r="F220" s="36">
        <f t="shared" si="1"/>
        <v>11</v>
      </c>
      <c r="G220" s="34">
        <v>45412.0</v>
      </c>
      <c r="H220" s="36">
        <f t="shared" si="2"/>
        <v>9</v>
      </c>
      <c r="I220" s="35" t="s">
        <v>39</v>
      </c>
      <c r="J220" s="35">
        <v>502.0</v>
      </c>
      <c r="K220" s="48">
        <v>5000.0</v>
      </c>
      <c r="L220" s="35" t="s">
        <v>54</v>
      </c>
      <c r="M220" s="35" t="s">
        <v>350</v>
      </c>
      <c r="N220" s="35" t="s">
        <v>20</v>
      </c>
      <c r="O220" s="40"/>
      <c r="P220" s="61"/>
      <c r="Q220" s="61"/>
      <c r="R220" s="61"/>
      <c r="S220" s="61"/>
      <c r="T220" s="61"/>
      <c r="U220" s="80"/>
      <c r="V220" s="80"/>
      <c r="W220" s="80"/>
    </row>
    <row r="221">
      <c r="A221" s="34">
        <v>45705.0</v>
      </c>
      <c r="B221" s="34">
        <v>45715.0</v>
      </c>
      <c r="C221" s="35">
        <v>217394.0</v>
      </c>
      <c r="D221" s="35" t="s">
        <v>48</v>
      </c>
      <c r="E221" s="34">
        <v>45323.0</v>
      </c>
      <c r="F221" s="36">
        <f t="shared" si="1"/>
        <v>12</v>
      </c>
      <c r="G221" s="34">
        <v>45456.0</v>
      </c>
      <c r="H221" s="36">
        <f t="shared" si="2"/>
        <v>8</v>
      </c>
      <c r="I221" s="35" t="s">
        <v>39</v>
      </c>
      <c r="J221" s="35">
        <v>512.0</v>
      </c>
      <c r="K221" s="48" t="s">
        <v>358</v>
      </c>
      <c r="L221" s="35" t="s">
        <v>54</v>
      </c>
      <c r="M221" s="35" t="s">
        <v>384</v>
      </c>
      <c r="N221" s="35" t="s">
        <v>20</v>
      </c>
      <c r="O221" s="40"/>
      <c r="P221" s="61"/>
      <c r="Q221" s="61"/>
      <c r="R221" s="61"/>
      <c r="S221" s="61"/>
      <c r="T221" s="61"/>
      <c r="U221" s="80"/>
      <c r="V221" s="80"/>
      <c r="W221" s="80"/>
    </row>
    <row r="222">
      <c r="A222" s="34">
        <v>45699.0</v>
      </c>
      <c r="B222" s="34">
        <v>45707.0</v>
      </c>
      <c r="C222" s="35">
        <v>220450.0</v>
      </c>
      <c r="D222" s="35" t="s">
        <v>48</v>
      </c>
      <c r="E222" s="34">
        <v>45139.0</v>
      </c>
      <c r="F222" s="36">
        <f t="shared" si="1"/>
        <v>18</v>
      </c>
      <c r="G222" s="34">
        <v>45481.0</v>
      </c>
      <c r="H222" s="36">
        <f t="shared" si="2"/>
        <v>7</v>
      </c>
      <c r="I222" s="35" t="s">
        <v>62</v>
      </c>
      <c r="J222" s="35">
        <v>104.0</v>
      </c>
      <c r="K222" s="48">
        <v>3000.0</v>
      </c>
      <c r="L222" s="35" t="s">
        <v>68</v>
      </c>
      <c r="M222" s="35" t="s">
        <v>360</v>
      </c>
      <c r="N222" s="35" t="s">
        <v>20</v>
      </c>
      <c r="O222" s="55" t="s">
        <v>385</v>
      </c>
      <c r="P222" s="61"/>
      <c r="Q222" s="61"/>
      <c r="R222" s="61"/>
      <c r="S222" s="61"/>
      <c r="T222" s="61"/>
      <c r="U222" s="80"/>
      <c r="V222" s="80"/>
      <c r="W222" s="80"/>
    </row>
    <row r="223">
      <c r="A223" s="34">
        <v>45705.0</v>
      </c>
      <c r="B223" s="34">
        <v>45716.0</v>
      </c>
      <c r="C223" s="35">
        <v>222955.0</v>
      </c>
      <c r="D223" s="35" t="s">
        <v>48</v>
      </c>
      <c r="E223" s="34">
        <v>45474.0</v>
      </c>
      <c r="F223" s="36">
        <f t="shared" si="1"/>
        <v>7</v>
      </c>
      <c r="G223" s="34">
        <v>45500.0</v>
      </c>
      <c r="H223" s="36">
        <f t="shared" si="2"/>
        <v>7</v>
      </c>
      <c r="I223" s="35" t="s">
        <v>39</v>
      </c>
      <c r="J223" s="35" t="s">
        <v>31</v>
      </c>
      <c r="K223" s="48" t="s">
        <v>374</v>
      </c>
      <c r="L223" s="35" t="s">
        <v>54</v>
      </c>
      <c r="M223" s="35" t="s">
        <v>384</v>
      </c>
      <c r="N223" s="35" t="s">
        <v>20</v>
      </c>
      <c r="O223" s="40"/>
      <c r="P223" s="61"/>
      <c r="Q223" s="61"/>
      <c r="R223" s="61"/>
      <c r="S223" s="61"/>
      <c r="T223" s="61"/>
      <c r="U223" s="80"/>
      <c r="V223" s="80"/>
      <c r="W223" s="80"/>
    </row>
    <row r="224">
      <c r="A224" s="34">
        <v>45705.0</v>
      </c>
      <c r="B224" s="34">
        <v>45716.0</v>
      </c>
      <c r="C224" s="35">
        <v>226612.0</v>
      </c>
      <c r="D224" s="35" t="s">
        <v>48</v>
      </c>
      <c r="E224" s="34">
        <v>45474.0</v>
      </c>
      <c r="F224" s="36">
        <f t="shared" si="1"/>
        <v>7</v>
      </c>
      <c r="G224" s="34">
        <v>45534.0</v>
      </c>
      <c r="H224" s="36">
        <f t="shared" si="2"/>
        <v>5</v>
      </c>
      <c r="I224" s="35" t="s">
        <v>39</v>
      </c>
      <c r="J224" s="35">
        <v>512.0</v>
      </c>
      <c r="K224" s="48" t="s">
        <v>374</v>
      </c>
      <c r="L224" s="35" t="s">
        <v>54</v>
      </c>
      <c r="M224" s="35" t="s">
        <v>353</v>
      </c>
      <c r="N224" s="35" t="s">
        <v>20</v>
      </c>
      <c r="O224" s="40"/>
      <c r="P224" s="61"/>
      <c r="Q224" s="61"/>
      <c r="R224" s="61"/>
      <c r="S224" s="61"/>
      <c r="T224" s="61"/>
      <c r="U224" s="80"/>
      <c r="V224" s="80"/>
      <c r="W224" s="80"/>
    </row>
    <row r="225">
      <c r="A225" s="34">
        <v>45705.0</v>
      </c>
      <c r="B225" s="34">
        <v>45713.0</v>
      </c>
      <c r="C225" s="35">
        <v>228068.0</v>
      </c>
      <c r="D225" s="35" t="s">
        <v>48</v>
      </c>
      <c r="E225" s="34">
        <v>45413.0</v>
      </c>
      <c r="F225" s="36">
        <f t="shared" si="1"/>
        <v>9</v>
      </c>
      <c r="G225" s="34">
        <v>45551.0</v>
      </c>
      <c r="H225" s="36">
        <f t="shared" si="2"/>
        <v>5</v>
      </c>
      <c r="I225" s="35" t="s">
        <v>39</v>
      </c>
      <c r="J225" s="35">
        <v>504.0</v>
      </c>
      <c r="K225" s="48" t="s">
        <v>358</v>
      </c>
      <c r="L225" s="35" t="s">
        <v>54</v>
      </c>
      <c r="M225" s="35" t="s">
        <v>353</v>
      </c>
      <c r="N225" s="35" t="s">
        <v>20</v>
      </c>
      <c r="O225" s="40"/>
      <c r="P225" s="61"/>
      <c r="Q225" s="61"/>
      <c r="R225" s="61"/>
      <c r="S225" s="61"/>
      <c r="T225" s="61"/>
      <c r="U225" s="80"/>
      <c r="V225" s="80"/>
      <c r="W225" s="80"/>
    </row>
    <row r="226">
      <c r="A226" s="34">
        <v>45692.0</v>
      </c>
      <c r="B226" s="34">
        <v>45707.0</v>
      </c>
      <c r="C226" s="35">
        <v>230921.0</v>
      </c>
      <c r="D226" s="35" t="s">
        <v>48</v>
      </c>
      <c r="E226" s="34">
        <v>45566.0</v>
      </c>
      <c r="F226" s="36">
        <f t="shared" si="1"/>
        <v>4</v>
      </c>
      <c r="G226" s="37">
        <v>45586.0</v>
      </c>
      <c r="H226" s="36">
        <f t="shared" si="2"/>
        <v>4</v>
      </c>
      <c r="I226" s="35" t="s">
        <v>62</v>
      </c>
      <c r="J226" s="35">
        <v>101.0</v>
      </c>
      <c r="K226" s="48">
        <v>4800.0</v>
      </c>
      <c r="L226" s="35" t="s">
        <v>54</v>
      </c>
      <c r="M226" s="35" t="s">
        <v>55</v>
      </c>
      <c r="N226" s="35" t="s">
        <v>15</v>
      </c>
      <c r="O226" s="40"/>
      <c r="P226" s="61"/>
      <c r="Q226" s="61"/>
      <c r="R226" s="61"/>
      <c r="S226" s="61"/>
      <c r="T226" s="61"/>
      <c r="U226" s="80"/>
      <c r="V226" s="80"/>
      <c r="W226" s="80"/>
    </row>
    <row r="227">
      <c r="A227" s="34">
        <v>45705.0</v>
      </c>
      <c r="B227" s="34">
        <v>45716.0</v>
      </c>
      <c r="C227" s="35">
        <v>233730.0</v>
      </c>
      <c r="D227" s="35" t="s">
        <v>48</v>
      </c>
      <c r="E227" s="34">
        <v>45566.0</v>
      </c>
      <c r="F227" s="36">
        <f t="shared" si="1"/>
        <v>4</v>
      </c>
      <c r="G227" s="34">
        <v>45543.0</v>
      </c>
      <c r="H227" s="36">
        <f t="shared" si="2"/>
        <v>5</v>
      </c>
      <c r="I227" s="35" t="s">
        <v>43</v>
      </c>
      <c r="J227" s="35" t="s">
        <v>31</v>
      </c>
      <c r="K227" s="38"/>
      <c r="L227" s="39"/>
      <c r="M227" s="39"/>
      <c r="N227" s="35" t="s">
        <v>17</v>
      </c>
      <c r="O227" s="40"/>
      <c r="P227" s="61"/>
      <c r="Q227" s="61"/>
      <c r="R227" s="61"/>
      <c r="S227" s="61"/>
      <c r="T227" s="61"/>
      <c r="U227" s="80"/>
      <c r="V227" s="80"/>
      <c r="W227" s="80"/>
    </row>
    <row r="228">
      <c r="A228" s="34">
        <v>45705.0</v>
      </c>
      <c r="B228" s="34">
        <v>45716.0</v>
      </c>
      <c r="C228" s="35">
        <v>235107.0</v>
      </c>
      <c r="D228" s="35" t="s">
        <v>48</v>
      </c>
      <c r="E228" s="34">
        <v>45566.0</v>
      </c>
      <c r="F228" s="36">
        <f t="shared" si="1"/>
        <v>4</v>
      </c>
      <c r="G228" s="37">
        <v>45623.0</v>
      </c>
      <c r="H228" s="36">
        <f t="shared" si="2"/>
        <v>3</v>
      </c>
      <c r="I228" s="35" t="s">
        <v>39</v>
      </c>
      <c r="J228" s="35">
        <v>512.0</v>
      </c>
      <c r="K228" s="48" t="s">
        <v>374</v>
      </c>
      <c r="L228" s="35" t="s">
        <v>54</v>
      </c>
      <c r="M228" s="35" t="s">
        <v>55</v>
      </c>
      <c r="N228" s="35" t="s">
        <v>15</v>
      </c>
      <c r="O228" s="40"/>
      <c r="P228" s="61"/>
      <c r="Q228" s="61"/>
      <c r="R228" s="61"/>
      <c r="S228" s="61"/>
      <c r="T228" s="61"/>
      <c r="U228" s="80"/>
      <c r="V228" s="80"/>
      <c r="W228" s="80"/>
    </row>
    <row r="229">
      <c r="A229" s="34">
        <v>45705.0</v>
      </c>
      <c r="B229" s="34">
        <v>45716.0</v>
      </c>
      <c r="C229" s="35">
        <v>231275.0</v>
      </c>
      <c r="D229" s="35" t="s">
        <v>48</v>
      </c>
      <c r="E229" s="34">
        <v>45536.0</v>
      </c>
      <c r="F229" s="36">
        <f t="shared" si="1"/>
        <v>5</v>
      </c>
      <c r="G229" s="37">
        <v>45583.0</v>
      </c>
      <c r="H229" s="36">
        <f t="shared" si="2"/>
        <v>4</v>
      </c>
      <c r="I229" s="35" t="s">
        <v>43</v>
      </c>
      <c r="J229" s="35" t="s">
        <v>31</v>
      </c>
      <c r="K229" s="38"/>
      <c r="L229" s="39"/>
      <c r="M229" s="39"/>
      <c r="N229" s="35" t="s">
        <v>17</v>
      </c>
      <c r="O229" s="40"/>
      <c r="P229" s="61"/>
      <c r="Q229" s="61"/>
      <c r="R229" s="61"/>
      <c r="S229" s="61"/>
      <c r="T229" s="61"/>
      <c r="U229" s="80"/>
      <c r="V229" s="80"/>
      <c r="W229" s="80"/>
    </row>
    <row r="230">
      <c r="A230" s="34">
        <v>45705.0</v>
      </c>
      <c r="B230" s="34">
        <v>45716.0</v>
      </c>
      <c r="C230" s="35">
        <v>238133.0</v>
      </c>
      <c r="D230" s="35" t="s">
        <v>48</v>
      </c>
      <c r="E230" s="34">
        <v>45627.0</v>
      </c>
      <c r="F230" s="36">
        <f t="shared" si="1"/>
        <v>2</v>
      </c>
      <c r="G230" s="34">
        <v>45661.0</v>
      </c>
      <c r="H230" s="36">
        <f t="shared" si="2"/>
        <v>1</v>
      </c>
      <c r="I230" s="35" t="s">
        <v>39</v>
      </c>
      <c r="J230" s="35">
        <v>512.0</v>
      </c>
      <c r="K230" s="38"/>
      <c r="L230" s="35" t="s">
        <v>54</v>
      </c>
      <c r="M230" s="35" t="s">
        <v>55</v>
      </c>
      <c r="N230" s="35" t="s">
        <v>15</v>
      </c>
      <c r="O230" s="40"/>
      <c r="P230" s="61"/>
      <c r="Q230" s="61"/>
      <c r="R230" s="61"/>
      <c r="S230" s="61"/>
      <c r="T230" s="61"/>
      <c r="U230" s="80"/>
      <c r="V230" s="80"/>
      <c r="W230" s="80"/>
    </row>
    <row r="231">
      <c r="A231" s="34">
        <v>45705.0</v>
      </c>
      <c r="B231" s="34">
        <v>45716.0</v>
      </c>
      <c r="C231" s="35">
        <v>236269.0</v>
      </c>
      <c r="D231" s="35" t="s">
        <v>48</v>
      </c>
      <c r="E231" s="34">
        <v>45505.0</v>
      </c>
      <c r="F231" s="36">
        <f t="shared" si="1"/>
        <v>6</v>
      </c>
      <c r="G231" s="34">
        <v>45670.0</v>
      </c>
      <c r="H231" s="36">
        <f t="shared" si="2"/>
        <v>1</v>
      </c>
      <c r="I231" s="35" t="s">
        <v>39</v>
      </c>
      <c r="J231" s="35">
        <v>512.0</v>
      </c>
      <c r="K231" s="38"/>
      <c r="L231" s="35" t="s">
        <v>54</v>
      </c>
      <c r="M231" s="35" t="s">
        <v>353</v>
      </c>
      <c r="N231" s="35" t="s">
        <v>20</v>
      </c>
      <c r="O231" s="40"/>
      <c r="P231" s="61"/>
      <c r="Q231" s="61"/>
      <c r="R231" s="61"/>
      <c r="S231" s="61"/>
      <c r="T231" s="61"/>
      <c r="U231" s="80"/>
      <c r="V231" s="80"/>
      <c r="W231" s="80"/>
    </row>
    <row r="232">
      <c r="A232" s="34">
        <v>45705.0</v>
      </c>
      <c r="B232" s="34">
        <v>45714.0</v>
      </c>
      <c r="C232" s="35">
        <v>185440.0</v>
      </c>
      <c r="D232" s="35" t="s">
        <v>48</v>
      </c>
      <c r="E232" s="34">
        <v>44986.0</v>
      </c>
      <c r="F232" s="36">
        <f t="shared" si="1"/>
        <v>23</v>
      </c>
      <c r="G232" s="34">
        <v>45183.0</v>
      </c>
      <c r="H232" s="36">
        <f t="shared" si="2"/>
        <v>17</v>
      </c>
      <c r="I232" s="35" t="s">
        <v>62</v>
      </c>
      <c r="J232" s="35">
        <v>102.0</v>
      </c>
      <c r="K232" s="48" t="s">
        <v>358</v>
      </c>
      <c r="L232" s="35" t="s">
        <v>54</v>
      </c>
      <c r="M232" s="35" t="s">
        <v>353</v>
      </c>
      <c r="N232" s="35" t="s">
        <v>20</v>
      </c>
      <c r="O232" s="40"/>
      <c r="P232" s="61"/>
      <c r="Q232" s="61"/>
      <c r="R232" s="61"/>
      <c r="S232" s="61"/>
      <c r="T232" s="61"/>
      <c r="U232" s="80"/>
      <c r="V232" s="80"/>
      <c r="W232" s="80"/>
    </row>
    <row r="233">
      <c r="A233" s="34">
        <v>45705.0</v>
      </c>
      <c r="B233" s="34">
        <v>45715.0</v>
      </c>
      <c r="C233" s="35">
        <v>241452.0</v>
      </c>
      <c r="D233" s="35" t="s">
        <v>48</v>
      </c>
      <c r="E233" s="34">
        <v>45047.0</v>
      </c>
      <c r="F233" s="36">
        <f t="shared" si="1"/>
        <v>21</v>
      </c>
      <c r="G233" s="34">
        <v>45688.0</v>
      </c>
      <c r="H233" s="36">
        <f t="shared" si="2"/>
        <v>0</v>
      </c>
      <c r="I233" s="35" t="s">
        <v>39</v>
      </c>
      <c r="J233" s="35">
        <v>505.0</v>
      </c>
      <c r="K233" s="48" t="s">
        <v>358</v>
      </c>
      <c r="L233" s="35" t="s">
        <v>54</v>
      </c>
      <c r="M233" s="35" t="s">
        <v>384</v>
      </c>
      <c r="N233" s="35" t="s">
        <v>20</v>
      </c>
      <c r="O233" s="40"/>
      <c r="P233" s="61"/>
      <c r="Q233" s="61"/>
      <c r="R233" s="61"/>
      <c r="S233" s="61"/>
      <c r="T233" s="61"/>
      <c r="U233" s="80"/>
      <c r="V233" s="80"/>
      <c r="W233" s="80"/>
    </row>
    <row r="234">
      <c r="A234" s="34">
        <v>45705.0</v>
      </c>
      <c r="B234" s="34">
        <v>45715.0</v>
      </c>
      <c r="C234" s="35">
        <v>242278.0</v>
      </c>
      <c r="D234" s="35" t="s">
        <v>48</v>
      </c>
      <c r="E234" s="34">
        <v>45323.0</v>
      </c>
      <c r="F234" s="36">
        <f t="shared" si="1"/>
        <v>12</v>
      </c>
      <c r="G234" s="34">
        <v>45695.0</v>
      </c>
      <c r="H234" s="36">
        <f t="shared" si="2"/>
        <v>0</v>
      </c>
      <c r="I234" s="35" t="s">
        <v>39</v>
      </c>
      <c r="J234" s="35">
        <v>516.0</v>
      </c>
      <c r="K234" s="48" t="s">
        <v>358</v>
      </c>
      <c r="L234" s="35" t="s">
        <v>54</v>
      </c>
      <c r="M234" s="35" t="s">
        <v>384</v>
      </c>
      <c r="N234" s="35" t="s">
        <v>20</v>
      </c>
      <c r="O234" s="40"/>
      <c r="P234" s="61"/>
      <c r="Q234" s="61"/>
      <c r="R234" s="61"/>
      <c r="S234" s="61"/>
      <c r="T234" s="61"/>
      <c r="U234" s="80"/>
      <c r="V234" s="80"/>
      <c r="W234" s="80"/>
    </row>
    <row r="235">
      <c r="A235" s="34">
        <v>45705.0</v>
      </c>
      <c r="B235" s="34">
        <v>45716.0</v>
      </c>
      <c r="C235" s="35">
        <v>140900.0</v>
      </c>
      <c r="D235" s="35" t="s">
        <v>240</v>
      </c>
      <c r="E235" s="34">
        <v>44743.0</v>
      </c>
      <c r="F235" s="36">
        <f t="shared" si="1"/>
        <v>31</v>
      </c>
      <c r="G235" s="34">
        <v>44830.0</v>
      </c>
      <c r="H235" s="36">
        <f t="shared" si="2"/>
        <v>29</v>
      </c>
      <c r="I235" s="35" t="s">
        <v>49</v>
      </c>
      <c r="J235" s="35">
        <v>326.0</v>
      </c>
      <c r="K235" s="38"/>
      <c r="L235" s="39"/>
      <c r="M235" s="39"/>
      <c r="N235" s="35" t="s">
        <v>17</v>
      </c>
      <c r="O235" s="40"/>
      <c r="P235" s="61"/>
      <c r="Q235" s="61"/>
      <c r="R235" s="61"/>
      <c r="S235" s="61"/>
      <c r="T235" s="61"/>
      <c r="U235" s="80"/>
      <c r="V235" s="80"/>
      <c r="W235" s="80"/>
    </row>
    <row r="236">
      <c r="A236" s="34">
        <v>45709.0</v>
      </c>
      <c r="B236" s="34">
        <v>45713.0</v>
      </c>
      <c r="C236" s="35">
        <v>233044.0</v>
      </c>
      <c r="D236" s="35" t="s">
        <v>240</v>
      </c>
      <c r="E236" s="34">
        <v>45566.0</v>
      </c>
      <c r="F236" s="36">
        <f t="shared" si="1"/>
        <v>4</v>
      </c>
      <c r="G236" s="34">
        <v>45597.0</v>
      </c>
      <c r="H236" s="36">
        <f t="shared" si="2"/>
        <v>3</v>
      </c>
      <c r="I236" s="35" t="s">
        <v>49</v>
      </c>
      <c r="J236" s="35" t="s">
        <v>31</v>
      </c>
      <c r="K236" s="48">
        <v>12000.0</v>
      </c>
      <c r="L236" s="35" t="s">
        <v>54</v>
      </c>
      <c r="M236" s="39"/>
      <c r="N236" s="35" t="s">
        <v>15</v>
      </c>
      <c r="O236" s="40"/>
      <c r="P236" s="61"/>
      <c r="Q236" s="61"/>
      <c r="R236" s="61"/>
      <c r="S236" s="61"/>
      <c r="T236" s="61"/>
      <c r="U236" s="80"/>
      <c r="V236" s="80"/>
      <c r="W236" s="80"/>
    </row>
    <row r="237">
      <c r="A237" s="34">
        <v>45705.0</v>
      </c>
      <c r="B237" s="34">
        <v>45716.0</v>
      </c>
      <c r="C237" s="35">
        <v>194331.0</v>
      </c>
      <c r="D237" s="35" t="s">
        <v>240</v>
      </c>
      <c r="E237" s="34">
        <v>45231.0</v>
      </c>
      <c r="F237" s="36">
        <f t="shared" si="1"/>
        <v>15</v>
      </c>
      <c r="G237" s="34">
        <v>45264.0</v>
      </c>
      <c r="H237" s="36">
        <f t="shared" si="2"/>
        <v>14</v>
      </c>
      <c r="I237" s="35" t="s">
        <v>49</v>
      </c>
      <c r="J237" s="35" t="s">
        <v>386</v>
      </c>
      <c r="K237" s="38"/>
      <c r="L237" s="39"/>
      <c r="M237" s="39"/>
      <c r="N237" s="35" t="s">
        <v>17</v>
      </c>
      <c r="O237" s="40"/>
      <c r="P237" s="61"/>
      <c r="Q237" s="61"/>
      <c r="R237" s="61"/>
      <c r="S237" s="61"/>
      <c r="T237" s="61"/>
      <c r="U237" s="80"/>
      <c r="V237" s="80"/>
      <c r="W237" s="80"/>
    </row>
    <row r="238">
      <c r="A238" s="34">
        <v>45705.0</v>
      </c>
      <c r="B238" s="34">
        <v>45709.0</v>
      </c>
      <c r="C238" s="35">
        <v>212507.0</v>
      </c>
      <c r="D238" s="35" t="s">
        <v>240</v>
      </c>
      <c r="E238" s="34">
        <v>45231.0</v>
      </c>
      <c r="F238" s="36">
        <f t="shared" si="1"/>
        <v>15</v>
      </c>
      <c r="G238" s="34">
        <v>45418.0</v>
      </c>
      <c r="H238" s="36">
        <f t="shared" si="2"/>
        <v>9</v>
      </c>
      <c r="I238" s="35" t="s">
        <v>62</v>
      </c>
      <c r="J238" s="35">
        <v>139.0</v>
      </c>
      <c r="K238" s="48">
        <v>20000.0</v>
      </c>
      <c r="L238" s="35" t="s">
        <v>54</v>
      </c>
      <c r="M238" s="35" t="s">
        <v>55</v>
      </c>
      <c r="N238" s="35" t="s">
        <v>15</v>
      </c>
      <c r="O238" s="40"/>
      <c r="P238" s="61"/>
      <c r="Q238" s="61"/>
      <c r="R238" s="61"/>
      <c r="S238" s="61"/>
      <c r="T238" s="61"/>
      <c r="U238" s="80"/>
      <c r="V238" s="80"/>
      <c r="W238" s="80"/>
    </row>
    <row r="239">
      <c r="A239" s="34">
        <v>45705.0</v>
      </c>
      <c r="B239" s="34">
        <v>45712.0</v>
      </c>
      <c r="C239" s="35">
        <v>214881.0</v>
      </c>
      <c r="D239" s="35" t="s">
        <v>240</v>
      </c>
      <c r="E239" s="34">
        <v>45413.0</v>
      </c>
      <c r="F239" s="36">
        <f t="shared" si="1"/>
        <v>9</v>
      </c>
      <c r="G239" s="34">
        <v>45482.0</v>
      </c>
      <c r="H239" s="36">
        <f t="shared" si="2"/>
        <v>7</v>
      </c>
      <c r="I239" s="35" t="s">
        <v>46</v>
      </c>
      <c r="J239" s="35" t="s">
        <v>31</v>
      </c>
      <c r="K239" s="38"/>
      <c r="L239" s="39"/>
      <c r="M239" s="39"/>
      <c r="N239" s="35" t="s">
        <v>22</v>
      </c>
      <c r="O239" s="40"/>
      <c r="P239" s="61"/>
      <c r="Q239" s="61"/>
      <c r="R239" s="61"/>
      <c r="S239" s="61"/>
      <c r="T239" s="61"/>
      <c r="U239" s="80"/>
      <c r="V239" s="80"/>
      <c r="W239" s="80"/>
    </row>
    <row r="240">
      <c r="A240" s="34">
        <v>45705.0</v>
      </c>
      <c r="B240" s="34">
        <v>45709.0</v>
      </c>
      <c r="C240" s="35">
        <v>223028.0</v>
      </c>
      <c r="D240" s="35" t="s">
        <v>240</v>
      </c>
      <c r="E240" s="34">
        <v>45323.0</v>
      </c>
      <c r="F240" s="36">
        <f t="shared" si="1"/>
        <v>12</v>
      </c>
      <c r="G240" s="34">
        <v>45509.0</v>
      </c>
      <c r="H240" s="36">
        <f t="shared" si="2"/>
        <v>6</v>
      </c>
      <c r="I240" s="35" t="s">
        <v>62</v>
      </c>
      <c r="J240" s="35">
        <v>104.0</v>
      </c>
      <c r="K240" s="48">
        <v>8000.0</v>
      </c>
      <c r="L240" s="35" t="s">
        <v>54</v>
      </c>
      <c r="M240" s="35" t="s">
        <v>55</v>
      </c>
      <c r="N240" s="35" t="s">
        <v>15</v>
      </c>
      <c r="O240" s="40"/>
      <c r="P240" s="61"/>
      <c r="Q240" s="61"/>
      <c r="R240" s="61"/>
      <c r="S240" s="61"/>
      <c r="T240" s="61"/>
      <c r="U240" s="80"/>
      <c r="V240" s="80"/>
      <c r="W240" s="80"/>
    </row>
    <row r="241">
      <c r="A241" s="34">
        <v>45705.0</v>
      </c>
      <c r="B241" s="34">
        <v>45716.0</v>
      </c>
      <c r="C241" s="35">
        <v>224689.0</v>
      </c>
      <c r="D241" s="35" t="s">
        <v>240</v>
      </c>
      <c r="E241" s="34">
        <v>45505.0</v>
      </c>
      <c r="F241" s="36">
        <f t="shared" si="1"/>
        <v>6</v>
      </c>
      <c r="G241" s="34">
        <v>45533.0</v>
      </c>
      <c r="H241" s="36">
        <f t="shared" si="2"/>
        <v>5</v>
      </c>
      <c r="I241" s="35" t="s">
        <v>49</v>
      </c>
      <c r="J241" s="35" t="s">
        <v>31</v>
      </c>
      <c r="K241" s="38"/>
      <c r="L241" s="39"/>
      <c r="M241" s="39"/>
      <c r="N241" s="35" t="s">
        <v>17</v>
      </c>
      <c r="O241" s="40"/>
      <c r="P241" s="61"/>
      <c r="Q241" s="61"/>
      <c r="R241" s="61"/>
      <c r="S241" s="61"/>
      <c r="T241" s="61"/>
      <c r="U241" s="80"/>
      <c r="V241" s="80"/>
      <c r="W241" s="80"/>
    </row>
    <row r="242">
      <c r="A242" s="34">
        <v>45705.0</v>
      </c>
      <c r="B242" s="34">
        <v>45716.0</v>
      </c>
      <c r="C242" s="35">
        <v>230770.0</v>
      </c>
      <c r="D242" s="35" t="s">
        <v>240</v>
      </c>
      <c r="E242" s="34">
        <v>45536.0</v>
      </c>
      <c r="F242" s="36">
        <f t="shared" si="1"/>
        <v>5</v>
      </c>
      <c r="G242" s="37">
        <v>45582.0</v>
      </c>
      <c r="H242" s="36">
        <f t="shared" si="2"/>
        <v>4</v>
      </c>
      <c r="I242" s="35" t="s">
        <v>46</v>
      </c>
      <c r="J242" s="35" t="s">
        <v>31</v>
      </c>
      <c r="K242" s="38"/>
      <c r="L242" s="39"/>
      <c r="M242" s="39"/>
      <c r="N242" s="35" t="s">
        <v>17</v>
      </c>
      <c r="O242" s="40"/>
      <c r="P242" s="61"/>
      <c r="Q242" s="61"/>
      <c r="R242" s="61"/>
      <c r="S242" s="61"/>
      <c r="T242" s="61"/>
      <c r="U242" s="80"/>
      <c r="V242" s="80"/>
      <c r="W242" s="80"/>
    </row>
    <row r="243">
      <c r="A243" s="34">
        <v>45705.0</v>
      </c>
      <c r="B243" s="34">
        <v>45716.0</v>
      </c>
      <c r="C243" s="35">
        <v>234065.0</v>
      </c>
      <c r="D243" s="35" t="s">
        <v>240</v>
      </c>
      <c r="E243" s="34">
        <v>45566.0</v>
      </c>
      <c r="F243" s="36">
        <f t="shared" si="1"/>
        <v>4</v>
      </c>
      <c r="G243" s="37">
        <v>45608.0</v>
      </c>
      <c r="H243" s="36">
        <f t="shared" si="2"/>
        <v>3</v>
      </c>
      <c r="I243" s="35" t="s">
        <v>49</v>
      </c>
      <c r="J243" s="35" t="s">
        <v>31</v>
      </c>
      <c r="K243" s="38"/>
      <c r="L243" s="39"/>
      <c r="M243" s="39"/>
      <c r="N243" s="35" t="s">
        <v>17</v>
      </c>
      <c r="O243" s="40"/>
      <c r="P243" s="61"/>
      <c r="Q243" s="61"/>
      <c r="R243" s="61"/>
      <c r="S243" s="61"/>
      <c r="T243" s="61"/>
      <c r="U243" s="80"/>
      <c r="V243" s="80"/>
      <c r="W243" s="80"/>
    </row>
    <row r="244">
      <c r="A244" s="34">
        <v>45705.0</v>
      </c>
      <c r="B244" s="34">
        <v>45708.0</v>
      </c>
      <c r="C244" s="35">
        <v>198527.0</v>
      </c>
      <c r="D244" s="35" t="s">
        <v>59</v>
      </c>
      <c r="E244" s="34">
        <v>45261.0</v>
      </c>
      <c r="F244" s="36">
        <f t="shared" si="1"/>
        <v>14</v>
      </c>
      <c r="G244" s="34">
        <v>45311.0</v>
      </c>
      <c r="H244" s="36">
        <f t="shared" si="2"/>
        <v>13</v>
      </c>
      <c r="I244" s="35" t="s">
        <v>49</v>
      </c>
      <c r="J244" s="35">
        <v>201.0</v>
      </c>
      <c r="K244" s="48">
        <v>12000.0</v>
      </c>
      <c r="L244" s="35" t="s">
        <v>54</v>
      </c>
      <c r="M244" s="35" t="s">
        <v>353</v>
      </c>
      <c r="N244" s="35" t="s">
        <v>20</v>
      </c>
      <c r="O244" s="55"/>
      <c r="P244" s="61"/>
      <c r="Q244" s="61"/>
      <c r="R244" s="61"/>
      <c r="S244" s="61"/>
      <c r="T244" s="61"/>
      <c r="U244" s="80"/>
      <c r="V244" s="80"/>
      <c r="W244" s="80"/>
    </row>
    <row r="245">
      <c r="A245" s="34">
        <v>45705.0</v>
      </c>
      <c r="B245" s="34">
        <v>45716.0</v>
      </c>
      <c r="C245" s="35">
        <v>213008.0</v>
      </c>
      <c r="D245" s="35" t="s">
        <v>59</v>
      </c>
      <c r="E245" s="34">
        <v>45383.0</v>
      </c>
      <c r="F245" s="36">
        <f t="shared" si="1"/>
        <v>10</v>
      </c>
      <c r="G245" s="34">
        <v>45418.0</v>
      </c>
      <c r="H245" s="36">
        <f t="shared" si="2"/>
        <v>9</v>
      </c>
      <c r="I245" s="35" t="s">
        <v>46</v>
      </c>
      <c r="J245" s="35">
        <v>410.0</v>
      </c>
      <c r="K245" s="48" t="s">
        <v>359</v>
      </c>
      <c r="L245" s="35" t="s">
        <v>54</v>
      </c>
      <c r="M245" s="35" t="s">
        <v>55</v>
      </c>
      <c r="N245" s="35" t="s">
        <v>15</v>
      </c>
      <c r="O245" s="40"/>
      <c r="P245" s="61"/>
      <c r="Q245" s="61"/>
      <c r="R245" s="61"/>
      <c r="S245" s="61"/>
      <c r="T245" s="61"/>
      <c r="U245" s="80"/>
      <c r="V245" s="80"/>
      <c r="W245" s="80"/>
    </row>
    <row r="246">
      <c r="A246" s="34">
        <v>45705.0</v>
      </c>
      <c r="B246" s="34">
        <v>45714.0</v>
      </c>
      <c r="C246" s="35">
        <v>229049.0</v>
      </c>
      <c r="D246" s="35" t="s">
        <v>59</v>
      </c>
      <c r="E246" s="34">
        <v>45444.0</v>
      </c>
      <c r="F246" s="36">
        <f t="shared" si="1"/>
        <v>8</v>
      </c>
      <c r="G246" s="34">
        <v>45572.0</v>
      </c>
      <c r="H246" s="36">
        <f t="shared" si="2"/>
        <v>4</v>
      </c>
      <c r="I246" s="35" t="s">
        <v>62</v>
      </c>
      <c r="J246" s="35">
        <v>103.0</v>
      </c>
      <c r="K246" s="48" t="s">
        <v>359</v>
      </c>
      <c r="L246" s="35" t="s">
        <v>54</v>
      </c>
      <c r="M246" s="35" t="s">
        <v>55</v>
      </c>
      <c r="N246" s="35" t="s">
        <v>15</v>
      </c>
      <c r="O246" s="40"/>
      <c r="P246" s="61"/>
      <c r="Q246" s="61"/>
      <c r="R246" s="61"/>
      <c r="S246" s="61"/>
      <c r="T246" s="61"/>
      <c r="U246" s="80"/>
      <c r="V246" s="80"/>
      <c r="W246" s="80"/>
    </row>
    <row r="247">
      <c r="A247" s="34">
        <v>45705.0</v>
      </c>
      <c r="B247" s="34">
        <v>45709.0</v>
      </c>
      <c r="C247" s="35">
        <v>225824.0</v>
      </c>
      <c r="D247" s="35" t="s">
        <v>59</v>
      </c>
      <c r="E247" s="34">
        <v>45505.0</v>
      </c>
      <c r="F247" s="36">
        <f t="shared" si="1"/>
        <v>6</v>
      </c>
      <c r="G247" s="34">
        <v>45532.0</v>
      </c>
      <c r="H247" s="36">
        <f t="shared" si="2"/>
        <v>6</v>
      </c>
      <c r="I247" s="35" t="s">
        <v>62</v>
      </c>
      <c r="J247" s="35" t="s">
        <v>31</v>
      </c>
      <c r="K247" s="38"/>
      <c r="L247" s="39"/>
      <c r="M247" s="39"/>
      <c r="N247" s="35" t="s">
        <v>23</v>
      </c>
      <c r="O247" s="40"/>
      <c r="P247" s="61"/>
      <c r="Q247" s="61"/>
      <c r="R247" s="61"/>
      <c r="S247" s="61"/>
      <c r="T247" s="61"/>
      <c r="U247" s="80"/>
      <c r="V247" s="80"/>
      <c r="W247" s="80"/>
    </row>
    <row r="248">
      <c r="A248" s="34">
        <v>45705.0</v>
      </c>
      <c r="B248" s="34">
        <v>45708.0</v>
      </c>
      <c r="C248" s="35">
        <v>209593.0</v>
      </c>
      <c r="D248" s="35" t="s">
        <v>59</v>
      </c>
      <c r="E248" s="34">
        <v>45352.0</v>
      </c>
      <c r="F248" s="36">
        <f t="shared" si="1"/>
        <v>11</v>
      </c>
      <c r="G248" s="34">
        <v>45391.0</v>
      </c>
      <c r="H248" s="36">
        <f t="shared" si="2"/>
        <v>10</v>
      </c>
      <c r="I248" s="35" t="s">
        <v>39</v>
      </c>
      <c r="J248" s="35">
        <v>535.0</v>
      </c>
      <c r="K248" s="48" t="s">
        <v>358</v>
      </c>
      <c r="L248" s="35" t="s">
        <v>54</v>
      </c>
      <c r="M248" s="35" t="s">
        <v>387</v>
      </c>
      <c r="N248" s="35" t="s">
        <v>20</v>
      </c>
      <c r="O248" s="40"/>
      <c r="P248" s="61"/>
      <c r="Q248" s="61"/>
      <c r="R248" s="61"/>
      <c r="S248" s="61"/>
      <c r="T248" s="61"/>
      <c r="U248" s="80"/>
      <c r="V248" s="80"/>
      <c r="W248" s="80"/>
    </row>
    <row r="249">
      <c r="A249" s="34">
        <v>45705.0</v>
      </c>
      <c r="B249" s="34">
        <v>45708.0</v>
      </c>
      <c r="C249" s="35">
        <v>198124.0</v>
      </c>
      <c r="D249" s="35" t="s">
        <v>59</v>
      </c>
      <c r="E249" s="34">
        <v>45261.0</v>
      </c>
      <c r="F249" s="36">
        <f t="shared" si="1"/>
        <v>14</v>
      </c>
      <c r="G249" s="34">
        <v>45302.0</v>
      </c>
      <c r="H249" s="36">
        <f t="shared" si="2"/>
        <v>13</v>
      </c>
      <c r="I249" s="35" t="s">
        <v>39</v>
      </c>
      <c r="J249" s="35">
        <v>535.0</v>
      </c>
      <c r="K249" s="48">
        <v>15000.0</v>
      </c>
      <c r="L249" s="35" t="s">
        <v>54</v>
      </c>
      <c r="M249" s="35" t="s">
        <v>387</v>
      </c>
      <c r="N249" s="35" t="s">
        <v>20</v>
      </c>
      <c r="O249" s="40"/>
      <c r="P249" s="61"/>
      <c r="Q249" s="61"/>
      <c r="R249" s="61"/>
      <c r="S249" s="61"/>
      <c r="T249" s="61"/>
      <c r="U249" s="80"/>
      <c r="V249" s="80"/>
      <c r="W249" s="80"/>
    </row>
    <row r="250">
      <c r="A250" s="34">
        <v>45705.0</v>
      </c>
      <c r="B250" s="34">
        <v>45712.0</v>
      </c>
      <c r="C250" s="35">
        <v>186275.0</v>
      </c>
      <c r="D250" s="35" t="s">
        <v>59</v>
      </c>
      <c r="E250" s="34">
        <v>43862.0</v>
      </c>
      <c r="F250" s="36">
        <f t="shared" si="1"/>
        <v>60</v>
      </c>
      <c r="G250" s="34">
        <v>45404.0</v>
      </c>
      <c r="H250" s="36">
        <f t="shared" si="2"/>
        <v>10</v>
      </c>
      <c r="I250" s="35" t="s">
        <v>39</v>
      </c>
      <c r="J250" s="35">
        <v>505.0</v>
      </c>
      <c r="K250" s="38"/>
      <c r="L250" s="35" t="s">
        <v>54</v>
      </c>
      <c r="M250" s="35" t="s">
        <v>55</v>
      </c>
      <c r="N250" s="35" t="s">
        <v>15</v>
      </c>
      <c r="O250" s="40"/>
      <c r="P250" s="61"/>
      <c r="Q250" s="61"/>
      <c r="R250" s="61"/>
      <c r="S250" s="61"/>
      <c r="T250" s="61"/>
      <c r="U250" s="80"/>
      <c r="V250" s="80"/>
      <c r="W250" s="80"/>
    </row>
    <row r="251">
      <c r="A251" s="34">
        <v>45705.0</v>
      </c>
      <c r="B251" s="34">
        <v>45716.0</v>
      </c>
      <c r="C251" s="35">
        <v>222495.0</v>
      </c>
      <c r="D251" s="35" t="s">
        <v>59</v>
      </c>
      <c r="E251" s="34">
        <v>45474.0</v>
      </c>
      <c r="F251" s="36">
        <f t="shared" si="1"/>
        <v>7</v>
      </c>
      <c r="G251" s="34">
        <v>45497.0</v>
      </c>
      <c r="H251" s="36">
        <f t="shared" si="2"/>
        <v>7</v>
      </c>
      <c r="I251" s="35" t="s">
        <v>39</v>
      </c>
      <c r="J251" s="35" t="s">
        <v>31</v>
      </c>
      <c r="K251" s="38"/>
      <c r="L251" s="35" t="s">
        <v>54</v>
      </c>
      <c r="M251" s="35" t="s">
        <v>353</v>
      </c>
      <c r="N251" s="35" t="s">
        <v>20</v>
      </c>
      <c r="O251" s="40"/>
      <c r="P251" s="61"/>
      <c r="Q251" s="61"/>
      <c r="R251" s="61"/>
      <c r="S251" s="61"/>
      <c r="T251" s="61"/>
      <c r="U251" s="80"/>
      <c r="V251" s="80"/>
      <c r="W251" s="80"/>
    </row>
    <row r="252">
      <c r="A252" s="34">
        <v>45705.0</v>
      </c>
      <c r="B252" s="34">
        <v>45713.0</v>
      </c>
      <c r="C252" s="35">
        <v>225300.0</v>
      </c>
      <c r="D252" s="35" t="s">
        <v>59</v>
      </c>
      <c r="E252" s="34">
        <v>45536.0</v>
      </c>
      <c r="F252" s="36">
        <f t="shared" si="1"/>
        <v>5</v>
      </c>
      <c r="G252" s="34">
        <v>45572.0</v>
      </c>
      <c r="H252" s="36">
        <f t="shared" si="2"/>
        <v>4</v>
      </c>
      <c r="I252" s="35" t="s">
        <v>39</v>
      </c>
      <c r="J252" s="35">
        <v>514.0</v>
      </c>
      <c r="K252" s="48" t="s">
        <v>358</v>
      </c>
      <c r="L252" s="35" t="s">
        <v>54</v>
      </c>
      <c r="M252" s="35" t="s">
        <v>353</v>
      </c>
      <c r="N252" s="35" t="s">
        <v>20</v>
      </c>
      <c r="O252" s="40"/>
      <c r="P252" s="61"/>
      <c r="Q252" s="61"/>
      <c r="R252" s="61"/>
      <c r="S252" s="61"/>
      <c r="T252" s="61"/>
      <c r="U252" s="80"/>
      <c r="V252" s="80"/>
      <c r="W252" s="80"/>
    </row>
    <row r="253">
      <c r="A253" s="34">
        <v>45705.0</v>
      </c>
      <c r="B253" s="34">
        <v>45716.0</v>
      </c>
      <c r="C253" s="35">
        <v>228197.0</v>
      </c>
      <c r="D253" s="35" t="s">
        <v>59</v>
      </c>
      <c r="E253" s="34">
        <v>45566.0</v>
      </c>
      <c r="F253" s="36">
        <f t="shared" si="1"/>
        <v>4</v>
      </c>
      <c r="G253" s="34">
        <v>45667.0</v>
      </c>
      <c r="H253" s="36">
        <f t="shared" si="2"/>
        <v>1</v>
      </c>
      <c r="I253" s="35" t="s">
        <v>39</v>
      </c>
      <c r="J253" s="35" t="s">
        <v>31</v>
      </c>
      <c r="K253" s="38"/>
      <c r="L253" s="39"/>
      <c r="M253" s="39"/>
      <c r="N253" s="35" t="s">
        <v>17</v>
      </c>
      <c r="O253" s="40"/>
      <c r="P253" s="61"/>
      <c r="Q253" s="61"/>
      <c r="R253" s="61"/>
      <c r="S253" s="61"/>
      <c r="T253" s="61"/>
      <c r="U253" s="80"/>
      <c r="V253" s="80"/>
      <c r="W253" s="80"/>
    </row>
    <row r="254">
      <c r="A254" s="34">
        <v>45705.0</v>
      </c>
      <c r="B254" s="34">
        <v>45714.0</v>
      </c>
      <c r="C254" s="35">
        <v>201677.0</v>
      </c>
      <c r="D254" s="35" t="s">
        <v>65</v>
      </c>
      <c r="E254" s="34">
        <v>45292.0</v>
      </c>
      <c r="F254" s="36">
        <f t="shared" si="1"/>
        <v>13</v>
      </c>
      <c r="G254" s="34">
        <v>45329.0</v>
      </c>
      <c r="H254" s="36">
        <f t="shared" si="2"/>
        <v>12</v>
      </c>
      <c r="I254" s="35" t="s">
        <v>62</v>
      </c>
      <c r="J254" s="35">
        <v>139.0</v>
      </c>
      <c r="K254" s="48" t="s">
        <v>358</v>
      </c>
      <c r="L254" s="35" t="s">
        <v>54</v>
      </c>
      <c r="M254" s="35" t="s">
        <v>353</v>
      </c>
      <c r="N254" s="35" t="s">
        <v>20</v>
      </c>
      <c r="O254" s="40"/>
      <c r="P254" s="61"/>
      <c r="Q254" s="61"/>
      <c r="R254" s="61"/>
      <c r="S254" s="61"/>
      <c r="T254" s="61"/>
      <c r="U254" s="80"/>
      <c r="V254" s="80"/>
      <c r="W254" s="80"/>
    </row>
    <row r="255">
      <c r="A255" s="34">
        <v>45705.0</v>
      </c>
      <c r="B255" s="34">
        <v>45716.0</v>
      </c>
      <c r="C255" s="35">
        <v>128545.0</v>
      </c>
      <c r="D255" s="35" t="s">
        <v>65</v>
      </c>
      <c r="E255" s="34">
        <v>44621.0</v>
      </c>
      <c r="F255" s="36">
        <f t="shared" si="1"/>
        <v>35</v>
      </c>
      <c r="G255" s="34">
        <v>44694.0</v>
      </c>
      <c r="H255" s="36">
        <f t="shared" si="2"/>
        <v>33</v>
      </c>
      <c r="I255" s="35" t="s">
        <v>43</v>
      </c>
      <c r="J255" s="35" t="s">
        <v>31</v>
      </c>
      <c r="K255" s="38"/>
      <c r="L255" s="39"/>
      <c r="M255" s="39"/>
      <c r="N255" s="35" t="s">
        <v>17</v>
      </c>
      <c r="O255" s="40"/>
      <c r="P255" s="61"/>
      <c r="Q255" s="61"/>
      <c r="R255" s="61"/>
      <c r="S255" s="61"/>
      <c r="T255" s="61"/>
      <c r="U255" s="80"/>
      <c r="V255" s="80"/>
      <c r="W255" s="80"/>
    </row>
    <row r="256">
      <c r="A256" s="34">
        <v>45705.0</v>
      </c>
      <c r="B256" s="34">
        <v>45716.0</v>
      </c>
      <c r="C256" s="35">
        <v>156162.0</v>
      </c>
      <c r="D256" s="35" t="s">
        <v>65</v>
      </c>
      <c r="E256" s="34">
        <v>44835.0</v>
      </c>
      <c r="F256" s="36">
        <f t="shared" si="1"/>
        <v>28</v>
      </c>
      <c r="G256" s="34">
        <v>44935.0</v>
      </c>
      <c r="H256" s="36">
        <f t="shared" si="2"/>
        <v>25</v>
      </c>
      <c r="I256" s="35" t="s">
        <v>39</v>
      </c>
      <c r="J256" s="35" t="s">
        <v>31</v>
      </c>
      <c r="K256" s="38"/>
      <c r="L256" s="39"/>
      <c r="M256" s="39"/>
      <c r="N256" s="35" t="s">
        <v>17</v>
      </c>
      <c r="O256" s="40"/>
      <c r="P256" s="61"/>
      <c r="Q256" s="61"/>
      <c r="R256" s="61"/>
      <c r="S256" s="61"/>
      <c r="T256" s="61"/>
      <c r="U256" s="80"/>
      <c r="V256" s="80"/>
      <c r="W256" s="80"/>
    </row>
    <row r="257">
      <c r="A257" s="34">
        <v>45705.0</v>
      </c>
      <c r="B257" s="34">
        <v>45716.0</v>
      </c>
      <c r="C257" s="35">
        <v>236381.0</v>
      </c>
      <c r="D257" s="35" t="s">
        <v>65</v>
      </c>
      <c r="E257" s="34">
        <v>45597.0</v>
      </c>
      <c r="F257" s="36">
        <f t="shared" si="1"/>
        <v>3</v>
      </c>
      <c r="G257" s="34">
        <v>45631.0</v>
      </c>
      <c r="H257" s="36">
        <f t="shared" si="2"/>
        <v>2</v>
      </c>
      <c r="I257" s="35" t="s">
        <v>62</v>
      </c>
      <c r="J257" s="35" t="s">
        <v>31</v>
      </c>
      <c r="K257" s="38"/>
      <c r="L257" s="39"/>
      <c r="M257" s="39"/>
      <c r="N257" s="35" t="s">
        <v>17</v>
      </c>
      <c r="O257" s="40"/>
      <c r="P257" s="61"/>
      <c r="Q257" s="61"/>
      <c r="R257" s="61"/>
      <c r="S257" s="61"/>
      <c r="T257" s="61"/>
      <c r="U257" s="80"/>
      <c r="V257" s="80"/>
      <c r="W257" s="80"/>
    </row>
    <row r="258">
      <c r="A258" s="34">
        <v>45705.0</v>
      </c>
      <c r="B258" s="34">
        <v>45716.0</v>
      </c>
      <c r="C258" s="35">
        <v>189576.0</v>
      </c>
      <c r="D258" s="35" t="s">
        <v>65</v>
      </c>
      <c r="E258" s="34">
        <v>45139.0</v>
      </c>
      <c r="F258" s="36">
        <f t="shared" si="1"/>
        <v>18</v>
      </c>
      <c r="G258" s="37">
        <v>45217.0</v>
      </c>
      <c r="H258" s="36">
        <f t="shared" si="2"/>
        <v>16</v>
      </c>
      <c r="I258" s="35" t="s">
        <v>67</v>
      </c>
      <c r="J258" s="35">
        <v>4012.0</v>
      </c>
      <c r="K258" s="38"/>
      <c r="L258" s="39"/>
      <c r="M258" s="39"/>
      <c r="N258" s="35" t="s">
        <v>17</v>
      </c>
      <c r="O258" s="40"/>
      <c r="P258" s="61"/>
      <c r="Q258" s="61"/>
      <c r="R258" s="61"/>
      <c r="S258" s="61"/>
      <c r="T258" s="61"/>
      <c r="U258" s="80"/>
      <c r="V258" s="80"/>
      <c r="W258" s="80"/>
    </row>
    <row r="259">
      <c r="A259" s="34">
        <v>45705.0</v>
      </c>
      <c r="B259" s="34">
        <v>45714.0</v>
      </c>
      <c r="C259" s="35">
        <v>225327.0</v>
      </c>
      <c r="D259" s="35" t="s">
        <v>65</v>
      </c>
      <c r="E259" s="34">
        <v>45292.0</v>
      </c>
      <c r="F259" s="36">
        <f t="shared" si="1"/>
        <v>13</v>
      </c>
      <c r="G259" s="34">
        <v>45524.0</v>
      </c>
      <c r="H259" s="36">
        <f t="shared" si="2"/>
        <v>6</v>
      </c>
      <c r="I259" s="35" t="s">
        <v>62</v>
      </c>
      <c r="J259" s="35">
        <v>139.0</v>
      </c>
      <c r="K259" s="38"/>
      <c r="L259" s="35" t="s">
        <v>54</v>
      </c>
      <c r="M259" s="35" t="s">
        <v>55</v>
      </c>
      <c r="N259" s="35" t="s">
        <v>15</v>
      </c>
      <c r="O259" s="40"/>
      <c r="P259" s="61"/>
      <c r="Q259" s="61"/>
      <c r="R259" s="61"/>
      <c r="S259" s="61"/>
      <c r="T259" s="61"/>
      <c r="U259" s="80"/>
      <c r="V259" s="80"/>
      <c r="W259" s="80"/>
    </row>
    <row r="260">
      <c r="A260" s="34">
        <v>45705.0</v>
      </c>
      <c r="B260" s="34">
        <v>45716.0</v>
      </c>
      <c r="C260" s="35">
        <v>213799.0</v>
      </c>
      <c r="D260" s="35" t="s">
        <v>65</v>
      </c>
      <c r="E260" s="34">
        <v>45292.0</v>
      </c>
      <c r="F260" s="36">
        <f t="shared" si="1"/>
        <v>13</v>
      </c>
      <c r="G260" s="34">
        <v>45421.0</v>
      </c>
      <c r="H260" s="36">
        <f t="shared" si="2"/>
        <v>9</v>
      </c>
      <c r="I260" s="35" t="s">
        <v>39</v>
      </c>
      <c r="J260" s="35" t="s">
        <v>31</v>
      </c>
      <c r="K260" s="38"/>
      <c r="L260" s="39"/>
      <c r="M260" s="39"/>
      <c r="N260" s="35" t="s">
        <v>17</v>
      </c>
      <c r="O260" s="40"/>
      <c r="P260" s="61"/>
      <c r="Q260" s="61"/>
      <c r="R260" s="61"/>
      <c r="S260" s="61"/>
      <c r="T260" s="61"/>
      <c r="U260" s="80"/>
      <c r="V260" s="80"/>
      <c r="W260" s="80"/>
    </row>
    <row r="261">
      <c r="A261" s="34">
        <v>45705.0</v>
      </c>
      <c r="B261" s="34">
        <v>45712.0</v>
      </c>
      <c r="C261" s="35">
        <v>183039.0</v>
      </c>
      <c r="D261" s="35" t="s">
        <v>65</v>
      </c>
      <c r="E261" s="34">
        <v>45139.0</v>
      </c>
      <c r="F261" s="36">
        <f t="shared" si="1"/>
        <v>18</v>
      </c>
      <c r="G261" s="34">
        <v>45159.0</v>
      </c>
      <c r="H261" s="36">
        <f t="shared" si="2"/>
        <v>18</v>
      </c>
      <c r="I261" s="35" t="s">
        <v>67</v>
      </c>
      <c r="J261" s="35">
        <v>4012.0</v>
      </c>
      <c r="K261" s="48">
        <v>10500.0</v>
      </c>
      <c r="L261" s="35" t="s">
        <v>70</v>
      </c>
      <c r="M261" s="35" t="s">
        <v>360</v>
      </c>
      <c r="N261" s="35" t="s">
        <v>21</v>
      </c>
      <c r="O261" s="55" t="s">
        <v>45</v>
      </c>
      <c r="P261" s="61"/>
      <c r="Q261" s="61"/>
      <c r="R261" s="61"/>
      <c r="S261" s="61"/>
      <c r="T261" s="61"/>
      <c r="U261" s="80"/>
      <c r="V261" s="80"/>
      <c r="W261" s="80"/>
    </row>
    <row r="262">
      <c r="A262" s="34">
        <v>45705.0</v>
      </c>
      <c r="B262" s="34">
        <v>45707.0</v>
      </c>
      <c r="C262" s="35">
        <v>89801.0</v>
      </c>
      <c r="D262" s="35" t="s">
        <v>65</v>
      </c>
      <c r="E262" s="34">
        <v>45139.0</v>
      </c>
      <c r="F262" s="36">
        <f t="shared" si="1"/>
        <v>18</v>
      </c>
      <c r="G262" s="37">
        <v>45222.0</v>
      </c>
      <c r="H262" s="36">
        <f t="shared" si="2"/>
        <v>16</v>
      </c>
      <c r="I262" s="35" t="s">
        <v>39</v>
      </c>
      <c r="J262" s="35">
        <v>535.0</v>
      </c>
      <c r="K262" s="48">
        <v>7000.0</v>
      </c>
      <c r="L262" s="35" t="s">
        <v>54</v>
      </c>
      <c r="M262" s="35" t="s">
        <v>55</v>
      </c>
      <c r="N262" s="35" t="s">
        <v>15</v>
      </c>
      <c r="O262" s="40"/>
      <c r="P262" s="61"/>
      <c r="Q262" s="61"/>
      <c r="R262" s="61"/>
      <c r="S262" s="61"/>
      <c r="T262" s="61"/>
      <c r="U262" s="80"/>
      <c r="V262" s="80"/>
      <c r="W262" s="80"/>
    </row>
    <row r="263">
      <c r="A263" s="34">
        <v>45705.0</v>
      </c>
      <c r="B263" s="34">
        <v>45708.0</v>
      </c>
      <c r="C263" s="35">
        <v>199132.0</v>
      </c>
      <c r="D263" s="35" t="s">
        <v>65</v>
      </c>
      <c r="E263" s="34">
        <v>45170.0</v>
      </c>
      <c r="F263" s="36">
        <f t="shared" si="1"/>
        <v>17</v>
      </c>
      <c r="G263" s="34">
        <v>45309.0</v>
      </c>
      <c r="H263" s="36">
        <f t="shared" si="2"/>
        <v>13</v>
      </c>
      <c r="I263" s="35" t="s">
        <v>39</v>
      </c>
      <c r="J263" s="35">
        <v>535.0</v>
      </c>
      <c r="K263" s="48" t="s">
        <v>358</v>
      </c>
      <c r="L263" s="35" t="s">
        <v>54</v>
      </c>
      <c r="M263" s="35" t="s">
        <v>55</v>
      </c>
      <c r="N263" s="35" t="s">
        <v>15</v>
      </c>
      <c r="O263" s="40"/>
      <c r="P263" s="61"/>
      <c r="Q263" s="61"/>
      <c r="R263" s="61"/>
      <c r="S263" s="61"/>
      <c r="T263" s="61"/>
      <c r="U263" s="80"/>
      <c r="V263" s="80"/>
      <c r="W263" s="80"/>
    </row>
    <row r="264">
      <c r="A264" s="34">
        <v>45705.0</v>
      </c>
      <c r="B264" s="34">
        <v>45716.0</v>
      </c>
      <c r="C264" s="35">
        <v>209803.0</v>
      </c>
      <c r="D264" s="35" t="s">
        <v>65</v>
      </c>
      <c r="E264" s="34">
        <v>45352.0</v>
      </c>
      <c r="F264" s="36">
        <f t="shared" si="1"/>
        <v>11</v>
      </c>
      <c r="G264" s="34">
        <v>45391.0</v>
      </c>
      <c r="H264" s="36">
        <f t="shared" si="2"/>
        <v>10</v>
      </c>
      <c r="I264" s="35" t="s">
        <v>67</v>
      </c>
      <c r="J264" s="35">
        <v>4043.0</v>
      </c>
      <c r="K264" s="38"/>
      <c r="L264" s="39"/>
      <c r="M264" s="39"/>
      <c r="N264" s="35" t="s">
        <v>17</v>
      </c>
      <c r="O264" s="40"/>
      <c r="P264" s="61"/>
      <c r="Q264" s="61"/>
      <c r="R264" s="61"/>
      <c r="S264" s="61"/>
      <c r="T264" s="61"/>
      <c r="U264" s="80"/>
      <c r="V264" s="80"/>
      <c r="W264" s="80"/>
    </row>
    <row r="265">
      <c r="A265" s="34">
        <v>45705.0</v>
      </c>
      <c r="B265" s="34">
        <v>45716.0</v>
      </c>
      <c r="C265" s="35">
        <v>216503.0</v>
      </c>
      <c r="D265" s="35" t="s">
        <v>65</v>
      </c>
      <c r="E265" s="34">
        <v>45383.0</v>
      </c>
      <c r="F265" s="36">
        <f t="shared" si="1"/>
        <v>10</v>
      </c>
      <c r="G265" s="34">
        <v>45443.0</v>
      </c>
      <c r="H265" s="36">
        <f t="shared" si="2"/>
        <v>8</v>
      </c>
      <c r="I265" s="35" t="s">
        <v>67</v>
      </c>
      <c r="J265" s="35" t="s">
        <v>31</v>
      </c>
      <c r="K265" s="38"/>
      <c r="L265" s="39"/>
      <c r="M265" s="39"/>
      <c r="N265" s="35" t="s">
        <v>17</v>
      </c>
      <c r="O265" s="40"/>
      <c r="P265" s="61"/>
      <c r="Q265" s="61"/>
      <c r="R265" s="61"/>
      <c r="S265" s="61"/>
      <c r="T265" s="61"/>
      <c r="U265" s="80"/>
      <c r="V265" s="80"/>
      <c r="W265" s="80"/>
    </row>
    <row r="266">
      <c r="A266" s="34">
        <v>45705.0</v>
      </c>
      <c r="B266" s="34">
        <v>45716.0</v>
      </c>
      <c r="C266" s="35">
        <v>221354.0</v>
      </c>
      <c r="D266" s="35" t="s">
        <v>65</v>
      </c>
      <c r="E266" s="34">
        <v>45444.0</v>
      </c>
      <c r="F266" s="36">
        <f t="shared" si="1"/>
        <v>8</v>
      </c>
      <c r="G266" s="34">
        <v>45485.0</v>
      </c>
      <c r="H266" s="36">
        <f t="shared" si="2"/>
        <v>7</v>
      </c>
      <c r="I266" s="35" t="s">
        <v>62</v>
      </c>
      <c r="J266" s="35">
        <v>139.0</v>
      </c>
      <c r="K266" s="38"/>
      <c r="L266" s="39"/>
      <c r="M266" s="39"/>
      <c r="N266" s="35" t="s">
        <v>17</v>
      </c>
      <c r="O266" s="40"/>
      <c r="P266" s="61"/>
      <c r="Q266" s="61"/>
      <c r="R266" s="61"/>
      <c r="S266" s="61"/>
      <c r="T266" s="61"/>
      <c r="U266" s="80"/>
      <c r="V266" s="80"/>
      <c r="W266" s="80"/>
    </row>
    <row r="267">
      <c r="A267" s="34">
        <v>45705.0</v>
      </c>
      <c r="B267" s="34">
        <v>45716.0</v>
      </c>
      <c r="C267" s="35">
        <v>226614.0</v>
      </c>
      <c r="D267" s="35" t="s">
        <v>65</v>
      </c>
      <c r="E267" s="34">
        <v>45505.0</v>
      </c>
      <c r="F267" s="36">
        <f t="shared" si="1"/>
        <v>6</v>
      </c>
      <c r="G267" s="34">
        <v>45540.0</v>
      </c>
      <c r="H267" s="36">
        <f t="shared" si="2"/>
        <v>5</v>
      </c>
      <c r="I267" s="35" t="s">
        <v>39</v>
      </c>
      <c r="J267" s="35" t="s">
        <v>31</v>
      </c>
      <c r="K267" s="38"/>
      <c r="L267" s="39"/>
      <c r="M267" s="39"/>
      <c r="N267" s="35" t="s">
        <v>17</v>
      </c>
      <c r="O267" s="40"/>
      <c r="P267" s="61"/>
      <c r="Q267" s="61"/>
      <c r="R267" s="61"/>
      <c r="S267" s="61"/>
      <c r="T267" s="61"/>
      <c r="U267" s="80"/>
      <c r="V267" s="80"/>
      <c r="W267" s="80"/>
    </row>
    <row r="268">
      <c r="A268" s="34">
        <v>45705.0</v>
      </c>
      <c r="B268" s="34">
        <v>45716.0</v>
      </c>
      <c r="C268" s="35">
        <v>231818.0</v>
      </c>
      <c r="D268" s="35" t="s">
        <v>65</v>
      </c>
      <c r="E268" s="34">
        <v>45505.0</v>
      </c>
      <c r="F268" s="36">
        <f t="shared" si="1"/>
        <v>6</v>
      </c>
      <c r="G268" s="37">
        <v>45587.0</v>
      </c>
      <c r="H268" s="36">
        <f t="shared" si="2"/>
        <v>4</v>
      </c>
      <c r="I268" s="35" t="s">
        <v>62</v>
      </c>
      <c r="J268" s="35" t="s">
        <v>31</v>
      </c>
      <c r="K268" s="38"/>
      <c r="L268" s="39"/>
      <c r="M268" s="39"/>
      <c r="N268" s="35" t="s">
        <v>17</v>
      </c>
      <c r="O268" s="40"/>
      <c r="P268" s="61"/>
      <c r="Q268" s="61"/>
      <c r="R268" s="61"/>
      <c r="S268" s="61"/>
      <c r="T268" s="61"/>
      <c r="U268" s="80"/>
      <c r="V268" s="80"/>
      <c r="W268" s="80"/>
    </row>
    <row r="269">
      <c r="A269" s="34">
        <v>45705.0</v>
      </c>
      <c r="B269" s="34">
        <v>45716.0</v>
      </c>
      <c r="C269" s="35">
        <v>236220.0</v>
      </c>
      <c r="D269" s="35" t="s">
        <v>65</v>
      </c>
      <c r="E269" s="34">
        <v>45566.0</v>
      </c>
      <c r="F269" s="36">
        <f t="shared" si="1"/>
        <v>4</v>
      </c>
      <c r="G269" s="34">
        <v>45630.0</v>
      </c>
      <c r="H269" s="36">
        <f t="shared" si="2"/>
        <v>2</v>
      </c>
      <c r="I269" s="35" t="s">
        <v>43</v>
      </c>
      <c r="J269" s="35" t="s">
        <v>31</v>
      </c>
      <c r="K269" s="38"/>
      <c r="L269" s="39"/>
      <c r="M269" s="39"/>
      <c r="N269" s="35" t="s">
        <v>17</v>
      </c>
      <c r="O269" s="40"/>
      <c r="P269" s="61"/>
      <c r="Q269" s="61"/>
      <c r="R269" s="61"/>
      <c r="S269" s="61"/>
      <c r="T269" s="61"/>
      <c r="U269" s="80"/>
      <c r="V269" s="80"/>
      <c r="W269" s="80"/>
    </row>
    <row r="270">
      <c r="A270" s="34">
        <v>45705.0</v>
      </c>
      <c r="B270" s="34">
        <v>45716.0</v>
      </c>
      <c r="C270" s="35">
        <v>238024.0</v>
      </c>
      <c r="D270" s="35" t="s">
        <v>65</v>
      </c>
      <c r="E270" s="34">
        <v>45627.0</v>
      </c>
      <c r="F270" s="36">
        <f t="shared" si="1"/>
        <v>2</v>
      </c>
      <c r="G270" s="34">
        <v>45659.0</v>
      </c>
      <c r="H270" s="36">
        <f t="shared" si="2"/>
        <v>1</v>
      </c>
      <c r="I270" s="35" t="s">
        <v>62</v>
      </c>
      <c r="J270" s="35" t="s">
        <v>31</v>
      </c>
      <c r="K270" s="38"/>
      <c r="L270" s="39"/>
      <c r="M270" s="39"/>
      <c r="N270" s="35" t="s">
        <v>17</v>
      </c>
      <c r="O270" s="40"/>
      <c r="P270" s="61"/>
      <c r="Q270" s="61"/>
      <c r="R270" s="61"/>
      <c r="S270" s="61"/>
      <c r="T270" s="61"/>
      <c r="U270" s="80"/>
      <c r="V270" s="80"/>
      <c r="W270" s="80"/>
    </row>
    <row r="271">
      <c r="A271" s="34">
        <v>45705.0</v>
      </c>
      <c r="B271" s="34">
        <v>45716.0</v>
      </c>
      <c r="C271" s="35">
        <v>238813.0</v>
      </c>
      <c r="D271" s="35" t="s">
        <v>65</v>
      </c>
      <c r="E271" s="34">
        <v>45627.0</v>
      </c>
      <c r="F271" s="36">
        <f t="shared" si="1"/>
        <v>2</v>
      </c>
      <c r="G271" s="34">
        <v>45666.0</v>
      </c>
      <c r="H271" s="36">
        <f t="shared" si="2"/>
        <v>1</v>
      </c>
      <c r="I271" s="35" t="s">
        <v>43</v>
      </c>
      <c r="J271" s="35" t="s">
        <v>31</v>
      </c>
      <c r="K271" s="38"/>
      <c r="L271" s="39"/>
      <c r="M271" s="39"/>
      <c r="N271" s="35" t="s">
        <v>17</v>
      </c>
      <c r="O271" s="40"/>
      <c r="P271" s="61"/>
      <c r="Q271" s="61"/>
      <c r="R271" s="61"/>
      <c r="S271" s="61"/>
      <c r="T271" s="61"/>
      <c r="U271" s="80"/>
      <c r="V271" s="80"/>
      <c r="W271" s="80"/>
    </row>
    <row r="272">
      <c r="A272" s="34">
        <v>45705.0</v>
      </c>
      <c r="B272" s="34">
        <v>45712.0</v>
      </c>
      <c r="C272" s="35">
        <v>239613.0</v>
      </c>
      <c r="D272" s="35" t="s">
        <v>65</v>
      </c>
      <c r="E272" s="34">
        <v>45658.0</v>
      </c>
      <c r="F272" s="36">
        <f t="shared" si="1"/>
        <v>1</v>
      </c>
      <c r="G272" s="34">
        <v>45673.0</v>
      </c>
      <c r="H272" s="36">
        <f t="shared" si="2"/>
        <v>1</v>
      </c>
      <c r="I272" s="35" t="s">
        <v>39</v>
      </c>
      <c r="J272" s="35" t="s">
        <v>31</v>
      </c>
      <c r="K272" s="48" t="s">
        <v>74</v>
      </c>
      <c r="L272" s="35" t="s">
        <v>54</v>
      </c>
      <c r="M272" s="35" t="s">
        <v>55</v>
      </c>
      <c r="N272" s="35" t="s">
        <v>15</v>
      </c>
      <c r="O272" s="40"/>
      <c r="P272" s="61"/>
      <c r="Q272" s="61"/>
      <c r="R272" s="61"/>
      <c r="S272" s="61"/>
      <c r="T272" s="61"/>
      <c r="U272" s="80"/>
      <c r="V272" s="80"/>
      <c r="W272" s="80"/>
    </row>
    <row r="273">
      <c r="A273" s="34">
        <v>45705.0</v>
      </c>
      <c r="B273" s="34">
        <v>45716.0</v>
      </c>
      <c r="C273" s="35">
        <v>240294.0</v>
      </c>
      <c r="D273" s="35" t="s">
        <v>65</v>
      </c>
      <c r="E273" s="34">
        <v>45658.0</v>
      </c>
      <c r="F273" s="36">
        <f t="shared" si="1"/>
        <v>1</v>
      </c>
      <c r="G273" s="34">
        <v>45679.0</v>
      </c>
      <c r="H273" s="36">
        <f t="shared" si="2"/>
        <v>1</v>
      </c>
      <c r="I273" s="35" t="s">
        <v>46</v>
      </c>
      <c r="J273" s="35" t="s">
        <v>31</v>
      </c>
      <c r="K273" s="38"/>
      <c r="L273" s="39"/>
      <c r="M273" s="39"/>
      <c r="N273" s="35" t="s">
        <v>17</v>
      </c>
      <c r="O273" s="40"/>
      <c r="P273" s="61"/>
      <c r="Q273" s="61"/>
      <c r="R273" s="61"/>
      <c r="S273" s="61"/>
      <c r="T273" s="61"/>
      <c r="U273" s="80"/>
      <c r="V273" s="80"/>
      <c r="W273" s="80"/>
    </row>
    <row r="274">
      <c r="A274" s="34">
        <v>45705.0</v>
      </c>
      <c r="B274" s="34">
        <v>45715.0</v>
      </c>
      <c r="C274" s="35">
        <v>240831.0</v>
      </c>
      <c r="D274" s="35" t="s">
        <v>65</v>
      </c>
      <c r="E274" s="34">
        <v>44317.0</v>
      </c>
      <c r="F274" s="36">
        <f t="shared" si="1"/>
        <v>45</v>
      </c>
      <c r="G274" s="34">
        <v>45685.0</v>
      </c>
      <c r="H274" s="36">
        <f t="shared" si="2"/>
        <v>1</v>
      </c>
      <c r="I274" s="35" t="s">
        <v>39</v>
      </c>
      <c r="J274" s="35">
        <v>516.0</v>
      </c>
      <c r="K274" s="38"/>
      <c r="L274" s="35" t="s">
        <v>54</v>
      </c>
      <c r="M274" s="35" t="s">
        <v>384</v>
      </c>
      <c r="N274" s="35" t="s">
        <v>20</v>
      </c>
      <c r="O274" s="40"/>
      <c r="P274" s="61"/>
      <c r="Q274" s="61"/>
      <c r="R274" s="61"/>
      <c r="S274" s="61"/>
      <c r="T274" s="61"/>
      <c r="U274" s="80"/>
      <c r="V274" s="80"/>
      <c r="W274" s="80"/>
    </row>
    <row r="275">
      <c r="A275" s="34">
        <v>45705.0</v>
      </c>
      <c r="B275" s="34">
        <v>45716.0</v>
      </c>
      <c r="C275" s="35">
        <v>241960.0</v>
      </c>
      <c r="D275" s="35" t="s">
        <v>65</v>
      </c>
      <c r="E275" s="34">
        <v>45658.0</v>
      </c>
      <c r="F275" s="36">
        <f t="shared" si="1"/>
        <v>1</v>
      </c>
      <c r="G275" s="34">
        <v>45693.0</v>
      </c>
      <c r="H275" s="36">
        <f t="shared" si="2"/>
        <v>0</v>
      </c>
      <c r="I275" s="35" t="s">
        <v>39</v>
      </c>
      <c r="J275" s="35" t="s">
        <v>31</v>
      </c>
      <c r="K275" s="38"/>
      <c r="L275" s="39"/>
      <c r="M275" s="39"/>
      <c r="N275" s="35" t="s">
        <v>17</v>
      </c>
      <c r="O275" s="40"/>
      <c r="P275" s="61"/>
      <c r="Q275" s="61"/>
      <c r="R275" s="61"/>
      <c r="S275" s="61"/>
      <c r="T275" s="61"/>
      <c r="U275" s="80"/>
      <c r="V275" s="80"/>
      <c r="W275" s="80"/>
    </row>
    <row r="276">
      <c r="A276" s="34">
        <v>45705.0</v>
      </c>
      <c r="B276" s="34">
        <v>45708.0</v>
      </c>
      <c r="C276" s="35">
        <v>211417.0</v>
      </c>
      <c r="D276" s="35" t="s">
        <v>72</v>
      </c>
      <c r="E276" s="34">
        <v>45261.0</v>
      </c>
      <c r="F276" s="36">
        <f t="shared" si="1"/>
        <v>14</v>
      </c>
      <c r="G276" s="34">
        <v>45404.0</v>
      </c>
      <c r="H276" s="36">
        <f t="shared" si="2"/>
        <v>10</v>
      </c>
      <c r="I276" s="35" t="s">
        <v>39</v>
      </c>
      <c r="J276" s="35">
        <v>535.0</v>
      </c>
      <c r="K276" s="48">
        <v>4500.0</v>
      </c>
      <c r="L276" s="35" t="s">
        <v>54</v>
      </c>
      <c r="M276" s="35" t="s">
        <v>387</v>
      </c>
      <c r="N276" s="35" t="s">
        <v>20</v>
      </c>
      <c r="O276" s="40"/>
      <c r="P276" s="61"/>
      <c r="Q276" s="61"/>
      <c r="R276" s="61"/>
      <c r="S276" s="61"/>
      <c r="T276" s="61"/>
      <c r="U276" s="80"/>
      <c r="V276" s="80"/>
      <c r="W276" s="80"/>
    </row>
    <row r="277">
      <c r="A277" s="34">
        <v>45705.0</v>
      </c>
      <c r="B277" s="34">
        <v>45716.0</v>
      </c>
      <c r="C277" s="35">
        <v>127509.0</v>
      </c>
      <c r="D277" s="35" t="s">
        <v>72</v>
      </c>
      <c r="E277" s="34">
        <v>44501.0</v>
      </c>
      <c r="F277" s="36">
        <f t="shared" si="1"/>
        <v>39</v>
      </c>
      <c r="G277" s="34">
        <v>44688.0</v>
      </c>
      <c r="H277" s="36">
        <f t="shared" si="2"/>
        <v>33</v>
      </c>
      <c r="I277" s="35" t="s">
        <v>43</v>
      </c>
      <c r="J277" s="35" t="s">
        <v>31</v>
      </c>
      <c r="K277" s="38"/>
      <c r="L277" s="39"/>
      <c r="M277" s="39"/>
      <c r="N277" s="35" t="s">
        <v>17</v>
      </c>
      <c r="O277" s="40"/>
      <c r="P277" s="61"/>
      <c r="Q277" s="61"/>
      <c r="R277" s="61"/>
      <c r="S277" s="61"/>
      <c r="T277" s="61"/>
      <c r="U277" s="80"/>
      <c r="V277" s="80"/>
      <c r="W277" s="80"/>
    </row>
    <row r="278">
      <c r="A278" s="34">
        <v>45705.0</v>
      </c>
      <c r="B278" s="34">
        <v>45707.0</v>
      </c>
      <c r="C278" s="35">
        <v>175172.0</v>
      </c>
      <c r="D278" s="35" t="s">
        <v>72</v>
      </c>
      <c r="E278" s="34">
        <v>45078.0</v>
      </c>
      <c r="F278" s="36">
        <f t="shared" si="1"/>
        <v>20</v>
      </c>
      <c r="G278" s="34">
        <v>45104.0</v>
      </c>
      <c r="H278" s="36">
        <f t="shared" si="2"/>
        <v>20</v>
      </c>
      <c r="I278" s="35" t="s">
        <v>43</v>
      </c>
      <c r="J278" s="39"/>
      <c r="K278" s="38"/>
      <c r="L278" s="39"/>
      <c r="M278" s="39"/>
      <c r="N278" s="35" t="s">
        <v>21</v>
      </c>
      <c r="O278" s="40"/>
      <c r="P278" s="61"/>
      <c r="Q278" s="61"/>
      <c r="R278" s="61"/>
      <c r="S278" s="61"/>
      <c r="T278" s="61"/>
      <c r="U278" s="80"/>
      <c r="V278" s="80"/>
      <c r="W278" s="80"/>
    </row>
    <row r="279">
      <c r="A279" s="34">
        <v>45705.0</v>
      </c>
      <c r="B279" s="34">
        <v>45716.0</v>
      </c>
      <c r="C279" s="35">
        <v>216990.0</v>
      </c>
      <c r="D279" s="35" t="s">
        <v>72</v>
      </c>
      <c r="E279" s="34">
        <v>45413.0</v>
      </c>
      <c r="F279" s="36">
        <f t="shared" si="1"/>
        <v>9</v>
      </c>
      <c r="G279" s="34">
        <v>45450.0</v>
      </c>
      <c r="H279" s="36">
        <f t="shared" si="2"/>
        <v>8</v>
      </c>
      <c r="I279" s="35" t="s">
        <v>43</v>
      </c>
      <c r="J279" s="35" t="s">
        <v>31</v>
      </c>
      <c r="K279" s="38"/>
      <c r="L279" s="39"/>
      <c r="M279" s="39"/>
      <c r="N279" s="35" t="s">
        <v>17</v>
      </c>
      <c r="O279" s="40"/>
      <c r="P279" s="61"/>
      <c r="Q279" s="61"/>
      <c r="R279" s="61"/>
      <c r="S279" s="61"/>
      <c r="T279" s="61"/>
      <c r="U279" s="80"/>
      <c r="V279" s="80"/>
      <c r="W279" s="80"/>
    </row>
    <row r="280">
      <c r="A280" s="34">
        <v>45705.0</v>
      </c>
      <c r="B280" s="34">
        <v>45716.0</v>
      </c>
      <c r="C280" s="35">
        <v>236547.0</v>
      </c>
      <c r="D280" s="35" t="s">
        <v>72</v>
      </c>
      <c r="E280" s="34">
        <v>45474.0</v>
      </c>
      <c r="F280" s="36">
        <f t="shared" si="1"/>
        <v>7</v>
      </c>
      <c r="G280" s="37">
        <v>45636.0</v>
      </c>
      <c r="H280" s="36">
        <f t="shared" si="2"/>
        <v>2</v>
      </c>
      <c r="I280" s="35" t="s">
        <v>46</v>
      </c>
      <c r="J280" s="35" t="s">
        <v>31</v>
      </c>
      <c r="K280" s="38"/>
      <c r="L280" s="39"/>
      <c r="M280" s="39"/>
      <c r="N280" s="35" t="s">
        <v>17</v>
      </c>
      <c r="O280" s="40"/>
      <c r="P280" s="61"/>
      <c r="Q280" s="61"/>
      <c r="R280" s="61"/>
      <c r="S280" s="61"/>
      <c r="T280" s="61"/>
      <c r="U280" s="80"/>
      <c r="V280" s="80"/>
      <c r="W280" s="80"/>
    </row>
    <row r="281">
      <c r="A281" s="34">
        <v>45705.0</v>
      </c>
      <c r="B281" s="34">
        <v>45716.0</v>
      </c>
      <c r="C281" s="35">
        <v>229752.0</v>
      </c>
      <c r="D281" s="35" t="s">
        <v>72</v>
      </c>
      <c r="E281" s="34">
        <v>45505.0</v>
      </c>
      <c r="F281" s="36">
        <f t="shared" si="1"/>
        <v>6</v>
      </c>
      <c r="G281" s="34">
        <v>45567.0</v>
      </c>
      <c r="H281" s="36">
        <f t="shared" si="2"/>
        <v>4</v>
      </c>
      <c r="I281" s="35" t="s">
        <v>62</v>
      </c>
      <c r="J281" s="35" t="s">
        <v>31</v>
      </c>
      <c r="K281" s="38"/>
      <c r="L281" s="39"/>
      <c r="M281" s="39"/>
      <c r="N281" s="35" t="s">
        <v>17</v>
      </c>
      <c r="O281" s="40"/>
      <c r="P281" s="61"/>
      <c r="Q281" s="61"/>
      <c r="R281" s="61"/>
      <c r="S281" s="61"/>
      <c r="T281" s="61"/>
      <c r="U281" s="80"/>
      <c r="V281" s="80"/>
      <c r="W281" s="80"/>
    </row>
    <row r="282">
      <c r="A282" s="34">
        <v>45705.0</v>
      </c>
      <c r="B282" s="34">
        <v>45714.0</v>
      </c>
      <c r="C282" s="35">
        <v>110479.0</v>
      </c>
      <c r="D282" s="35" t="s">
        <v>72</v>
      </c>
      <c r="E282" s="34">
        <v>44501.0</v>
      </c>
      <c r="F282" s="36">
        <f t="shared" si="1"/>
        <v>39</v>
      </c>
      <c r="G282" s="37">
        <v>44558.0</v>
      </c>
      <c r="H282" s="36">
        <f t="shared" si="2"/>
        <v>38</v>
      </c>
      <c r="I282" s="35" t="s">
        <v>62</v>
      </c>
      <c r="J282" s="35" t="s">
        <v>388</v>
      </c>
      <c r="K282" s="48" t="s">
        <v>388</v>
      </c>
      <c r="L282" s="39"/>
      <c r="M282" s="39"/>
      <c r="N282" s="35" t="s">
        <v>87</v>
      </c>
      <c r="O282" s="40"/>
      <c r="P282" s="61"/>
      <c r="Q282" s="61"/>
      <c r="R282" s="61"/>
      <c r="S282" s="61"/>
      <c r="T282" s="61"/>
      <c r="U282" s="80"/>
      <c r="V282" s="80"/>
      <c r="W282" s="80"/>
    </row>
    <row r="283">
      <c r="A283" s="34">
        <v>45705.0</v>
      </c>
      <c r="B283" s="34">
        <v>45716.0</v>
      </c>
      <c r="C283" s="35">
        <v>213336.0</v>
      </c>
      <c r="D283" s="35" t="s">
        <v>72</v>
      </c>
      <c r="E283" s="34">
        <v>45352.0</v>
      </c>
      <c r="F283" s="36">
        <f t="shared" si="1"/>
        <v>11</v>
      </c>
      <c r="G283" s="34">
        <v>45419.0</v>
      </c>
      <c r="H283" s="36">
        <f t="shared" si="2"/>
        <v>9</v>
      </c>
      <c r="I283" s="35" t="s">
        <v>49</v>
      </c>
      <c r="J283" s="35" t="s">
        <v>31</v>
      </c>
      <c r="K283" s="38"/>
      <c r="L283" s="39"/>
      <c r="M283" s="39"/>
      <c r="N283" s="35" t="s">
        <v>17</v>
      </c>
      <c r="O283" s="40"/>
      <c r="P283" s="61"/>
      <c r="Q283" s="61"/>
      <c r="R283" s="61"/>
      <c r="S283" s="61"/>
      <c r="T283" s="61"/>
      <c r="U283" s="80"/>
      <c r="V283" s="80"/>
      <c r="W283" s="80"/>
    </row>
    <row r="284">
      <c r="A284" s="34">
        <v>45705.0</v>
      </c>
      <c r="B284" s="34">
        <v>45715.0</v>
      </c>
      <c r="C284" s="35">
        <v>216825.0</v>
      </c>
      <c r="D284" s="35" t="s">
        <v>72</v>
      </c>
      <c r="E284" s="34">
        <v>45413.0</v>
      </c>
      <c r="F284" s="36">
        <f t="shared" si="1"/>
        <v>9</v>
      </c>
      <c r="G284" s="34">
        <v>45449.0</v>
      </c>
      <c r="H284" s="36">
        <f t="shared" si="2"/>
        <v>8</v>
      </c>
      <c r="I284" s="35" t="s">
        <v>39</v>
      </c>
      <c r="J284" s="35">
        <v>512.0</v>
      </c>
      <c r="K284" s="38"/>
      <c r="L284" s="35" t="s">
        <v>54</v>
      </c>
      <c r="M284" s="35" t="s">
        <v>384</v>
      </c>
      <c r="N284" s="35" t="s">
        <v>20</v>
      </c>
      <c r="O284" s="40"/>
      <c r="P284" s="61"/>
      <c r="Q284" s="61"/>
      <c r="R284" s="61"/>
      <c r="S284" s="61"/>
      <c r="T284" s="61"/>
      <c r="U284" s="80"/>
      <c r="V284" s="80"/>
      <c r="W284" s="80"/>
    </row>
    <row r="285">
      <c r="A285" s="34">
        <v>45705.0</v>
      </c>
      <c r="B285" s="34">
        <v>45716.0</v>
      </c>
      <c r="C285" s="35">
        <v>229013.0</v>
      </c>
      <c r="D285" s="35" t="s">
        <v>72</v>
      </c>
      <c r="E285" s="34">
        <v>45474.0</v>
      </c>
      <c r="F285" s="36">
        <f t="shared" si="1"/>
        <v>7</v>
      </c>
      <c r="G285" s="34">
        <v>45562.0</v>
      </c>
      <c r="H285" s="36">
        <f t="shared" si="2"/>
        <v>5</v>
      </c>
      <c r="I285" s="35" t="s">
        <v>62</v>
      </c>
      <c r="J285" s="35" t="s">
        <v>31</v>
      </c>
      <c r="K285" s="38"/>
      <c r="L285" s="39"/>
      <c r="M285" s="39"/>
      <c r="N285" s="35" t="s">
        <v>17</v>
      </c>
      <c r="O285" s="40"/>
      <c r="P285" s="61"/>
      <c r="Q285" s="61"/>
      <c r="R285" s="61"/>
      <c r="S285" s="61"/>
      <c r="T285" s="61"/>
      <c r="U285" s="80"/>
      <c r="V285" s="80"/>
      <c r="W285" s="80"/>
    </row>
    <row r="286">
      <c r="A286" s="34">
        <v>45705.0</v>
      </c>
      <c r="B286" s="34">
        <v>45709.0</v>
      </c>
      <c r="C286" s="35">
        <v>232652.0</v>
      </c>
      <c r="D286" s="35" t="s">
        <v>72</v>
      </c>
      <c r="E286" s="34">
        <v>45536.0</v>
      </c>
      <c r="F286" s="36">
        <f t="shared" si="1"/>
        <v>5</v>
      </c>
      <c r="G286" s="34">
        <v>45673.0</v>
      </c>
      <c r="H286" s="36">
        <f t="shared" si="2"/>
        <v>1</v>
      </c>
      <c r="I286" s="35" t="s">
        <v>62</v>
      </c>
      <c r="J286" s="35" t="s">
        <v>31</v>
      </c>
      <c r="K286" s="38"/>
      <c r="L286" s="39"/>
      <c r="M286" s="39"/>
      <c r="N286" s="35" t="s">
        <v>23</v>
      </c>
      <c r="O286" s="40"/>
      <c r="P286" s="61"/>
      <c r="Q286" s="61"/>
      <c r="R286" s="61"/>
      <c r="S286" s="61"/>
      <c r="T286" s="61"/>
      <c r="U286" s="80"/>
      <c r="V286" s="80"/>
      <c r="W286" s="80"/>
    </row>
    <row r="287">
      <c r="A287" s="34">
        <v>45705.0</v>
      </c>
      <c r="B287" s="34">
        <v>45715.0</v>
      </c>
      <c r="C287" s="35">
        <v>227040.0</v>
      </c>
      <c r="D287" s="35" t="s">
        <v>79</v>
      </c>
      <c r="E287" s="35">
        <v>6.0</v>
      </c>
      <c r="F287" s="36">
        <f t="shared" si="1"/>
        <v>1501</v>
      </c>
      <c r="G287" s="35">
        <v>4.0</v>
      </c>
      <c r="H287" s="36">
        <f t="shared" si="2"/>
        <v>1501</v>
      </c>
      <c r="I287" s="35" t="s">
        <v>39</v>
      </c>
      <c r="J287" s="35">
        <v>512.0</v>
      </c>
      <c r="K287" s="38"/>
      <c r="L287" s="35" t="s">
        <v>54</v>
      </c>
      <c r="M287" s="35" t="s">
        <v>384</v>
      </c>
      <c r="N287" s="35" t="s">
        <v>20</v>
      </c>
      <c r="O287" s="40"/>
      <c r="P287" s="61"/>
      <c r="Q287" s="61"/>
      <c r="R287" s="61"/>
      <c r="S287" s="61"/>
      <c r="T287" s="61"/>
      <c r="U287" s="80"/>
      <c r="V287" s="80"/>
      <c r="W287" s="80"/>
    </row>
    <row r="288">
      <c r="A288" s="34">
        <v>45705.0</v>
      </c>
      <c r="B288" s="34">
        <v>45716.0</v>
      </c>
      <c r="C288" s="35">
        <v>237176.0</v>
      </c>
      <c r="D288" s="35" t="s">
        <v>79</v>
      </c>
      <c r="E288" s="35">
        <v>3.0</v>
      </c>
      <c r="F288" s="36">
        <f t="shared" si="1"/>
        <v>1501</v>
      </c>
      <c r="G288" s="35">
        <v>1.0</v>
      </c>
      <c r="H288" s="36">
        <f t="shared" si="2"/>
        <v>1501</v>
      </c>
      <c r="I288" s="35" t="s">
        <v>62</v>
      </c>
      <c r="J288" s="35">
        <v>103.0</v>
      </c>
      <c r="K288" s="38"/>
      <c r="L288" s="39"/>
      <c r="M288" s="39"/>
      <c r="N288" s="35" t="s">
        <v>17</v>
      </c>
      <c r="O288" s="40"/>
      <c r="P288" s="61"/>
      <c r="Q288" s="61"/>
      <c r="R288" s="61"/>
      <c r="S288" s="61"/>
      <c r="T288" s="61"/>
      <c r="U288" s="80"/>
      <c r="V288" s="80"/>
      <c r="W288" s="80"/>
    </row>
    <row r="289">
      <c r="A289" s="34">
        <v>45705.0</v>
      </c>
      <c r="B289" s="34">
        <v>45716.0</v>
      </c>
      <c r="C289" s="35">
        <v>83970.0</v>
      </c>
      <c r="D289" s="35" t="s">
        <v>79</v>
      </c>
      <c r="E289" s="35">
        <v>39.0</v>
      </c>
      <c r="F289" s="36">
        <f t="shared" si="1"/>
        <v>1500</v>
      </c>
      <c r="G289" s="35">
        <v>46.0</v>
      </c>
      <c r="H289" s="36">
        <f t="shared" si="2"/>
        <v>1500</v>
      </c>
      <c r="I289" s="35" t="s">
        <v>67</v>
      </c>
      <c r="J289" s="39"/>
      <c r="K289" s="38"/>
      <c r="L289" s="39"/>
      <c r="M289" s="39"/>
      <c r="N289" s="35" t="s">
        <v>17</v>
      </c>
      <c r="O289" s="40"/>
      <c r="P289" s="61"/>
      <c r="Q289" s="61"/>
      <c r="R289" s="61"/>
      <c r="S289" s="61"/>
      <c r="T289" s="61"/>
      <c r="U289" s="80"/>
      <c r="V289" s="80"/>
      <c r="W289" s="80"/>
    </row>
    <row r="290">
      <c r="A290" s="34">
        <v>45705.0</v>
      </c>
      <c r="B290" s="34">
        <v>45713.0</v>
      </c>
      <c r="C290" s="35">
        <v>213356.0</v>
      </c>
      <c r="D290" s="35" t="s">
        <v>79</v>
      </c>
      <c r="E290" s="35">
        <v>11.0</v>
      </c>
      <c r="F290" s="36">
        <f t="shared" si="1"/>
        <v>1501</v>
      </c>
      <c r="G290" s="35">
        <v>9.0</v>
      </c>
      <c r="H290" s="36">
        <f t="shared" si="2"/>
        <v>1501</v>
      </c>
      <c r="I290" s="35" t="s">
        <v>39</v>
      </c>
      <c r="J290" s="35">
        <v>535.0</v>
      </c>
      <c r="K290" s="48">
        <v>4700.0</v>
      </c>
      <c r="L290" s="35" t="s">
        <v>54</v>
      </c>
      <c r="M290" s="35" t="s">
        <v>55</v>
      </c>
      <c r="N290" s="35" t="s">
        <v>15</v>
      </c>
      <c r="O290" s="40"/>
      <c r="P290" s="61"/>
      <c r="Q290" s="61"/>
      <c r="R290" s="61"/>
      <c r="S290" s="61"/>
      <c r="T290" s="61"/>
      <c r="U290" s="80"/>
      <c r="V290" s="80"/>
      <c r="W290" s="80"/>
    </row>
    <row r="291">
      <c r="A291" s="34">
        <v>45705.0</v>
      </c>
      <c r="B291" s="34">
        <v>45713.0</v>
      </c>
      <c r="C291" s="35">
        <v>189553.0</v>
      </c>
      <c r="D291" s="35" t="s">
        <v>79</v>
      </c>
      <c r="E291" s="35">
        <v>17.0</v>
      </c>
      <c r="F291" s="36">
        <f t="shared" si="1"/>
        <v>1501</v>
      </c>
      <c r="G291" s="35">
        <v>15.0</v>
      </c>
      <c r="H291" s="36">
        <f t="shared" si="2"/>
        <v>1501</v>
      </c>
      <c r="I291" s="35" t="s">
        <v>39</v>
      </c>
      <c r="J291" s="35">
        <v>535.0</v>
      </c>
      <c r="K291" s="48" t="s">
        <v>358</v>
      </c>
      <c r="L291" s="35" t="s">
        <v>54</v>
      </c>
      <c r="M291" s="35" t="s">
        <v>55</v>
      </c>
      <c r="N291" s="35" t="s">
        <v>15</v>
      </c>
      <c r="O291" s="40"/>
      <c r="P291" s="61"/>
      <c r="Q291" s="61"/>
      <c r="R291" s="61"/>
      <c r="S291" s="61"/>
      <c r="T291" s="61"/>
      <c r="U291" s="80"/>
      <c r="V291" s="80"/>
      <c r="W291" s="80"/>
    </row>
    <row r="292">
      <c r="A292" s="34">
        <v>45705.0</v>
      </c>
      <c r="B292" s="34">
        <v>45716.0</v>
      </c>
      <c r="C292" s="35">
        <v>205330.0</v>
      </c>
      <c r="D292" s="35" t="s">
        <v>79</v>
      </c>
      <c r="E292" s="35">
        <v>46.0</v>
      </c>
      <c r="F292" s="36">
        <f t="shared" si="1"/>
        <v>1500</v>
      </c>
      <c r="G292" s="35">
        <v>11.0</v>
      </c>
      <c r="H292" s="36">
        <f t="shared" si="2"/>
        <v>1501</v>
      </c>
      <c r="I292" s="35" t="s">
        <v>67</v>
      </c>
      <c r="J292" s="35" t="s">
        <v>389</v>
      </c>
      <c r="K292" s="38"/>
      <c r="L292" s="39"/>
      <c r="M292" s="39"/>
      <c r="N292" s="35" t="s">
        <v>17</v>
      </c>
      <c r="O292" s="40"/>
      <c r="P292" s="61"/>
      <c r="Q292" s="61"/>
      <c r="R292" s="61"/>
      <c r="S292" s="61"/>
      <c r="T292" s="61"/>
      <c r="U292" s="80"/>
      <c r="V292" s="80"/>
      <c r="W292" s="80"/>
    </row>
    <row r="293">
      <c r="A293" s="34">
        <v>45705.0</v>
      </c>
      <c r="B293" s="34">
        <v>45713.0</v>
      </c>
      <c r="C293" s="35">
        <v>211385.0</v>
      </c>
      <c r="D293" s="35" t="s">
        <v>79</v>
      </c>
      <c r="E293" s="35">
        <v>10.0</v>
      </c>
      <c r="F293" s="36">
        <f t="shared" si="1"/>
        <v>1501</v>
      </c>
      <c r="G293" s="35">
        <v>9.0</v>
      </c>
      <c r="H293" s="36">
        <f t="shared" si="2"/>
        <v>1501</v>
      </c>
      <c r="I293" s="35" t="s">
        <v>39</v>
      </c>
      <c r="J293" s="35">
        <v>520.0</v>
      </c>
      <c r="K293" s="48" t="s">
        <v>358</v>
      </c>
      <c r="L293" s="35" t="s">
        <v>54</v>
      </c>
      <c r="M293" s="35" t="s">
        <v>350</v>
      </c>
      <c r="N293" s="35" t="s">
        <v>20</v>
      </c>
      <c r="O293" s="40"/>
      <c r="P293" s="61"/>
      <c r="Q293" s="61"/>
      <c r="R293" s="61"/>
      <c r="S293" s="61"/>
      <c r="T293" s="61"/>
      <c r="U293" s="80"/>
      <c r="V293" s="80"/>
      <c r="W293" s="80"/>
    </row>
    <row r="294">
      <c r="A294" s="34">
        <v>45705.0</v>
      </c>
      <c r="B294" s="34">
        <v>45716.0</v>
      </c>
      <c r="C294" s="35">
        <v>219222.0</v>
      </c>
      <c r="D294" s="35" t="s">
        <v>79</v>
      </c>
      <c r="E294" s="35">
        <v>8.0</v>
      </c>
      <c r="F294" s="36">
        <f t="shared" si="1"/>
        <v>1501</v>
      </c>
      <c r="G294" s="35">
        <v>7.0</v>
      </c>
      <c r="H294" s="36">
        <f t="shared" si="2"/>
        <v>1501</v>
      </c>
      <c r="I294" s="35" t="s">
        <v>39</v>
      </c>
      <c r="J294" s="35" t="s">
        <v>31</v>
      </c>
      <c r="K294" s="38"/>
      <c r="L294" s="39"/>
      <c r="M294" s="39"/>
      <c r="N294" s="35" t="s">
        <v>17</v>
      </c>
      <c r="O294" s="40"/>
      <c r="P294" s="61"/>
      <c r="Q294" s="61"/>
      <c r="R294" s="61"/>
      <c r="S294" s="61"/>
      <c r="T294" s="61"/>
      <c r="U294" s="80"/>
      <c r="V294" s="80"/>
      <c r="W294" s="80"/>
    </row>
    <row r="295">
      <c r="A295" s="34">
        <v>45705.0</v>
      </c>
      <c r="B295" s="34">
        <v>45716.0</v>
      </c>
      <c r="C295" s="35">
        <v>225783.0</v>
      </c>
      <c r="D295" s="35" t="s">
        <v>79</v>
      </c>
      <c r="E295" s="35">
        <v>6.0</v>
      </c>
      <c r="F295" s="36">
        <f t="shared" si="1"/>
        <v>1501</v>
      </c>
      <c r="G295" s="35">
        <v>5.0</v>
      </c>
      <c r="H295" s="36">
        <f t="shared" si="2"/>
        <v>1501</v>
      </c>
      <c r="I295" s="35" t="s">
        <v>39</v>
      </c>
      <c r="J295" s="35" t="s">
        <v>31</v>
      </c>
      <c r="K295" s="38"/>
      <c r="L295" s="39"/>
      <c r="M295" s="39"/>
      <c r="N295" s="35" t="s">
        <v>17</v>
      </c>
      <c r="O295" s="40"/>
      <c r="P295" s="61"/>
      <c r="Q295" s="61"/>
      <c r="R295" s="61"/>
      <c r="S295" s="61"/>
      <c r="T295" s="61"/>
      <c r="U295" s="80"/>
      <c r="V295" s="80"/>
      <c r="W295" s="80"/>
    </row>
    <row r="296">
      <c r="A296" s="34">
        <v>45705.0</v>
      </c>
      <c r="B296" s="34">
        <v>45716.0</v>
      </c>
      <c r="C296" s="35">
        <v>230241.0</v>
      </c>
      <c r="D296" s="35" t="s">
        <v>79</v>
      </c>
      <c r="E296" s="35">
        <v>5.0</v>
      </c>
      <c r="F296" s="36">
        <f t="shared" si="1"/>
        <v>1501</v>
      </c>
      <c r="G296" s="35">
        <v>4.0</v>
      </c>
      <c r="H296" s="36">
        <f t="shared" si="2"/>
        <v>1501</v>
      </c>
      <c r="I296" s="35" t="s">
        <v>39</v>
      </c>
      <c r="J296" s="35" t="s">
        <v>31</v>
      </c>
      <c r="K296" s="38"/>
      <c r="L296" s="39"/>
      <c r="M296" s="39"/>
      <c r="N296" s="35" t="s">
        <v>17</v>
      </c>
      <c r="O296" s="40"/>
      <c r="P296" s="61"/>
      <c r="Q296" s="61"/>
      <c r="R296" s="61"/>
      <c r="S296" s="61"/>
      <c r="T296" s="61"/>
      <c r="U296" s="80"/>
      <c r="V296" s="80"/>
      <c r="W296" s="80"/>
    </row>
    <row r="297">
      <c r="A297" s="34">
        <v>45705.0</v>
      </c>
      <c r="B297" s="34">
        <v>45716.0</v>
      </c>
      <c r="C297" s="35">
        <v>232130.0</v>
      </c>
      <c r="D297" s="35" t="s">
        <v>79</v>
      </c>
      <c r="E297" s="35">
        <v>8.0</v>
      </c>
      <c r="F297" s="36">
        <f t="shared" si="1"/>
        <v>1501</v>
      </c>
      <c r="G297" s="35">
        <v>3.0</v>
      </c>
      <c r="H297" s="36">
        <f t="shared" si="2"/>
        <v>1501</v>
      </c>
      <c r="I297" s="35" t="s">
        <v>39</v>
      </c>
      <c r="J297" s="35" t="s">
        <v>31</v>
      </c>
      <c r="K297" s="38"/>
      <c r="L297" s="39"/>
      <c r="M297" s="39"/>
      <c r="N297" s="35" t="s">
        <v>17</v>
      </c>
      <c r="O297" s="40"/>
      <c r="P297" s="61"/>
      <c r="Q297" s="61"/>
      <c r="R297" s="61"/>
      <c r="S297" s="61"/>
      <c r="T297" s="61"/>
      <c r="U297" s="80"/>
      <c r="V297" s="80"/>
      <c r="W297" s="80"/>
    </row>
    <row r="298">
      <c r="A298" s="34">
        <v>45705.0</v>
      </c>
      <c r="B298" s="34">
        <v>45716.0</v>
      </c>
      <c r="C298" s="35">
        <v>234024.0</v>
      </c>
      <c r="D298" s="35" t="s">
        <v>79</v>
      </c>
      <c r="E298" s="35">
        <v>9.0</v>
      </c>
      <c r="F298" s="36">
        <f t="shared" si="1"/>
        <v>1501</v>
      </c>
      <c r="G298" s="35">
        <v>2.0</v>
      </c>
      <c r="H298" s="36">
        <f t="shared" si="2"/>
        <v>1501</v>
      </c>
      <c r="I298" s="35" t="s">
        <v>39</v>
      </c>
      <c r="J298" s="35" t="s">
        <v>31</v>
      </c>
      <c r="K298" s="38"/>
      <c r="L298" s="39"/>
      <c r="M298" s="39"/>
      <c r="N298" s="35" t="s">
        <v>17</v>
      </c>
      <c r="O298" s="40"/>
      <c r="P298" s="61"/>
      <c r="Q298" s="61"/>
      <c r="R298" s="61"/>
      <c r="S298" s="61"/>
      <c r="T298" s="61"/>
      <c r="U298" s="80"/>
      <c r="V298" s="80"/>
      <c r="W298" s="80"/>
    </row>
    <row r="299">
      <c r="A299" s="34">
        <v>45705.0</v>
      </c>
      <c r="B299" s="34">
        <v>45716.0</v>
      </c>
      <c r="C299" s="35">
        <v>235491.0</v>
      </c>
      <c r="D299" s="35" t="s">
        <v>79</v>
      </c>
      <c r="E299" s="35">
        <v>7.0</v>
      </c>
      <c r="F299" s="36">
        <f t="shared" si="1"/>
        <v>1501</v>
      </c>
      <c r="G299" s="35">
        <v>2.0</v>
      </c>
      <c r="H299" s="36">
        <f t="shared" si="2"/>
        <v>1501</v>
      </c>
      <c r="I299" s="35" t="s">
        <v>39</v>
      </c>
      <c r="J299" s="35" t="s">
        <v>31</v>
      </c>
      <c r="K299" s="38"/>
      <c r="L299" s="39"/>
      <c r="M299" s="39"/>
      <c r="N299" s="35" t="s">
        <v>17</v>
      </c>
      <c r="O299" s="40"/>
      <c r="P299" s="61"/>
      <c r="Q299" s="61"/>
      <c r="R299" s="61"/>
      <c r="S299" s="61"/>
      <c r="T299" s="61"/>
      <c r="U299" s="80"/>
      <c r="V299" s="80"/>
      <c r="W299" s="80"/>
    </row>
    <row r="300">
      <c r="A300" s="34">
        <v>45705.0</v>
      </c>
      <c r="B300" s="34">
        <v>45709.0</v>
      </c>
      <c r="C300" s="35">
        <v>238891.0</v>
      </c>
      <c r="D300" s="35" t="s">
        <v>79</v>
      </c>
      <c r="E300" s="35">
        <v>2.0</v>
      </c>
      <c r="F300" s="36">
        <f t="shared" si="1"/>
        <v>1501</v>
      </c>
      <c r="G300" s="35">
        <v>1.0</v>
      </c>
      <c r="H300" s="36">
        <f t="shared" si="2"/>
        <v>1501</v>
      </c>
      <c r="I300" s="35" t="s">
        <v>62</v>
      </c>
      <c r="J300" s="35" t="s">
        <v>31</v>
      </c>
      <c r="K300" s="38"/>
      <c r="L300" s="39"/>
      <c r="M300" s="39"/>
      <c r="N300" s="35" t="s">
        <v>23</v>
      </c>
      <c r="O300" s="40"/>
      <c r="P300" s="61"/>
      <c r="Q300" s="61"/>
      <c r="R300" s="61"/>
      <c r="S300" s="61"/>
      <c r="T300" s="61"/>
      <c r="U300" s="80"/>
      <c r="V300" s="80"/>
      <c r="W300" s="80"/>
    </row>
    <row r="301">
      <c r="A301" s="34">
        <v>45705.0</v>
      </c>
      <c r="B301" s="34">
        <v>45716.0</v>
      </c>
      <c r="C301" s="35">
        <v>239768.0</v>
      </c>
      <c r="D301" s="35" t="s">
        <v>79</v>
      </c>
      <c r="E301" s="35">
        <v>3.0</v>
      </c>
      <c r="F301" s="36">
        <f t="shared" si="1"/>
        <v>1501</v>
      </c>
      <c r="G301" s="35">
        <v>0.0</v>
      </c>
      <c r="H301" s="36">
        <f t="shared" si="2"/>
        <v>1501</v>
      </c>
      <c r="I301" s="35" t="s">
        <v>62</v>
      </c>
      <c r="J301" s="35">
        <v>101.0</v>
      </c>
      <c r="K301" s="38"/>
      <c r="L301" s="39"/>
      <c r="M301" s="39"/>
      <c r="N301" s="35" t="s">
        <v>17</v>
      </c>
      <c r="O301" s="40"/>
      <c r="P301" s="61"/>
      <c r="Q301" s="61"/>
      <c r="R301" s="61"/>
      <c r="S301" s="61"/>
      <c r="T301" s="61"/>
      <c r="U301" s="80"/>
      <c r="V301" s="80"/>
      <c r="W301" s="80"/>
    </row>
    <row r="302">
      <c r="A302" s="34">
        <v>45705.0</v>
      </c>
      <c r="B302" s="34">
        <v>45716.0</v>
      </c>
      <c r="C302" s="35">
        <v>240855.0</v>
      </c>
      <c r="D302" s="35" t="s">
        <v>79</v>
      </c>
      <c r="E302" s="35">
        <v>2.0</v>
      </c>
      <c r="F302" s="36">
        <f t="shared" si="1"/>
        <v>1501</v>
      </c>
      <c r="G302" s="35">
        <v>0.0</v>
      </c>
      <c r="H302" s="36">
        <f t="shared" si="2"/>
        <v>1501</v>
      </c>
      <c r="I302" s="35" t="s">
        <v>39</v>
      </c>
      <c r="J302" s="35" t="s">
        <v>31</v>
      </c>
      <c r="K302" s="38"/>
      <c r="L302" s="39"/>
      <c r="M302" s="39"/>
      <c r="N302" s="35" t="s">
        <v>17</v>
      </c>
      <c r="O302" s="40"/>
      <c r="P302" s="61"/>
      <c r="Q302" s="61"/>
      <c r="R302" s="61"/>
      <c r="S302" s="61"/>
      <c r="T302" s="61"/>
      <c r="U302" s="80"/>
      <c r="V302" s="80"/>
      <c r="W302" s="80"/>
    </row>
    <row r="303">
      <c r="A303" s="34">
        <v>45705.0</v>
      </c>
      <c r="B303" s="34">
        <v>45716.0</v>
      </c>
      <c r="C303" s="35">
        <v>241578.0</v>
      </c>
      <c r="D303" s="35" t="s">
        <v>79</v>
      </c>
      <c r="E303" s="35">
        <v>1.0</v>
      </c>
      <c r="F303" s="36">
        <f t="shared" si="1"/>
        <v>1501</v>
      </c>
      <c r="G303" s="35">
        <v>0.0</v>
      </c>
      <c r="H303" s="36">
        <f t="shared" si="2"/>
        <v>1501</v>
      </c>
      <c r="I303" s="35" t="s">
        <v>39</v>
      </c>
      <c r="J303" s="35" t="s">
        <v>31</v>
      </c>
      <c r="K303" s="38"/>
      <c r="L303" s="39"/>
      <c r="M303" s="39"/>
      <c r="N303" s="35" t="s">
        <v>17</v>
      </c>
      <c r="O303" s="40"/>
      <c r="P303" s="61"/>
      <c r="Q303" s="61"/>
      <c r="R303" s="61"/>
      <c r="S303" s="61"/>
      <c r="T303" s="61"/>
      <c r="U303" s="80"/>
      <c r="V303" s="80"/>
      <c r="W303" s="80"/>
    </row>
    <row r="304">
      <c r="A304" s="34">
        <v>45705.0</v>
      </c>
      <c r="B304" s="34">
        <v>45714.0</v>
      </c>
      <c r="C304" s="35">
        <v>234947.0</v>
      </c>
      <c r="D304" s="35" t="s">
        <v>243</v>
      </c>
      <c r="E304" s="34">
        <v>45231.0</v>
      </c>
      <c r="F304" s="36">
        <f t="shared" si="1"/>
        <v>15</v>
      </c>
      <c r="G304" s="34">
        <v>45482.0</v>
      </c>
      <c r="H304" s="36">
        <f t="shared" si="2"/>
        <v>7</v>
      </c>
      <c r="I304" s="35" t="s">
        <v>62</v>
      </c>
      <c r="J304" s="35">
        <v>108.0</v>
      </c>
      <c r="K304" s="48" t="s">
        <v>351</v>
      </c>
      <c r="L304" s="35" t="s">
        <v>54</v>
      </c>
      <c r="M304" s="35" t="s">
        <v>55</v>
      </c>
      <c r="N304" s="35" t="s">
        <v>15</v>
      </c>
      <c r="O304" s="40"/>
      <c r="P304" s="61"/>
      <c r="Q304" s="61"/>
      <c r="R304" s="61"/>
      <c r="S304" s="61"/>
      <c r="T304" s="61"/>
      <c r="U304" s="80"/>
      <c r="V304" s="80"/>
      <c r="W304" s="80"/>
    </row>
    <row r="305">
      <c r="A305" s="34">
        <v>45705.0</v>
      </c>
      <c r="B305" s="34">
        <v>45714.0</v>
      </c>
      <c r="C305" s="35">
        <v>179419.0</v>
      </c>
      <c r="D305" s="35" t="s">
        <v>243</v>
      </c>
      <c r="E305" s="34">
        <v>45047.0</v>
      </c>
      <c r="F305" s="36">
        <f t="shared" si="1"/>
        <v>21</v>
      </c>
      <c r="G305" s="34">
        <v>45129.0</v>
      </c>
      <c r="H305" s="36">
        <f t="shared" si="2"/>
        <v>19</v>
      </c>
      <c r="I305" s="35" t="s">
        <v>62</v>
      </c>
      <c r="J305" s="35" t="s">
        <v>388</v>
      </c>
      <c r="K305" s="38"/>
      <c r="L305" s="39"/>
      <c r="M305" s="39"/>
      <c r="N305" s="35" t="s">
        <v>87</v>
      </c>
      <c r="O305" s="40"/>
      <c r="P305" s="61"/>
      <c r="Q305" s="61"/>
      <c r="R305" s="61"/>
      <c r="S305" s="61"/>
      <c r="T305" s="61"/>
      <c r="U305" s="80"/>
      <c r="V305" s="80"/>
      <c r="W305" s="80"/>
    </row>
    <row r="306">
      <c r="A306" s="34">
        <v>45705.0</v>
      </c>
      <c r="B306" s="34">
        <v>45707.0</v>
      </c>
      <c r="C306" s="35">
        <v>234704.0</v>
      </c>
      <c r="D306" s="35" t="s">
        <v>243</v>
      </c>
      <c r="E306" s="34">
        <v>45292.0</v>
      </c>
      <c r="F306" s="36">
        <f t="shared" si="1"/>
        <v>13</v>
      </c>
      <c r="G306" s="37">
        <v>45615.0</v>
      </c>
      <c r="H306" s="36">
        <f t="shared" si="2"/>
        <v>3</v>
      </c>
      <c r="I306" s="35" t="s">
        <v>43</v>
      </c>
      <c r="J306" s="35" t="s">
        <v>31</v>
      </c>
      <c r="K306" s="48" t="s">
        <v>374</v>
      </c>
      <c r="L306" s="39"/>
      <c r="M306" s="35" t="s">
        <v>358</v>
      </c>
      <c r="N306" s="35" t="s">
        <v>23</v>
      </c>
      <c r="O306" s="40"/>
      <c r="P306" s="61"/>
      <c r="Q306" s="61"/>
      <c r="R306" s="61"/>
      <c r="S306" s="61"/>
      <c r="T306" s="61"/>
      <c r="U306" s="80"/>
      <c r="V306" s="80"/>
      <c r="W306" s="80"/>
    </row>
    <row r="307">
      <c r="A307" s="34">
        <v>45705.0</v>
      </c>
      <c r="B307" s="34">
        <v>45706.0</v>
      </c>
      <c r="C307" s="35">
        <v>176251.0</v>
      </c>
      <c r="D307" s="35" t="s">
        <v>243</v>
      </c>
      <c r="E307" s="34">
        <v>44958.0</v>
      </c>
      <c r="F307" s="36">
        <f t="shared" si="1"/>
        <v>24</v>
      </c>
      <c r="G307" s="34">
        <v>45104.0</v>
      </c>
      <c r="H307" s="36">
        <f t="shared" si="2"/>
        <v>20</v>
      </c>
      <c r="I307" s="35" t="s">
        <v>43</v>
      </c>
      <c r="J307" s="39"/>
      <c r="K307" s="38"/>
      <c r="L307" s="39"/>
      <c r="M307" s="39"/>
      <c r="N307" s="35" t="s">
        <v>21</v>
      </c>
      <c r="O307" s="55" t="s">
        <v>390</v>
      </c>
      <c r="P307" s="61"/>
      <c r="Q307" s="61"/>
      <c r="R307" s="61"/>
      <c r="S307" s="61"/>
      <c r="T307" s="61"/>
      <c r="U307" s="80"/>
      <c r="V307" s="80"/>
      <c r="W307" s="80"/>
    </row>
    <row r="308">
      <c r="A308" s="34">
        <v>45705.0</v>
      </c>
      <c r="B308" s="34">
        <v>45709.0</v>
      </c>
      <c r="C308" s="35">
        <v>210133.0</v>
      </c>
      <c r="D308" s="35" t="s">
        <v>243</v>
      </c>
      <c r="E308" s="34">
        <v>45352.0</v>
      </c>
      <c r="F308" s="36">
        <f t="shared" si="1"/>
        <v>11</v>
      </c>
      <c r="G308" s="34">
        <v>45393.0</v>
      </c>
      <c r="H308" s="36">
        <f t="shared" si="2"/>
        <v>10</v>
      </c>
      <c r="I308" s="35" t="s">
        <v>62</v>
      </c>
      <c r="J308" s="35">
        <v>104.0</v>
      </c>
      <c r="K308" s="48">
        <v>9000.0</v>
      </c>
      <c r="L308" s="35" t="s">
        <v>54</v>
      </c>
      <c r="M308" s="35" t="s">
        <v>55</v>
      </c>
      <c r="N308" s="35" t="s">
        <v>15</v>
      </c>
      <c r="O308" s="40"/>
      <c r="P308" s="61"/>
      <c r="Q308" s="61"/>
      <c r="R308" s="61"/>
      <c r="S308" s="61"/>
      <c r="T308" s="61"/>
      <c r="U308" s="80"/>
      <c r="V308" s="80"/>
      <c r="W308" s="80"/>
    </row>
    <row r="309">
      <c r="A309" s="34">
        <v>45705.0</v>
      </c>
      <c r="B309" s="34">
        <v>45714.0</v>
      </c>
      <c r="C309" s="35">
        <v>211408.0</v>
      </c>
      <c r="D309" s="35" t="s">
        <v>243</v>
      </c>
      <c r="E309" s="34">
        <v>45383.0</v>
      </c>
      <c r="F309" s="36">
        <f t="shared" si="1"/>
        <v>10</v>
      </c>
      <c r="G309" s="34">
        <v>45373.0</v>
      </c>
      <c r="H309" s="36">
        <f t="shared" si="2"/>
        <v>11</v>
      </c>
      <c r="I309" s="35" t="s">
        <v>62</v>
      </c>
      <c r="J309" s="35">
        <v>108.0</v>
      </c>
      <c r="K309" s="48">
        <v>4000.0</v>
      </c>
      <c r="L309" s="35" t="s">
        <v>70</v>
      </c>
      <c r="M309" s="35" t="s">
        <v>391</v>
      </c>
      <c r="N309" s="35" t="s">
        <v>20</v>
      </c>
      <c r="O309" s="40"/>
      <c r="P309" s="61"/>
      <c r="Q309" s="61"/>
      <c r="R309" s="61"/>
      <c r="S309" s="61"/>
      <c r="T309" s="61"/>
      <c r="U309" s="80"/>
      <c r="V309" s="80"/>
      <c r="W309" s="80"/>
    </row>
    <row r="310">
      <c r="A310" s="34">
        <v>45705.0</v>
      </c>
      <c r="B310" s="34">
        <v>45709.0</v>
      </c>
      <c r="C310" s="35">
        <v>221702.0</v>
      </c>
      <c r="D310" s="35" t="s">
        <v>243</v>
      </c>
      <c r="E310" s="34">
        <v>45444.0</v>
      </c>
      <c r="F310" s="36">
        <f t="shared" si="1"/>
        <v>8</v>
      </c>
      <c r="G310" s="34">
        <v>45489.0</v>
      </c>
      <c r="H310" s="36">
        <f t="shared" si="2"/>
        <v>7</v>
      </c>
      <c r="I310" s="35" t="s">
        <v>62</v>
      </c>
      <c r="J310" s="35" t="s">
        <v>31</v>
      </c>
      <c r="K310" s="38"/>
      <c r="L310" s="39"/>
      <c r="M310" s="39"/>
      <c r="N310" s="35" t="s">
        <v>21</v>
      </c>
      <c r="O310" s="40"/>
      <c r="P310" s="61"/>
      <c r="Q310" s="61"/>
      <c r="R310" s="61"/>
      <c r="S310" s="61"/>
      <c r="T310" s="61"/>
      <c r="U310" s="80"/>
      <c r="V310" s="80"/>
      <c r="W310" s="80"/>
    </row>
    <row r="311">
      <c r="A311" s="34">
        <v>45705.0</v>
      </c>
      <c r="B311" s="34">
        <v>45707.0</v>
      </c>
      <c r="C311" s="35">
        <v>225066.0</v>
      </c>
      <c r="D311" s="35" t="s">
        <v>243</v>
      </c>
      <c r="E311" s="34">
        <v>45474.0</v>
      </c>
      <c r="F311" s="36">
        <f t="shared" si="1"/>
        <v>7</v>
      </c>
      <c r="G311" s="34">
        <v>45520.0</v>
      </c>
      <c r="H311" s="36">
        <f t="shared" si="2"/>
        <v>6</v>
      </c>
      <c r="I311" s="35" t="s">
        <v>62</v>
      </c>
      <c r="J311" s="35">
        <v>104.0</v>
      </c>
      <c r="K311" s="48" t="s">
        <v>351</v>
      </c>
      <c r="L311" s="35" t="s">
        <v>54</v>
      </c>
      <c r="M311" s="35" t="s">
        <v>55</v>
      </c>
      <c r="N311" s="35" t="s">
        <v>15</v>
      </c>
      <c r="O311" s="40"/>
      <c r="P311" s="61"/>
      <c r="Q311" s="61"/>
      <c r="R311" s="61"/>
      <c r="S311" s="61"/>
      <c r="T311" s="61"/>
      <c r="U311" s="80"/>
      <c r="V311" s="80"/>
      <c r="W311" s="80"/>
    </row>
    <row r="312">
      <c r="A312" s="34">
        <v>45705.0</v>
      </c>
      <c r="B312" s="34">
        <v>45716.0</v>
      </c>
      <c r="C312" s="35">
        <v>235040.0</v>
      </c>
      <c r="D312" s="35" t="s">
        <v>243</v>
      </c>
      <c r="E312" s="34">
        <v>45505.0</v>
      </c>
      <c r="F312" s="36">
        <f t="shared" si="1"/>
        <v>6</v>
      </c>
      <c r="G312" s="37">
        <v>45618.0</v>
      </c>
      <c r="H312" s="36">
        <f t="shared" si="2"/>
        <v>3</v>
      </c>
      <c r="I312" s="35" t="s">
        <v>62</v>
      </c>
      <c r="J312" s="35" t="s">
        <v>31</v>
      </c>
      <c r="K312" s="38"/>
      <c r="L312" s="39"/>
      <c r="M312" s="39"/>
      <c r="N312" s="35" t="s">
        <v>17</v>
      </c>
      <c r="O312" s="40"/>
      <c r="P312" s="61"/>
      <c r="Q312" s="61"/>
      <c r="R312" s="61"/>
      <c r="S312" s="61"/>
      <c r="T312" s="61"/>
      <c r="U312" s="80"/>
      <c r="V312" s="80"/>
      <c r="W312" s="80"/>
    </row>
    <row r="313">
      <c r="A313" s="34">
        <v>45691.0</v>
      </c>
      <c r="B313" s="34">
        <v>45707.0</v>
      </c>
      <c r="C313" s="35">
        <v>225156.0</v>
      </c>
      <c r="D313" s="35" t="s">
        <v>243</v>
      </c>
      <c r="E313" s="34">
        <v>45505.0</v>
      </c>
      <c r="F313" s="36">
        <f t="shared" si="1"/>
        <v>6</v>
      </c>
      <c r="G313" s="34">
        <v>45520.0</v>
      </c>
      <c r="H313" s="36">
        <f t="shared" si="2"/>
        <v>6</v>
      </c>
      <c r="I313" s="35" t="s">
        <v>62</v>
      </c>
      <c r="J313" s="35">
        <v>102.0</v>
      </c>
      <c r="K313" s="48">
        <v>12000.0</v>
      </c>
      <c r="L313" s="35" t="s">
        <v>54</v>
      </c>
      <c r="M313" s="35" t="s">
        <v>384</v>
      </c>
      <c r="N313" s="35" t="s">
        <v>15</v>
      </c>
      <c r="O313" s="40"/>
      <c r="P313" s="61"/>
      <c r="Q313" s="61"/>
      <c r="R313" s="61"/>
      <c r="S313" s="61"/>
      <c r="T313" s="61"/>
      <c r="U313" s="80"/>
      <c r="V313" s="80"/>
      <c r="W313" s="80"/>
    </row>
    <row r="314">
      <c r="A314" s="34">
        <v>45705.0</v>
      </c>
      <c r="B314" s="34">
        <v>45716.0</v>
      </c>
      <c r="C314" s="35">
        <v>236478.0</v>
      </c>
      <c r="D314" s="35" t="s">
        <v>243</v>
      </c>
      <c r="E314" s="34">
        <v>45536.0</v>
      </c>
      <c r="F314" s="36">
        <f t="shared" si="1"/>
        <v>5</v>
      </c>
      <c r="G314" s="34">
        <v>45632.0</v>
      </c>
      <c r="H314" s="36">
        <f t="shared" si="2"/>
        <v>2</v>
      </c>
      <c r="I314" s="35" t="s">
        <v>62</v>
      </c>
      <c r="J314" s="35" t="s">
        <v>31</v>
      </c>
      <c r="K314" s="38"/>
      <c r="L314" s="39"/>
      <c r="M314" s="39"/>
      <c r="N314" s="35" t="s">
        <v>17</v>
      </c>
      <c r="O314" s="40"/>
      <c r="P314" s="61"/>
      <c r="Q314" s="61"/>
      <c r="R314" s="61"/>
      <c r="S314" s="61"/>
      <c r="T314" s="61"/>
      <c r="U314" s="80"/>
      <c r="V314" s="80"/>
      <c r="W314" s="80"/>
    </row>
    <row r="315">
      <c r="A315" s="34">
        <v>45705.0</v>
      </c>
      <c r="B315" s="34">
        <v>45716.0</v>
      </c>
      <c r="C315" s="35">
        <v>228928.0</v>
      </c>
      <c r="D315" s="35" t="s">
        <v>243</v>
      </c>
      <c r="E315" s="34">
        <v>45536.0</v>
      </c>
      <c r="F315" s="36">
        <f t="shared" si="1"/>
        <v>5</v>
      </c>
      <c r="G315" s="34">
        <v>45559.0</v>
      </c>
      <c r="H315" s="36">
        <f t="shared" si="2"/>
        <v>5</v>
      </c>
      <c r="I315" s="35" t="s">
        <v>62</v>
      </c>
      <c r="J315" s="35" t="s">
        <v>31</v>
      </c>
      <c r="K315" s="38"/>
      <c r="L315" s="39"/>
      <c r="M315" s="39"/>
      <c r="N315" s="35" t="s">
        <v>17</v>
      </c>
      <c r="O315" s="40"/>
      <c r="P315" s="61"/>
      <c r="Q315" s="61"/>
      <c r="R315" s="61"/>
      <c r="S315" s="61"/>
      <c r="T315" s="61"/>
      <c r="U315" s="80"/>
      <c r="V315" s="80"/>
      <c r="W315" s="80"/>
    </row>
    <row r="316">
      <c r="A316" s="34">
        <v>45705.0</v>
      </c>
      <c r="B316" s="34">
        <v>45716.0</v>
      </c>
      <c r="C316" s="35">
        <v>236533.0</v>
      </c>
      <c r="D316" s="35" t="s">
        <v>243</v>
      </c>
      <c r="E316" s="34">
        <v>45597.0</v>
      </c>
      <c r="F316" s="36">
        <f t="shared" si="1"/>
        <v>3</v>
      </c>
      <c r="G316" s="34">
        <v>45632.0</v>
      </c>
      <c r="H316" s="36">
        <f t="shared" si="2"/>
        <v>2</v>
      </c>
      <c r="I316" s="35" t="s">
        <v>46</v>
      </c>
      <c r="J316" s="35" t="s">
        <v>31</v>
      </c>
      <c r="K316" s="38"/>
      <c r="L316" s="39"/>
      <c r="M316" s="39"/>
      <c r="N316" s="35" t="s">
        <v>17</v>
      </c>
      <c r="O316" s="40"/>
      <c r="P316" s="61"/>
      <c r="Q316" s="61"/>
      <c r="R316" s="61"/>
      <c r="S316" s="61"/>
      <c r="T316" s="61"/>
      <c r="U316" s="80"/>
      <c r="V316" s="80"/>
      <c r="W316" s="80"/>
    </row>
    <row r="317">
      <c r="A317" s="34">
        <v>45705.0</v>
      </c>
      <c r="B317" s="34">
        <v>45716.0</v>
      </c>
      <c r="C317" s="35">
        <v>231632.0</v>
      </c>
      <c r="D317" s="35" t="s">
        <v>73</v>
      </c>
      <c r="E317" s="34">
        <v>45505.0</v>
      </c>
      <c r="F317" s="36">
        <f t="shared" si="1"/>
        <v>6</v>
      </c>
      <c r="G317" s="37">
        <v>45586.0</v>
      </c>
      <c r="H317" s="36">
        <f t="shared" si="2"/>
        <v>4</v>
      </c>
      <c r="I317" s="35" t="s">
        <v>46</v>
      </c>
      <c r="J317" s="35" t="s">
        <v>31</v>
      </c>
      <c r="K317" s="38"/>
      <c r="L317" s="39"/>
      <c r="M317" s="39"/>
      <c r="N317" s="35" t="s">
        <v>17</v>
      </c>
      <c r="O317" s="40"/>
      <c r="P317" s="61"/>
      <c r="Q317" s="61"/>
      <c r="R317" s="61"/>
      <c r="S317" s="61"/>
      <c r="T317" s="61"/>
      <c r="U317" s="80"/>
      <c r="V317" s="80"/>
      <c r="W317" s="80"/>
    </row>
    <row r="318">
      <c r="A318" s="34">
        <v>45705.0</v>
      </c>
      <c r="B318" s="34">
        <v>45712.0</v>
      </c>
      <c r="C318" s="35">
        <v>148895.0</v>
      </c>
      <c r="D318" s="35" t="s">
        <v>73</v>
      </c>
      <c r="E318" s="34">
        <v>44835.0</v>
      </c>
      <c r="F318" s="36">
        <f t="shared" si="1"/>
        <v>28</v>
      </c>
      <c r="G318" s="37">
        <v>44861.0</v>
      </c>
      <c r="H318" s="36">
        <f t="shared" si="2"/>
        <v>28</v>
      </c>
      <c r="I318" s="35" t="s">
        <v>66</v>
      </c>
      <c r="J318" s="35">
        <v>69.0</v>
      </c>
      <c r="K318" s="38"/>
      <c r="L318" s="39"/>
      <c r="M318" s="39"/>
      <c r="N318" s="35" t="s">
        <v>21</v>
      </c>
      <c r="O318" s="40"/>
      <c r="P318" s="61"/>
      <c r="Q318" s="61"/>
      <c r="R318" s="61"/>
      <c r="S318" s="61"/>
      <c r="T318" s="61"/>
      <c r="U318" s="80"/>
      <c r="V318" s="80"/>
      <c r="W318" s="80"/>
    </row>
    <row r="319">
      <c r="A319" s="34">
        <v>45705.0</v>
      </c>
      <c r="B319" s="34">
        <v>45716.0</v>
      </c>
      <c r="C319" s="35">
        <v>230093.0</v>
      </c>
      <c r="D319" s="35" t="s">
        <v>73</v>
      </c>
      <c r="E319" s="34">
        <v>45505.0</v>
      </c>
      <c r="F319" s="36">
        <f t="shared" si="1"/>
        <v>6</v>
      </c>
      <c r="G319" s="34">
        <v>45572.0</v>
      </c>
      <c r="H319" s="36">
        <f t="shared" si="2"/>
        <v>4</v>
      </c>
      <c r="I319" s="35" t="s">
        <v>39</v>
      </c>
      <c r="J319" s="35" t="s">
        <v>31</v>
      </c>
      <c r="K319" s="38"/>
      <c r="L319" s="39"/>
      <c r="M319" s="39"/>
      <c r="N319" s="35" t="s">
        <v>17</v>
      </c>
      <c r="O319" s="40"/>
      <c r="P319" s="61"/>
      <c r="Q319" s="61"/>
      <c r="R319" s="61"/>
      <c r="S319" s="61"/>
      <c r="T319" s="61"/>
      <c r="U319" s="80"/>
      <c r="V319" s="80"/>
      <c r="W319" s="80"/>
    </row>
    <row r="320">
      <c r="A320" s="34">
        <v>45705.0</v>
      </c>
      <c r="B320" s="34">
        <v>45716.0</v>
      </c>
      <c r="C320" s="35">
        <v>241655.0</v>
      </c>
      <c r="D320" s="35" t="s">
        <v>73</v>
      </c>
      <c r="E320" s="34">
        <v>45352.0</v>
      </c>
      <c r="F320" s="36">
        <f t="shared" si="1"/>
        <v>11</v>
      </c>
      <c r="G320" s="34">
        <v>45691.0</v>
      </c>
      <c r="H320" s="36">
        <f t="shared" si="2"/>
        <v>0</v>
      </c>
      <c r="I320" s="35" t="s">
        <v>39</v>
      </c>
      <c r="J320" s="35" t="s">
        <v>31</v>
      </c>
      <c r="K320" s="38"/>
      <c r="L320" s="39"/>
      <c r="M320" s="39"/>
      <c r="N320" s="35" t="s">
        <v>17</v>
      </c>
      <c r="O320" s="40"/>
      <c r="P320" s="61"/>
      <c r="Q320" s="61"/>
      <c r="R320" s="61"/>
      <c r="S320" s="61"/>
      <c r="T320" s="61"/>
      <c r="U320" s="80"/>
      <c r="V320" s="80"/>
      <c r="W320" s="80"/>
    </row>
    <row r="321">
      <c r="A321" s="34">
        <v>45705.0</v>
      </c>
      <c r="B321" s="34">
        <v>45708.0</v>
      </c>
      <c r="C321" s="35">
        <v>178524.0</v>
      </c>
      <c r="D321" s="35" t="s">
        <v>73</v>
      </c>
      <c r="E321" s="34">
        <v>45108.0</v>
      </c>
      <c r="F321" s="36">
        <f t="shared" si="1"/>
        <v>19</v>
      </c>
      <c r="G321" s="34">
        <v>45121.0</v>
      </c>
      <c r="H321" s="36">
        <f t="shared" si="2"/>
        <v>19</v>
      </c>
      <c r="I321" s="35" t="s">
        <v>39</v>
      </c>
      <c r="J321" s="35">
        <v>535.0</v>
      </c>
      <c r="K321" s="48">
        <v>8000.0</v>
      </c>
      <c r="L321" s="35" t="s">
        <v>54</v>
      </c>
      <c r="M321" s="35" t="s">
        <v>55</v>
      </c>
      <c r="N321" s="35" t="s">
        <v>15</v>
      </c>
      <c r="O321" s="40"/>
      <c r="P321" s="61"/>
      <c r="Q321" s="61"/>
      <c r="R321" s="61"/>
      <c r="S321" s="61"/>
      <c r="T321" s="61"/>
      <c r="U321" s="80"/>
      <c r="V321" s="80"/>
      <c r="W321" s="80"/>
    </row>
    <row r="322">
      <c r="A322" s="34">
        <v>45705.0</v>
      </c>
      <c r="B322" s="34">
        <v>45708.0</v>
      </c>
      <c r="C322" s="35">
        <v>185571.0</v>
      </c>
      <c r="D322" s="35" t="s">
        <v>73</v>
      </c>
      <c r="E322" s="34">
        <v>45108.0</v>
      </c>
      <c r="F322" s="36">
        <f t="shared" si="1"/>
        <v>19</v>
      </c>
      <c r="G322" s="34">
        <v>45181.0</v>
      </c>
      <c r="H322" s="36">
        <f t="shared" si="2"/>
        <v>17</v>
      </c>
      <c r="I322" s="35" t="s">
        <v>39</v>
      </c>
      <c r="J322" s="35">
        <v>535.0</v>
      </c>
      <c r="K322" s="48" t="s">
        <v>358</v>
      </c>
      <c r="L322" s="35" t="s">
        <v>54</v>
      </c>
      <c r="M322" s="35" t="s">
        <v>55</v>
      </c>
      <c r="N322" s="35" t="s">
        <v>15</v>
      </c>
      <c r="O322" s="40"/>
      <c r="P322" s="61"/>
      <c r="Q322" s="61"/>
      <c r="R322" s="61"/>
      <c r="S322" s="61"/>
      <c r="T322" s="61"/>
      <c r="U322" s="80"/>
      <c r="V322" s="80"/>
      <c r="W322" s="80"/>
    </row>
    <row r="323">
      <c r="A323" s="34">
        <v>45705.0</v>
      </c>
      <c r="B323" s="34">
        <v>45716.0</v>
      </c>
      <c r="C323" s="35">
        <v>217551.0</v>
      </c>
      <c r="D323" s="35" t="s">
        <v>73</v>
      </c>
      <c r="E323" s="34">
        <v>45413.0</v>
      </c>
      <c r="F323" s="36">
        <f t="shared" si="1"/>
        <v>9</v>
      </c>
      <c r="G323" s="34">
        <v>45454.0</v>
      </c>
      <c r="H323" s="36">
        <f t="shared" si="2"/>
        <v>8</v>
      </c>
      <c r="I323" s="35" t="s">
        <v>39</v>
      </c>
      <c r="J323" s="35" t="s">
        <v>31</v>
      </c>
      <c r="K323" s="38"/>
      <c r="L323" s="39"/>
      <c r="M323" s="39"/>
      <c r="N323" s="35" t="s">
        <v>17</v>
      </c>
      <c r="O323" s="40"/>
      <c r="P323" s="61"/>
      <c r="Q323" s="61"/>
      <c r="R323" s="61"/>
      <c r="S323" s="61"/>
      <c r="T323" s="61"/>
      <c r="U323" s="80"/>
      <c r="V323" s="80"/>
      <c r="W323" s="80"/>
    </row>
    <row r="324">
      <c r="A324" s="34">
        <v>45705.0</v>
      </c>
      <c r="B324" s="34">
        <v>45713.0</v>
      </c>
      <c r="C324" s="35">
        <v>222309.0</v>
      </c>
      <c r="D324" s="35" t="s">
        <v>73</v>
      </c>
      <c r="E324" s="34">
        <v>45444.0</v>
      </c>
      <c r="F324" s="36">
        <f t="shared" si="1"/>
        <v>8</v>
      </c>
      <c r="G324" s="34">
        <v>45496.0</v>
      </c>
      <c r="H324" s="36">
        <f t="shared" si="2"/>
        <v>7</v>
      </c>
      <c r="I324" s="35" t="s">
        <v>39</v>
      </c>
      <c r="J324" s="35">
        <v>510.0</v>
      </c>
      <c r="K324" s="48">
        <v>8000.0</v>
      </c>
      <c r="L324" s="35" t="s">
        <v>68</v>
      </c>
      <c r="M324" s="35" t="s">
        <v>383</v>
      </c>
      <c r="N324" s="35" t="s">
        <v>20</v>
      </c>
      <c r="O324" s="55"/>
      <c r="P324" s="61"/>
      <c r="Q324" s="61"/>
      <c r="R324" s="61"/>
      <c r="S324" s="61"/>
      <c r="T324" s="61"/>
      <c r="U324" s="80"/>
      <c r="V324" s="80"/>
      <c r="W324" s="80"/>
    </row>
    <row r="325">
      <c r="A325" s="34">
        <v>45705.0</v>
      </c>
      <c r="B325" s="34">
        <v>45716.0</v>
      </c>
      <c r="C325" s="35">
        <v>225942.0</v>
      </c>
      <c r="D325" s="35" t="s">
        <v>73</v>
      </c>
      <c r="E325" s="34">
        <v>45505.0</v>
      </c>
      <c r="F325" s="36">
        <f t="shared" si="1"/>
        <v>6</v>
      </c>
      <c r="G325" s="34">
        <v>45528.0</v>
      </c>
      <c r="H325" s="36">
        <f t="shared" si="2"/>
        <v>6</v>
      </c>
      <c r="I325" s="35" t="s">
        <v>39</v>
      </c>
      <c r="J325" s="35" t="s">
        <v>31</v>
      </c>
      <c r="K325" s="38"/>
      <c r="L325" s="39"/>
      <c r="M325" s="39"/>
      <c r="N325" s="35" t="s">
        <v>17</v>
      </c>
      <c r="O325" s="40"/>
      <c r="P325" s="61"/>
      <c r="Q325" s="61"/>
      <c r="R325" s="61"/>
      <c r="S325" s="61"/>
      <c r="T325" s="61"/>
      <c r="U325" s="80"/>
      <c r="V325" s="80"/>
      <c r="W325" s="80"/>
    </row>
    <row r="326">
      <c r="A326" s="34">
        <v>45705.0</v>
      </c>
      <c r="B326" s="34">
        <v>45713.0</v>
      </c>
      <c r="C326" s="35">
        <v>229487.0</v>
      </c>
      <c r="D326" s="35" t="s">
        <v>73</v>
      </c>
      <c r="E326" s="34">
        <v>45536.0</v>
      </c>
      <c r="F326" s="36">
        <f t="shared" si="1"/>
        <v>5</v>
      </c>
      <c r="G326" s="34">
        <v>45564.0</v>
      </c>
      <c r="H326" s="36">
        <f t="shared" si="2"/>
        <v>4</v>
      </c>
      <c r="I326" s="35" t="s">
        <v>39</v>
      </c>
      <c r="J326" s="35">
        <v>502.0</v>
      </c>
      <c r="K326" s="48">
        <v>6000.0</v>
      </c>
      <c r="L326" s="35" t="s">
        <v>54</v>
      </c>
      <c r="M326" s="35" t="s">
        <v>353</v>
      </c>
      <c r="N326" s="35" t="s">
        <v>20</v>
      </c>
      <c r="O326" s="40"/>
      <c r="P326" s="61"/>
      <c r="Q326" s="61"/>
      <c r="R326" s="61"/>
      <c r="S326" s="61"/>
      <c r="T326" s="61"/>
      <c r="U326" s="80"/>
      <c r="V326" s="80"/>
      <c r="W326" s="80"/>
    </row>
    <row r="327">
      <c r="A327" s="34">
        <v>45705.0</v>
      </c>
      <c r="B327" s="34">
        <v>45716.0</v>
      </c>
      <c r="C327" s="35">
        <v>231645.0</v>
      </c>
      <c r="D327" s="35" t="s">
        <v>73</v>
      </c>
      <c r="E327" s="34">
        <v>45566.0</v>
      </c>
      <c r="F327" s="36">
        <f t="shared" si="1"/>
        <v>4</v>
      </c>
      <c r="G327" s="37">
        <v>45584.0</v>
      </c>
      <c r="H327" s="36">
        <f t="shared" si="2"/>
        <v>4</v>
      </c>
      <c r="I327" s="35" t="s">
        <v>62</v>
      </c>
      <c r="J327" s="35" t="s">
        <v>31</v>
      </c>
      <c r="K327" s="38"/>
      <c r="L327" s="39"/>
      <c r="M327" s="39"/>
      <c r="N327" s="35" t="s">
        <v>17</v>
      </c>
      <c r="O327" s="40"/>
      <c r="P327" s="61"/>
      <c r="Q327" s="61"/>
      <c r="R327" s="61"/>
      <c r="S327" s="61"/>
      <c r="T327" s="61"/>
      <c r="U327" s="80"/>
      <c r="V327" s="80"/>
      <c r="W327" s="80"/>
    </row>
    <row r="328">
      <c r="A328" s="34">
        <v>45705.0</v>
      </c>
      <c r="B328" s="34">
        <v>45716.0</v>
      </c>
      <c r="C328" s="35">
        <v>233791.0</v>
      </c>
      <c r="D328" s="35" t="s">
        <v>73</v>
      </c>
      <c r="E328" s="34">
        <v>45566.0</v>
      </c>
      <c r="F328" s="36">
        <f t="shared" si="1"/>
        <v>4</v>
      </c>
      <c r="G328" s="37">
        <v>45609.0</v>
      </c>
      <c r="H328" s="36">
        <f t="shared" si="2"/>
        <v>3</v>
      </c>
      <c r="I328" s="35" t="s">
        <v>39</v>
      </c>
      <c r="J328" s="35" t="s">
        <v>31</v>
      </c>
      <c r="K328" s="38"/>
      <c r="L328" s="39"/>
      <c r="M328" s="39"/>
      <c r="N328" s="35" t="s">
        <v>17</v>
      </c>
      <c r="O328" s="40"/>
      <c r="P328" s="61"/>
      <c r="Q328" s="61"/>
      <c r="R328" s="61"/>
      <c r="S328" s="61"/>
      <c r="T328" s="61"/>
      <c r="U328" s="80"/>
      <c r="V328" s="80"/>
      <c r="W328" s="80"/>
    </row>
    <row r="329">
      <c r="A329" s="34">
        <v>45705.0</v>
      </c>
      <c r="B329" s="34">
        <v>45716.0</v>
      </c>
      <c r="C329" s="35">
        <v>236769.0</v>
      </c>
      <c r="D329" s="35" t="s">
        <v>73</v>
      </c>
      <c r="E329" s="34">
        <v>45566.0</v>
      </c>
      <c r="F329" s="36">
        <f t="shared" si="1"/>
        <v>4</v>
      </c>
      <c r="G329" s="37">
        <v>45636.0</v>
      </c>
      <c r="H329" s="36">
        <f t="shared" si="2"/>
        <v>2</v>
      </c>
      <c r="I329" s="35" t="s">
        <v>39</v>
      </c>
      <c r="J329" s="35" t="s">
        <v>31</v>
      </c>
      <c r="K329" s="38"/>
      <c r="L329" s="39"/>
      <c r="M329" s="39"/>
      <c r="N329" s="35" t="s">
        <v>17</v>
      </c>
      <c r="O329" s="40"/>
      <c r="P329" s="61"/>
      <c r="Q329" s="61"/>
      <c r="R329" s="61"/>
      <c r="S329" s="61"/>
      <c r="T329" s="61"/>
      <c r="U329" s="80"/>
      <c r="V329" s="80"/>
      <c r="W329" s="80"/>
    </row>
    <row r="330">
      <c r="A330" s="34">
        <v>45705.0</v>
      </c>
      <c r="B330" s="34">
        <v>45716.0</v>
      </c>
      <c r="C330" s="35">
        <v>238539.0</v>
      </c>
      <c r="D330" s="35" t="s">
        <v>73</v>
      </c>
      <c r="E330" s="34">
        <v>45658.0</v>
      </c>
      <c r="F330" s="36">
        <f t="shared" si="1"/>
        <v>1</v>
      </c>
      <c r="G330" s="34">
        <v>45664.0</v>
      </c>
      <c r="H330" s="36">
        <f t="shared" si="2"/>
        <v>1</v>
      </c>
      <c r="I330" s="35" t="s">
        <v>66</v>
      </c>
      <c r="J330" s="35" t="s">
        <v>31</v>
      </c>
      <c r="K330" s="38"/>
      <c r="L330" s="39"/>
      <c r="M330" s="39"/>
      <c r="N330" s="35" t="s">
        <v>17</v>
      </c>
      <c r="O330" s="40"/>
      <c r="P330" s="61"/>
      <c r="Q330" s="61"/>
      <c r="R330" s="61"/>
      <c r="S330" s="61"/>
      <c r="T330" s="61"/>
      <c r="U330" s="80"/>
      <c r="V330" s="80"/>
      <c r="W330" s="80"/>
    </row>
    <row r="331">
      <c r="A331" s="34">
        <v>45705.0</v>
      </c>
      <c r="B331" s="34">
        <v>45716.0</v>
      </c>
      <c r="C331" s="35">
        <v>239300.0</v>
      </c>
      <c r="D331" s="35" t="s">
        <v>73</v>
      </c>
      <c r="E331" s="34">
        <v>45658.0</v>
      </c>
      <c r="F331" s="36">
        <f t="shared" si="1"/>
        <v>1</v>
      </c>
      <c r="G331" s="34">
        <v>45671.0</v>
      </c>
      <c r="H331" s="36">
        <f t="shared" si="2"/>
        <v>1</v>
      </c>
      <c r="I331" s="35" t="s">
        <v>62</v>
      </c>
      <c r="J331" s="35" t="s">
        <v>31</v>
      </c>
      <c r="K331" s="38"/>
      <c r="L331" s="39"/>
      <c r="M331" s="39"/>
      <c r="N331" s="35" t="s">
        <v>17</v>
      </c>
      <c r="O331" s="40"/>
      <c r="P331" s="61"/>
      <c r="Q331" s="61"/>
      <c r="R331" s="61"/>
      <c r="S331" s="61"/>
      <c r="T331" s="61"/>
      <c r="U331" s="80"/>
      <c r="V331" s="80"/>
      <c r="W331" s="80"/>
    </row>
    <row r="332">
      <c r="A332" s="34">
        <v>45705.0</v>
      </c>
      <c r="B332" s="34">
        <v>45716.0</v>
      </c>
      <c r="C332" s="35">
        <v>240399.0</v>
      </c>
      <c r="D332" s="35" t="s">
        <v>73</v>
      </c>
      <c r="E332" s="34">
        <v>45597.0</v>
      </c>
      <c r="F332" s="36">
        <f t="shared" si="1"/>
        <v>3</v>
      </c>
      <c r="G332" s="34">
        <v>45680.0</v>
      </c>
      <c r="H332" s="36">
        <f t="shared" si="2"/>
        <v>1</v>
      </c>
      <c r="I332" s="35" t="s">
        <v>62</v>
      </c>
      <c r="J332" s="35" t="s">
        <v>31</v>
      </c>
      <c r="K332" s="38"/>
      <c r="L332" s="39"/>
      <c r="M332" s="39"/>
      <c r="N332" s="35" t="s">
        <v>17</v>
      </c>
      <c r="O332" s="40"/>
      <c r="P332" s="61"/>
      <c r="Q332" s="61"/>
      <c r="R332" s="61"/>
      <c r="S332" s="61"/>
      <c r="T332" s="61"/>
      <c r="U332" s="80"/>
      <c r="V332" s="80"/>
      <c r="W332" s="80"/>
    </row>
    <row r="333">
      <c r="A333" s="34">
        <v>45705.0</v>
      </c>
      <c r="B333" s="34">
        <v>45716.0</v>
      </c>
      <c r="C333" s="35">
        <v>241372.0</v>
      </c>
      <c r="D333" s="35" t="s">
        <v>73</v>
      </c>
      <c r="E333" s="34">
        <v>45566.0</v>
      </c>
      <c r="F333" s="36">
        <f t="shared" si="1"/>
        <v>4</v>
      </c>
      <c r="G333" s="34">
        <v>45688.0</v>
      </c>
      <c r="H333" s="36">
        <f t="shared" si="2"/>
        <v>0</v>
      </c>
      <c r="I333" s="35" t="s">
        <v>43</v>
      </c>
      <c r="J333" s="35" t="s">
        <v>31</v>
      </c>
      <c r="K333" s="38"/>
      <c r="L333" s="39"/>
      <c r="M333" s="39"/>
      <c r="N333" s="35" t="s">
        <v>17</v>
      </c>
      <c r="O333" s="40"/>
      <c r="P333" s="61"/>
      <c r="Q333" s="61"/>
      <c r="R333" s="61"/>
      <c r="S333" s="61"/>
      <c r="T333" s="61"/>
      <c r="U333" s="80"/>
      <c r="V333" s="80"/>
      <c r="W333" s="80"/>
    </row>
    <row r="334">
      <c r="A334" s="34">
        <v>45705.0</v>
      </c>
      <c r="B334" s="34">
        <v>45716.0</v>
      </c>
      <c r="C334" s="35">
        <v>242418.0</v>
      </c>
      <c r="D334" s="35" t="s">
        <v>73</v>
      </c>
      <c r="E334" s="34">
        <v>45658.0</v>
      </c>
      <c r="F334" s="36">
        <f t="shared" si="1"/>
        <v>1</v>
      </c>
      <c r="G334" s="34">
        <v>45698.0</v>
      </c>
      <c r="H334" s="36">
        <f t="shared" si="2"/>
        <v>0</v>
      </c>
      <c r="I334" s="35" t="s">
        <v>39</v>
      </c>
      <c r="J334" s="35" t="s">
        <v>31</v>
      </c>
      <c r="K334" s="38"/>
      <c r="L334" s="39"/>
      <c r="M334" s="39"/>
      <c r="N334" s="35" t="s">
        <v>17</v>
      </c>
      <c r="O334" s="40"/>
      <c r="P334" s="61"/>
      <c r="Q334" s="61"/>
      <c r="R334" s="61"/>
      <c r="S334" s="61"/>
      <c r="T334" s="61"/>
      <c r="U334" s="80"/>
      <c r="V334" s="80"/>
      <c r="W334" s="80"/>
    </row>
    <row r="335">
      <c r="A335" s="34">
        <v>45705.0</v>
      </c>
      <c r="B335" s="34">
        <v>45716.0</v>
      </c>
      <c r="C335" s="35">
        <v>101941.0</v>
      </c>
      <c r="D335" s="35" t="s">
        <v>73</v>
      </c>
      <c r="E335" s="34">
        <v>44348.0</v>
      </c>
      <c r="F335" s="36">
        <f t="shared" si="1"/>
        <v>44</v>
      </c>
      <c r="G335" s="34">
        <v>44470.0</v>
      </c>
      <c r="H335" s="36">
        <f t="shared" si="2"/>
        <v>40</v>
      </c>
      <c r="I335" s="35" t="s">
        <v>46</v>
      </c>
      <c r="J335" s="35" t="s">
        <v>31</v>
      </c>
      <c r="K335" s="38"/>
      <c r="L335" s="39"/>
      <c r="M335" s="39"/>
      <c r="N335" s="35" t="s">
        <v>17</v>
      </c>
      <c r="O335" s="40"/>
      <c r="P335" s="61"/>
      <c r="Q335" s="61"/>
      <c r="R335" s="61"/>
      <c r="S335" s="61"/>
      <c r="T335" s="61"/>
      <c r="U335" s="80"/>
      <c r="V335" s="80"/>
      <c r="W335" s="80"/>
    </row>
    <row r="336">
      <c r="A336" s="34">
        <v>45705.0</v>
      </c>
      <c r="B336" s="34">
        <v>45712.0</v>
      </c>
      <c r="C336" s="35">
        <v>204019.0</v>
      </c>
      <c r="D336" s="35" t="s">
        <v>73</v>
      </c>
      <c r="E336" s="34">
        <v>45323.0</v>
      </c>
      <c r="F336" s="36">
        <f t="shared" si="1"/>
        <v>12</v>
      </c>
      <c r="G336" s="34">
        <v>45350.0</v>
      </c>
      <c r="H336" s="36">
        <f t="shared" si="2"/>
        <v>12</v>
      </c>
      <c r="I336" s="35" t="s">
        <v>62</v>
      </c>
      <c r="J336" s="35">
        <v>106.0</v>
      </c>
      <c r="K336" s="48" t="s">
        <v>358</v>
      </c>
      <c r="L336" s="35" t="s">
        <v>54</v>
      </c>
      <c r="M336" s="35" t="s">
        <v>55</v>
      </c>
      <c r="N336" s="35" t="s">
        <v>15</v>
      </c>
      <c r="O336" s="40"/>
      <c r="P336" s="61"/>
      <c r="Q336" s="61"/>
      <c r="R336" s="61"/>
      <c r="S336" s="61"/>
      <c r="T336" s="61"/>
      <c r="U336" s="80"/>
      <c r="V336" s="80"/>
      <c r="W336" s="80"/>
    </row>
    <row r="337">
      <c r="A337" s="34">
        <v>45705.0</v>
      </c>
      <c r="B337" s="34">
        <v>45714.0</v>
      </c>
      <c r="C337" s="35">
        <v>185351.0</v>
      </c>
      <c r="D337" s="35" t="s">
        <v>73</v>
      </c>
      <c r="E337" s="34">
        <v>44256.0</v>
      </c>
      <c r="F337" s="36">
        <f t="shared" si="1"/>
        <v>47</v>
      </c>
      <c r="G337" s="34">
        <v>45180.0</v>
      </c>
      <c r="H337" s="36">
        <f t="shared" si="2"/>
        <v>17</v>
      </c>
      <c r="I337" s="35" t="s">
        <v>62</v>
      </c>
      <c r="J337" s="35">
        <v>101.0</v>
      </c>
      <c r="K337" s="38"/>
      <c r="L337" s="35" t="s">
        <v>68</v>
      </c>
      <c r="M337" s="35" t="s">
        <v>360</v>
      </c>
      <c r="N337" s="35" t="s">
        <v>20</v>
      </c>
      <c r="O337" s="40"/>
      <c r="P337" s="61"/>
      <c r="Q337" s="61"/>
      <c r="R337" s="61"/>
      <c r="S337" s="61"/>
      <c r="T337" s="61"/>
      <c r="U337" s="80"/>
      <c r="V337" s="80"/>
      <c r="W337" s="80"/>
    </row>
    <row r="338">
      <c r="A338" s="34">
        <v>45705.0</v>
      </c>
      <c r="B338" s="34">
        <v>45716.0</v>
      </c>
      <c r="C338" s="35">
        <v>203408.0</v>
      </c>
      <c r="D338" s="35" t="s">
        <v>73</v>
      </c>
      <c r="E338" s="34">
        <v>45261.0</v>
      </c>
      <c r="F338" s="36">
        <f t="shared" si="1"/>
        <v>14</v>
      </c>
      <c r="G338" s="34">
        <v>45346.0</v>
      </c>
      <c r="H338" s="36">
        <f t="shared" si="2"/>
        <v>12</v>
      </c>
      <c r="I338" s="35" t="s">
        <v>49</v>
      </c>
      <c r="J338" s="35">
        <v>300.0</v>
      </c>
      <c r="K338" s="38"/>
      <c r="L338" s="39"/>
      <c r="M338" s="39"/>
      <c r="N338" s="35" t="s">
        <v>17</v>
      </c>
      <c r="O338" s="40"/>
      <c r="P338" s="61"/>
      <c r="Q338" s="61"/>
      <c r="R338" s="61"/>
      <c r="S338" s="61"/>
      <c r="T338" s="61"/>
      <c r="U338" s="80"/>
      <c r="V338" s="80"/>
      <c r="W338" s="80"/>
    </row>
    <row r="339">
      <c r="A339" s="34">
        <v>45705.0</v>
      </c>
      <c r="B339" s="34">
        <v>45716.0</v>
      </c>
      <c r="C339" s="35">
        <v>208747.0</v>
      </c>
      <c r="D339" s="35" t="s">
        <v>73</v>
      </c>
      <c r="E339" s="34">
        <v>45323.0</v>
      </c>
      <c r="F339" s="36">
        <f t="shared" si="1"/>
        <v>12</v>
      </c>
      <c r="G339" s="34">
        <v>45386.0</v>
      </c>
      <c r="H339" s="36">
        <f t="shared" si="2"/>
        <v>10</v>
      </c>
      <c r="I339" s="35" t="s">
        <v>43</v>
      </c>
      <c r="J339" s="35" t="s">
        <v>392</v>
      </c>
      <c r="K339" s="48" t="s">
        <v>374</v>
      </c>
      <c r="L339" s="35" t="s">
        <v>54</v>
      </c>
      <c r="M339" s="35" t="s">
        <v>353</v>
      </c>
      <c r="N339" s="35" t="s">
        <v>20</v>
      </c>
      <c r="O339" s="40"/>
      <c r="P339" s="61"/>
      <c r="Q339" s="61"/>
      <c r="R339" s="61"/>
      <c r="S339" s="61"/>
      <c r="T339" s="61"/>
      <c r="U339" s="80"/>
      <c r="V339" s="80"/>
      <c r="W339" s="80"/>
    </row>
    <row r="340">
      <c r="A340" s="34">
        <v>45705.0</v>
      </c>
      <c r="B340" s="34">
        <v>45716.0</v>
      </c>
      <c r="C340" s="35">
        <v>218123.0</v>
      </c>
      <c r="D340" s="35" t="s">
        <v>73</v>
      </c>
      <c r="E340" s="34">
        <v>45444.0</v>
      </c>
      <c r="F340" s="36">
        <f t="shared" si="1"/>
        <v>8</v>
      </c>
      <c r="G340" s="34">
        <v>45457.0</v>
      </c>
      <c r="H340" s="36">
        <f t="shared" si="2"/>
        <v>8</v>
      </c>
      <c r="I340" s="35" t="s">
        <v>66</v>
      </c>
      <c r="J340" s="35">
        <v>4.43624846E9</v>
      </c>
      <c r="K340" s="38"/>
      <c r="L340" s="39"/>
      <c r="M340" s="39"/>
      <c r="N340" s="35" t="s">
        <v>17</v>
      </c>
      <c r="O340" s="40"/>
      <c r="P340" s="61"/>
      <c r="Q340" s="61"/>
      <c r="R340" s="61"/>
      <c r="S340" s="61"/>
      <c r="T340" s="61"/>
      <c r="U340" s="80"/>
      <c r="V340" s="80"/>
      <c r="W340" s="80"/>
    </row>
    <row r="341">
      <c r="A341" s="34">
        <v>45705.0</v>
      </c>
      <c r="B341" s="34">
        <v>45716.0</v>
      </c>
      <c r="C341" s="35">
        <v>229255.0</v>
      </c>
      <c r="D341" s="35" t="s">
        <v>73</v>
      </c>
      <c r="E341" s="34">
        <v>45413.0</v>
      </c>
      <c r="F341" s="36">
        <f t="shared" si="1"/>
        <v>9</v>
      </c>
      <c r="G341" s="34">
        <v>45563.0</v>
      </c>
      <c r="H341" s="36">
        <f t="shared" si="2"/>
        <v>5</v>
      </c>
      <c r="I341" s="35" t="s">
        <v>62</v>
      </c>
      <c r="J341" s="35" t="s">
        <v>31</v>
      </c>
      <c r="K341" s="38"/>
      <c r="L341" s="39"/>
      <c r="M341" s="39"/>
      <c r="N341" s="35" t="s">
        <v>17</v>
      </c>
      <c r="O341" s="40"/>
      <c r="P341" s="61"/>
      <c r="Q341" s="61"/>
      <c r="R341" s="61"/>
      <c r="S341" s="61"/>
      <c r="T341" s="61"/>
      <c r="U341" s="80"/>
      <c r="V341" s="80"/>
      <c r="W341" s="80"/>
    </row>
    <row r="342">
      <c r="A342" s="34">
        <v>45705.0</v>
      </c>
      <c r="B342" s="34">
        <v>45716.0</v>
      </c>
      <c r="C342" s="35">
        <v>229438.0</v>
      </c>
      <c r="D342" s="35" t="s">
        <v>73</v>
      </c>
      <c r="E342" s="34">
        <v>45505.0</v>
      </c>
      <c r="F342" s="36">
        <f t="shared" si="1"/>
        <v>6</v>
      </c>
      <c r="G342" s="34">
        <v>45505.0</v>
      </c>
      <c r="H342" s="36">
        <f t="shared" si="2"/>
        <v>6</v>
      </c>
      <c r="I342" s="35" t="s">
        <v>49</v>
      </c>
      <c r="J342" s="35">
        <v>251.0</v>
      </c>
      <c r="K342" s="38"/>
      <c r="L342" s="39"/>
      <c r="M342" s="39"/>
      <c r="N342" s="35" t="s">
        <v>17</v>
      </c>
      <c r="O342" s="40"/>
      <c r="P342" s="61"/>
      <c r="Q342" s="61"/>
      <c r="R342" s="61"/>
      <c r="S342" s="61"/>
      <c r="T342" s="61"/>
      <c r="U342" s="80"/>
      <c r="V342" s="80"/>
      <c r="W342" s="80"/>
    </row>
    <row r="343">
      <c r="A343" s="34">
        <v>45705.0</v>
      </c>
      <c r="B343" s="34">
        <v>45716.0</v>
      </c>
      <c r="C343" s="35">
        <v>230926.0</v>
      </c>
      <c r="D343" s="35" t="s">
        <v>73</v>
      </c>
      <c r="E343" s="34">
        <v>45536.0</v>
      </c>
      <c r="F343" s="36">
        <f t="shared" si="1"/>
        <v>5</v>
      </c>
      <c r="G343" s="37">
        <v>45579.0</v>
      </c>
      <c r="H343" s="36">
        <f t="shared" si="2"/>
        <v>4</v>
      </c>
      <c r="I343" s="35" t="s">
        <v>62</v>
      </c>
      <c r="J343" s="35" t="s">
        <v>31</v>
      </c>
      <c r="K343" s="38"/>
      <c r="L343" s="39"/>
      <c r="M343" s="39"/>
      <c r="N343" s="35" t="s">
        <v>17</v>
      </c>
      <c r="O343" s="40"/>
      <c r="P343" s="61"/>
      <c r="Q343" s="61"/>
      <c r="R343" s="61"/>
      <c r="S343" s="61"/>
      <c r="T343" s="61"/>
      <c r="U343" s="80"/>
      <c r="V343" s="80"/>
      <c r="W343" s="80"/>
    </row>
    <row r="344">
      <c r="A344" s="34">
        <v>45705.0</v>
      </c>
      <c r="B344" s="34">
        <v>45716.0</v>
      </c>
      <c r="C344" s="35">
        <v>232214.0</v>
      </c>
      <c r="D344" s="35" t="s">
        <v>214</v>
      </c>
      <c r="E344" s="34">
        <v>45566.0</v>
      </c>
      <c r="F344" s="36">
        <f t="shared" si="1"/>
        <v>4</v>
      </c>
      <c r="G344" s="37">
        <v>45589.0</v>
      </c>
      <c r="H344" s="36">
        <f t="shared" si="2"/>
        <v>4</v>
      </c>
      <c r="I344" s="35" t="s">
        <v>43</v>
      </c>
      <c r="J344" s="35" t="s">
        <v>31</v>
      </c>
      <c r="K344" s="38"/>
      <c r="L344" s="39"/>
      <c r="M344" s="39"/>
      <c r="N344" s="35" t="s">
        <v>17</v>
      </c>
      <c r="O344" s="40"/>
      <c r="P344" s="61"/>
      <c r="Q344" s="61"/>
      <c r="R344" s="61"/>
      <c r="S344" s="61"/>
      <c r="T344" s="61"/>
      <c r="U344" s="80"/>
      <c r="V344" s="80"/>
      <c r="W344" s="80"/>
    </row>
    <row r="345">
      <c r="A345" s="34">
        <v>45705.0</v>
      </c>
      <c r="B345" s="34">
        <v>45707.0</v>
      </c>
      <c r="C345" s="35">
        <v>222261.0</v>
      </c>
      <c r="D345" s="35" t="s">
        <v>214</v>
      </c>
      <c r="E345" s="34">
        <v>45474.0</v>
      </c>
      <c r="F345" s="36">
        <f t="shared" si="1"/>
        <v>7</v>
      </c>
      <c r="G345" s="34">
        <v>45496.0</v>
      </c>
      <c r="H345" s="36">
        <f t="shared" si="2"/>
        <v>7</v>
      </c>
      <c r="I345" s="35" t="s">
        <v>43</v>
      </c>
      <c r="J345" s="35">
        <v>328.0</v>
      </c>
      <c r="K345" s="48">
        <v>9000.0</v>
      </c>
      <c r="L345" s="35" t="s">
        <v>54</v>
      </c>
      <c r="M345" s="35" t="s">
        <v>353</v>
      </c>
      <c r="N345" s="35" t="s">
        <v>20</v>
      </c>
      <c r="O345" s="40"/>
      <c r="P345" s="61"/>
      <c r="Q345" s="61"/>
      <c r="R345" s="61"/>
      <c r="S345" s="61"/>
      <c r="T345" s="61"/>
      <c r="U345" s="80"/>
      <c r="V345" s="80"/>
      <c r="W345" s="80"/>
    </row>
    <row r="346">
      <c r="A346" s="34">
        <v>45705.0</v>
      </c>
      <c r="B346" s="34">
        <v>45707.0</v>
      </c>
      <c r="C346" s="35">
        <v>179206.0</v>
      </c>
      <c r="D346" s="35" t="s">
        <v>214</v>
      </c>
      <c r="E346" s="34">
        <v>45047.0</v>
      </c>
      <c r="F346" s="36">
        <f t="shared" si="1"/>
        <v>21</v>
      </c>
      <c r="G346" s="34">
        <v>45147.0</v>
      </c>
      <c r="H346" s="36">
        <f t="shared" si="2"/>
        <v>18</v>
      </c>
      <c r="I346" s="35" t="s">
        <v>62</v>
      </c>
      <c r="J346" s="39"/>
      <c r="K346" s="38"/>
      <c r="L346" s="39"/>
      <c r="M346" s="39"/>
      <c r="N346" s="35" t="s">
        <v>21</v>
      </c>
      <c r="O346" s="55" t="s">
        <v>393</v>
      </c>
      <c r="P346" s="61"/>
      <c r="Q346" s="61"/>
      <c r="R346" s="61"/>
      <c r="S346" s="61"/>
      <c r="T346" s="61"/>
      <c r="U346" s="80"/>
      <c r="V346" s="80"/>
      <c r="W346" s="80"/>
    </row>
    <row r="347">
      <c r="A347" s="34">
        <v>45705.0</v>
      </c>
      <c r="B347" s="34">
        <v>45712.0</v>
      </c>
      <c r="C347" s="35">
        <v>200007.0</v>
      </c>
      <c r="D347" s="35" t="s">
        <v>214</v>
      </c>
      <c r="E347" s="34">
        <v>45261.0</v>
      </c>
      <c r="F347" s="36">
        <f t="shared" si="1"/>
        <v>14</v>
      </c>
      <c r="G347" s="34">
        <v>45316.0</v>
      </c>
      <c r="H347" s="36">
        <f t="shared" si="2"/>
        <v>13</v>
      </c>
      <c r="I347" s="35" t="s">
        <v>62</v>
      </c>
      <c r="J347" s="35">
        <v>104.0</v>
      </c>
      <c r="K347" s="48">
        <v>6000.0</v>
      </c>
      <c r="L347" s="35" t="s">
        <v>54</v>
      </c>
      <c r="M347" s="35" t="s">
        <v>350</v>
      </c>
      <c r="N347" s="35" t="s">
        <v>20</v>
      </c>
      <c r="O347" s="40"/>
      <c r="P347" s="61"/>
      <c r="Q347" s="61"/>
      <c r="R347" s="61"/>
      <c r="S347" s="61"/>
      <c r="T347" s="61"/>
      <c r="U347" s="80"/>
      <c r="V347" s="80"/>
      <c r="W347" s="80"/>
    </row>
    <row r="348">
      <c r="A348" s="34">
        <v>45705.0</v>
      </c>
      <c r="B348" s="34">
        <v>45716.0</v>
      </c>
      <c r="C348" s="35">
        <v>209655.0</v>
      </c>
      <c r="D348" s="35" t="s">
        <v>214</v>
      </c>
      <c r="E348" s="34">
        <v>45352.0</v>
      </c>
      <c r="F348" s="36">
        <f t="shared" si="1"/>
        <v>11</v>
      </c>
      <c r="G348" s="34">
        <v>45408.0</v>
      </c>
      <c r="H348" s="36">
        <f t="shared" si="2"/>
        <v>10</v>
      </c>
      <c r="I348" s="35" t="s">
        <v>62</v>
      </c>
      <c r="J348" s="35">
        <v>139.0</v>
      </c>
      <c r="K348" s="38"/>
      <c r="L348" s="39"/>
      <c r="M348" s="35"/>
      <c r="N348" s="35" t="s">
        <v>17</v>
      </c>
      <c r="O348" s="40"/>
      <c r="P348" s="61"/>
      <c r="Q348" s="61"/>
      <c r="R348" s="61"/>
      <c r="S348" s="61"/>
      <c r="T348" s="61"/>
      <c r="U348" s="80"/>
      <c r="V348" s="80"/>
      <c r="W348" s="80"/>
    </row>
    <row r="349">
      <c r="A349" s="34">
        <v>45705.0</v>
      </c>
      <c r="B349" s="34">
        <v>45716.0</v>
      </c>
      <c r="C349" s="35">
        <v>220647.0</v>
      </c>
      <c r="D349" s="35" t="s">
        <v>214</v>
      </c>
      <c r="E349" s="34">
        <v>45474.0</v>
      </c>
      <c r="F349" s="36">
        <f t="shared" si="1"/>
        <v>7</v>
      </c>
      <c r="G349" s="34">
        <v>45488.0</v>
      </c>
      <c r="H349" s="36">
        <f t="shared" si="2"/>
        <v>7</v>
      </c>
      <c r="I349" s="35" t="s">
        <v>43</v>
      </c>
      <c r="J349" s="35" t="s">
        <v>31</v>
      </c>
      <c r="K349" s="38"/>
      <c r="L349" s="39"/>
      <c r="M349" s="39"/>
      <c r="N349" s="35" t="s">
        <v>17</v>
      </c>
      <c r="O349" s="40"/>
      <c r="P349" s="61"/>
      <c r="Q349" s="61"/>
      <c r="R349" s="61"/>
      <c r="S349" s="61"/>
      <c r="T349" s="61"/>
      <c r="U349" s="80"/>
      <c r="V349" s="80"/>
      <c r="W349" s="80"/>
    </row>
    <row r="350">
      <c r="A350" s="34">
        <v>45705.0</v>
      </c>
      <c r="B350" s="34">
        <v>45715.0</v>
      </c>
      <c r="C350" s="35">
        <v>232020.0</v>
      </c>
      <c r="D350" s="35" t="s">
        <v>214</v>
      </c>
      <c r="E350" s="34">
        <v>45566.0</v>
      </c>
      <c r="F350" s="36">
        <f t="shared" si="1"/>
        <v>4</v>
      </c>
      <c r="G350" s="37">
        <v>45588.0</v>
      </c>
      <c r="H350" s="36">
        <f t="shared" si="2"/>
        <v>4</v>
      </c>
      <c r="I350" s="35" t="s">
        <v>43</v>
      </c>
      <c r="J350" s="35">
        <v>301.0</v>
      </c>
      <c r="K350" s="48">
        <v>22000.0</v>
      </c>
      <c r="L350" s="35" t="s">
        <v>54</v>
      </c>
      <c r="M350" s="35" t="s">
        <v>55</v>
      </c>
      <c r="N350" s="35" t="s">
        <v>15</v>
      </c>
      <c r="O350" s="40"/>
      <c r="P350" s="61"/>
      <c r="Q350" s="61"/>
      <c r="R350" s="61"/>
      <c r="S350" s="61"/>
      <c r="T350" s="61"/>
      <c r="U350" s="80"/>
      <c r="V350" s="80"/>
      <c r="W350" s="80"/>
    </row>
    <row r="351">
      <c r="A351" s="34">
        <v>45705.0</v>
      </c>
      <c r="B351" s="34">
        <v>45716.0</v>
      </c>
      <c r="C351" s="35">
        <v>229009.0</v>
      </c>
      <c r="D351" s="35" t="s">
        <v>214</v>
      </c>
      <c r="E351" s="34">
        <v>45536.0</v>
      </c>
      <c r="F351" s="36">
        <f t="shared" si="1"/>
        <v>5</v>
      </c>
      <c r="G351" s="34">
        <v>45560.0</v>
      </c>
      <c r="H351" s="36">
        <f t="shared" si="2"/>
        <v>5</v>
      </c>
      <c r="I351" s="35" t="s">
        <v>62</v>
      </c>
      <c r="J351" s="35" t="s">
        <v>31</v>
      </c>
      <c r="K351" s="38"/>
      <c r="L351" s="39"/>
      <c r="M351" s="39"/>
      <c r="N351" s="35" t="s">
        <v>17</v>
      </c>
      <c r="O351" s="40"/>
      <c r="P351" s="61"/>
      <c r="Q351" s="61"/>
      <c r="R351" s="61"/>
      <c r="S351" s="61"/>
      <c r="T351" s="61"/>
      <c r="U351" s="80"/>
      <c r="V351" s="80"/>
      <c r="W351" s="80"/>
    </row>
    <row r="352">
      <c r="A352" s="34">
        <v>45708.0</v>
      </c>
      <c r="B352" s="34">
        <v>45709.0</v>
      </c>
      <c r="C352" s="35">
        <v>235758.0</v>
      </c>
      <c r="D352" s="35" t="s">
        <v>214</v>
      </c>
      <c r="E352" s="34">
        <v>45597.0</v>
      </c>
      <c r="F352" s="36">
        <f t="shared" si="1"/>
        <v>3</v>
      </c>
      <c r="G352" s="37">
        <v>45625.0</v>
      </c>
      <c r="H352" s="36">
        <f t="shared" si="2"/>
        <v>2</v>
      </c>
      <c r="I352" s="35" t="s">
        <v>43</v>
      </c>
      <c r="J352" s="35" t="s">
        <v>80</v>
      </c>
      <c r="K352" s="48">
        <v>17000.0</v>
      </c>
      <c r="L352" s="35" t="s">
        <v>54</v>
      </c>
      <c r="M352" s="35" t="s">
        <v>55</v>
      </c>
      <c r="N352" s="35" t="s">
        <v>15</v>
      </c>
      <c r="O352" s="40"/>
      <c r="P352" s="61"/>
      <c r="Q352" s="61"/>
      <c r="R352" s="61"/>
      <c r="S352" s="61"/>
      <c r="T352" s="61"/>
      <c r="U352" s="80"/>
      <c r="V352" s="80"/>
      <c r="W352" s="80"/>
    </row>
    <row r="353">
      <c r="A353" s="34">
        <v>45705.0</v>
      </c>
      <c r="B353" s="34">
        <v>45716.0</v>
      </c>
      <c r="C353" s="35">
        <v>146947.0</v>
      </c>
      <c r="D353" s="35" t="s">
        <v>214</v>
      </c>
      <c r="E353" s="34">
        <v>44743.0</v>
      </c>
      <c r="F353" s="36">
        <f t="shared" si="1"/>
        <v>31</v>
      </c>
      <c r="G353" s="37">
        <v>44844.0</v>
      </c>
      <c r="H353" s="36">
        <f t="shared" si="2"/>
        <v>28</v>
      </c>
      <c r="I353" s="35" t="s">
        <v>67</v>
      </c>
      <c r="J353" s="35">
        <v>4040.0</v>
      </c>
      <c r="K353" s="38"/>
      <c r="L353" s="39"/>
      <c r="M353" s="39"/>
      <c r="N353" s="35" t="s">
        <v>17</v>
      </c>
      <c r="O353" s="40"/>
      <c r="P353" s="61"/>
      <c r="Q353" s="61"/>
      <c r="R353" s="61"/>
      <c r="S353" s="61"/>
      <c r="T353" s="61"/>
      <c r="U353" s="80"/>
      <c r="V353" s="80"/>
      <c r="W353" s="80"/>
    </row>
    <row r="354">
      <c r="A354" s="34">
        <v>45705.0</v>
      </c>
      <c r="B354" s="34">
        <v>45708.0</v>
      </c>
      <c r="C354" s="35">
        <v>187420.0</v>
      </c>
      <c r="D354" s="35" t="s">
        <v>214</v>
      </c>
      <c r="E354" s="34">
        <v>45078.0</v>
      </c>
      <c r="F354" s="36">
        <f t="shared" si="1"/>
        <v>20</v>
      </c>
      <c r="G354" s="34">
        <v>45197.0</v>
      </c>
      <c r="H354" s="36">
        <f t="shared" si="2"/>
        <v>17</v>
      </c>
      <c r="I354" s="35" t="s">
        <v>39</v>
      </c>
      <c r="J354" s="35">
        <v>535.0</v>
      </c>
      <c r="K354" s="48" t="s">
        <v>358</v>
      </c>
      <c r="L354" s="35" t="s">
        <v>54</v>
      </c>
      <c r="M354" s="35" t="s">
        <v>55</v>
      </c>
      <c r="N354" s="35" t="s">
        <v>15</v>
      </c>
      <c r="O354" s="40"/>
      <c r="P354" s="61"/>
      <c r="Q354" s="61"/>
      <c r="R354" s="61"/>
      <c r="S354" s="61"/>
      <c r="T354" s="61"/>
      <c r="U354" s="80"/>
      <c r="V354" s="80"/>
      <c r="W354" s="80"/>
    </row>
    <row r="355">
      <c r="A355" s="34">
        <v>45705.0</v>
      </c>
      <c r="B355" s="34">
        <v>45716.0</v>
      </c>
      <c r="C355" s="35">
        <v>185177.0</v>
      </c>
      <c r="D355" s="35" t="s">
        <v>214</v>
      </c>
      <c r="E355" s="34">
        <v>45108.0</v>
      </c>
      <c r="F355" s="36">
        <f t="shared" si="1"/>
        <v>19</v>
      </c>
      <c r="G355" s="34">
        <v>45176.0</v>
      </c>
      <c r="H355" s="36">
        <f t="shared" si="2"/>
        <v>17</v>
      </c>
      <c r="I355" s="35" t="s">
        <v>67</v>
      </c>
      <c r="J355" s="35" t="s">
        <v>31</v>
      </c>
      <c r="K355" s="38"/>
      <c r="L355" s="39"/>
      <c r="M355" s="39"/>
      <c r="N355" s="35" t="s">
        <v>17</v>
      </c>
      <c r="O355" s="40"/>
      <c r="P355" s="61"/>
      <c r="Q355" s="61"/>
      <c r="R355" s="61"/>
      <c r="S355" s="61"/>
      <c r="T355" s="61"/>
      <c r="U355" s="80"/>
      <c r="V355" s="80"/>
      <c r="W355" s="80"/>
    </row>
    <row r="356">
      <c r="A356" s="34">
        <v>45705.0</v>
      </c>
      <c r="B356" s="34">
        <v>45716.0</v>
      </c>
      <c r="C356" s="35">
        <v>211034.0</v>
      </c>
      <c r="D356" s="35" t="s">
        <v>214</v>
      </c>
      <c r="E356" s="34">
        <v>45323.0</v>
      </c>
      <c r="F356" s="36">
        <f t="shared" si="1"/>
        <v>12</v>
      </c>
      <c r="G356" s="34">
        <v>45400.0</v>
      </c>
      <c r="H356" s="36">
        <f t="shared" si="2"/>
        <v>10</v>
      </c>
      <c r="I356" s="35" t="s">
        <v>39</v>
      </c>
      <c r="J356" s="35" t="s">
        <v>31</v>
      </c>
      <c r="K356" s="38"/>
      <c r="L356" s="39"/>
      <c r="M356" s="39"/>
      <c r="N356" s="35" t="s">
        <v>17</v>
      </c>
      <c r="O356" s="40"/>
      <c r="P356" s="61"/>
      <c r="Q356" s="61"/>
      <c r="R356" s="61"/>
      <c r="S356" s="61"/>
      <c r="T356" s="61"/>
      <c r="U356" s="80"/>
      <c r="V356" s="80"/>
      <c r="W356" s="80"/>
    </row>
    <row r="357">
      <c r="A357" s="34">
        <v>45705.0</v>
      </c>
      <c r="B357" s="34">
        <v>45716.0</v>
      </c>
      <c r="C357" s="35">
        <v>217584.0</v>
      </c>
      <c r="D357" s="35" t="s">
        <v>214</v>
      </c>
      <c r="E357" s="34">
        <v>45261.0</v>
      </c>
      <c r="F357" s="36">
        <f t="shared" si="1"/>
        <v>14</v>
      </c>
      <c r="G357" s="34">
        <v>45454.0</v>
      </c>
      <c r="H357" s="36">
        <f t="shared" si="2"/>
        <v>8</v>
      </c>
      <c r="I357" s="35" t="s">
        <v>39</v>
      </c>
      <c r="J357" s="35">
        <v>520.0</v>
      </c>
      <c r="K357" s="48">
        <v>4500.0</v>
      </c>
      <c r="L357" s="35" t="s">
        <v>68</v>
      </c>
      <c r="M357" s="35" t="s">
        <v>360</v>
      </c>
      <c r="N357" s="35" t="s">
        <v>20</v>
      </c>
      <c r="O357" s="40"/>
      <c r="P357" s="61"/>
      <c r="Q357" s="61"/>
      <c r="R357" s="61"/>
      <c r="S357" s="61"/>
      <c r="T357" s="61"/>
      <c r="U357" s="80"/>
      <c r="V357" s="80"/>
      <c r="W357" s="80"/>
    </row>
    <row r="358">
      <c r="A358" s="34">
        <v>45705.0</v>
      </c>
      <c r="B358" s="34">
        <v>45708.0</v>
      </c>
      <c r="C358" s="35">
        <v>229519.0</v>
      </c>
      <c r="D358" s="35" t="s">
        <v>214</v>
      </c>
      <c r="E358" s="34">
        <v>45536.0</v>
      </c>
      <c r="F358" s="36">
        <f t="shared" si="1"/>
        <v>5</v>
      </c>
      <c r="G358" s="34">
        <v>45566.0</v>
      </c>
      <c r="H358" s="36">
        <f t="shared" si="2"/>
        <v>4</v>
      </c>
      <c r="I358" s="35" t="s">
        <v>39</v>
      </c>
      <c r="J358" s="35">
        <v>502.0</v>
      </c>
      <c r="K358" s="48">
        <v>3000.0</v>
      </c>
      <c r="L358" s="35" t="s">
        <v>54</v>
      </c>
      <c r="M358" s="35" t="s">
        <v>353</v>
      </c>
      <c r="N358" s="35" t="s">
        <v>20</v>
      </c>
      <c r="O358" s="40"/>
      <c r="P358" s="61"/>
      <c r="Q358" s="61"/>
      <c r="R358" s="61"/>
      <c r="S358" s="61"/>
      <c r="T358" s="61"/>
      <c r="U358" s="80"/>
      <c r="V358" s="80"/>
      <c r="W358" s="80"/>
    </row>
    <row r="359">
      <c r="A359" s="34">
        <v>45705.0</v>
      </c>
      <c r="B359" s="34">
        <v>45716.0</v>
      </c>
      <c r="C359" s="35">
        <v>235634.0</v>
      </c>
      <c r="D359" s="35" t="s">
        <v>214</v>
      </c>
      <c r="E359" s="34">
        <v>45383.0</v>
      </c>
      <c r="F359" s="36">
        <f t="shared" si="1"/>
        <v>10</v>
      </c>
      <c r="G359" s="37">
        <v>45624.0</v>
      </c>
      <c r="H359" s="36">
        <f t="shared" si="2"/>
        <v>3</v>
      </c>
      <c r="I359" s="35" t="s">
        <v>39</v>
      </c>
      <c r="J359" s="35" t="s">
        <v>31</v>
      </c>
      <c r="K359" s="38"/>
      <c r="L359" s="39"/>
      <c r="M359" s="39"/>
      <c r="N359" s="35" t="s">
        <v>17</v>
      </c>
      <c r="O359" s="40"/>
      <c r="P359" s="61"/>
      <c r="Q359" s="61"/>
      <c r="R359" s="61"/>
      <c r="S359" s="61"/>
      <c r="T359" s="61"/>
      <c r="U359" s="80"/>
      <c r="V359" s="80"/>
      <c r="W359" s="80"/>
    </row>
    <row r="360">
      <c r="A360" s="34">
        <v>45705.0</v>
      </c>
      <c r="B360" s="34">
        <v>45716.0</v>
      </c>
      <c r="C360" s="35">
        <v>239872.0</v>
      </c>
      <c r="D360" s="35" t="s">
        <v>214</v>
      </c>
      <c r="E360" s="34">
        <v>45627.0</v>
      </c>
      <c r="F360" s="36">
        <f t="shared" si="1"/>
        <v>2</v>
      </c>
      <c r="G360" s="34">
        <v>45674.0</v>
      </c>
      <c r="H360" s="36">
        <f t="shared" si="2"/>
        <v>1</v>
      </c>
      <c r="I360" s="35" t="s">
        <v>62</v>
      </c>
      <c r="J360" s="35" t="s">
        <v>31</v>
      </c>
      <c r="K360" s="38"/>
      <c r="L360" s="39"/>
      <c r="M360" s="39"/>
      <c r="N360" s="35" t="s">
        <v>17</v>
      </c>
      <c r="O360" s="40"/>
      <c r="P360" s="61"/>
      <c r="Q360" s="61"/>
      <c r="R360" s="61"/>
      <c r="S360" s="61"/>
      <c r="T360" s="61"/>
      <c r="U360" s="80"/>
      <c r="V360" s="80"/>
      <c r="W360" s="80"/>
    </row>
    <row r="361">
      <c r="A361" s="34">
        <v>45705.0</v>
      </c>
      <c r="B361" s="34">
        <v>45716.0</v>
      </c>
      <c r="C361" s="35">
        <v>241525.0</v>
      </c>
      <c r="D361" s="35" t="s">
        <v>214</v>
      </c>
      <c r="E361" s="34">
        <v>45566.0</v>
      </c>
      <c r="F361" s="36">
        <f t="shared" si="1"/>
        <v>4</v>
      </c>
      <c r="G361" s="34">
        <v>45688.0</v>
      </c>
      <c r="H361" s="36">
        <f t="shared" si="2"/>
        <v>0</v>
      </c>
      <c r="I361" s="35" t="s">
        <v>39</v>
      </c>
      <c r="J361" s="35" t="s">
        <v>31</v>
      </c>
      <c r="K361" s="38"/>
      <c r="L361" s="39"/>
      <c r="M361" s="39"/>
      <c r="N361" s="35" t="s">
        <v>17</v>
      </c>
      <c r="O361" s="40"/>
      <c r="P361" s="61"/>
      <c r="Q361" s="61"/>
      <c r="R361" s="61"/>
      <c r="S361" s="61"/>
      <c r="T361" s="61"/>
      <c r="U361" s="80"/>
      <c r="V361" s="80"/>
      <c r="W361" s="80"/>
    </row>
    <row r="362">
      <c r="A362" s="34">
        <v>45705.0</v>
      </c>
      <c r="B362" s="34">
        <v>45716.0</v>
      </c>
      <c r="C362" s="35">
        <v>242081.0</v>
      </c>
      <c r="D362" s="35" t="s">
        <v>214</v>
      </c>
      <c r="E362" s="34">
        <v>45689.0</v>
      </c>
      <c r="F362" s="36">
        <f t="shared" si="1"/>
        <v>0</v>
      </c>
      <c r="G362" s="34">
        <v>45695.0</v>
      </c>
      <c r="H362" s="36">
        <f t="shared" si="2"/>
        <v>0</v>
      </c>
      <c r="I362" s="35" t="s">
        <v>43</v>
      </c>
      <c r="J362" s="35" t="s">
        <v>31</v>
      </c>
      <c r="K362" s="38"/>
      <c r="L362" s="39"/>
      <c r="M362" s="39"/>
      <c r="N362" s="35" t="s">
        <v>17</v>
      </c>
      <c r="O362" s="40"/>
      <c r="P362" s="61"/>
      <c r="Q362" s="61"/>
      <c r="R362" s="61"/>
      <c r="S362" s="61"/>
      <c r="T362" s="61"/>
      <c r="U362" s="80"/>
      <c r="V362" s="80"/>
      <c r="W362" s="80"/>
    </row>
    <row r="363">
      <c r="A363" s="34">
        <v>45705.0</v>
      </c>
      <c r="B363" s="34">
        <v>45716.0</v>
      </c>
      <c r="C363" s="35">
        <v>94795.0</v>
      </c>
      <c r="D363" s="35" t="s">
        <v>84</v>
      </c>
      <c r="E363" s="34">
        <v>44378.0</v>
      </c>
      <c r="F363" s="36">
        <f t="shared" si="1"/>
        <v>43</v>
      </c>
      <c r="G363" s="34">
        <v>44408.0</v>
      </c>
      <c r="H363" s="36">
        <f t="shared" si="2"/>
        <v>42</v>
      </c>
      <c r="I363" s="35" t="s">
        <v>67</v>
      </c>
      <c r="J363" s="35" t="s">
        <v>31</v>
      </c>
      <c r="K363" s="38"/>
      <c r="L363" s="39"/>
      <c r="M363" s="39"/>
      <c r="N363" s="35" t="s">
        <v>17</v>
      </c>
      <c r="O363" s="40"/>
      <c r="P363" s="61"/>
      <c r="Q363" s="61"/>
      <c r="R363" s="61"/>
      <c r="S363" s="61"/>
      <c r="T363" s="61"/>
      <c r="U363" s="80"/>
      <c r="V363" s="80"/>
      <c r="W363" s="80"/>
    </row>
    <row r="364">
      <c r="A364" s="34">
        <v>45705.0</v>
      </c>
      <c r="B364" s="34">
        <v>45716.0</v>
      </c>
      <c r="C364" s="35">
        <v>86114.0</v>
      </c>
      <c r="D364" s="35" t="s">
        <v>84</v>
      </c>
      <c r="E364" s="34">
        <v>44287.0</v>
      </c>
      <c r="F364" s="36">
        <f t="shared" si="1"/>
        <v>46</v>
      </c>
      <c r="G364" s="34">
        <v>44322.0</v>
      </c>
      <c r="H364" s="36">
        <f t="shared" si="2"/>
        <v>45</v>
      </c>
      <c r="I364" s="35" t="s">
        <v>39</v>
      </c>
      <c r="J364" s="113" t="s">
        <v>31</v>
      </c>
      <c r="K364" s="38"/>
      <c r="L364" s="39"/>
      <c r="M364" s="39"/>
      <c r="N364" s="35" t="s">
        <v>17</v>
      </c>
      <c r="O364" s="40"/>
      <c r="P364" s="61"/>
      <c r="Q364" s="61"/>
      <c r="R364" s="61"/>
      <c r="S364" s="61"/>
      <c r="T364" s="61"/>
      <c r="U364" s="80"/>
      <c r="V364" s="80"/>
      <c r="W364" s="80"/>
    </row>
    <row r="365">
      <c r="A365" s="34">
        <v>45705.0</v>
      </c>
      <c r="B365" s="34">
        <v>45716.0</v>
      </c>
      <c r="C365" s="35">
        <v>158635.0</v>
      </c>
      <c r="D365" s="35" t="s">
        <v>84</v>
      </c>
      <c r="E365" s="34">
        <v>44986.0</v>
      </c>
      <c r="F365" s="36">
        <f t="shared" si="1"/>
        <v>23</v>
      </c>
      <c r="G365" s="34">
        <v>44956.0</v>
      </c>
      <c r="H365" s="36">
        <f t="shared" si="2"/>
        <v>24</v>
      </c>
      <c r="I365" s="35" t="s">
        <v>67</v>
      </c>
      <c r="J365" s="35" t="s">
        <v>394</v>
      </c>
      <c r="K365" s="38"/>
      <c r="L365" s="39"/>
      <c r="M365" s="39"/>
      <c r="N365" s="35" t="s">
        <v>17</v>
      </c>
      <c r="O365" s="40"/>
      <c r="P365" s="61"/>
      <c r="Q365" s="61"/>
      <c r="R365" s="61"/>
      <c r="S365" s="61"/>
      <c r="T365" s="61"/>
      <c r="U365" s="80"/>
      <c r="V365" s="80"/>
      <c r="W365" s="80"/>
    </row>
    <row r="366">
      <c r="A366" s="34">
        <v>45705.0</v>
      </c>
      <c r="B366" s="34">
        <v>45716.0</v>
      </c>
      <c r="C366" s="35">
        <v>78337.0</v>
      </c>
      <c r="D366" s="35" t="s">
        <v>84</v>
      </c>
      <c r="E366" s="34">
        <v>43770.0</v>
      </c>
      <c r="F366" s="36">
        <f t="shared" si="1"/>
        <v>63</v>
      </c>
      <c r="G366" s="34">
        <v>44263.0</v>
      </c>
      <c r="H366" s="36">
        <f t="shared" si="2"/>
        <v>47</v>
      </c>
      <c r="I366" s="35" t="s">
        <v>118</v>
      </c>
      <c r="J366" s="35" t="s">
        <v>31</v>
      </c>
      <c r="K366" s="38"/>
      <c r="L366" s="39"/>
      <c r="M366" s="39"/>
      <c r="N366" s="35" t="s">
        <v>17</v>
      </c>
      <c r="O366" s="40"/>
      <c r="P366" s="61"/>
      <c r="Q366" s="61"/>
      <c r="R366" s="61"/>
      <c r="S366" s="61"/>
      <c r="T366" s="61"/>
      <c r="U366" s="80"/>
      <c r="V366" s="80"/>
      <c r="W366" s="80"/>
    </row>
    <row r="367">
      <c r="A367" s="34">
        <v>45705.0</v>
      </c>
      <c r="B367" s="34">
        <v>45716.0</v>
      </c>
      <c r="C367" s="35">
        <v>201912.0</v>
      </c>
      <c r="D367" s="35" t="s">
        <v>84</v>
      </c>
      <c r="E367" s="34">
        <v>45231.0</v>
      </c>
      <c r="F367" s="36">
        <f t="shared" si="1"/>
        <v>15</v>
      </c>
      <c r="G367" s="34">
        <v>45334.0</v>
      </c>
      <c r="H367" s="36">
        <f t="shared" si="2"/>
        <v>12</v>
      </c>
      <c r="I367" s="35" t="s">
        <v>39</v>
      </c>
      <c r="J367" s="35" t="s">
        <v>31</v>
      </c>
      <c r="K367" s="38"/>
      <c r="L367" s="39"/>
      <c r="M367" s="39"/>
      <c r="N367" s="35" t="s">
        <v>17</v>
      </c>
      <c r="O367" s="40"/>
      <c r="P367" s="61"/>
      <c r="Q367" s="61"/>
      <c r="R367" s="61"/>
      <c r="S367" s="61"/>
      <c r="T367" s="61"/>
      <c r="U367" s="80"/>
      <c r="V367" s="80"/>
      <c r="W367" s="80"/>
    </row>
    <row r="368">
      <c r="A368" s="34">
        <v>45714.0</v>
      </c>
      <c r="B368" s="34">
        <v>45714.0</v>
      </c>
      <c r="C368" s="35">
        <v>179425.0</v>
      </c>
      <c r="D368" s="35" t="s">
        <v>84</v>
      </c>
      <c r="E368" s="34">
        <v>44409.0</v>
      </c>
      <c r="F368" s="36">
        <f t="shared" si="1"/>
        <v>42</v>
      </c>
      <c r="G368" s="34">
        <v>45128.0</v>
      </c>
      <c r="H368" s="36">
        <f t="shared" si="2"/>
        <v>19</v>
      </c>
      <c r="I368" s="35" t="s">
        <v>39</v>
      </c>
      <c r="J368" s="35">
        <v>516.0</v>
      </c>
      <c r="K368" s="48">
        <v>4000.0</v>
      </c>
      <c r="L368" s="35" t="s">
        <v>54</v>
      </c>
      <c r="M368" s="35" t="s">
        <v>353</v>
      </c>
      <c r="N368" s="35" t="s">
        <v>21</v>
      </c>
      <c r="O368" s="55" t="s">
        <v>370</v>
      </c>
      <c r="P368" s="61"/>
      <c r="Q368" s="61"/>
      <c r="R368" s="61"/>
      <c r="S368" s="61"/>
      <c r="T368" s="61"/>
      <c r="U368" s="80"/>
      <c r="V368" s="80"/>
      <c r="W368" s="80"/>
    </row>
    <row r="369">
      <c r="A369" s="34">
        <v>45705.0</v>
      </c>
      <c r="B369" s="34">
        <v>45716.0</v>
      </c>
      <c r="C369" s="35">
        <v>167951.0</v>
      </c>
      <c r="D369" s="35" t="s">
        <v>84</v>
      </c>
      <c r="E369" s="34">
        <v>44958.0</v>
      </c>
      <c r="F369" s="36">
        <f t="shared" si="1"/>
        <v>24</v>
      </c>
      <c r="G369" s="34">
        <v>45035.0</v>
      </c>
      <c r="H369" s="36">
        <f t="shared" si="2"/>
        <v>22</v>
      </c>
      <c r="I369" s="35" t="s">
        <v>67</v>
      </c>
      <c r="J369" s="35" t="s">
        <v>31</v>
      </c>
      <c r="K369" s="38"/>
      <c r="L369" s="39"/>
      <c r="M369" s="39"/>
      <c r="N369" s="35" t="s">
        <v>17</v>
      </c>
      <c r="O369" s="40"/>
      <c r="P369" s="61"/>
      <c r="Q369" s="61"/>
      <c r="R369" s="61"/>
      <c r="S369" s="61"/>
      <c r="T369" s="61"/>
      <c r="U369" s="80"/>
      <c r="V369" s="80"/>
      <c r="W369" s="80"/>
    </row>
    <row r="370">
      <c r="A370" s="34">
        <v>45705.0</v>
      </c>
      <c r="B370" s="34">
        <v>45707.0</v>
      </c>
      <c r="C370" s="35">
        <v>185045.0</v>
      </c>
      <c r="D370" s="35" t="s">
        <v>84</v>
      </c>
      <c r="E370" s="34">
        <v>44986.0</v>
      </c>
      <c r="F370" s="36">
        <f t="shared" si="1"/>
        <v>23</v>
      </c>
      <c r="G370" s="34">
        <v>45176.0</v>
      </c>
      <c r="H370" s="36">
        <f t="shared" si="2"/>
        <v>17</v>
      </c>
      <c r="I370" s="35" t="s">
        <v>39</v>
      </c>
      <c r="J370" s="48" t="s">
        <v>351</v>
      </c>
      <c r="K370" s="48" t="s">
        <v>351</v>
      </c>
      <c r="L370" s="48" t="s">
        <v>351</v>
      </c>
      <c r="M370" s="48" t="s">
        <v>351</v>
      </c>
      <c r="N370" s="35" t="s">
        <v>21</v>
      </c>
      <c r="O370" s="40"/>
      <c r="P370" s="61"/>
      <c r="Q370" s="61"/>
      <c r="R370" s="61"/>
      <c r="S370" s="61"/>
      <c r="T370" s="61"/>
      <c r="U370" s="80"/>
      <c r="V370" s="80"/>
      <c r="W370" s="80"/>
    </row>
    <row r="371">
      <c r="A371" s="34">
        <v>45705.0</v>
      </c>
      <c r="B371" s="34">
        <v>45716.0</v>
      </c>
      <c r="C371" s="35">
        <v>190183.0</v>
      </c>
      <c r="D371" s="35" t="s">
        <v>84</v>
      </c>
      <c r="E371" s="34">
        <v>45200.0</v>
      </c>
      <c r="F371" s="36">
        <f t="shared" si="1"/>
        <v>16</v>
      </c>
      <c r="G371" s="37">
        <v>45225.0</v>
      </c>
      <c r="H371" s="36">
        <f t="shared" si="2"/>
        <v>16</v>
      </c>
      <c r="I371" s="35" t="s">
        <v>39</v>
      </c>
      <c r="J371" s="35" t="s">
        <v>31</v>
      </c>
      <c r="K371" s="38"/>
      <c r="L371" s="39"/>
      <c r="M371" s="39"/>
      <c r="N371" s="35" t="s">
        <v>17</v>
      </c>
      <c r="O371" s="40"/>
      <c r="P371" s="61"/>
      <c r="Q371" s="61"/>
      <c r="R371" s="61"/>
      <c r="S371" s="61"/>
      <c r="T371" s="61"/>
      <c r="U371" s="80"/>
      <c r="V371" s="80"/>
      <c r="W371" s="80"/>
    </row>
    <row r="372">
      <c r="A372" s="34">
        <v>45705.0</v>
      </c>
      <c r="B372" s="34">
        <v>45708.0</v>
      </c>
      <c r="C372" s="35">
        <v>193863.0</v>
      </c>
      <c r="D372" s="35" t="s">
        <v>84</v>
      </c>
      <c r="E372" s="34">
        <v>45170.0</v>
      </c>
      <c r="F372" s="36">
        <f t="shared" si="1"/>
        <v>17</v>
      </c>
      <c r="G372" s="37">
        <v>45259.0</v>
      </c>
      <c r="H372" s="36">
        <f t="shared" si="2"/>
        <v>14</v>
      </c>
      <c r="I372" s="35" t="s">
        <v>39</v>
      </c>
      <c r="J372" s="35">
        <v>535.0</v>
      </c>
      <c r="K372" s="48" t="s">
        <v>358</v>
      </c>
      <c r="L372" s="35" t="s">
        <v>54</v>
      </c>
      <c r="M372" s="35" t="s">
        <v>55</v>
      </c>
      <c r="N372" s="35" t="s">
        <v>15</v>
      </c>
      <c r="O372" s="40"/>
      <c r="P372" s="61"/>
      <c r="Q372" s="61"/>
      <c r="R372" s="61"/>
      <c r="S372" s="61"/>
      <c r="T372" s="61"/>
      <c r="U372" s="80"/>
      <c r="V372" s="80"/>
      <c r="W372" s="80"/>
    </row>
    <row r="373">
      <c r="A373" s="34">
        <v>45702.0</v>
      </c>
      <c r="B373" s="34">
        <v>45707.0</v>
      </c>
      <c r="C373" s="35">
        <v>198108.0</v>
      </c>
      <c r="D373" s="35" t="s">
        <v>84</v>
      </c>
      <c r="E373" s="34">
        <v>45261.0</v>
      </c>
      <c r="F373" s="36">
        <f t="shared" si="1"/>
        <v>14</v>
      </c>
      <c r="G373" s="34">
        <v>45303.0</v>
      </c>
      <c r="H373" s="36">
        <f t="shared" si="2"/>
        <v>13</v>
      </c>
      <c r="I373" s="35" t="s">
        <v>39</v>
      </c>
      <c r="J373" s="35">
        <v>504.0</v>
      </c>
      <c r="K373" s="48" t="s">
        <v>395</v>
      </c>
      <c r="L373" s="35" t="s">
        <v>54</v>
      </c>
      <c r="M373" s="35" t="s">
        <v>353</v>
      </c>
      <c r="N373" s="35" t="s">
        <v>20</v>
      </c>
      <c r="O373" s="40"/>
      <c r="P373" s="61"/>
      <c r="Q373" s="61"/>
      <c r="R373" s="61"/>
      <c r="S373" s="61"/>
      <c r="T373" s="61"/>
      <c r="U373" s="80"/>
      <c r="V373" s="80"/>
      <c r="W373" s="80"/>
    </row>
    <row r="374">
      <c r="A374" s="34">
        <v>45705.0</v>
      </c>
      <c r="B374" s="34">
        <v>45708.0</v>
      </c>
      <c r="C374" s="35">
        <v>201085.0</v>
      </c>
      <c r="D374" s="35" t="s">
        <v>84</v>
      </c>
      <c r="E374" s="34">
        <v>45292.0</v>
      </c>
      <c r="F374" s="36">
        <f t="shared" si="1"/>
        <v>13</v>
      </c>
      <c r="G374" s="34">
        <v>45327.0</v>
      </c>
      <c r="H374" s="36">
        <f t="shared" si="2"/>
        <v>12</v>
      </c>
      <c r="I374" s="35" t="s">
        <v>39</v>
      </c>
      <c r="J374" s="35">
        <v>535.0</v>
      </c>
      <c r="K374" s="48" t="s">
        <v>358</v>
      </c>
      <c r="L374" s="35" t="s">
        <v>54</v>
      </c>
      <c r="M374" s="35" t="s">
        <v>353</v>
      </c>
      <c r="N374" s="35" t="s">
        <v>20</v>
      </c>
      <c r="O374" s="40"/>
      <c r="P374" s="61"/>
      <c r="Q374" s="61"/>
      <c r="R374" s="61"/>
      <c r="S374" s="61"/>
      <c r="T374" s="61"/>
      <c r="U374" s="80"/>
      <c r="V374" s="80"/>
      <c r="W374" s="80"/>
    </row>
    <row r="375">
      <c r="A375" s="34">
        <v>45705.0</v>
      </c>
      <c r="B375" s="34">
        <v>45716.0</v>
      </c>
      <c r="C375" s="35">
        <v>205467.0</v>
      </c>
      <c r="D375" s="35" t="s">
        <v>84</v>
      </c>
      <c r="E375" s="34">
        <v>45261.0</v>
      </c>
      <c r="F375" s="36">
        <f t="shared" si="1"/>
        <v>14</v>
      </c>
      <c r="G375" s="34">
        <v>45366.0</v>
      </c>
      <c r="H375" s="36">
        <f t="shared" si="2"/>
        <v>11</v>
      </c>
      <c r="I375" s="35" t="s">
        <v>67</v>
      </c>
      <c r="J375" s="35">
        <v>4012.0</v>
      </c>
      <c r="K375" s="38"/>
      <c r="L375" s="39"/>
      <c r="M375" s="39"/>
      <c r="N375" s="35" t="s">
        <v>17</v>
      </c>
      <c r="O375" s="40"/>
      <c r="P375" s="61"/>
      <c r="Q375" s="61"/>
      <c r="R375" s="61"/>
      <c r="S375" s="61"/>
      <c r="T375" s="61"/>
      <c r="U375" s="80"/>
      <c r="V375" s="80"/>
      <c r="W375" s="80"/>
    </row>
    <row r="376">
      <c r="A376" s="34">
        <v>45705.0</v>
      </c>
      <c r="B376" s="34">
        <v>45716.0</v>
      </c>
      <c r="C376" s="35">
        <v>212065.0</v>
      </c>
      <c r="D376" s="35" t="s">
        <v>84</v>
      </c>
      <c r="E376" s="34">
        <v>45383.0</v>
      </c>
      <c r="F376" s="36">
        <f t="shared" si="1"/>
        <v>10</v>
      </c>
      <c r="G376" s="34">
        <v>45408.0</v>
      </c>
      <c r="H376" s="36">
        <f t="shared" si="2"/>
        <v>10</v>
      </c>
      <c r="I376" s="35" t="s">
        <v>39</v>
      </c>
      <c r="J376" s="35" t="s">
        <v>31</v>
      </c>
      <c r="K376" s="38"/>
      <c r="L376" s="39"/>
      <c r="M376" s="39"/>
      <c r="N376" s="35" t="s">
        <v>17</v>
      </c>
      <c r="O376" s="40"/>
      <c r="P376" s="61"/>
      <c r="Q376" s="61"/>
      <c r="R376" s="61"/>
      <c r="S376" s="61"/>
      <c r="T376" s="61"/>
      <c r="U376" s="80"/>
      <c r="V376" s="80"/>
      <c r="W376" s="80"/>
    </row>
    <row r="377">
      <c r="A377" s="34">
        <v>45705.0</v>
      </c>
      <c r="B377" s="34">
        <v>45715.0</v>
      </c>
      <c r="C377" s="35">
        <v>183178.0</v>
      </c>
      <c r="D377" s="35" t="s">
        <v>84</v>
      </c>
      <c r="E377" s="34">
        <v>45047.0</v>
      </c>
      <c r="F377" s="36">
        <f t="shared" si="1"/>
        <v>21</v>
      </c>
      <c r="G377" s="34">
        <v>45160.0</v>
      </c>
      <c r="H377" s="36">
        <f t="shared" si="2"/>
        <v>18</v>
      </c>
      <c r="I377" s="35" t="s">
        <v>62</v>
      </c>
      <c r="J377" s="35">
        <v>108.0</v>
      </c>
      <c r="K377" s="48" t="s">
        <v>358</v>
      </c>
      <c r="L377" s="35" t="s">
        <v>54</v>
      </c>
      <c r="M377" s="35" t="s">
        <v>55</v>
      </c>
      <c r="N377" s="35" t="s">
        <v>15</v>
      </c>
      <c r="O377" s="40"/>
      <c r="P377" s="61"/>
      <c r="Q377" s="61"/>
      <c r="R377" s="61"/>
      <c r="S377" s="61"/>
      <c r="T377" s="61"/>
      <c r="U377" s="80"/>
      <c r="V377" s="80"/>
      <c r="W377" s="80"/>
    </row>
    <row r="378">
      <c r="A378" s="34">
        <v>45705.0</v>
      </c>
      <c r="B378" s="34">
        <v>45716.0</v>
      </c>
      <c r="C378" s="35">
        <v>230417.0</v>
      </c>
      <c r="D378" s="35" t="s">
        <v>248</v>
      </c>
      <c r="E378" s="34">
        <v>45505.0</v>
      </c>
      <c r="F378" s="36">
        <f t="shared" si="1"/>
        <v>6</v>
      </c>
      <c r="G378" s="37">
        <v>45575.0</v>
      </c>
      <c r="H378" s="36">
        <f t="shared" si="2"/>
        <v>4</v>
      </c>
      <c r="I378" s="35" t="s">
        <v>62</v>
      </c>
      <c r="J378" s="35" t="s">
        <v>31</v>
      </c>
      <c r="K378" s="38"/>
      <c r="L378" s="39"/>
      <c r="M378" s="39"/>
      <c r="N378" s="35" t="s">
        <v>17</v>
      </c>
      <c r="O378" s="40"/>
      <c r="P378" s="61"/>
      <c r="Q378" s="61"/>
      <c r="R378" s="61"/>
      <c r="S378" s="61"/>
      <c r="T378" s="61"/>
      <c r="U378" s="80"/>
      <c r="V378" s="80"/>
      <c r="W378" s="80"/>
    </row>
    <row r="379">
      <c r="A379" s="34">
        <v>45705.0</v>
      </c>
      <c r="B379" s="34">
        <v>45716.0</v>
      </c>
      <c r="C379" s="35">
        <v>239563.0</v>
      </c>
      <c r="D379" s="35" t="s">
        <v>248</v>
      </c>
      <c r="E379" s="34">
        <v>45627.0</v>
      </c>
      <c r="F379" s="36">
        <f t="shared" si="1"/>
        <v>2</v>
      </c>
      <c r="G379" s="34">
        <v>45674.0</v>
      </c>
      <c r="H379" s="36">
        <f t="shared" si="2"/>
        <v>1</v>
      </c>
      <c r="I379" s="35" t="s">
        <v>43</v>
      </c>
      <c r="J379" s="35" t="s">
        <v>31</v>
      </c>
      <c r="K379" s="38"/>
      <c r="L379" s="39"/>
      <c r="M379" s="39"/>
      <c r="N379" s="35" t="s">
        <v>17</v>
      </c>
      <c r="O379" s="40"/>
      <c r="P379" s="61"/>
      <c r="Q379" s="61"/>
      <c r="R379" s="61"/>
      <c r="S379" s="61"/>
      <c r="T379" s="61"/>
      <c r="U379" s="80"/>
      <c r="V379" s="80"/>
      <c r="W379" s="80"/>
    </row>
    <row r="380">
      <c r="A380" s="34">
        <v>45705.0</v>
      </c>
      <c r="B380" s="34">
        <v>45716.0</v>
      </c>
      <c r="C380" s="35">
        <v>229428.0</v>
      </c>
      <c r="D380" s="35" t="s">
        <v>248</v>
      </c>
      <c r="E380" s="34">
        <v>45536.0</v>
      </c>
      <c r="F380" s="36">
        <f t="shared" si="1"/>
        <v>5</v>
      </c>
      <c r="G380" s="37">
        <v>45582.0</v>
      </c>
      <c r="H380" s="36">
        <f t="shared" si="2"/>
        <v>4</v>
      </c>
      <c r="I380" s="35" t="s">
        <v>39</v>
      </c>
      <c r="J380" s="35" t="s">
        <v>31</v>
      </c>
      <c r="K380" s="38"/>
      <c r="L380" s="39"/>
      <c r="M380" s="39"/>
      <c r="N380" s="35" t="s">
        <v>17</v>
      </c>
      <c r="O380" s="40"/>
      <c r="P380" s="61"/>
      <c r="Q380" s="61"/>
      <c r="R380" s="61"/>
      <c r="S380" s="61"/>
      <c r="T380" s="61"/>
      <c r="U380" s="80"/>
      <c r="V380" s="80"/>
      <c r="W380" s="80"/>
    </row>
    <row r="381">
      <c r="A381" s="34">
        <v>45705.0</v>
      </c>
      <c r="B381" s="34">
        <v>45716.0</v>
      </c>
      <c r="C381" s="35">
        <v>221550.0</v>
      </c>
      <c r="D381" s="35" t="s">
        <v>248</v>
      </c>
      <c r="E381" s="34">
        <v>45444.0</v>
      </c>
      <c r="F381" s="36">
        <f t="shared" si="1"/>
        <v>8</v>
      </c>
      <c r="G381" s="34">
        <v>45490.0</v>
      </c>
      <c r="H381" s="36">
        <f t="shared" si="2"/>
        <v>7</v>
      </c>
      <c r="I381" s="35" t="s">
        <v>39</v>
      </c>
      <c r="J381" s="35" t="s">
        <v>31</v>
      </c>
      <c r="K381" s="38"/>
      <c r="L381" s="39"/>
      <c r="M381" s="39"/>
      <c r="N381" s="35" t="s">
        <v>17</v>
      </c>
      <c r="O381" s="40"/>
      <c r="P381" s="61"/>
      <c r="Q381" s="61"/>
      <c r="R381" s="61"/>
      <c r="S381" s="61"/>
      <c r="T381" s="61"/>
      <c r="U381" s="80"/>
      <c r="V381" s="80"/>
      <c r="W381" s="80"/>
    </row>
    <row r="382">
      <c r="A382" s="34">
        <v>45705.0</v>
      </c>
      <c r="B382" s="34">
        <v>45716.0</v>
      </c>
      <c r="C382" s="35">
        <v>225661.0</v>
      </c>
      <c r="D382" s="35" t="s">
        <v>248</v>
      </c>
      <c r="E382" s="34">
        <v>45444.0</v>
      </c>
      <c r="F382" s="36">
        <f t="shared" si="1"/>
        <v>8</v>
      </c>
      <c r="G382" s="34">
        <v>45527.0</v>
      </c>
      <c r="H382" s="36">
        <f t="shared" si="2"/>
        <v>6</v>
      </c>
      <c r="I382" s="35" t="s">
        <v>39</v>
      </c>
      <c r="J382" s="35" t="s">
        <v>31</v>
      </c>
      <c r="K382" s="38"/>
      <c r="L382" s="39"/>
      <c r="M382" s="39"/>
      <c r="N382" s="35" t="s">
        <v>17</v>
      </c>
      <c r="O382" s="40"/>
      <c r="P382" s="61"/>
      <c r="Q382" s="61"/>
      <c r="R382" s="61"/>
      <c r="S382" s="61"/>
      <c r="T382" s="61"/>
      <c r="U382" s="80"/>
      <c r="V382" s="80"/>
      <c r="W382" s="80"/>
    </row>
    <row r="383">
      <c r="A383" s="34">
        <v>45705.0</v>
      </c>
      <c r="B383" s="34">
        <v>45716.0</v>
      </c>
      <c r="C383" s="35">
        <v>198414.0</v>
      </c>
      <c r="D383" s="35" t="s">
        <v>248</v>
      </c>
      <c r="E383" s="34">
        <v>45505.0</v>
      </c>
      <c r="F383" s="36">
        <f t="shared" si="1"/>
        <v>6</v>
      </c>
      <c r="G383" s="34">
        <v>45561.0</v>
      </c>
      <c r="H383" s="36">
        <f t="shared" si="2"/>
        <v>5</v>
      </c>
      <c r="I383" s="35" t="s">
        <v>39</v>
      </c>
      <c r="J383" s="35" t="s">
        <v>31</v>
      </c>
      <c r="K383" s="38"/>
      <c r="L383" s="39"/>
      <c r="M383" s="39"/>
      <c r="N383" s="35" t="s">
        <v>17</v>
      </c>
      <c r="O383" s="40"/>
      <c r="P383" s="61"/>
      <c r="Q383" s="61"/>
      <c r="R383" s="61"/>
      <c r="S383" s="61"/>
      <c r="T383" s="61"/>
      <c r="U383" s="80"/>
      <c r="V383" s="80"/>
      <c r="W383" s="80"/>
    </row>
    <row r="384">
      <c r="A384" s="34">
        <v>45705.0</v>
      </c>
      <c r="B384" s="34">
        <v>45716.0</v>
      </c>
      <c r="C384" s="35">
        <v>231082.0</v>
      </c>
      <c r="D384" s="35" t="s">
        <v>248</v>
      </c>
      <c r="E384" s="34">
        <v>45536.0</v>
      </c>
      <c r="F384" s="36">
        <f t="shared" si="1"/>
        <v>5</v>
      </c>
      <c r="G384" s="37">
        <v>45587.0</v>
      </c>
      <c r="H384" s="36">
        <f t="shared" si="2"/>
        <v>4</v>
      </c>
      <c r="I384" s="35" t="s">
        <v>39</v>
      </c>
      <c r="J384" s="35" t="s">
        <v>31</v>
      </c>
      <c r="K384" s="38"/>
      <c r="L384" s="39"/>
      <c r="M384" s="39"/>
      <c r="N384" s="35" t="s">
        <v>17</v>
      </c>
      <c r="O384" s="40"/>
      <c r="P384" s="61"/>
      <c r="Q384" s="61"/>
      <c r="R384" s="61"/>
      <c r="S384" s="61"/>
      <c r="T384" s="61"/>
      <c r="U384" s="80"/>
      <c r="V384" s="80"/>
      <c r="W384" s="80"/>
    </row>
    <row r="385">
      <c r="A385" s="34">
        <v>45705.0</v>
      </c>
      <c r="B385" s="34">
        <v>45716.0</v>
      </c>
      <c r="C385" s="35">
        <v>233720.0</v>
      </c>
      <c r="D385" s="35" t="s">
        <v>248</v>
      </c>
      <c r="E385" s="34">
        <v>45566.0</v>
      </c>
      <c r="F385" s="36">
        <f t="shared" si="1"/>
        <v>4</v>
      </c>
      <c r="G385" s="34">
        <v>45543.0</v>
      </c>
      <c r="H385" s="36">
        <f t="shared" si="2"/>
        <v>5</v>
      </c>
      <c r="I385" s="35" t="s">
        <v>39</v>
      </c>
      <c r="J385" s="35" t="s">
        <v>31</v>
      </c>
      <c r="K385" s="38"/>
      <c r="L385" s="39"/>
      <c r="M385" s="39"/>
      <c r="N385" s="35" t="s">
        <v>17</v>
      </c>
      <c r="O385" s="40"/>
      <c r="P385" s="61"/>
      <c r="Q385" s="61"/>
      <c r="R385" s="61"/>
      <c r="S385" s="61"/>
      <c r="T385" s="61"/>
      <c r="U385" s="80"/>
      <c r="V385" s="80"/>
      <c r="W385" s="80"/>
    </row>
    <row r="386">
      <c r="A386" s="34">
        <v>45705.0</v>
      </c>
      <c r="B386" s="34">
        <v>45716.0</v>
      </c>
      <c r="C386" s="35">
        <v>233742.0</v>
      </c>
      <c r="D386" s="35" t="s">
        <v>248</v>
      </c>
      <c r="E386" s="34">
        <v>45597.0</v>
      </c>
      <c r="F386" s="36">
        <f t="shared" si="1"/>
        <v>3</v>
      </c>
      <c r="G386" s="37">
        <v>45618.0</v>
      </c>
      <c r="H386" s="36">
        <f t="shared" si="2"/>
        <v>3</v>
      </c>
      <c r="I386" s="35" t="s">
        <v>46</v>
      </c>
      <c r="J386" s="35" t="s">
        <v>31</v>
      </c>
      <c r="K386" s="38"/>
      <c r="L386" s="39"/>
      <c r="M386" s="39"/>
      <c r="N386" s="35" t="s">
        <v>17</v>
      </c>
      <c r="O386" s="40"/>
      <c r="P386" s="61"/>
      <c r="Q386" s="61"/>
      <c r="R386" s="61"/>
      <c r="S386" s="61"/>
      <c r="T386" s="61"/>
      <c r="U386" s="80"/>
      <c r="V386" s="80"/>
      <c r="W386" s="80"/>
    </row>
    <row r="387">
      <c r="A387" s="34">
        <v>45705.0</v>
      </c>
      <c r="B387" s="34">
        <v>45716.0</v>
      </c>
      <c r="C387" s="35">
        <v>235853.0</v>
      </c>
      <c r="D387" s="35" t="s">
        <v>248</v>
      </c>
      <c r="E387" s="34">
        <v>45597.0</v>
      </c>
      <c r="F387" s="36">
        <f t="shared" si="1"/>
        <v>3</v>
      </c>
      <c r="G387" s="34">
        <v>45629.0</v>
      </c>
      <c r="H387" s="36">
        <f t="shared" si="2"/>
        <v>2</v>
      </c>
      <c r="I387" s="35" t="s">
        <v>62</v>
      </c>
      <c r="J387" s="35" t="s">
        <v>31</v>
      </c>
      <c r="K387" s="38"/>
      <c r="L387" s="39"/>
      <c r="M387" s="39"/>
      <c r="N387" s="35" t="s">
        <v>17</v>
      </c>
      <c r="O387" s="40"/>
      <c r="P387" s="61"/>
      <c r="Q387" s="61"/>
      <c r="R387" s="61"/>
      <c r="S387" s="61"/>
      <c r="T387" s="61"/>
      <c r="U387" s="80"/>
      <c r="V387" s="80"/>
      <c r="W387" s="80"/>
    </row>
    <row r="388">
      <c r="A388" s="34">
        <v>45705.0</v>
      </c>
      <c r="B388" s="34">
        <v>45716.0</v>
      </c>
      <c r="C388" s="35">
        <v>236300.0</v>
      </c>
      <c r="D388" s="35" t="s">
        <v>248</v>
      </c>
      <c r="E388" s="34">
        <v>45597.0</v>
      </c>
      <c r="F388" s="36">
        <f t="shared" si="1"/>
        <v>3</v>
      </c>
      <c r="G388" s="37">
        <v>45639.0</v>
      </c>
      <c r="H388" s="36">
        <f t="shared" si="2"/>
        <v>2</v>
      </c>
      <c r="I388" s="35" t="s">
        <v>39</v>
      </c>
      <c r="J388" s="35" t="s">
        <v>31</v>
      </c>
      <c r="K388" s="38"/>
      <c r="L388" s="39"/>
      <c r="M388" s="39"/>
      <c r="N388" s="35" t="s">
        <v>17</v>
      </c>
      <c r="O388" s="40"/>
      <c r="P388" s="61"/>
      <c r="Q388" s="61"/>
      <c r="R388" s="61"/>
      <c r="S388" s="61"/>
      <c r="T388" s="61"/>
      <c r="U388" s="80"/>
      <c r="V388" s="80"/>
      <c r="W388" s="80"/>
    </row>
    <row r="389">
      <c r="A389" s="34">
        <v>45705.0</v>
      </c>
      <c r="B389" s="34">
        <v>45716.0</v>
      </c>
      <c r="C389" s="35">
        <v>237991.0</v>
      </c>
      <c r="D389" s="35" t="s">
        <v>248</v>
      </c>
      <c r="E389" s="34">
        <v>45536.0</v>
      </c>
      <c r="F389" s="36">
        <f t="shared" si="1"/>
        <v>5</v>
      </c>
      <c r="G389" s="34">
        <v>45663.0</v>
      </c>
      <c r="H389" s="36">
        <f t="shared" si="2"/>
        <v>1</v>
      </c>
      <c r="I389" s="35" t="s">
        <v>39</v>
      </c>
      <c r="J389" s="35" t="s">
        <v>31</v>
      </c>
      <c r="K389" s="38"/>
      <c r="L389" s="39"/>
      <c r="M389" s="39"/>
      <c r="N389" s="35" t="s">
        <v>17</v>
      </c>
      <c r="O389" s="40"/>
      <c r="P389" s="61"/>
      <c r="Q389" s="61"/>
      <c r="R389" s="61"/>
      <c r="S389" s="61"/>
      <c r="T389" s="61"/>
      <c r="U389" s="80"/>
      <c r="V389" s="80"/>
      <c r="W389" s="80"/>
    </row>
    <row r="390">
      <c r="A390" s="34">
        <v>45705.0</v>
      </c>
      <c r="B390" s="34">
        <v>45716.0</v>
      </c>
      <c r="C390" s="35">
        <v>238439.0</v>
      </c>
      <c r="D390" s="35" t="s">
        <v>248</v>
      </c>
      <c r="E390" s="34">
        <v>45627.0</v>
      </c>
      <c r="F390" s="36">
        <f t="shared" si="1"/>
        <v>2</v>
      </c>
      <c r="G390" s="34">
        <v>45670.0</v>
      </c>
      <c r="H390" s="36">
        <f t="shared" si="2"/>
        <v>1</v>
      </c>
      <c r="I390" s="35" t="s">
        <v>39</v>
      </c>
      <c r="J390" s="35" t="s">
        <v>31</v>
      </c>
      <c r="K390" s="38"/>
      <c r="L390" s="39"/>
      <c r="M390" s="39"/>
      <c r="N390" s="35" t="s">
        <v>17</v>
      </c>
      <c r="O390" s="40"/>
      <c r="P390" s="61"/>
      <c r="Q390" s="61"/>
      <c r="R390" s="61"/>
      <c r="S390" s="61"/>
      <c r="T390" s="61"/>
      <c r="U390" s="80"/>
      <c r="V390" s="80"/>
      <c r="W390" s="80"/>
    </row>
    <row r="391">
      <c r="A391" s="34">
        <v>45705.0</v>
      </c>
      <c r="B391" s="34">
        <v>45716.0</v>
      </c>
      <c r="C391" s="35">
        <v>240396.0</v>
      </c>
      <c r="D391" s="35" t="s">
        <v>248</v>
      </c>
      <c r="E391" s="34">
        <v>45627.0</v>
      </c>
      <c r="F391" s="36">
        <f t="shared" si="1"/>
        <v>2</v>
      </c>
      <c r="G391" s="34">
        <v>45684.0</v>
      </c>
      <c r="H391" s="36">
        <f t="shared" si="2"/>
        <v>1</v>
      </c>
      <c r="I391" s="35" t="s">
        <v>39</v>
      </c>
      <c r="J391" s="35" t="s">
        <v>31</v>
      </c>
      <c r="K391" s="38"/>
      <c r="L391" s="39"/>
      <c r="M391" s="39"/>
      <c r="N391" s="35" t="s">
        <v>17</v>
      </c>
      <c r="O391" s="40"/>
      <c r="P391" s="61"/>
      <c r="Q391" s="61"/>
      <c r="R391" s="61"/>
      <c r="S391" s="61"/>
      <c r="T391" s="61"/>
      <c r="U391" s="80"/>
      <c r="V391" s="80"/>
      <c r="W391" s="80"/>
    </row>
    <row r="392">
      <c r="A392" s="34">
        <v>45705.0</v>
      </c>
      <c r="B392" s="34">
        <v>45716.0</v>
      </c>
      <c r="C392" s="35">
        <v>222209.0</v>
      </c>
      <c r="D392" s="35" t="s">
        <v>248</v>
      </c>
      <c r="E392" s="34">
        <v>45658.0</v>
      </c>
      <c r="F392" s="36">
        <f t="shared" si="1"/>
        <v>1</v>
      </c>
      <c r="G392" s="34">
        <v>45691.0</v>
      </c>
      <c r="H392" s="36">
        <f t="shared" si="2"/>
        <v>0</v>
      </c>
      <c r="I392" s="35" t="s">
        <v>62</v>
      </c>
      <c r="J392" s="35" t="s">
        <v>31</v>
      </c>
      <c r="K392" s="38"/>
      <c r="L392" s="39"/>
      <c r="M392" s="39"/>
      <c r="N392" s="35" t="s">
        <v>17</v>
      </c>
      <c r="O392" s="40"/>
      <c r="P392" s="61"/>
      <c r="Q392" s="61"/>
      <c r="R392" s="61"/>
      <c r="S392" s="61"/>
      <c r="T392" s="61"/>
      <c r="U392" s="80"/>
      <c r="V392" s="80"/>
      <c r="W392" s="80"/>
    </row>
    <row r="393">
      <c r="A393" s="34">
        <v>45705.0</v>
      </c>
      <c r="B393" s="34">
        <v>45716.0</v>
      </c>
      <c r="C393" s="35">
        <v>239661.0</v>
      </c>
      <c r="D393" s="35" t="s">
        <v>248</v>
      </c>
      <c r="E393" s="34">
        <v>45658.0</v>
      </c>
      <c r="F393" s="36">
        <f t="shared" si="1"/>
        <v>1</v>
      </c>
      <c r="G393" s="34">
        <v>45694.0</v>
      </c>
      <c r="H393" s="36">
        <f t="shared" si="2"/>
        <v>0</v>
      </c>
      <c r="I393" s="35" t="s">
        <v>43</v>
      </c>
      <c r="J393" s="35" t="s">
        <v>31</v>
      </c>
      <c r="K393" s="38"/>
      <c r="L393" s="39"/>
      <c r="M393" s="39"/>
      <c r="N393" s="35" t="s">
        <v>17</v>
      </c>
      <c r="O393" s="40"/>
      <c r="P393" s="61"/>
      <c r="Q393" s="61"/>
      <c r="R393" s="61"/>
      <c r="S393" s="61"/>
      <c r="T393" s="61"/>
      <c r="U393" s="80"/>
      <c r="V393" s="80"/>
      <c r="W393" s="80"/>
    </row>
    <row r="394">
      <c r="A394" s="34">
        <v>45705.0</v>
      </c>
      <c r="B394" s="34">
        <v>45716.0</v>
      </c>
      <c r="C394" s="35">
        <v>229464.0</v>
      </c>
      <c r="D394" s="35" t="s">
        <v>158</v>
      </c>
      <c r="E394" s="34">
        <v>45597.0</v>
      </c>
      <c r="F394" s="36">
        <f t="shared" si="1"/>
        <v>3</v>
      </c>
      <c r="G394" s="34">
        <v>45663.0</v>
      </c>
      <c r="H394" s="36">
        <f t="shared" si="2"/>
        <v>1</v>
      </c>
      <c r="I394" s="35" t="s">
        <v>43</v>
      </c>
      <c r="J394" s="35" t="s">
        <v>31</v>
      </c>
      <c r="K394" s="38"/>
      <c r="L394" s="39"/>
      <c r="M394" s="39"/>
      <c r="N394" s="35" t="s">
        <v>17</v>
      </c>
      <c r="O394" s="40"/>
      <c r="P394" s="61"/>
      <c r="Q394" s="61"/>
      <c r="R394" s="61"/>
      <c r="S394" s="61"/>
      <c r="T394" s="61"/>
      <c r="U394" s="80"/>
      <c r="V394" s="80"/>
      <c r="W394" s="80"/>
    </row>
    <row r="395">
      <c r="A395" s="34">
        <v>45705.0</v>
      </c>
      <c r="B395" s="34">
        <v>45716.0</v>
      </c>
      <c r="C395" s="35">
        <v>88004.0</v>
      </c>
      <c r="D395" s="35" t="s">
        <v>158</v>
      </c>
      <c r="E395" s="34">
        <v>44287.0</v>
      </c>
      <c r="F395" s="36">
        <f t="shared" si="1"/>
        <v>46</v>
      </c>
      <c r="G395" s="34">
        <v>44335.0</v>
      </c>
      <c r="H395" s="36">
        <f t="shared" si="2"/>
        <v>45</v>
      </c>
      <c r="I395" s="35" t="s">
        <v>62</v>
      </c>
      <c r="J395" s="35" t="s">
        <v>31</v>
      </c>
      <c r="K395" s="38"/>
      <c r="L395" s="39"/>
      <c r="M395" s="39"/>
      <c r="N395" s="35" t="s">
        <v>17</v>
      </c>
      <c r="O395" s="40"/>
      <c r="P395" s="61"/>
      <c r="Q395" s="61"/>
      <c r="R395" s="61"/>
      <c r="S395" s="61"/>
      <c r="T395" s="61"/>
      <c r="U395" s="80"/>
      <c r="V395" s="80"/>
      <c r="W395" s="80"/>
    </row>
    <row r="396">
      <c r="A396" s="34">
        <v>45705.0</v>
      </c>
      <c r="B396" s="34">
        <v>45715.0</v>
      </c>
      <c r="C396" s="35">
        <v>224904.0</v>
      </c>
      <c r="D396" s="35" t="s">
        <v>158</v>
      </c>
      <c r="E396" s="34">
        <v>45444.0</v>
      </c>
      <c r="F396" s="36">
        <f t="shared" si="1"/>
        <v>8</v>
      </c>
      <c r="G396" s="34">
        <v>45524.0</v>
      </c>
      <c r="H396" s="36">
        <f t="shared" si="2"/>
        <v>6</v>
      </c>
      <c r="I396" s="35" t="s">
        <v>62</v>
      </c>
      <c r="J396" s="35">
        <v>102.0</v>
      </c>
      <c r="K396" s="48" t="s">
        <v>358</v>
      </c>
      <c r="L396" s="35" t="s">
        <v>54</v>
      </c>
      <c r="M396" s="35" t="s">
        <v>55</v>
      </c>
      <c r="N396" s="35" t="s">
        <v>15</v>
      </c>
      <c r="O396" s="40"/>
      <c r="P396" s="61"/>
      <c r="Q396" s="61"/>
      <c r="R396" s="61"/>
      <c r="S396" s="61"/>
      <c r="T396" s="61"/>
      <c r="U396" s="80"/>
      <c r="V396" s="80"/>
      <c r="W396" s="80"/>
    </row>
    <row r="397">
      <c r="A397" s="34">
        <v>45705.0</v>
      </c>
      <c r="B397" s="34">
        <v>45714.0</v>
      </c>
      <c r="C397" s="35">
        <v>203069.0</v>
      </c>
      <c r="D397" s="35" t="s">
        <v>158</v>
      </c>
      <c r="E397" s="34">
        <v>45200.0</v>
      </c>
      <c r="F397" s="36">
        <f t="shared" si="1"/>
        <v>16</v>
      </c>
      <c r="G397" s="34">
        <v>45349.0</v>
      </c>
      <c r="H397" s="36">
        <f t="shared" si="2"/>
        <v>12</v>
      </c>
      <c r="I397" s="35" t="s">
        <v>62</v>
      </c>
      <c r="J397" s="35">
        <v>102.0</v>
      </c>
      <c r="K397" s="48" t="s">
        <v>358</v>
      </c>
      <c r="L397" s="35" t="s">
        <v>54</v>
      </c>
      <c r="M397" s="35" t="s">
        <v>353</v>
      </c>
      <c r="N397" s="35" t="s">
        <v>15</v>
      </c>
      <c r="O397" s="40"/>
      <c r="P397" s="61"/>
      <c r="Q397" s="61"/>
      <c r="R397" s="61"/>
      <c r="S397" s="61"/>
      <c r="T397" s="61"/>
      <c r="U397" s="80"/>
      <c r="V397" s="80"/>
      <c r="W397" s="80"/>
    </row>
    <row r="398">
      <c r="A398" s="34">
        <v>45705.0</v>
      </c>
      <c r="B398" s="34">
        <v>45716.0</v>
      </c>
      <c r="C398" s="35">
        <v>182019.0</v>
      </c>
      <c r="D398" s="35" t="s">
        <v>158</v>
      </c>
      <c r="E398" s="34">
        <v>45078.0</v>
      </c>
      <c r="F398" s="36">
        <f t="shared" si="1"/>
        <v>20</v>
      </c>
      <c r="G398" s="34">
        <v>45152.0</v>
      </c>
      <c r="H398" s="36">
        <f t="shared" si="2"/>
        <v>18</v>
      </c>
      <c r="I398" s="35" t="s">
        <v>62</v>
      </c>
      <c r="J398" s="35" t="s">
        <v>21</v>
      </c>
      <c r="K398" s="38"/>
      <c r="L398" s="39"/>
      <c r="M398" s="39"/>
      <c r="N398" s="35" t="s">
        <v>17</v>
      </c>
      <c r="O398" s="40"/>
      <c r="P398" s="61"/>
      <c r="Q398" s="61"/>
      <c r="R398" s="61"/>
      <c r="S398" s="61"/>
      <c r="T398" s="61"/>
      <c r="U398" s="80"/>
      <c r="V398" s="80"/>
      <c r="W398" s="80"/>
    </row>
    <row r="399">
      <c r="A399" s="34">
        <v>45705.0</v>
      </c>
      <c r="B399" s="34">
        <v>45716.0</v>
      </c>
      <c r="C399" s="35">
        <v>198796.0</v>
      </c>
      <c r="D399" s="35" t="s">
        <v>158</v>
      </c>
      <c r="E399" s="34">
        <v>45170.0</v>
      </c>
      <c r="F399" s="36">
        <f t="shared" si="1"/>
        <v>17</v>
      </c>
      <c r="G399" s="34">
        <v>45314.0</v>
      </c>
      <c r="H399" s="36">
        <f t="shared" si="2"/>
        <v>13</v>
      </c>
      <c r="I399" s="35" t="s">
        <v>49</v>
      </c>
      <c r="J399" s="35">
        <v>300.0</v>
      </c>
      <c r="K399" s="38"/>
      <c r="L399" s="39"/>
      <c r="M399" s="39"/>
      <c r="N399" s="35" t="s">
        <v>17</v>
      </c>
      <c r="O399" s="40"/>
      <c r="P399" s="61"/>
      <c r="Q399" s="61"/>
      <c r="R399" s="61"/>
      <c r="S399" s="61"/>
      <c r="T399" s="61"/>
      <c r="U399" s="80"/>
      <c r="V399" s="80"/>
      <c r="W399" s="80"/>
    </row>
    <row r="400">
      <c r="A400" s="34">
        <v>45705.0</v>
      </c>
      <c r="B400" s="34">
        <v>45714.0</v>
      </c>
      <c r="C400" s="35">
        <v>203318.0</v>
      </c>
      <c r="D400" s="35" t="s">
        <v>158</v>
      </c>
      <c r="E400" s="34">
        <v>45261.0</v>
      </c>
      <c r="F400" s="36">
        <f t="shared" si="1"/>
        <v>14</v>
      </c>
      <c r="G400" s="34">
        <v>45365.0</v>
      </c>
      <c r="H400" s="36">
        <f t="shared" si="2"/>
        <v>11</v>
      </c>
      <c r="I400" s="35" t="s">
        <v>62</v>
      </c>
      <c r="J400" s="35">
        <v>102.0</v>
      </c>
      <c r="K400" s="48">
        <v>5000.0</v>
      </c>
      <c r="L400" s="35" t="s">
        <v>68</v>
      </c>
      <c r="M400" s="35" t="s">
        <v>360</v>
      </c>
      <c r="N400" s="35" t="s">
        <v>21</v>
      </c>
      <c r="O400" s="55" t="s">
        <v>370</v>
      </c>
      <c r="P400" s="61"/>
      <c r="Q400" s="61"/>
      <c r="R400" s="61"/>
      <c r="S400" s="61"/>
      <c r="T400" s="61"/>
      <c r="U400" s="80"/>
      <c r="V400" s="80"/>
      <c r="W400" s="80"/>
    </row>
    <row r="401">
      <c r="A401" s="34">
        <v>45705.0</v>
      </c>
      <c r="B401" s="34">
        <v>45707.0</v>
      </c>
      <c r="C401" s="35">
        <v>206363.0</v>
      </c>
      <c r="D401" s="35" t="s">
        <v>158</v>
      </c>
      <c r="E401" s="34">
        <v>45292.0</v>
      </c>
      <c r="F401" s="36">
        <f t="shared" si="1"/>
        <v>13</v>
      </c>
      <c r="G401" s="34">
        <v>45369.0</v>
      </c>
      <c r="H401" s="36">
        <f t="shared" si="2"/>
        <v>11</v>
      </c>
      <c r="I401" s="35" t="s">
        <v>62</v>
      </c>
      <c r="J401" s="35">
        <v>139.0</v>
      </c>
      <c r="K401" s="48">
        <v>12000.0</v>
      </c>
      <c r="L401" s="35" t="s">
        <v>54</v>
      </c>
      <c r="M401" s="35" t="s">
        <v>55</v>
      </c>
      <c r="N401" s="35" t="s">
        <v>15</v>
      </c>
      <c r="O401" s="40"/>
      <c r="P401" s="61"/>
      <c r="Q401" s="61"/>
      <c r="R401" s="61"/>
      <c r="S401" s="61"/>
      <c r="T401" s="61"/>
      <c r="U401" s="80"/>
      <c r="V401" s="80"/>
      <c r="W401" s="80"/>
    </row>
    <row r="402">
      <c r="A402" s="34">
        <v>45705.0</v>
      </c>
      <c r="B402" s="34">
        <v>45716.0</v>
      </c>
      <c r="C402" s="35">
        <v>213557.0</v>
      </c>
      <c r="D402" s="35" t="s">
        <v>158</v>
      </c>
      <c r="E402" s="34">
        <v>45352.0</v>
      </c>
      <c r="F402" s="36">
        <f t="shared" si="1"/>
        <v>11</v>
      </c>
      <c r="G402" s="34">
        <v>45422.0</v>
      </c>
      <c r="H402" s="36">
        <f t="shared" si="2"/>
        <v>9</v>
      </c>
      <c r="I402" s="35" t="s">
        <v>43</v>
      </c>
      <c r="J402" s="35">
        <v>310.0</v>
      </c>
      <c r="K402" s="38"/>
      <c r="L402" s="39"/>
      <c r="M402" s="39"/>
      <c r="N402" s="35" t="s">
        <v>17</v>
      </c>
      <c r="O402" s="40"/>
      <c r="P402" s="61"/>
      <c r="Q402" s="61"/>
      <c r="R402" s="61"/>
      <c r="S402" s="61"/>
      <c r="T402" s="61"/>
      <c r="U402" s="80"/>
      <c r="V402" s="80"/>
      <c r="W402" s="80"/>
    </row>
    <row r="403">
      <c r="A403" s="34">
        <v>45705.0</v>
      </c>
      <c r="B403" s="34">
        <v>45709.0</v>
      </c>
      <c r="C403" s="35">
        <v>213853.0</v>
      </c>
      <c r="D403" s="35" t="s">
        <v>158</v>
      </c>
      <c r="E403" s="34">
        <v>45413.0</v>
      </c>
      <c r="F403" s="36">
        <f t="shared" si="1"/>
        <v>9</v>
      </c>
      <c r="G403" s="34">
        <v>45435.0</v>
      </c>
      <c r="H403" s="36">
        <f t="shared" si="2"/>
        <v>9</v>
      </c>
      <c r="I403" s="35" t="s">
        <v>62</v>
      </c>
      <c r="J403" s="35">
        <v>102.0</v>
      </c>
      <c r="K403" s="48">
        <v>6400.0</v>
      </c>
      <c r="L403" s="35" t="s">
        <v>54</v>
      </c>
      <c r="M403" s="35" t="s">
        <v>353</v>
      </c>
      <c r="N403" s="35" t="s">
        <v>20</v>
      </c>
      <c r="O403" s="40"/>
      <c r="P403" s="61"/>
      <c r="Q403" s="61"/>
      <c r="R403" s="61"/>
      <c r="S403" s="61"/>
      <c r="T403" s="61"/>
      <c r="U403" s="80"/>
      <c r="V403" s="80"/>
      <c r="W403" s="80"/>
    </row>
    <row r="404">
      <c r="A404" s="34">
        <v>45705.0</v>
      </c>
      <c r="B404" s="34">
        <v>45716.0</v>
      </c>
      <c r="C404" s="35">
        <v>224401.0</v>
      </c>
      <c r="D404" s="35" t="s">
        <v>158</v>
      </c>
      <c r="E404" s="34">
        <v>45474.0</v>
      </c>
      <c r="F404" s="36">
        <f t="shared" si="1"/>
        <v>7</v>
      </c>
      <c r="G404" s="34">
        <v>45562.0</v>
      </c>
      <c r="H404" s="36">
        <f t="shared" si="2"/>
        <v>5</v>
      </c>
      <c r="I404" s="35" t="s">
        <v>66</v>
      </c>
      <c r="J404" s="35" t="s">
        <v>31</v>
      </c>
      <c r="K404" s="38"/>
      <c r="L404" s="39"/>
      <c r="M404" s="39"/>
      <c r="N404" s="35" t="s">
        <v>17</v>
      </c>
      <c r="O404" s="40"/>
      <c r="P404" s="61"/>
      <c r="Q404" s="61"/>
      <c r="R404" s="61"/>
      <c r="S404" s="61"/>
      <c r="T404" s="61"/>
      <c r="U404" s="80"/>
      <c r="V404" s="80"/>
      <c r="W404" s="80"/>
    </row>
    <row r="405">
      <c r="A405" s="34">
        <v>45705.0</v>
      </c>
      <c r="B405" s="34">
        <v>45716.0</v>
      </c>
      <c r="C405" s="35">
        <v>228445.0</v>
      </c>
      <c r="D405" s="35" t="s">
        <v>158</v>
      </c>
      <c r="E405" s="34">
        <v>45474.0</v>
      </c>
      <c r="F405" s="36">
        <f t="shared" si="1"/>
        <v>7</v>
      </c>
      <c r="G405" s="34">
        <v>45558.0</v>
      </c>
      <c r="H405" s="36">
        <f t="shared" si="2"/>
        <v>5</v>
      </c>
      <c r="I405" s="35" t="s">
        <v>49</v>
      </c>
      <c r="J405" s="35" t="s">
        <v>31</v>
      </c>
      <c r="K405" s="38"/>
      <c r="L405" s="39"/>
      <c r="M405" s="39"/>
      <c r="N405" s="35" t="s">
        <v>17</v>
      </c>
      <c r="O405" s="40"/>
      <c r="P405" s="61"/>
      <c r="Q405" s="61"/>
      <c r="R405" s="61"/>
      <c r="S405" s="61"/>
      <c r="T405" s="61"/>
      <c r="U405" s="80"/>
      <c r="V405" s="80"/>
      <c r="W405" s="80"/>
    </row>
    <row r="406">
      <c r="A406" s="34">
        <v>45706.0</v>
      </c>
      <c r="B406" s="34">
        <v>45706.0</v>
      </c>
      <c r="C406" s="35">
        <v>223765.0</v>
      </c>
      <c r="D406" s="35" t="s">
        <v>158</v>
      </c>
      <c r="E406" s="34">
        <v>45474.0</v>
      </c>
      <c r="F406" s="36">
        <f t="shared" si="1"/>
        <v>7</v>
      </c>
      <c r="G406" s="34">
        <v>45509.0</v>
      </c>
      <c r="H406" s="36">
        <f t="shared" si="2"/>
        <v>6</v>
      </c>
      <c r="I406" s="35" t="s">
        <v>62</v>
      </c>
      <c r="J406" s="35">
        <v>120.0</v>
      </c>
      <c r="K406" s="48">
        <v>12000.0</v>
      </c>
      <c r="L406" s="35" t="s">
        <v>68</v>
      </c>
      <c r="M406" s="39"/>
      <c r="N406" s="35" t="s">
        <v>15</v>
      </c>
      <c r="O406" s="40"/>
      <c r="P406" s="61"/>
      <c r="Q406" s="61"/>
      <c r="R406" s="61"/>
      <c r="S406" s="61"/>
      <c r="T406" s="61"/>
      <c r="U406" s="80"/>
      <c r="V406" s="80"/>
      <c r="W406" s="80"/>
    </row>
    <row r="407">
      <c r="A407" s="34">
        <v>45705.0</v>
      </c>
      <c r="B407" s="34">
        <v>45716.0</v>
      </c>
      <c r="C407" s="35">
        <v>231297.0</v>
      </c>
      <c r="D407" s="35" t="s">
        <v>158</v>
      </c>
      <c r="E407" s="34">
        <v>45536.0</v>
      </c>
      <c r="F407" s="36">
        <f t="shared" si="1"/>
        <v>5</v>
      </c>
      <c r="G407" s="37">
        <v>45582.0</v>
      </c>
      <c r="H407" s="36">
        <f t="shared" si="2"/>
        <v>4</v>
      </c>
      <c r="I407" s="35" t="s">
        <v>46</v>
      </c>
      <c r="J407" s="35" t="s">
        <v>31</v>
      </c>
      <c r="K407" s="38"/>
      <c r="L407" s="39"/>
      <c r="M407" s="39"/>
      <c r="N407" s="35" t="s">
        <v>17</v>
      </c>
      <c r="O407" s="40"/>
      <c r="P407" s="61"/>
      <c r="Q407" s="61"/>
      <c r="R407" s="61"/>
      <c r="S407" s="61"/>
      <c r="T407" s="61"/>
      <c r="U407" s="80"/>
      <c r="V407" s="80"/>
      <c r="W407" s="80"/>
    </row>
    <row r="408">
      <c r="A408" s="34">
        <v>45705.0</v>
      </c>
      <c r="B408" s="34">
        <v>45716.0</v>
      </c>
      <c r="C408" s="35">
        <v>232873.0</v>
      </c>
      <c r="D408" s="35" t="s">
        <v>158</v>
      </c>
      <c r="E408" s="34">
        <v>45566.0</v>
      </c>
      <c r="F408" s="36">
        <f t="shared" si="1"/>
        <v>4</v>
      </c>
      <c r="G408" s="34">
        <v>45601.0</v>
      </c>
      <c r="H408" s="36">
        <f t="shared" si="2"/>
        <v>3</v>
      </c>
      <c r="I408" s="35" t="s">
        <v>43</v>
      </c>
      <c r="J408" s="35" t="s">
        <v>31</v>
      </c>
      <c r="K408" s="38"/>
      <c r="L408" s="39"/>
      <c r="M408" s="39"/>
      <c r="N408" s="35" t="s">
        <v>17</v>
      </c>
      <c r="O408" s="40"/>
      <c r="P408" s="61"/>
      <c r="Q408" s="61"/>
      <c r="R408" s="61"/>
      <c r="S408" s="61"/>
      <c r="T408" s="61"/>
      <c r="U408" s="80"/>
      <c r="V408" s="80"/>
      <c r="W408" s="80"/>
    </row>
    <row r="409">
      <c r="A409" s="34">
        <v>45705.0</v>
      </c>
      <c r="B409" s="34">
        <v>45716.0</v>
      </c>
      <c r="C409" s="35">
        <v>230508.0</v>
      </c>
      <c r="D409" s="35" t="s">
        <v>158</v>
      </c>
      <c r="E409" s="34">
        <v>45536.0</v>
      </c>
      <c r="F409" s="36">
        <f t="shared" si="1"/>
        <v>5</v>
      </c>
      <c r="G409" s="37">
        <v>45617.0</v>
      </c>
      <c r="H409" s="36">
        <f t="shared" si="2"/>
        <v>3</v>
      </c>
      <c r="I409" s="35" t="s">
        <v>49</v>
      </c>
      <c r="J409" s="35" t="s">
        <v>31</v>
      </c>
      <c r="K409" s="38"/>
      <c r="L409" s="39"/>
      <c r="M409" s="39"/>
      <c r="N409" s="35" t="s">
        <v>17</v>
      </c>
      <c r="O409" s="40"/>
      <c r="P409" s="61"/>
      <c r="Q409" s="61"/>
      <c r="R409" s="61"/>
      <c r="S409" s="61"/>
      <c r="T409" s="61"/>
      <c r="U409" s="80"/>
      <c r="V409" s="80"/>
      <c r="W409" s="80"/>
    </row>
    <row r="410">
      <c r="A410" s="34">
        <v>45705.0</v>
      </c>
      <c r="B410" s="34">
        <v>45716.0</v>
      </c>
      <c r="C410" s="35">
        <v>241065.0</v>
      </c>
      <c r="D410" s="35" t="s">
        <v>158</v>
      </c>
      <c r="E410" s="34">
        <v>45536.0</v>
      </c>
      <c r="F410" s="36">
        <f t="shared" si="1"/>
        <v>5</v>
      </c>
      <c r="G410" s="34">
        <v>45687.0</v>
      </c>
      <c r="H410" s="36">
        <f t="shared" si="2"/>
        <v>0</v>
      </c>
      <c r="I410" s="35" t="s">
        <v>49</v>
      </c>
      <c r="J410" s="35" t="s">
        <v>31</v>
      </c>
      <c r="K410" s="38"/>
      <c r="L410" s="39"/>
      <c r="M410" s="39"/>
      <c r="N410" s="35" t="s">
        <v>17</v>
      </c>
      <c r="O410" s="40"/>
      <c r="P410" s="61"/>
      <c r="Q410" s="61"/>
      <c r="R410" s="61"/>
      <c r="S410" s="61"/>
      <c r="T410" s="61"/>
      <c r="U410" s="80"/>
      <c r="V410" s="80"/>
      <c r="W410" s="80"/>
    </row>
    <row r="411">
      <c r="A411" s="34">
        <v>45705.0</v>
      </c>
      <c r="B411" s="34">
        <v>45716.0</v>
      </c>
      <c r="C411" s="35">
        <v>110620.0</v>
      </c>
      <c r="D411" s="35" t="s">
        <v>89</v>
      </c>
      <c r="E411" s="34">
        <v>44440.0</v>
      </c>
      <c r="F411" s="36">
        <f t="shared" si="1"/>
        <v>41</v>
      </c>
      <c r="G411" s="34">
        <v>44564.0</v>
      </c>
      <c r="H411" s="36">
        <f t="shared" si="2"/>
        <v>37</v>
      </c>
      <c r="I411" s="35" t="s">
        <v>43</v>
      </c>
      <c r="J411" s="35">
        <v>304.0</v>
      </c>
      <c r="K411" s="38"/>
      <c r="L411" s="39"/>
      <c r="M411" s="39"/>
      <c r="N411" s="35" t="s">
        <v>17</v>
      </c>
      <c r="O411" s="40"/>
      <c r="P411" s="61"/>
      <c r="Q411" s="61"/>
      <c r="R411" s="61"/>
      <c r="S411" s="61"/>
      <c r="T411" s="61"/>
      <c r="U411" s="80"/>
      <c r="V411" s="80"/>
      <c r="W411" s="80"/>
    </row>
    <row r="412">
      <c r="A412" s="34">
        <v>45705.0</v>
      </c>
      <c r="B412" s="34">
        <v>45714.0</v>
      </c>
      <c r="C412" s="35">
        <v>182116.0</v>
      </c>
      <c r="D412" s="35" t="s">
        <v>89</v>
      </c>
      <c r="E412" s="34">
        <v>45108.0</v>
      </c>
      <c r="F412" s="36">
        <f t="shared" si="1"/>
        <v>19</v>
      </c>
      <c r="G412" s="34">
        <v>45152.0</v>
      </c>
      <c r="H412" s="36">
        <f t="shared" si="2"/>
        <v>18</v>
      </c>
      <c r="I412" s="35" t="s">
        <v>43</v>
      </c>
      <c r="J412" s="35" t="s">
        <v>31</v>
      </c>
      <c r="K412" s="48" t="s">
        <v>358</v>
      </c>
      <c r="L412" s="35" t="s">
        <v>54</v>
      </c>
      <c r="M412" s="35" t="s">
        <v>21</v>
      </c>
      <c r="N412" s="35" t="s">
        <v>87</v>
      </c>
      <c r="O412" s="40"/>
      <c r="P412" s="61"/>
      <c r="Q412" s="61"/>
      <c r="R412" s="61"/>
      <c r="S412" s="61"/>
      <c r="T412" s="61"/>
      <c r="U412" s="80"/>
      <c r="V412" s="80"/>
      <c r="W412" s="80"/>
    </row>
    <row r="413">
      <c r="A413" s="34">
        <v>45705.0</v>
      </c>
      <c r="B413" s="34">
        <v>45716.0</v>
      </c>
      <c r="C413" s="35">
        <v>169612.0</v>
      </c>
      <c r="D413" s="35" t="s">
        <v>89</v>
      </c>
      <c r="E413" s="34">
        <v>45017.0</v>
      </c>
      <c r="F413" s="36">
        <f t="shared" si="1"/>
        <v>22</v>
      </c>
      <c r="G413" s="34">
        <v>45069.0</v>
      </c>
      <c r="H413" s="36">
        <f t="shared" si="2"/>
        <v>21</v>
      </c>
      <c r="I413" s="35" t="s">
        <v>62</v>
      </c>
      <c r="J413" s="35" t="s">
        <v>31</v>
      </c>
      <c r="K413" s="38"/>
      <c r="L413" s="39"/>
      <c r="M413" s="39"/>
      <c r="N413" s="35" t="s">
        <v>17</v>
      </c>
      <c r="O413" s="40"/>
      <c r="P413" s="61"/>
      <c r="Q413" s="61"/>
      <c r="R413" s="61"/>
      <c r="S413" s="61"/>
      <c r="T413" s="61"/>
      <c r="U413" s="80"/>
      <c r="V413" s="80"/>
      <c r="W413" s="80"/>
    </row>
    <row r="414">
      <c r="A414" s="34">
        <v>45705.0</v>
      </c>
      <c r="B414" s="34">
        <v>45712.0</v>
      </c>
      <c r="C414" s="35">
        <v>173535.0</v>
      </c>
      <c r="D414" s="35" t="s">
        <v>89</v>
      </c>
      <c r="E414" s="34">
        <v>43831.0</v>
      </c>
      <c r="F414" s="36">
        <f t="shared" si="1"/>
        <v>61</v>
      </c>
      <c r="G414" s="34">
        <v>45082.0</v>
      </c>
      <c r="H414" s="36">
        <f t="shared" si="2"/>
        <v>20</v>
      </c>
      <c r="I414" s="35" t="s">
        <v>39</v>
      </c>
      <c r="J414" s="35">
        <v>505.0</v>
      </c>
      <c r="K414" s="48">
        <v>2000.0</v>
      </c>
      <c r="L414" s="35" t="s">
        <v>54</v>
      </c>
      <c r="M414" s="35" t="s">
        <v>350</v>
      </c>
      <c r="N414" s="35" t="s">
        <v>20</v>
      </c>
      <c r="O414" s="40"/>
      <c r="P414" s="61"/>
      <c r="Q414" s="61"/>
      <c r="R414" s="61"/>
      <c r="S414" s="61"/>
      <c r="T414" s="61"/>
      <c r="U414" s="80"/>
      <c r="V414" s="80"/>
      <c r="W414" s="80"/>
    </row>
    <row r="415">
      <c r="A415" s="34">
        <v>45705.0</v>
      </c>
      <c r="B415" s="34">
        <v>45716.0</v>
      </c>
      <c r="C415" s="35">
        <v>180794.0</v>
      </c>
      <c r="D415" s="35" t="s">
        <v>89</v>
      </c>
      <c r="E415" s="34">
        <v>44958.0</v>
      </c>
      <c r="F415" s="36">
        <f t="shared" si="1"/>
        <v>24</v>
      </c>
      <c r="G415" s="34">
        <v>45141.0</v>
      </c>
      <c r="H415" s="36">
        <f t="shared" si="2"/>
        <v>18</v>
      </c>
      <c r="I415" s="35" t="s">
        <v>67</v>
      </c>
      <c r="J415" s="35" t="s">
        <v>31</v>
      </c>
      <c r="K415" s="38"/>
      <c r="L415" s="39"/>
      <c r="M415" s="39"/>
      <c r="N415" s="35" t="s">
        <v>17</v>
      </c>
      <c r="O415" s="40"/>
      <c r="P415" s="61"/>
      <c r="Q415" s="61"/>
      <c r="R415" s="61"/>
      <c r="S415" s="61"/>
      <c r="T415" s="61"/>
      <c r="U415" s="80"/>
      <c r="V415" s="80"/>
      <c r="W415" s="80"/>
    </row>
    <row r="416">
      <c r="A416" s="34">
        <v>45705.0</v>
      </c>
      <c r="B416" s="34">
        <v>45716.0</v>
      </c>
      <c r="C416" s="35">
        <v>186808.0</v>
      </c>
      <c r="D416" s="35" t="s">
        <v>89</v>
      </c>
      <c r="E416" s="34">
        <v>45078.0</v>
      </c>
      <c r="F416" s="36">
        <f t="shared" si="1"/>
        <v>20</v>
      </c>
      <c r="G416" s="34">
        <v>45195.0</v>
      </c>
      <c r="H416" s="36">
        <f t="shared" si="2"/>
        <v>17</v>
      </c>
      <c r="I416" s="35" t="s">
        <v>43</v>
      </c>
      <c r="J416" s="35" t="s">
        <v>31</v>
      </c>
      <c r="K416" s="38"/>
      <c r="L416" s="39"/>
      <c r="M416" s="39"/>
      <c r="N416" s="35" t="s">
        <v>17</v>
      </c>
      <c r="O416" s="40"/>
      <c r="P416" s="61"/>
      <c r="Q416" s="61"/>
      <c r="R416" s="61"/>
      <c r="S416" s="61"/>
      <c r="T416" s="61"/>
      <c r="U416" s="80"/>
      <c r="V416" s="80"/>
      <c r="W416" s="80"/>
    </row>
    <row r="417">
      <c r="A417" s="34">
        <v>45705.0</v>
      </c>
      <c r="B417" s="34">
        <v>45709.0</v>
      </c>
      <c r="C417" s="35">
        <v>194005.0</v>
      </c>
      <c r="D417" s="35" t="s">
        <v>89</v>
      </c>
      <c r="E417" s="34">
        <v>45231.0</v>
      </c>
      <c r="F417" s="36">
        <f t="shared" si="1"/>
        <v>15</v>
      </c>
      <c r="G417" s="37">
        <v>45254.0</v>
      </c>
      <c r="H417" s="36">
        <f t="shared" si="2"/>
        <v>15</v>
      </c>
      <c r="I417" s="35" t="s">
        <v>62</v>
      </c>
      <c r="J417" s="35">
        <v>139.0</v>
      </c>
      <c r="K417" s="48" t="s">
        <v>374</v>
      </c>
      <c r="L417" s="35" t="s">
        <v>54</v>
      </c>
      <c r="M417" s="35" t="s">
        <v>20</v>
      </c>
      <c r="N417" s="35" t="s">
        <v>20</v>
      </c>
      <c r="O417" s="40"/>
      <c r="P417" s="61"/>
      <c r="Q417" s="61"/>
      <c r="R417" s="61"/>
      <c r="S417" s="61"/>
      <c r="T417" s="61"/>
      <c r="U417" s="80"/>
      <c r="V417" s="80"/>
      <c r="W417" s="80"/>
    </row>
    <row r="418">
      <c r="A418" s="34">
        <v>45705.0</v>
      </c>
      <c r="B418" s="34">
        <v>45716.0</v>
      </c>
      <c r="C418" s="35">
        <v>199544.0</v>
      </c>
      <c r="D418" s="35" t="s">
        <v>89</v>
      </c>
      <c r="E418" s="34">
        <v>45078.0</v>
      </c>
      <c r="F418" s="36">
        <f t="shared" si="1"/>
        <v>20</v>
      </c>
      <c r="G418" s="34">
        <v>45314.0</v>
      </c>
      <c r="H418" s="36">
        <f t="shared" si="2"/>
        <v>13</v>
      </c>
      <c r="I418" s="35" t="s">
        <v>67</v>
      </c>
      <c r="J418" s="35" t="s">
        <v>31</v>
      </c>
      <c r="K418" s="38"/>
      <c r="L418" s="39"/>
      <c r="M418" s="39"/>
      <c r="N418" s="35" t="s">
        <v>17</v>
      </c>
      <c r="O418" s="40"/>
      <c r="P418" s="61"/>
      <c r="Q418" s="61"/>
      <c r="R418" s="61"/>
      <c r="S418" s="61"/>
      <c r="T418" s="61"/>
      <c r="U418" s="80"/>
      <c r="V418" s="80"/>
      <c r="W418" s="80"/>
    </row>
    <row r="419">
      <c r="A419" s="34">
        <v>45705.0</v>
      </c>
      <c r="B419" s="34">
        <v>45712.0</v>
      </c>
      <c r="C419" s="35">
        <v>174768.0</v>
      </c>
      <c r="D419" s="35" t="s">
        <v>89</v>
      </c>
      <c r="E419" s="34">
        <v>45170.0</v>
      </c>
      <c r="F419" s="36">
        <f t="shared" si="1"/>
        <v>17</v>
      </c>
      <c r="G419" s="34">
        <v>45264.0</v>
      </c>
      <c r="H419" s="36">
        <f t="shared" si="2"/>
        <v>14</v>
      </c>
      <c r="I419" s="35" t="s">
        <v>62</v>
      </c>
      <c r="J419" s="35">
        <v>112.0</v>
      </c>
      <c r="K419" s="48" t="s">
        <v>374</v>
      </c>
      <c r="L419" s="35" t="s">
        <v>54</v>
      </c>
      <c r="M419" s="35" t="s">
        <v>55</v>
      </c>
      <c r="N419" s="35" t="s">
        <v>15</v>
      </c>
      <c r="O419" s="40"/>
      <c r="P419" s="61"/>
      <c r="Q419" s="61"/>
      <c r="R419" s="61"/>
      <c r="S419" s="61"/>
      <c r="T419" s="61"/>
      <c r="U419" s="80"/>
      <c r="V419" s="80"/>
      <c r="W419" s="80"/>
    </row>
    <row r="420">
      <c r="A420" s="34">
        <v>45705.0</v>
      </c>
      <c r="B420" s="34">
        <v>45709.0</v>
      </c>
      <c r="C420" s="35">
        <v>201964.0</v>
      </c>
      <c r="D420" s="35" t="s">
        <v>89</v>
      </c>
      <c r="E420" s="34">
        <v>45323.0</v>
      </c>
      <c r="F420" s="36">
        <f t="shared" si="1"/>
        <v>12</v>
      </c>
      <c r="G420" s="34">
        <v>45363.0</v>
      </c>
      <c r="H420" s="36">
        <f t="shared" si="2"/>
        <v>11</v>
      </c>
      <c r="I420" s="35" t="s">
        <v>62</v>
      </c>
      <c r="J420" s="35">
        <v>139.0</v>
      </c>
      <c r="K420" s="48">
        <v>15000.0</v>
      </c>
      <c r="L420" s="35" t="s">
        <v>54</v>
      </c>
      <c r="M420" s="35" t="s">
        <v>55</v>
      </c>
      <c r="N420" s="35" t="s">
        <v>15</v>
      </c>
      <c r="O420" s="40"/>
      <c r="P420" s="61"/>
      <c r="Q420" s="61"/>
      <c r="R420" s="61"/>
      <c r="S420" s="61"/>
      <c r="T420" s="61"/>
      <c r="U420" s="80"/>
      <c r="V420" s="80"/>
      <c r="W420" s="80"/>
    </row>
    <row r="421">
      <c r="A421" s="34">
        <v>45705.0</v>
      </c>
      <c r="B421" s="34">
        <v>45712.0</v>
      </c>
      <c r="C421" s="35">
        <v>210689.0</v>
      </c>
      <c r="D421" s="35" t="s">
        <v>89</v>
      </c>
      <c r="E421" s="34">
        <v>45170.0</v>
      </c>
      <c r="F421" s="36">
        <f t="shared" si="1"/>
        <v>17</v>
      </c>
      <c r="G421" s="34">
        <v>45398.0</v>
      </c>
      <c r="H421" s="36">
        <f t="shared" si="2"/>
        <v>10</v>
      </c>
      <c r="I421" s="35" t="s">
        <v>62</v>
      </c>
      <c r="J421" s="35">
        <v>103.0</v>
      </c>
      <c r="K421" s="48" t="s">
        <v>351</v>
      </c>
      <c r="L421" s="35" t="s">
        <v>54</v>
      </c>
      <c r="M421" s="35" t="s">
        <v>353</v>
      </c>
      <c r="N421" s="35" t="s">
        <v>20</v>
      </c>
      <c r="O421" s="55" t="s">
        <v>45</v>
      </c>
      <c r="P421" s="61"/>
      <c r="Q421" s="61"/>
      <c r="R421" s="61"/>
      <c r="S421" s="61"/>
      <c r="T421" s="61"/>
      <c r="U421" s="80"/>
      <c r="V421" s="80"/>
      <c r="W421" s="80"/>
    </row>
    <row r="422">
      <c r="A422" s="34">
        <v>45705.0</v>
      </c>
      <c r="B422" s="34">
        <v>45713.0</v>
      </c>
      <c r="C422" s="35">
        <v>216101.0</v>
      </c>
      <c r="D422" s="35" t="s">
        <v>89</v>
      </c>
      <c r="E422" s="34">
        <v>45413.0</v>
      </c>
      <c r="F422" s="36">
        <f t="shared" si="1"/>
        <v>9</v>
      </c>
      <c r="G422" s="34">
        <v>45440.0</v>
      </c>
      <c r="H422" s="36">
        <f t="shared" si="2"/>
        <v>9</v>
      </c>
      <c r="I422" s="35" t="s">
        <v>39</v>
      </c>
      <c r="J422" s="35">
        <v>520.0</v>
      </c>
      <c r="K422" s="48" t="s">
        <v>374</v>
      </c>
      <c r="L422" s="35" t="s">
        <v>54</v>
      </c>
      <c r="M422" s="35" t="s">
        <v>353</v>
      </c>
      <c r="N422" s="35" t="s">
        <v>20</v>
      </c>
      <c r="O422" s="40"/>
      <c r="P422" s="61"/>
      <c r="Q422" s="61"/>
      <c r="R422" s="61"/>
      <c r="S422" s="61"/>
      <c r="T422" s="61"/>
      <c r="U422" s="80"/>
      <c r="V422" s="80"/>
      <c r="W422" s="80"/>
    </row>
    <row r="423">
      <c r="A423" s="34">
        <v>45705.0</v>
      </c>
      <c r="B423" s="34">
        <v>45716.0</v>
      </c>
      <c r="C423" s="35">
        <v>222326.0</v>
      </c>
      <c r="D423" s="35" t="s">
        <v>163</v>
      </c>
      <c r="E423" s="34">
        <v>45474.0</v>
      </c>
      <c r="F423" s="36">
        <f t="shared" si="1"/>
        <v>7</v>
      </c>
      <c r="G423" s="34">
        <v>45512.0</v>
      </c>
      <c r="H423" s="36">
        <f t="shared" si="2"/>
        <v>6</v>
      </c>
      <c r="I423" s="35" t="s">
        <v>39</v>
      </c>
      <c r="J423" s="35" t="s">
        <v>31</v>
      </c>
      <c r="K423" s="38"/>
      <c r="L423" s="39"/>
      <c r="M423" s="39"/>
      <c r="N423" s="35" t="s">
        <v>17</v>
      </c>
      <c r="O423" s="40"/>
      <c r="P423" s="61"/>
      <c r="Q423" s="61"/>
      <c r="R423" s="61"/>
      <c r="S423" s="61"/>
      <c r="T423" s="61"/>
      <c r="U423" s="80"/>
      <c r="V423" s="80"/>
      <c r="W423" s="80"/>
    </row>
    <row r="424">
      <c r="A424" s="34">
        <v>45705.0</v>
      </c>
      <c r="B424" s="34">
        <v>45716.0</v>
      </c>
      <c r="C424" s="35">
        <v>235990.0</v>
      </c>
      <c r="D424" s="35" t="s">
        <v>163</v>
      </c>
      <c r="E424" s="34">
        <v>45566.0</v>
      </c>
      <c r="F424" s="36">
        <f t="shared" si="1"/>
        <v>4</v>
      </c>
      <c r="G424" s="34">
        <v>45628.0</v>
      </c>
      <c r="H424" s="36">
        <f t="shared" si="2"/>
        <v>2</v>
      </c>
      <c r="I424" s="35" t="s">
        <v>62</v>
      </c>
      <c r="J424" s="35" t="s">
        <v>31</v>
      </c>
      <c r="K424" s="38"/>
      <c r="L424" s="39"/>
      <c r="M424" s="39"/>
      <c r="N424" s="35" t="s">
        <v>17</v>
      </c>
      <c r="O424" s="40"/>
      <c r="P424" s="61"/>
      <c r="Q424" s="61"/>
      <c r="R424" s="61"/>
      <c r="S424" s="61"/>
      <c r="T424" s="61"/>
      <c r="U424" s="80"/>
      <c r="V424" s="80"/>
      <c r="W424" s="80"/>
    </row>
    <row r="425">
      <c r="A425" s="34">
        <v>45705.0</v>
      </c>
      <c r="B425" s="34">
        <v>45716.0</v>
      </c>
      <c r="C425" s="35">
        <v>214192.0</v>
      </c>
      <c r="D425" s="35" t="s">
        <v>163</v>
      </c>
      <c r="E425" s="34">
        <v>45444.0</v>
      </c>
      <c r="F425" s="36">
        <f t="shared" si="1"/>
        <v>8</v>
      </c>
      <c r="G425" s="34">
        <v>45513.0</v>
      </c>
      <c r="H425" s="36">
        <f t="shared" si="2"/>
        <v>6</v>
      </c>
      <c r="I425" s="35" t="s">
        <v>62</v>
      </c>
      <c r="J425" s="35">
        <v>101.0</v>
      </c>
      <c r="K425" s="38"/>
      <c r="L425" s="39"/>
      <c r="M425" s="39"/>
      <c r="N425" s="35" t="s">
        <v>17</v>
      </c>
      <c r="O425" s="40"/>
      <c r="P425" s="61"/>
      <c r="Q425" s="61"/>
      <c r="R425" s="61"/>
      <c r="S425" s="61"/>
      <c r="T425" s="61"/>
      <c r="U425" s="80"/>
      <c r="V425" s="80"/>
      <c r="W425" s="80"/>
    </row>
    <row r="426">
      <c r="A426" s="34">
        <v>45714.0</v>
      </c>
      <c r="B426" s="34">
        <v>45714.0</v>
      </c>
      <c r="C426" s="35">
        <v>219632.0</v>
      </c>
      <c r="D426" s="35" t="s">
        <v>163</v>
      </c>
      <c r="E426" s="34">
        <v>45413.0</v>
      </c>
      <c r="F426" s="36">
        <f t="shared" si="1"/>
        <v>9</v>
      </c>
      <c r="G426" s="34">
        <v>45471.0</v>
      </c>
      <c r="H426" s="36">
        <f t="shared" si="2"/>
        <v>8</v>
      </c>
      <c r="I426" s="35" t="s">
        <v>39</v>
      </c>
      <c r="J426" s="35">
        <v>504.0</v>
      </c>
      <c r="K426" s="48">
        <v>6000.0</v>
      </c>
      <c r="L426" s="35" t="s">
        <v>54</v>
      </c>
      <c r="M426" s="35" t="s">
        <v>357</v>
      </c>
      <c r="N426" s="35" t="s">
        <v>21</v>
      </c>
      <c r="O426" s="55" t="s">
        <v>396</v>
      </c>
      <c r="P426" s="61"/>
      <c r="Q426" s="61"/>
      <c r="R426" s="61"/>
      <c r="S426" s="61"/>
      <c r="T426" s="61"/>
      <c r="U426" s="80"/>
      <c r="V426" s="80"/>
      <c r="W426" s="80"/>
    </row>
    <row r="427">
      <c r="A427" s="34">
        <v>45705.0</v>
      </c>
      <c r="B427" s="34">
        <v>45716.0</v>
      </c>
      <c r="C427" s="35">
        <v>220037.0</v>
      </c>
      <c r="D427" s="35" t="s">
        <v>163</v>
      </c>
      <c r="E427" s="34">
        <v>45474.0</v>
      </c>
      <c r="F427" s="36">
        <f t="shared" si="1"/>
        <v>7</v>
      </c>
      <c r="G427" s="34">
        <v>45400.0</v>
      </c>
      <c r="H427" s="36">
        <f t="shared" si="2"/>
        <v>10</v>
      </c>
      <c r="I427" s="35" t="s">
        <v>62</v>
      </c>
      <c r="J427" s="35">
        <v>101.0</v>
      </c>
      <c r="K427" s="38"/>
      <c r="L427" s="39"/>
      <c r="M427" s="39"/>
      <c r="N427" s="35" t="s">
        <v>17</v>
      </c>
      <c r="O427" s="40"/>
      <c r="P427" s="61"/>
      <c r="Q427" s="61"/>
      <c r="R427" s="61"/>
      <c r="S427" s="61"/>
      <c r="T427" s="61"/>
      <c r="U427" s="80"/>
      <c r="V427" s="80"/>
      <c r="W427" s="80"/>
    </row>
    <row r="428">
      <c r="A428" s="34">
        <v>45705.0</v>
      </c>
      <c r="B428" s="34">
        <v>45716.0</v>
      </c>
      <c r="C428" s="35">
        <v>226228.0</v>
      </c>
      <c r="D428" s="35" t="s">
        <v>163</v>
      </c>
      <c r="E428" s="34">
        <v>45474.0</v>
      </c>
      <c r="F428" s="36">
        <f t="shared" si="1"/>
        <v>7</v>
      </c>
      <c r="G428" s="34">
        <v>45532.0</v>
      </c>
      <c r="H428" s="36">
        <f t="shared" si="2"/>
        <v>6</v>
      </c>
      <c r="I428" s="35" t="s">
        <v>39</v>
      </c>
      <c r="J428" s="35" t="s">
        <v>31</v>
      </c>
      <c r="K428" s="38"/>
      <c r="L428" s="39"/>
      <c r="M428" s="39"/>
      <c r="N428" s="35" t="s">
        <v>17</v>
      </c>
      <c r="O428" s="40"/>
      <c r="P428" s="61"/>
      <c r="Q428" s="61"/>
      <c r="R428" s="61"/>
      <c r="S428" s="61"/>
      <c r="T428" s="61"/>
      <c r="U428" s="80"/>
      <c r="V428" s="80"/>
      <c r="W428" s="80"/>
    </row>
    <row r="429">
      <c r="A429" s="34">
        <v>45705.0</v>
      </c>
      <c r="B429" s="34">
        <v>45716.0</v>
      </c>
      <c r="C429" s="35">
        <v>227645.0</v>
      </c>
      <c r="D429" s="35" t="s">
        <v>163</v>
      </c>
      <c r="E429" s="34">
        <v>45505.0</v>
      </c>
      <c r="F429" s="36">
        <f t="shared" si="1"/>
        <v>6</v>
      </c>
      <c r="G429" s="34">
        <v>45547.0</v>
      </c>
      <c r="H429" s="36">
        <f t="shared" si="2"/>
        <v>5</v>
      </c>
      <c r="I429" s="35" t="s">
        <v>46</v>
      </c>
      <c r="J429" s="35" t="s">
        <v>31</v>
      </c>
      <c r="K429" s="38"/>
      <c r="L429" s="39"/>
      <c r="M429" s="39"/>
      <c r="N429" s="35" t="s">
        <v>17</v>
      </c>
      <c r="O429" s="40"/>
      <c r="P429" s="61"/>
      <c r="Q429" s="61"/>
      <c r="R429" s="61"/>
      <c r="S429" s="61"/>
      <c r="T429" s="61"/>
      <c r="U429" s="80"/>
      <c r="V429" s="80"/>
      <c r="W429" s="80"/>
    </row>
    <row r="430">
      <c r="A430" s="34">
        <v>45705.0</v>
      </c>
      <c r="B430" s="34">
        <v>45712.0</v>
      </c>
      <c r="C430" s="35">
        <v>227087.0</v>
      </c>
      <c r="D430" s="35" t="s">
        <v>163</v>
      </c>
      <c r="E430" s="34">
        <v>45505.0</v>
      </c>
      <c r="F430" s="36">
        <f t="shared" si="1"/>
        <v>6</v>
      </c>
      <c r="G430" s="34">
        <v>45560.0</v>
      </c>
      <c r="H430" s="36">
        <f t="shared" si="2"/>
        <v>5</v>
      </c>
      <c r="I430" s="35" t="s">
        <v>49</v>
      </c>
      <c r="J430" s="35" t="s">
        <v>31</v>
      </c>
      <c r="K430" s="38"/>
      <c r="L430" s="39"/>
      <c r="M430" s="39"/>
      <c r="N430" s="35" t="s">
        <v>23</v>
      </c>
      <c r="O430" s="40"/>
      <c r="P430" s="61"/>
      <c r="Q430" s="61"/>
      <c r="R430" s="61"/>
      <c r="S430" s="61"/>
      <c r="T430" s="61"/>
      <c r="U430" s="80"/>
      <c r="V430" s="80"/>
      <c r="W430" s="80"/>
    </row>
    <row r="431">
      <c r="A431" s="34">
        <v>45705.0</v>
      </c>
      <c r="B431" s="34">
        <v>45716.0</v>
      </c>
      <c r="C431" s="35">
        <v>230297.0</v>
      </c>
      <c r="D431" s="35" t="s">
        <v>163</v>
      </c>
      <c r="E431" s="34">
        <v>45536.0</v>
      </c>
      <c r="F431" s="36">
        <f t="shared" si="1"/>
        <v>5</v>
      </c>
      <c r="G431" s="34">
        <v>45573.0</v>
      </c>
      <c r="H431" s="36">
        <f t="shared" si="2"/>
        <v>4</v>
      </c>
      <c r="I431" s="35" t="s">
        <v>62</v>
      </c>
      <c r="J431" s="35" t="s">
        <v>31</v>
      </c>
      <c r="K431" s="38"/>
      <c r="L431" s="39"/>
      <c r="M431" s="39"/>
      <c r="N431" s="35" t="s">
        <v>17</v>
      </c>
      <c r="O431" s="40"/>
      <c r="P431" s="61"/>
      <c r="Q431" s="61"/>
      <c r="R431" s="61"/>
      <c r="S431" s="61"/>
      <c r="T431" s="61"/>
      <c r="U431" s="80"/>
      <c r="V431" s="80"/>
      <c r="W431" s="80"/>
    </row>
    <row r="432">
      <c r="A432" s="34">
        <v>45705.0</v>
      </c>
      <c r="B432" s="34">
        <v>45716.0</v>
      </c>
      <c r="C432" s="35">
        <v>232458.0</v>
      </c>
      <c r="D432" s="35" t="s">
        <v>163</v>
      </c>
      <c r="E432" s="34">
        <v>45536.0</v>
      </c>
      <c r="F432" s="36">
        <f t="shared" si="1"/>
        <v>5</v>
      </c>
      <c r="G432" s="37">
        <v>45594.0</v>
      </c>
      <c r="H432" s="36">
        <f t="shared" si="2"/>
        <v>3</v>
      </c>
      <c r="I432" s="35" t="s">
        <v>47</v>
      </c>
      <c r="J432" s="35" t="s">
        <v>31</v>
      </c>
      <c r="K432" s="38"/>
      <c r="L432" s="39"/>
      <c r="M432" s="39"/>
      <c r="N432" s="35" t="s">
        <v>17</v>
      </c>
      <c r="O432" s="40"/>
      <c r="P432" s="61"/>
      <c r="Q432" s="61"/>
      <c r="R432" s="61"/>
      <c r="S432" s="61"/>
      <c r="T432" s="61"/>
      <c r="U432" s="80"/>
      <c r="V432" s="80"/>
      <c r="W432" s="80"/>
    </row>
    <row r="433">
      <c r="A433" s="34">
        <v>45705.0</v>
      </c>
      <c r="B433" s="34">
        <v>45716.0</v>
      </c>
      <c r="C433" s="35">
        <v>229097.0</v>
      </c>
      <c r="D433" s="35" t="s">
        <v>163</v>
      </c>
      <c r="E433" s="34">
        <v>45566.0</v>
      </c>
      <c r="F433" s="36">
        <f t="shared" si="1"/>
        <v>4</v>
      </c>
      <c r="G433" s="34">
        <v>45543.0</v>
      </c>
      <c r="H433" s="36">
        <f t="shared" si="2"/>
        <v>5</v>
      </c>
      <c r="I433" s="35" t="s">
        <v>46</v>
      </c>
      <c r="J433" s="35" t="s">
        <v>31</v>
      </c>
      <c r="K433" s="38"/>
      <c r="L433" s="39"/>
      <c r="M433" s="39"/>
      <c r="N433" s="35" t="s">
        <v>17</v>
      </c>
      <c r="O433" s="40"/>
      <c r="P433" s="61"/>
      <c r="Q433" s="61"/>
      <c r="R433" s="61"/>
      <c r="S433" s="61"/>
      <c r="T433" s="61"/>
      <c r="U433" s="80"/>
      <c r="V433" s="80"/>
      <c r="W433" s="80"/>
    </row>
    <row r="434">
      <c r="A434" s="34">
        <v>45705.0</v>
      </c>
      <c r="B434" s="34">
        <v>45716.0</v>
      </c>
      <c r="C434" s="35">
        <v>234454.0</v>
      </c>
      <c r="D434" s="35" t="s">
        <v>163</v>
      </c>
      <c r="E434" s="34">
        <v>44986.0</v>
      </c>
      <c r="F434" s="36">
        <f t="shared" si="1"/>
        <v>23</v>
      </c>
      <c r="G434" s="37">
        <v>45615.0</v>
      </c>
      <c r="H434" s="36">
        <f t="shared" si="2"/>
        <v>3</v>
      </c>
      <c r="I434" s="35" t="s">
        <v>62</v>
      </c>
      <c r="J434" s="35" t="s">
        <v>31</v>
      </c>
      <c r="K434" s="38"/>
      <c r="L434" s="39"/>
      <c r="M434" s="39"/>
      <c r="N434" s="35" t="s">
        <v>17</v>
      </c>
      <c r="O434" s="40"/>
      <c r="P434" s="61"/>
      <c r="Q434" s="61"/>
      <c r="R434" s="61"/>
      <c r="S434" s="61"/>
      <c r="T434" s="61"/>
      <c r="U434" s="80"/>
      <c r="V434" s="80"/>
      <c r="W434" s="80"/>
    </row>
    <row r="435">
      <c r="A435" s="34">
        <v>45705.0</v>
      </c>
      <c r="B435" s="34">
        <v>45716.0</v>
      </c>
      <c r="C435" s="35">
        <v>235464.0</v>
      </c>
      <c r="D435" s="35" t="s">
        <v>163</v>
      </c>
      <c r="E435" s="34">
        <v>45536.0</v>
      </c>
      <c r="F435" s="36">
        <f t="shared" si="1"/>
        <v>5</v>
      </c>
      <c r="G435" s="37">
        <v>45625.0</v>
      </c>
      <c r="H435" s="36">
        <f t="shared" si="2"/>
        <v>2</v>
      </c>
      <c r="I435" s="35" t="s">
        <v>43</v>
      </c>
      <c r="J435" s="35" t="s">
        <v>31</v>
      </c>
      <c r="K435" s="38"/>
      <c r="L435" s="39"/>
      <c r="M435" s="39"/>
      <c r="N435" s="35" t="s">
        <v>17</v>
      </c>
      <c r="O435" s="40"/>
      <c r="P435" s="61"/>
      <c r="Q435" s="61"/>
      <c r="R435" s="61"/>
      <c r="S435" s="61"/>
      <c r="T435" s="61"/>
      <c r="U435" s="80"/>
      <c r="V435" s="80"/>
      <c r="W435" s="80"/>
    </row>
    <row r="436">
      <c r="A436" s="34">
        <v>45705.0</v>
      </c>
      <c r="B436" s="34">
        <v>45716.0</v>
      </c>
      <c r="C436" s="35">
        <v>236550.0</v>
      </c>
      <c r="D436" s="35" t="s">
        <v>163</v>
      </c>
      <c r="E436" s="34">
        <v>45566.0</v>
      </c>
      <c r="F436" s="36">
        <f t="shared" si="1"/>
        <v>4</v>
      </c>
      <c r="G436" s="34">
        <v>45635.0</v>
      </c>
      <c r="H436" s="36">
        <f t="shared" si="2"/>
        <v>2</v>
      </c>
      <c r="I436" s="35" t="s">
        <v>62</v>
      </c>
      <c r="J436" s="35" t="s">
        <v>31</v>
      </c>
      <c r="K436" s="38"/>
      <c r="L436" s="39"/>
      <c r="M436" s="39"/>
      <c r="N436" s="35" t="s">
        <v>17</v>
      </c>
      <c r="O436" s="40"/>
      <c r="P436" s="61"/>
      <c r="Q436" s="61"/>
      <c r="R436" s="61"/>
      <c r="S436" s="61"/>
      <c r="T436" s="61"/>
      <c r="U436" s="80"/>
      <c r="V436" s="80"/>
      <c r="W436" s="80"/>
    </row>
    <row r="437">
      <c r="A437" s="34">
        <v>45705.0</v>
      </c>
      <c r="B437" s="34">
        <v>45716.0</v>
      </c>
      <c r="C437" s="35">
        <v>237923.0</v>
      </c>
      <c r="D437" s="35" t="s">
        <v>163</v>
      </c>
      <c r="E437" s="34">
        <v>45627.0</v>
      </c>
      <c r="F437" s="36">
        <f t="shared" si="1"/>
        <v>2</v>
      </c>
      <c r="G437" s="37">
        <v>45656.0</v>
      </c>
      <c r="H437" s="36">
        <f t="shared" si="2"/>
        <v>1</v>
      </c>
      <c r="I437" s="35" t="s">
        <v>39</v>
      </c>
      <c r="J437" s="35" t="s">
        <v>31</v>
      </c>
      <c r="K437" s="38"/>
      <c r="L437" s="39"/>
      <c r="M437" s="39"/>
      <c r="N437" s="35" t="s">
        <v>17</v>
      </c>
      <c r="O437" s="40"/>
      <c r="P437" s="61"/>
      <c r="Q437" s="61"/>
      <c r="R437" s="61"/>
      <c r="S437" s="61"/>
      <c r="T437" s="61"/>
      <c r="U437" s="80"/>
      <c r="V437" s="80"/>
      <c r="W437" s="80"/>
    </row>
    <row r="438">
      <c r="A438" s="34">
        <v>45705.0</v>
      </c>
      <c r="B438" s="34">
        <v>45716.0</v>
      </c>
      <c r="C438" s="35">
        <v>238498.0</v>
      </c>
      <c r="D438" s="35" t="s">
        <v>163</v>
      </c>
      <c r="E438" s="34">
        <v>45627.0</v>
      </c>
      <c r="F438" s="36">
        <f t="shared" si="1"/>
        <v>2</v>
      </c>
      <c r="G438" s="34">
        <v>45664.0</v>
      </c>
      <c r="H438" s="36">
        <f t="shared" si="2"/>
        <v>1</v>
      </c>
      <c r="I438" s="35" t="s">
        <v>43</v>
      </c>
      <c r="J438" s="35" t="s">
        <v>31</v>
      </c>
      <c r="K438" s="38"/>
      <c r="L438" s="39"/>
      <c r="M438" s="39"/>
      <c r="N438" s="35" t="s">
        <v>17</v>
      </c>
      <c r="O438" s="40"/>
      <c r="P438" s="61"/>
      <c r="Q438" s="61"/>
      <c r="R438" s="61"/>
      <c r="S438" s="61"/>
      <c r="T438" s="61"/>
      <c r="U438" s="80"/>
      <c r="V438" s="80"/>
      <c r="W438" s="80"/>
    </row>
    <row r="439">
      <c r="A439" s="34">
        <v>45705.0</v>
      </c>
      <c r="B439" s="34">
        <v>45716.0</v>
      </c>
      <c r="C439" s="35">
        <v>218145.0</v>
      </c>
      <c r="D439" s="35" t="s">
        <v>163</v>
      </c>
      <c r="E439" s="34">
        <v>45566.0</v>
      </c>
      <c r="F439" s="36">
        <f t="shared" si="1"/>
        <v>4</v>
      </c>
      <c r="G439" s="34">
        <v>45667.0</v>
      </c>
      <c r="H439" s="36">
        <f t="shared" si="2"/>
        <v>1</v>
      </c>
      <c r="I439" s="35" t="s">
        <v>62</v>
      </c>
      <c r="J439" s="35" t="s">
        <v>31</v>
      </c>
      <c r="K439" s="38"/>
      <c r="L439" s="39"/>
      <c r="M439" s="39"/>
      <c r="N439" s="35" t="s">
        <v>17</v>
      </c>
      <c r="O439" s="40"/>
      <c r="P439" s="61"/>
      <c r="Q439" s="61"/>
      <c r="R439" s="61"/>
      <c r="S439" s="61"/>
      <c r="T439" s="61"/>
      <c r="U439" s="80"/>
      <c r="V439" s="80"/>
      <c r="W439" s="80"/>
    </row>
    <row r="440">
      <c r="A440" s="34">
        <v>45705.0</v>
      </c>
      <c r="B440" s="34">
        <v>45716.0</v>
      </c>
      <c r="C440" s="35">
        <v>240739.0</v>
      </c>
      <c r="D440" s="35" t="s">
        <v>163</v>
      </c>
      <c r="E440" s="34">
        <v>45413.0</v>
      </c>
      <c r="F440" s="36">
        <f t="shared" si="1"/>
        <v>9</v>
      </c>
      <c r="G440" s="34">
        <v>45684.0</v>
      </c>
      <c r="H440" s="36">
        <f t="shared" si="2"/>
        <v>1</v>
      </c>
      <c r="I440" s="35" t="s">
        <v>49</v>
      </c>
      <c r="J440" s="35" t="s">
        <v>31</v>
      </c>
      <c r="K440" s="38"/>
      <c r="L440" s="39"/>
      <c r="M440" s="39"/>
      <c r="N440" s="35" t="s">
        <v>17</v>
      </c>
      <c r="O440" s="40"/>
      <c r="P440" s="61"/>
      <c r="Q440" s="61"/>
      <c r="R440" s="61"/>
      <c r="S440" s="61"/>
      <c r="T440" s="61"/>
      <c r="U440" s="80"/>
      <c r="V440" s="80"/>
      <c r="W440" s="80"/>
    </row>
    <row r="441">
      <c r="A441" s="34">
        <v>45705.0</v>
      </c>
      <c r="B441" s="34">
        <v>45716.0</v>
      </c>
      <c r="C441" s="35">
        <v>242054.0</v>
      </c>
      <c r="D441" s="35" t="s">
        <v>163</v>
      </c>
      <c r="E441" s="34">
        <v>45627.0</v>
      </c>
      <c r="F441" s="36">
        <f t="shared" si="1"/>
        <v>2</v>
      </c>
      <c r="G441" s="34">
        <v>45694.0</v>
      </c>
      <c r="H441" s="36">
        <f t="shared" si="2"/>
        <v>0</v>
      </c>
      <c r="I441" s="35" t="s">
        <v>62</v>
      </c>
      <c r="J441" s="35" t="s">
        <v>31</v>
      </c>
      <c r="K441" s="38"/>
      <c r="L441" s="39"/>
      <c r="M441" s="39"/>
      <c r="N441" s="35" t="s">
        <v>17</v>
      </c>
      <c r="O441" s="40"/>
      <c r="P441" s="61"/>
      <c r="Q441" s="61"/>
      <c r="R441" s="61"/>
      <c r="S441" s="61"/>
      <c r="T441" s="61"/>
      <c r="U441" s="80"/>
      <c r="V441" s="80"/>
      <c r="W441" s="80"/>
    </row>
    <row r="442">
      <c r="A442" s="34">
        <v>45705.0</v>
      </c>
      <c r="B442" s="34">
        <v>45716.0</v>
      </c>
      <c r="C442" s="35">
        <v>242252.0</v>
      </c>
      <c r="D442" s="35" t="s">
        <v>163</v>
      </c>
      <c r="E442" s="34">
        <v>45658.0</v>
      </c>
      <c r="F442" s="36">
        <f t="shared" si="1"/>
        <v>1</v>
      </c>
      <c r="G442" s="34">
        <v>45698.0</v>
      </c>
      <c r="H442" s="36">
        <f t="shared" si="2"/>
        <v>0</v>
      </c>
      <c r="I442" s="35" t="s">
        <v>46</v>
      </c>
      <c r="J442" s="35" t="s">
        <v>31</v>
      </c>
      <c r="K442" s="38"/>
      <c r="L442" s="39"/>
      <c r="M442" s="39"/>
      <c r="N442" s="35" t="s">
        <v>17</v>
      </c>
      <c r="O442" s="40"/>
      <c r="P442" s="61"/>
      <c r="Q442" s="61"/>
      <c r="R442" s="61"/>
      <c r="S442" s="61"/>
      <c r="T442" s="61"/>
      <c r="U442" s="80"/>
      <c r="V442" s="80"/>
      <c r="W442" s="80"/>
    </row>
    <row r="443">
      <c r="A443" s="34">
        <v>45705.0</v>
      </c>
      <c r="B443" s="34">
        <v>45707.0</v>
      </c>
      <c r="C443" s="35">
        <v>188826.0</v>
      </c>
      <c r="D443" s="35" t="s">
        <v>166</v>
      </c>
      <c r="E443" s="34">
        <v>45078.0</v>
      </c>
      <c r="F443" s="36">
        <f t="shared" si="1"/>
        <v>20</v>
      </c>
      <c r="G443" s="34">
        <v>45208.0</v>
      </c>
      <c r="H443" s="36">
        <f t="shared" si="2"/>
        <v>16</v>
      </c>
      <c r="I443" s="35" t="s">
        <v>62</v>
      </c>
      <c r="J443" s="39"/>
      <c r="K443" s="38"/>
      <c r="L443" s="39"/>
      <c r="M443" s="39"/>
      <c r="N443" s="35" t="s">
        <v>21</v>
      </c>
      <c r="O443" s="40"/>
      <c r="P443" s="61"/>
      <c r="Q443" s="61"/>
      <c r="R443" s="61"/>
      <c r="S443" s="61"/>
      <c r="T443" s="61"/>
      <c r="U443" s="80"/>
      <c r="V443" s="80"/>
      <c r="W443" s="80"/>
    </row>
    <row r="444">
      <c r="A444" s="34">
        <v>45705.0</v>
      </c>
      <c r="B444" s="34">
        <v>45709.0</v>
      </c>
      <c r="C444" s="35">
        <v>220073.0</v>
      </c>
      <c r="D444" s="35" t="s">
        <v>166</v>
      </c>
      <c r="E444" s="34">
        <v>45383.0</v>
      </c>
      <c r="F444" s="36">
        <f t="shared" si="1"/>
        <v>10</v>
      </c>
      <c r="G444" s="34">
        <v>45478.0</v>
      </c>
      <c r="H444" s="36">
        <f t="shared" si="2"/>
        <v>7</v>
      </c>
      <c r="I444" s="35" t="s">
        <v>62</v>
      </c>
      <c r="J444" s="35">
        <v>102.0</v>
      </c>
      <c r="K444" s="48">
        <v>4200.0</v>
      </c>
      <c r="L444" s="35" t="s">
        <v>54</v>
      </c>
      <c r="M444" s="35" t="s">
        <v>353</v>
      </c>
      <c r="N444" s="35" t="s">
        <v>20</v>
      </c>
      <c r="O444" s="40"/>
      <c r="P444" s="61"/>
      <c r="Q444" s="61"/>
      <c r="R444" s="61"/>
      <c r="S444" s="61"/>
      <c r="T444" s="61"/>
      <c r="U444" s="80"/>
      <c r="V444" s="80"/>
      <c r="W444" s="80"/>
    </row>
    <row r="445">
      <c r="A445" s="34">
        <v>45705.0</v>
      </c>
      <c r="B445" s="34">
        <v>45708.0</v>
      </c>
      <c r="C445" s="35">
        <v>184861.0</v>
      </c>
      <c r="D445" s="35" t="s">
        <v>166</v>
      </c>
      <c r="E445" s="34">
        <v>44986.0</v>
      </c>
      <c r="F445" s="36">
        <f t="shared" si="1"/>
        <v>23</v>
      </c>
      <c r="G445" s="34">
        <v>45235.0</v>
      </c>
      <c r="H445" s="36">
        <f t="shared" si="2"/>
        <v>15</v>
      </c>
      <c r="I445" s="35" t="s">
        <v>39</v>
      </c>
      <c r="J445" s="35">
        <v>502.0</v>
      </c>
      <c r="K445" s="48" t="s">
        <v>358</v>
      </c>
      <c r="L445" s="35" t="s">
        <v>54</v>
      </c>
      <c r="M445" s="35" t="s">
        <v>353</v>
      </c>
      <c r="N445" s="35" t="s">
        <v>20</v>
      </c>
      <c r="O445" s="40"/>
      <c r="P445" s="61"/>
      <c r="Q445" s="61"/>
      <c r="R445" s="61"/>
      <c r="S445" s="61"/>
      <c r="T445" s="61"/>
      <c r="U445" s="80"/>
      <c r="V445" s="80"/>
      <c r="W445" s="80"/>
    </row>
    <row r="446">
      <c r="A446" s="34">
        <v>45705.0</v>
      </c>
      <c r="B446" s="34">
        <v>45716.0</v>
      </c>
      <c r="C446" s="35">
        <v>237831.0</v>
      </c>
      <c r="D446" s="35" t="s">
        <v>166</v>
      </c>
      <c r="E446" s="34">
        <v>45505.0</v>
      </c>
      <c r="F446" s="36">
        <f t="shared" si="1"/>
        <v>6</v>
      </c>
      <c r="G446" s="37">
        <v>45653.0</v>
      </c>
      <c r="H446" s="36">
        <f t="shared" si="2"/>
        <v>2</v>
      </c>
      <c r="I446" s="35" t="s">
        <v>43</v>
      </c>
      <c r="J446" s="35" t="s">
        <v>31</v>
      </c>
      <c r="K446" s="38"/>
      <c r="L446" s="39"/>
      <c r="M446" s="39"/>
      <c r="N446" s="35" t="s">
        <v>17</v>
      </c>
      <c r="O446" s="40"/>
      <c r="P446" s="61"/>
      <c r="Q446" s="61"/>
      <c r="R446" s="61"/>
      <c r="S446" s="61"/>
      <c r="T446" s="61"/>
      <c r="U446" s="80"/>
      <c r="V446" s="80"/>
      <c r="W446" s="80"/>
    </row>
    <row r="447">
      <c r="A447" s="34">
        <v>45705.0</v>
      </c>
      <c r="B447" s="34">
        <v>45716.0</v>
      </c>
      <c r="C447" s="35">
        <v>215188.0</v>
      </c>
      <c r="D447" s="35" t="s">
        <v>166</v>
      </c>
      <c r="E447" s="34">
        <v>45323.0</v>
      </c>
      <c r="F447" s="36">
        <f t="shared" si="1"/>
        <v>12</v>
      </c>
      <c r="G447" s="34">
        <v>45439.0</v>
      </c>
      <c r="H447" s="36">
        <f t="shared" si="2"/>
        <v>9</v>
      </c>
      <c r="I447" s="35" t="s">
        <v>43</v>
      </c>
      <c r="J447" s="35">
        <v>302.0</v>
      </c>
      <c r="K447" s="48" t="s">
        <v>374</v>
      </c>
      <c r="L447" s="35" t="s">
        <v>54</v>
      </c>
      <c r="M447" s="35" t="s">
        <v>55</v>
      </c>
      <c r="N447" s="35" t="s">
        <v>15</v>
      </c>
      <c r="O447" s="40"/>
      <c r="P447" s="61"/>
      <c r="Q447" s="61"/>
      <c r="R447" s="61"/>
      <c r="S447" s="61"/>
      <c r="T447" s="61"/>
      <c r="U447" s="80"/>
      <c r="V447" s="80"/>
      <c r="W447" s="80"/>
    </row>
    <row r="448">
      <c r="A448" s="34">
        <v>45705.0</v>
      </c>
      <c r="B448" s="34">
        <v>45713.0</v>
      </c>
      <c r="C448" s="35">
        <v>208547.0</v>
      </c>
      <c r="D448" s="35" t="s">
        <v>166</v>
      </c>
      <c r="E448" s="34">
        <v>45474.0</v>
      </c>
      <c r="F448" s="36">
        <f t="shared" si="1"/>
        <v>7</v>
      </c>
      <c r="G448" s="34">
        <v>45539.0</v>
      </c>
      <c r="H448" s="36">
        <f t="shared" si="2"/>
        <v>5</v>
      </c>
      <c r="I448" s="35" t="s">
        <v>43</v>
      </c>
      <c r="J448" s="35">
        <v>312.0</v>
      </c>
      <c r="K448" s="48">
        <v>17000.0</v>
      </c>
      <c r="L448" s="35" t="s">
        <v>54</v>
      </c>
      <c r="M448" s="35" t="s">
        <v>350</v>
      </c>
      <c r="N448" s="35" t="s">
        <v>15</v>
      </c>
      <c r="O448" s="40"/>
      <c r="P448" s="61"/>
      <c r="Q448" s="61"/>
      <c r="R448" s="61"/>
      <c r="S448" s="61"/>
      <c r="T448" s="61"/>
      <c r="U448" s="80"/>
      <c r="V448" s="80"/>
      <c r="W448" s="80"/>
    </row>
    <row r="449">
      <c r="A449" s="34">
        <v>45705.0</v>
      </c>
      <c r="B449" s="34">
        <v>45716.0</v>
      </c>
      <c r="C449" s="35">
        <v>111343.0</v>
      </c>
      <c r="D449" s="35" t="s">
        <v>94</v>
      </c>
      <c r="E449" s="34">
        <v>44501.0</v>
      </c>
      <c r="F449" s="36">
        <f t="shared" si="1"/>
        <v>39</v>
      </c>
      <c r="G449" s="34">
        <v>44569.0</v>
      </c>
      <c r="H449" s="36">
        <f t="shared" si="2"/>
        <v>37</v>
      </c>
      <c r="I449" s="35" t="s">
        <v>66</v>
      </c>
      <c r="J449" s="35" t="s">
        <v>31</v>
      </c>
      <c r="K449" s="38"/>
      <c r="L449" s="39"/>
      <c r="M449" s="39"/>
      <c r="N449" s="35" t="s">
        <v>17</v>
      </c>
      <c r="O449" s="40"/>
      <c r="P449" s="61"/>
      <c r="Q449" s="61"/>
      <c r="R449" s="61"/>
      <c r="S449" s="61"/>
      <c r="T449" s="61"/>
      <c r="U449" s="80"/>
      <c r="V449" s="80"/>
      <c r="W449" s="80"/>
    </row>
    <row r="450">
      <c r="A450" s="34">
        <v>45705.0</v>
      </c>
      <c r="B450" s="34">
        <v>45716.0</v>
      </c>
      <c r="C450" s="35">
        <v>236312.0</v>
      </c>
      <c r="D450" s="35" t="s">
        <v>94</v>
      </c>
      <c r="E450" s="34">
        <v>45474.0</v>
      </c>
      <c r="F450" s="36">
        <f t="shared" si="1"/>
        <v>7</v>
      </c>
      <c r="G450" s="34">
        <v>45630.0</v>
      </c>
      <c r="H450" s="36">
        <f t="shared" si="2"/>
        <v>2</v>
      </c>
      <c r="I450" s="35" t="s">
        <v>62</v>
      </c>
      <c r="J450" s="35" t="s">
        <v>31</v>
      </c>
      <c r="K450" s="38"/>
      <c r="L450" s="39"/>
      <c r="M450" s="39"/>
      <c r="N450" s="35" t="s">
        <v>17</v>
      </c>
      <c r="O450" s="40"/>
      <c r="P450" s="61"/>
      <c r="Q450" s="61"/>
      <c r="R450" s="61"/>
      <c r="S450" s="61"/>
      <c r="T450" s="61"/>
      <c r="U450" s="80"/>
      <c r="V450" s="80"/>
      <c r="W450" s="80"/>
    </row>
    <row r="451">
      <c r="A451" s="34">
        <v>45705.0</v>
      </c>
      <c r="B451" s="34">
        <v>45715.0</v>
      </c>
      <c r="C451" s="35">
        <v>194301.0</v>
      </c>
      <c r="D451" s="35" t="s">
        <v>94</v>
      </c>
      <c r="E451" s="34">
        <v>45170.0</v>
      </c>
      <c r="F451" s="36">
        <f t="shared" si="1"/>
        <v>17</v>
      </c>
      <c r="G451" s="37">
        <v>45259.0</v>
      </c>
      <c r="H451" s="36">
        <f t="shared" si="2"/>
        <v>14</v>
      </c>
      <c r="I451" s="35" t="s">
        <v>62</v>
      </c>
      <c r="J451" s="35">
        <v>112.0</v>
      </c>
      <c r="K451" s="38"/>
      <c r="L451" s="35" t="s">
        <v>54</v>
      </c>
      <c r="M451" s="35" t="s">
        <v>397</v>
      </c>
      <c r="N451" s="35" t="s">
        <v>20</v>
      </c>
      <c r="O451" s="40"/>
      <c r="P451" s="61"/>
      <c r="Q451" s="61"/>
      <c r="R451" s="61"/>
      <c r="S451" s="61"/>
      <c r="T451" s="61"/>
      <c r="U451" s="80"/>
      <c r="V451" s="80"/>
      <c r="W451" s="80"/>
    </row>
    <row r="452">
      <c r="A452" s="34">
        <v>45705.0</v>
      </c>
      <c r="B452" s="34">
        <v>45709.0</v>
      </c>
      <c r="C452" s="35">
        <v>202155.0</v>
      </c>
      <c r="D452" s="35" t="s">
        <v>94</v>
      </c>
      <c r="E452" s="34">
        <v>45323.0</v>
      </c>
      <c r="F452" s="36">
        <f t="shared" si="1"/>
        <v>12</v>
      </c>
      <c r="G452" s="34">
        <v>45334.0</v>
      </c>
      <c r="H452" s="36">
        <f t="shared" si="2"/>
        <v>12</v>
      </c>
      <c r="I452" s="35" t="s">
        <v>62</v>
      </c>
      <c r="J452" s="35">
        <v>104.0</v>
      </c>
      <c r="K452" s="48" t="s">
        <v>358</v>
      </c>
      <c r="L452" s="35" t="s">
        <v>54</v>
      </c>
      <c r="M452" s="35" t="s">
        <v>353</v>
      </c>
      <c r="N452" s="35" t="s">
        <v>20</v>
      </c>
      <c r="O452" s="40"/>
      <c r="P452" s="61"/>
      <c r="Q452" s="61"/>
      <c r="R452" s="61"/>
      <c r="S452" s="61"/>
      <c r="T452" s="61"/>
      <c r="U452" s="80"/>
      <c r="V452" s="80"/>
      <c r="W452" s="80"/>
    </row>
    <row r="453">
      <c r="A453" s="34">
        <v>45705.0</v>
      </c>
      <c r="B453" s="34">
        <v>45709.0</v>
      </c>
      <c r="C453" s="35">
        <v>216106.0</v>
      </c>
      <c r="D453" s="35" t="s">
        <v>94</v>
      </c>
      <c r="E453" s="34">
        <v>45413.0</v>
      </c>
      <c r="F453" s="36">
        <f t="shared" si="1"/>
        <v>9</v>
      </c>
      <c r="G453" s="34">
        <v>45484.0</v>
      </c>
      <c r="H453" s="36">
        <f t="shared" si="2"/>
        <v>7</v>
      </c>
      <c r="I453" s="35" t="s">
        <v>62</v>
      </c>
      <c r="J453" s="35">
        <v>102.0</v>
      </c>
      <c r="K453" s="48" t="s">
        <v>358</v>
      </c>
      <c r="L453" s="35" t="s">
        <v>54</v>
      </c>
      <c r="M453" s="35" t="s">
        <v>353</v>
      </c>
      <c r="N453" s="35" t="s">
        <v>20</v>
      </c>
      <c r="O453" s="40"/>
      <c r="P453" s="61"/>
      <c r="Q453" s="61"/>
      <c r="R453" s="61"/>
      <c r="S453" s="61"/>
      <c r="T453" s="61"/>
      <c r="U453" s="80"/>
      <c r="V453" s="80"/>
      <c r="W453" s="80"/>
    </row>
    <row r="454">
      <c r="A454" s="34">
        <v>45705.0</v>
      </c>
      <c r="B454" s="34">
        <v>45707.0</v>
      </c>
      <c r="C454" s="35">
        <v>223577.0</v>
      </c>
      <c r="D454" s="35" t="s">
        <v>94</v>
      </c>
      <c r="E454" s="34">
        <v>45474.0</v>
      </c>
      <c r="F454" s="36">
        <f t="shared" si="1"/>
        <v>7</v>
      </c>
      <c r="G454" s="34">
        <v>45506.0</v>
      </c>
      <c r="H454" s="36">
        <f t="shared" si="2"/>
        <v>6</v>
      </c>
      <c r="I454" s="35" t="s">
        <v>62</v>
      </c>
      <c r="J454" s="39"/>
      <c r="K454" s="38"/>
      <c r="L454" s="39"/>
      <c r="M454" s="39"/>
      <c r="N454" s="35" t="s">
        <v>21</v>
      </c>
      <c r="O454" s="40"/>
      <c r="P454" s="61"/>
      <c r="Q454" s="61"/>
      <c r="R454" s="61"/>
      <c r="S454" s="61"/>
      <c r="T454" s="61"/>
      <c r="U454" s="80"/>
      <c r="V454" s="80"/>
      <c r="W454" s="80"/>
    </row>
    <row r="455">
      <c r="A455" s="34">
        <v>45705.0</v>
      </c>
      <c r="B455" s="34">
        <v>45716.0</v>
      </c>
      <c r="C455" s="35">
        <v>237502.0</v>
      </c>
      <c r="D455" s="35" t="s">
        <v>94</v>
      </c>
      <c r="E455" s="34">
        <v>45474.0</v>
      </c>
      <c r="F455" s="36">
        <f t="shared" si="1"/>
        <v>7</v>
      </c>
      <c r="G455" s="37">
        <v>45644.0</v>
      </c>
      <c r="H455" s="36">
        <f t="shared" si="2"/>
        <v>2</v>
      </c>
      <c r="I455" s="35" t="s">
        <v>62</v>
      </c>
      <c r="J455" s="35" t="s">
        <v>31</v>
      </c>
      <c r="K455" s="38"/>
      <c r="L455" s="39"/>
      <c r="M455" s="39"/>
      <c r="N455" s="35" t="s">
        <v>17</v>
      </c>
      <c r="O455" s="40"/>
      <c r="P455" s="61"/>
      <c r="Q455" s="61"/>
      <c r="R455" s="61"/>
      <c r="S455" s="61"/>
      <c r="T455" s="61"/>
      <c r="U455" s="80"/>
      <c r="V455" s="80"/>
      <c r="W455" s="80"/>
    </row>
    <row r="456">
      <c r="A456" s="34">
        <v>45705.0</v>
      </c>
      <c r="B456" s="34">
        <v>45716.0</v>
      </c>
      <c r="C456" s="35">
        <v>232621.0</v>
      </c>
      <c r="D456" s="35" t="s">
        <v>94</v>
      </c>
      <c r="E456" s="34">
        <v>45566.0</v>
      </c>
      <c r="F456" s="36">
        <f t="shared" si="1"/>
        <v>4</v>
      </c>
      <c r="G456" s="37">
        <v>45593.0</v>
      </c>
      <c r="H456" s="36">
        <f t="shared" si="2"/>
        <v>4</v>
      </c>
      <c r="I456" s="35" t="s">
        <v>62</v>
      </c>
      <c r="J456" s="35" t="s">
        <v>31</v>
      </c>
      <c r="K456" s="38"/>
      <c r="L456" s="39"/>
      <c r="M456" s="39"/>
      <c r="N456" s="35" t="s">
        <v>17</v>
      </c>
      <c r="O456" s="40"/>
      <c r="P456" s="61"/>
      <c r="Q456" s="61"/>
      <c r="R456" s="61"/>
      <c r="S456" s="61"/>
      <c r="T456" s="61"/>
      <c r="U456" s="80"/>
      <c r="V456" s="80"/>
      <c r="W456" s="80"/>
    </row>
    <row r="457">
      <c r="A457" s="34">
        <v>45705.0</v>
      </c>
      <c r="B457" s="34">
        <v>45716.0</v>
      </c>
      <c r="C457" s="35">
        <v>138580.0</v>
      </c>
      <c r="D457" s="35" t="s">
        <v>94</v>
      </c>
      <c r="E457" s="34">
        <v>44743.0</v>
      </c>
      <c r="F457" s="36">
        <f t="shared" si="1"/>
        <v>31</v>
      </c>
      <c r="G457" s="34">
        <v>44770.0</v>
      </c>
      <c r="H457" s="36">
        <f t="shared" si="2"/>
        <v>31</v>
      </c>
      <c r="I457" s="35" t="s">
        <v>67</v>
      </c>
      <c r="J457" s="86">
        <v>778454.0</v>
      </c>
      <c r="K457" s="38"/>
      <c r="L457" s="39"/>
      <c r="M457" s="39"/>
      <c r="N457" s="35" t="s">
        <v>17</v>
      </c>
      <c r="O457" s="40"/>
      <c r="P457" s="61"/>
      <c r="Q457" s="61"/>
      <c r="R457" s="61"/>
      <c r="S457" s="61"/>
      <c r="T457" s="61"/>
      <c r="U457" s="80"/>
      <c r="V457" s="80"/>
      <c r="W457" s="80"/>
    </row>
    <row r="458">
      <c r="A458" s="34">
        <v>45706.0</v>
      </c>
      <c r="B458" s="34">
        <v>45707.0</v>
      </c>
      <c r="C458" s="35">
        <v>239330.0</v>
      </c>
      <c r="D458" s="35" t="s">
        <v>94</v>
      </c>
      <c r="E458" s="34">
        <v>45108.0</v>
      </c>
      <c r="F458" s="36">
        <f t="shared" si="1"/>
        <v>19</v>
      </c>
      <c r="G458" s="34">
        <v>45671.0</v>
      </c>
      <c r="H458" s="36">
        <f t="shared" si="2"/>
        <v>1</v>
      </c>
      <c r="I458" s="35" t="s">
        <v>39</v>
      </c>
      <c r="J458" s="35">
        <v>535.0</v>
      </c>
      <c r="K458" s="48">
        <v>10000.0</v>
      </c>
      <c r="L458" s="35" t="s">
        <v>54</v>
      </c>
      <c r="M458" s="35" t="s">
        <v>353</v>
      </c>
      <c r="N458" s="35" t="s">
        <v>20</v>
      </c>
      <c r="O458" s="55" t="s">
        <v>398</v>
      </c>
      <c r="P458" s="61"/>
      <c r="Q458" s="61"/>
      <c r="R458" s="61"/>
      <c r="S458" s="61"/>
      <c r="T458" s="61"/>
      <c r="U458" s="80"/>
      <c r="V458" s="80"/>
      <c r="W458" s="80"/>
    </row>
    <row r="459">
      <c r="A459" s="34">
        <v>45705.0</v>
      </c>
      <c r="B459" s="34">
        <v>45716.0</v>
      </c>
      <c r="C459" s="35">
        <v>196344.0</v>
      </c>
      <c r="D459" s="35" t="s">
        <v>94</v>
      </c>
      <c r="E459" s="34">
        <v>45200.0</v>
      </c>
      <c r="F459" s="36">
        <f t="shared" si="1"/>
        <v>16</v>
      </c>
      <c r="G459" s="37">
        <v>45280.0</v>
      </c>
      <c r="H459" s="36">
        <f t="shared" si="2"/>
        <v>14</v>
      </c>
      <c r="I459" s="35" t="s">
        <v>39</v>
      </c>
      <c r="J459" s="35" t="s">
        <v>31</v>
      </c>
      <c r="K459" s="38"/>
      <c r="L459" s="39"/>
      <c r="M459" s="39"/>
      <c r="N459" s="35" t="s">
        <v>17</v>
      </c>
      <c r="O459" s="40"/>
      <c r="P459" s="61"/>
      <c r="Q459" s="61"/>
      <c r="R459" s="61"/>
      <c r="S459" s="61"/>
      <c r="T459" s="61"/>
      <c r="U459" s="80"/>
      <c r="V459" s="80"/>
      <c r="W459" s="80"/>
    </row>
    <row r="460">
      <c r="A460" s="34">
        <v>45705.0</v>
      </c>
      <c r="B460" s="34">
        <v>45716.0</v>
      </c>
      <c r="C460" s="35">
        <v>207923.0</v>
      </c>
      <c r="D460" s="35" t="s">
        <v>94</v>
      </c>
      <c r="E460" s="34">
        <v>45292.0</v>
      </c>
      <c r="F460" s="36">
        <f t="shared" si="1"/>
        <v>13</v>
      </c>
      <c r="G460" s="34">
        <v>45377.0</v>
      </c>
      <c r="H460" s="36">
        <f t="shared" si="2"/>
        <v>11</v>
      </c>
      <c r="I460" s="35" t="s">
        <v>39</v>
      </c>
      <c r="J460" s="35" t="s">
        <v>31</v>
      </c>
      <c r="K460" s="38"/>
      <c r="L460" s="39"/>
      <c r="M460" s="39"/>
      <c r="N460" s="35" t="s">
        <v>17</v>
      </c>
      <c r="O460" s="40"/>
      <c r="P460" s="61"/>
      <c r="Q460" s="61"/>
      <c r="R460" s="61"/>
      <c r="S460" s="61"/>
      <c r="T460" s="61"/>
      <c r="U460" s="80"/>
      <c r="V460" s="80"/>
      <c r="W460" s="80"/>
    </row>
    <row r="461">
      <c r="A461" s="34">
        <v>45705.0</v>
      </c>
      <c r="B461" s="34">
        <v>45716.0</v>
      </c>
      <c r="C461" s="35">
        <v>219771.0</v>
      </c>
      <c r="D461" s="35" t="s">
        <v>94</v>
      </c>
      <c r="E461" s="34">
        <v>45444.0</v>
      </c>
      <c r="F461" s="36">
        <f t="shared" si="1"/>
        <v>8</v>
      </c>
      <c r="G461" s="34">
        <v>45471.0</v>
      </c>
      <c r="H461" s="36">
        <f t="shared" si="2"/>
        <v>8</v>
      </c>
      <c r="I461" s="35" t="s">
        <v>39</v>
      </c>
      <c r="J461" s="35" t="s">
        <v>31</v>
      </c>
      <c r="K461" s="38"/>
      <c r="L461" s="39"/>
      <c r="M461" s="39"/>
      <c r="N461" s="35" t="s">
        <v>17</v>
      </c>
      <c r="O461" s="40"/>
      <c r="P461" s="61"/>
      <c r="Q461" s="61"/>
      <c r="R461" s="61"/>
      <c r="S461" s="61"/>
      <c r="T461" s="61"/>
      <c r="U461" s="80"/>
      <c r="V461" s="80"/>
      <c r="W461" s="80"/>
    </row>
    <row r="462">
      <c r="A462" s="34">
        <v>45705.0</v>
      </c>
      <c r="B462" s="34">
        <v>45716.0</v>
      </c>
      <c r="C462" s="35">
        <v>229381.0</v>
      </c>
      <c r="D462" s="35" t="s">
        <v>94</v>
      </c>
      <c r="E462" s="34">
        <v>45536.0</v>
      </c>
      <c r="F462" s="36">
        <f t="shared" si="1"/>
        <v>5</v>
      </c>
      <c r="G462" s="34">
        <v>45562.0</v>
      </c>
      <c r="H462" s="36">
        <f t="shared" si="2"/>
        <v>5</v>
      </c>
      <c r="I462" s="35" t="s">
        <v>39</v>
      </c>
      <c r="J462" s="35" t="s">
        <v>31</v>
      </c>
      <c r="K462" s="38"/>
      <c r="L462" s="39"/>
      <c r="M462" s="39"/>
      <c r="N462" s="35" t="s">
        <v>17</v>
      </c>
      <c r="O462" s="40"/>
      <c r="P462" s="61"/>
      <c r="Q462" s="61"/>
      <c r="R462" s="61"/>
      <c r="S462" s="61"/>
      <c r="T462" s="61"/>
      <c r="U462" s="80"/>
      <c r="V462" s="80"/>
      <c r="W462" s="80"/>
    </row>
    <row r="463">
      <c r="A463" s="34">
        <v>45705.0</v>
      </c>
      <c r="B463" s="34">
        <v>45716.0</v>
      </c>
      <c r="C463" s="35">
        <v>217130.0</v>
      </c>
      <c r="D463" s="35" t="s">
        <v>94</v>
      </c>
      <c r="E463" s="34">
        <v>45413.0</v>
      </c>
      <c r="F463" s="36">
        <f t="shared" si="1"/>
        <v>9</v>
      </c>
      <c r="G463" s="34">
        <v>45450.0</v>
      </c>
      <c r="H463" s="36">
        <f t="shared" si="2"/>
        <v>8</v>
      </c>
      <c r="I463" s="35" t="s">
        <v>43</v>
      </c>
      <c r="J463" s="35" t="s">
        <v>31</v>
      </c>
      <c r="K463" s="38"/>
      <c r="L463" s="39"/>
      <c r="M463" s="39"/>
      <c r="N463" s="35" t="s">
        <v>17</v>
      </c>
      <c r="O463" s="40"/>
      <c r="P463" s="61"/>
      <c r="Q463" s="61"/>
      <c r="R463" s="61"/>
      <c r="S463" s="61"/>
      <c r="T463" s="61"/>
      <c r="U463" s="80"/>
      <c r="V463" s="80"/>
      <c r="W463" s="80"/>
    </row>
    <row r="464">
      <c r="A464" s="34">
        <v>45705.0</v>
      </c>
      <c r="B464" s="34">
        <v>45716.0</v>
      </c>
      <c r="C464" s="35">
        <v>238526.0</v>
      </c>
      <c r="D464" s="35" t="s">
        <v>94</v>
      </c>
      <c r="E464" s="34">
        <v>45627.0</v>
      </c>
      <c r="F464" s="36">
        <f t="shared" si="1"/>
        <v>2</v>
      </c>
      <c r="G464" s="34">
        <v>45664.0</v>
      </c>
      <c r="H464" s="36">
        <f t="shared" si="2"/>
        <v>1</v>
      </c>
      <c r="I464" s="35" t="s">
        <v>66</v>
      </c>
      <c r="J464" s="35" t="s">
        <v>31</v>
      </c>
      <c r="K464" s="38"/>
      <c r="L464" s="39"/>
      <c r="M464" s="39"/>
      <c r="N464" s="35" t="s">
        <v>17</v>
      </c>
      <c r="O464" s="40"/>
      <c r="P464" s="61"/>
      <c r="Q464" s="61"/>
      <c r="R464" s="61"/>
      <c r="S464" s="61"/>
      <c r="T464" s="61"/>
      <c r="U464" s="80"/>
      <c r="V464" s="80"/>
      <c r="W464" s="80"/>
    </row>
    <row r="465">
      <c r="A465" s="34">
        <v>45705.0</v>
      </c>
      <c r="B465" s="34">
        <v>45716.0</v>
      </c>
      <c r="C465" s="35">
        <v>225951.0</v>
      </c>
      <c r="D465" s="35" t="s">
        <v>94</v>
      </c>
      <c r="E465" s="34">
        <v>45566.0</v>
      </c>
      <c r="F465" s="36">
        <f t="shared" si="1"/>
        <v>4</v>
      </c>
      <c r="G465" s="34">
        <v>45679.0</v>
      </c>
      <c r="H465" s="36">
        <f t="shared" si="2"/>
        <v>1</v>
      </c>
      <c r="I465" s="35" t="s">
        <v>39</v>
      </c>
      <c r="J465" s="35" t="s">
        <v>31</v>
      </c>
      <c r="K465" s="38"/>
      <c r="L465" s="39"/>
      <c r="M465" s="39"/>
      <c r="N465" s="35" t="s">
        <v>17</v>
      </c>
      <c r="O465" s="40"/>
      <c r="P465" s="61"/>
      <c r="Q465" s="61"/>
      <c r="R465" s="61"/>
      <c r="S465" s="61"/>
      <c r="T465" s="61"/>
      <c r="U465" s="80"/>
      <c r="V465" s="80"/>
      <c r="W465" s="80"/>
    </row>
    <row r="466">
      <c r="A466" s="34">
        <v>45705.0</v>
      </c>
      <c r="B466" s="34">
        <v>45716.0</v>
      </c>
      <c r="C466" s="35">
        <v>242596.0</v>
      </c>
      <c r="D466" s="35" t="s">
        <v>94</v>
      </c>
      <c r="E466" s="34">
        <v>45658.0</v>
      </c>
      <c r="F466" s="36">
        <f t="shared" si="1"/>
        <v>1</v>
      </c>
      <c r="G466" s="34">
        <v>45333.0</v>
      </c>
      <c r="H466" s="36">
        <f t="shared" si="2"/>
        <v>12</v>
      </c>
      <c r="I466" s="35" t="s">
        <v>39</v>
      </c>
      <c r="J466" s="35" t="s">
        <v>31</v>
      </c>
      <c r="K466" s="38"/>
      <c r="L466" s="39"/>
      <c r="M466" s="39"/>
      <c r="N466" s="35" t="s">
        <v>17</v>
      </c>
      <c r="O466" s="40"/>
      <c r="P466" s="61"/>
      <c r="Q466" s="61"/>
      <c r="R466" s="61"/>
      <c r="S466" s="61"/>
      <c r="T466" s="61"/>
      <c r="U466" s="80"/>
      <c r="V466" s="80"/>
      <c r="W466" s="80"/>
    </row>
    <row r="467">
      <c r="A467" s="34">
        <v>45705.0</v>
      </c>
      <c r="B467" s="34">
        <v>45716.0</v>
      </c>
      <c r="C467" s="35">
        <v>136931.0</v>
      </c>
      <c r="D467" s="35" t="s">
        <v>95</v>
      </c>
      <c r="E467" s="34">
        <v>44682.0</v>
      </c>
      <c r="F467" s="36">
        <f t="shared" si="1"/>
        <v>33</v>
      </c>
      <c r="G467" s="34">
        <v>44756.0</v>
      </c>
      <c r="H467" s="36">
        <f t="shared" si="2"/>
        <v>31</v>
      </c>
      <c r="I467" s="35" t="s">
        <v>43</v>
      </c>
      <c r="J467" s="35" t="s">
        <v>399</v>
      </c>
      <c r="K467" s="38"/>
      <c r="L467" s="39"/>
      <c r="M467" s="39"/>
      <c r="N467" s="35" t="s">
        <v>17</v>
      </c>
      <c r="O467" s="40"/>
      <c r="P467" s="61"/>
      <c r="Q467" s="61"/>
      <c r="R467" s="61"/>
      <c r="S467" s="61"/>
      <c r="T467" s="61"/>
      <c r="U467" s="80"/>
      <c r="V467" s="80"/>
      <c r="W467" s="80"/>
    </row>
    <row r="468">
      <c r="A468" s="34">
        <v>45705.0</v>
      </c>
      <c r="B468" s="34">
        <v>45713.0</v>
      </c>
      <c r="C468" s="35">
        <v>219652.0</v>
      </c>
      <c r="D468" s="35" t="s">
        <v>95</v>
      </c>
      <c r="E468" s="34">
        <v>45413.0</v>
      </c>
      <c r="F468" s="36">
        <f t="shared" si="1"/>
        <v>9</v>
      </c>
      <c r="G468" s="34">
        <v>45471.0</v>
      </c>
      <c r="H468" s="36">
        <f t="shared" si="2"/>
        <v>8</v>
      </c>
      <c r="I468" s="35" t="s">
        <v>43</v>
      </c>
      <c r="J468" s="35">
        <v>310.0</v>
      </c>
      <c r="K468" s="48" t="s">
        <v>358</v>
      </c>
      <c r="L468" s="35" t="s">
        <v>54</v>
      </c>
      <c r="M468" s="35" t="s">
        <v>353</v>
      </c>
      <c r="N468" s="35" t="s">
        <v>20</v>
      </c>
      <c r="O468" s="40"/>
      <c r="P468" s="61"/>
      <c r="Q468" s="61"/>
      <c r="R468" s="61"/>
      <c r="S468" s="61"/>
      <c r="T468" s="61"/>
      <c r="U468" s="80"/>
      <c r="V468" s="80"/>
      <c r="W468" s="80"/>
    </row>
    <row r="469">
      <c r="A469" s="34">
        <v>45705.0</v>
      </c>
      <c r="B469" s="34">
        <v>45716.0</v>
      </c>
      <c r="C469" s="35">
        <v>239402.0</v>
      </c>
      <c r="D469" s="35" t="s">
        <v>95</v>
      </c>
      <c r="E469" s="34">
        <v>45383.0</v>
      </c>
      <c r="F469" s="36">
        <f t="shared" si="1"/>
        <v>10</v>
      </c>
      <c r="G469" s="34">
        <v>45671.0</v>
      </c>
      <c r="H469" s="36">
        <f t="shared" si="2"/>
        <v>1</v>
      </c>
      <c r="I469" s="35" t="s">
        <v>46</v>
      </c>
      <c r="J469" s="35" t="s">
        <v>31</v>
      </c>
      <c r="K469" s="38"/>
      <c r="L469" s="39"/>
      <c r="M469" s="39"/>
      <c r="N469" s="35" t="s">
        <v>17</v>
      </c>
      <c r="O469" s="40"/>
      <c r="P469" s="61"/>
      <c r="Q469" s="61"/>
      <c r="R469" s="61"/>
      <c r="S469" s="61"/>
      <c r="T469" s="61"/>
      <c r="U469" s="80"/>
      <c r="V469" s="80"/>
      <c r="W469" s="80"/>
    </row>
    <row r="470">
      <c r="A470" s="34">
        <v>45705.0</v>
      </c>
      <c r="B470" s="34">
        <v>45716.0</v>
      </c>
      <c r="C470" s="35">
        <v>232313.0</v>
      </c>
      <c r="D470" s="35" t="s">
        <v>95</v>
      </c>
      <c r="E470" s="34">
        <v>45566.0</v>
      </c>
      <c r="F470" s="36">
        <f t="shared" si="1"/>
        <v>4</v>
      </c>
      <c r="G470" s="37">
        <v>45594.0</v>
      </c>
      <c r="H470" s="36">
        <f t="shared" si="2"/>
        <v>3</v>
      </c>
      <c r="I470" s="35" t="s">
        <v>46</v>
      </c>
      <c r="J470" s="35" t="s">
        <v>31</v>
      </c>
      <c r="K470" s="38"/>
      <c r="L470" s="39"/>
      <c r="M470" s="39"/>
      <c r="N470" s="35" t="s">
        <v>17</v>
      </c>
      <c r="O470" s="40"/>
      <c r="P470" s="61"/>
      <c r="Q470" s="61"/>
      <c r="R470" s="61"/>
      <c r="S470" s="61"/>
      <c r="T470" s="61"/>
      <c r="U470" s="80"/>
      <c r="V470" s="80"/>
      <c r="W470" s="80"/>
    </row>
    <row r="471">
      <c r="A471" s="34">
        <v>45705.0</v>
      </c>
      <c r="B471" s="34">
        <v>45716.0</v>
      </c>
      <c r="C471" s="35">
        <v>148707.0</v>
      </c>
      <c r="D471" s="35" t="s">
        <v>95</v>
      </c>
      <c r="E471" s="34">
        <v>44835.0</v>
      </c>
      <c r="F471" s="36">
        <f t="shared" si="1"/>
        <v>28</v>
      </c>
      <c r="G471" s="37">
        <v>44860.0</v>
      </c>
      <c r="H471" s="36">
        <f t="shared" si="2"/>
        <v>28</v>
      </c>
      <c r="I471" s="35" t="s">
        <v>39</v>
      </c>
      <c r="J471" s="35" t="s">
        <v>31</v>
      </c>
      <c r="K471" s="38"/>
      <c r="L471" s="39"/>
      <c r="M471" s="39"/>
      <c r="N471" s="35" t="s">
        <v>17</v>
      </c>
      <c r="O471" s="40"/>
      <c r="P471" s="61"/>
      <c r="Q471" s="61"/>
      <c r="R471" s="61"/>
      <c r="S471" s="61"/>
      <c r="T471" s="61"/>
      <c r="U471" s="80"/>
      <c r="V471" s="80"/>
      <c r="W471" s="80"/>
    </row>
    <row r="472">
      <c r="A472" s="34">
        <v>45705.0</v>
      </c>
      <c r="B472" s="34">
        <v>45716.0</v>
      </c>
      <c r="C472" s="35">
        <v>74538.0</v>
      </c>
      <c r="D472" s="35" t="s">
        <v>95</v>
      </c>
      <c r="E472" s="34">
        <v>44197.0</v>
      </c>
      <c r="F472" s="36">
        <f t="shared" si="1"/>
        <v>49</v>
      </c>
      <c r="G472" s="34">
        <v>44218.0</v>
      </c>
      <c r="H472" s="36">
        <f t="shared" si="2"/>
        <v>49</v>
      </c>
      <c r="I472" s="35" t="s">
        <v>43</v>
      </c>
      <c r="J472" s="35" t="s">
        <v>31</v>
      </c>
      <c r="K472" s="38"/>
      <c r="L472" s="39"/>
      <c r="M472" s="39"/>
      <c r="N472" s="35" t="s">
        <v>17</v>
      </c>
      <c r="O472" s="40"/>
      <c r="P472" s="61"/>
      <c r="Q472" s="61"/>
      <c r="R472" s="61"/>
      <c r="S472" s="61"/>
      <c r="T472" s="61"/>
      <c r="U472" s="80"/>
      <c r="V472" s="80"/>
      <c r="W472" s="80"/>
    </row>
    <row r="473">
      <c r="A473" s="34">
        <v>45705.0</v>
      </c>
      <c r="B473" s="34">
        <v>45716.0</v>
      </c>
      <c r="C473" s="35">
        <v>241530.0</v>
      </c>
      <c r="D473" s="35" t="s">
        <v>95</v>
      </c>
      <c r="E473" s="34">
        <v>45658.0</v>
      </c>
      <c r="F473" s="36">
        <f t="shared" si="1"/>
        <v>1</v>
      </c>
      <c r="G473" s="34">
        <v>45691.0</v>
      </c>
      <c r="H473" s="36">
        <f t="shared" si="2"/>
        <v>0</v>
      </c>
      <c r="I473" s="35" t="s">
        <v>62</v>
      </c>
      <c r="J473" s="35" t="s">
        <v>31</v>
      </c>
      <c r="K473" s="38"/>
      <c r="L473" s="39"/>
      <c r="M473" s="39"/>
      <c r="N473" s="35" t="s">
        <v>17</v>
      </c>
      <c r="O473" s="40"/>
      <c r="P473" s="61"/>
      <c r="Q473" s="61"/>
      <c r="R473" s="61"/>
      <c r="S473" s="61"/>
      <c r="T473" s="61"/>
      <c r="U473" s="80"/>
      <c r="V473" s="80"/>
      <c r="W473" s="80"/>
    </row>
    <row r="474">
      <c r="A474" s="34">
        <v>45705.0</v>
      </c>
      <c r="B474" s="34">
        <v>45708.0</v>
      </c>
      <c r="C474" s="35">
        <v>210144.0</v>
      </c>
      <c r="D474" s="35" t="s">
        <v>95</v>
      </c>
      <c r="E474" s="34">
        <v>45323.0</v>
      </c>
      <c r="F474" s="36">
        <f t="shared" si="1"/>
        <v>12</v>
      </c>
      <c r="G474" s="34">
        <v>45393.0</v>
      </c>
      <c r="H474" s="36">
        <f t="shared" si="2"/>
        <v>10</v>
      </c>
      <c r="I474" s="35" t="s">
        <v>39</v>
      </c>
      <c r="J474" s="35">
        <v>535.0</v>
      </c>
      <c r="K474" s="48" t="s">
        <v>358</v>
      </c>
      <c r="L474" s="35" t="s">
        <v>54</v>
      </c>
      <c r="M474" s="35" t="s">
        <v>353</v>
      </c>
      <c r="N474" s="35" t="s">
        <v>20</v>
      </c>
      <c r="O474" s="40"/>
      <c r="P474" s="61"/>
      <c r="Q474" s="61"/>
      <c r="R474" s="61"/>
      <c r="S474" s="61"/>
      <c r="T474" s="61"/>
      <c r="U474" s="80"/>
      <c r="V474" s="80"/>
      <c r="W474" s="80"/>
    </row>
    <row r="475">
      <c r="A475" s="34">
        <v>45705.0</v>
      </c>
      <c r="B475" s="34">
        <v>45716.0</v>
      </c>
      <c r="C475" s="35">
        <v>222069.0</v>
      </c>
      <c r="D475" s="35" t="s">
        <v>95</v>
      </c>
      <c r="E475" s="34">
        <v>45413.0</v>
      </c>
      <c r="F475" s="36">
        <f t="shared" si="1"/>
        <v>9</v>
      </c>
      <c r="G475" s="34">
        <v>45492.0</v>
      </c>
      <c r="H475" s="36">
        <f t="shared" si="2"/>
        <v>7</v>
      </c>
      <c r="I475" s="35" t="s">
        <v>62</v>
      </c>
      <c r="J475" s="35">
        <v>101.0</v>
      </c>
      <c r="K475" s="38"/>
      <c r="L475" s="39"/>
      <c r="M475" s="39"/>
      <c r="N475" s="35" t="s">
        <v>17</v>
      </c>
      <c r="O475" s="40"/>
      <c r="P475" s="61"/>
      <c r="Q475" s="61"/>
      <c r="R475" s="61"/>
      <c r="S475" s="61"/>
      <c r="T475" s="61"/>
      <c r="U475" s="80"/>
      <c r="V475" s="80"/>
      <c r="W475" s="80"/>
    </row>
    <row r="476">
      <c r="A476" s="34">
        <v>45705.0</v>
      </c>
      <c r="B476" s="34">
        <v>45716.0</v>
      </c>
      <c r="C476" s="35">
        <v>230974.0</v>
      </c>
      <c r="D476" s="35" t="s">
        <v>95</v>
      </c>
      <c r="E476" s="34">
        <v>45536.0</v>
      </c>
      <c r="F476" s="36">
        <f t="shared" si="1"/>
        <v>5</v>
      </c>
      <c r="G476" s="37">
        <v>45579.0</v>
      </c>
      <c r="H476" s="36">
        <f t="shared" si="2"/>
        <v>4</v>
      </c>
      <c r="I476" s="35" t="s">
        <v>46</v>
      </c>
      <c r="J476" s="35" t="s">
        <v>31</v>
      </c>
      <c r="K476" s="38"/>
      <c r="L476" s="39"/>
      <c r="M476" s="39"/>
      <c r="N476" s="35" t="s">
        <v>17</v>
      </c>
      <c r="O476" s="40"/>
      <c r="P476" s="61"/>
      <c r="Q476" s="61"/>
      <c r="R476" s="61"/>
      <c r="S476" s="61"/>
      <c r="T476" s="61"/>
      <c r="U476" s="80"/>
      <c r="V476" s="80"/>
      <c r="W476" s="80"/>
    </row>
    <row r="477">
      <c r="A477" s="34">
        <v>45705.0</v>
      </c>
      <c r="B477" s="34">
        <v>45716.0</v>
      </c>
      <c r="C477" s="35">
        <v>235409.0</v>
      </c>
      <c r="D477" s="35" t="s">
        <v>95</v>
      </c>
      <c r="E477" s="34">
        <v>45597.0</v>
      </c>
      <c r="F477" s="36">
        <f t="shared" si="1"/>
        <v>3</v>
      </c>
      <c r="G477" s="37">
        <v>45622.0</v>
      </c>
      <c r="H477" s="36">
        <f t="shared" si="2"/>
        <v>3</v>
      </c>
      <c r="I477" s="35" t="s">
        <v>39</v>
      </c>
      <c r="J477" s="35" t="s">
        <v>31</v>
      </c>
      <c r="K477" s="38"/>
      <c r="L477" s="39"/>
      <c r="M477" s="39"/>
      <c r="N477" s="35" t="s">
        <v>17</v>
      </c>
      <c r="O477" s="40"/>
      <c r="P477" s="61"/>
      <c r="Q477" s="61"/>
      <c r="R477" s="61"/>
      <c r="S477" s="61"/>
      <c r="T477" s="61"/>
      <c r="U477" s="80"/>
      <c r="V477" s="80"/>
      <c r="W477" s="80"/>
    </row>
    <row r="478">
      <c r="A478" s="34">
        <v>45705.0</v>
      </c>
      <c r="B478" s="34">
        <v>45716.0</v>
      </c>
      <c r="C478" s="35">
        <v>238140.0</v>
      </c>
      <c r="D478" s="35" t="s">
        <v>95</v>
      </c>
      <c r="E478" s="34">
        <v>45444.0</v>
      </c>
      <c r="F478" s="36">
        <f t="shared" si="1"/>
        <v>8</v>
      </c>
      <c r="G478" s="34">
        <v>45663.0</v>
      </c>
      <c r="H478" s="36">
        <f t="shared" si="2"/>
        <v>1</v>
      </c>
      <c r="I478" s="35" t="s">
        <v>46</v>
      </c>
      <c r="J478" s="35" t="s">
        <v>31</v>
      </c>
      <c r="K478" s="38"/>
      <c r="L478" s="39"/>
      <c r="M478" s="39"/>
      <c r="N478" s="35" t="s">
        <v>17</v>
      </c>
      <c r="O478" s="40"/>
      <c r="P478" s="61"/>
      <c r="Q478" s="61"/>
      <c r="R478" s="61"/>
      <c r="S478" s="61"/>
      <c r="T478" s="61"/>
      <c r="U478" s="80"/>
      <c r="V478" s="80"/>
      <c r="W478" s="80"/>
    </row>
    <row r="479">
      <c r="A479" s="34">
        <v>45705.0</v>
      </c>
      <c r="B479" s="34">
        <v>45716.0</v>
      </c>
      <c r="C479" s="35">
        <v>240987.0</v>
      </c>
      <c r="D479" s="35" t="s">
        <v>95</v>
      </c>
      <c r="E479" s="34">
        <v>45658.0</v>
      </c>
      <c r="F479" s="36">
        <f t="shared" si="1"/>
        <v>1</v>
      </c>
      <c r="G479" s="34">
        <v>45686.0</v>
      </c>
      <c r="H479" s="36">
        <f t="shared" si="2"/>
        <v>0</v>
      </c>
      <c r="I479" s="35" t="s">
        <v>39</v>
      </c>
      <c r="J479" s="35" t="s">
        <v>31</v>
      </c>
      <c r="K479" s="38"/>
      <c r="L479" s="39"/>
      <c r="M479" s="39"/>
      <c r="N479" s="35" t="s">
        <v>17</v>
      </c>
      <c r="O479" s="40"/>
      <c r="P479" s="61"/>
      <c r="Q479" s="61"/>
      <c r="R479" s="61"/>
      <c r="S479" s="61"/>
      <c r="T479" s="61"/>
      <c r="U479" s="80"/>
      <c r="V479" s="80"/>
      <c r="W479" s="80"/>
    </row>
    <row r="480">
      <c r="A480" s="34">
        <v>45705.0</v>
      </c>
      <c r="B480" s="34">
        <v>45716.0</v>
      </c>
      <c r="C480" s="35">
        <v>242268.0</v>
      </c>
      <c r="D480" s="35" t="s">
        <v>95</v>
      </c>
      <c r="E480" s="34">
        <v>45536.0</v>
      </c>
      <c r="F480" s="36">
        <f t="shared" si="1"/>
        <v>5</v>
      </c>
      <c r="G480" s="34">
        <v>45695.0</v>
      </c>
      <c r="H480" s="36">
        <f t="shared" si="2"/>
        <v>0</v>
      </c>
      <c r="I480" s="35" t="s">
        <v>39</v>
      </c>
      <c r="J480" s="35" t="s">
        <v>31</v>
      </c>
      <c r="K480" s="38"/>
      <c r="L480" s="39"/>
      <c r="M480" s="39"/>
      <c r="N480" s="35" t="s">
        <v>17</v>
      </c>
      <c r="O480" s="40"/>
      <c r="P480" s="61"/>
      <c r="Q480" s="61"/>
      <c r="R480" s="61"/>
      <c r="S480" s="61"/>
      <c r="T480" s="61"/>
      <c r="U480" s="80"/>
      <c r="V480" s="80"/>
      <c r="W480" s="80"/>
    </row>
    <row r="481">
      <c r="A481" s="34">
        <v>45705.0</v>
      </c>
      <c r="B481" s="34">
        <v>45708.0</v>
      </c>
      <c r="C481" s="35">
        <v>211846.0</v>
      </c>
      <c r="D481" s="35" t="s">
        <v>98</v>
      </c>
      <c r="E481" s="34">
        <v>45323.0</v>
      </c>
      <c r="F481" s="36">
        <f t="shared" si="1"/>
        <v>12</v>
      </c>
      <c r="G481" s="34">
        <v>45411.0</v>
      </c>
      <c r="H481" s="36">
        <f t="shared" si="2"/>
        <v>9</v>
      </c>
      <c r="I481" s="35" t="s">
        <v>39</v>
      </c>
      <c r="J481" s="35">
        <v>502.0</v>
      </c>
      <c r="K481" s="48" t="s">
        <v>358</v>
      </c>
      <c r="L481" s="35" t="s">
        <v>54</v>
      </c>
      <c r="M481" s="35" t="s">
        <v>350</v>
      </c>
      <c r="N481" s="35" t="s">
        <v>15</v>
      </c>
      <c r="O481" s="40"/>
      <c r="P481" s="61"/>
      <c r="Q481" s="61"/>
      <c r="R481" s="61"/>
      <c r="S481" s="61"/>
      <c r="T481" s="61"/>
      <c r="U481" s="80"/>
      <c r="V481" s="80"/>
      <c r="W481" s="80"/>
    </row>
    <row r="482">
      <c r="A482" s="34">
        <v>45705.0</v>
      </c>
      <c r="B482" s="34">
        <v>45709.0</v>
      </c>
      <c r="C482" s="35">
        <v>226289.0</v>
      </c>
      <c r="D482" s="35" t="s">
        <v>98</v>
      </c>
      <c r="E482" s="34">
        <v>45505.0</v>
      </c>
      <c r="F482" s="36">
        <f t="shared" si="1"/>
        <v>6</v>
      </c>
      <c r="G482" s="34">
        <v>45546.0</v>
      </c>
      <c r="H482" s="36">
        <f t="shared" si="2"/>
        <v>5</v>
      </c>
      <c r="I482" s="35" t="s">
        <v>62</v>
      </c>
      <c r="J482" s="35">
        <v>102.0</v>
      </c>
      <c r="K482" s="48">
        <v>8000.0</v>
      </c>
      <c r="L482" s="35" t="s">
        <v>54</v>
      </c>
      <c r="M482" s="35" t="s">
        <v>353</v>
      </c>
      <c r="N482" s="35" t="s">
        <v>20</v>
      </c>
      <c r="O482" s="40"/>
      <c r="P482" s="61"/>
      <c r="Q482" s="61"/>
      <c r="R482" s="61"/>
      <c r="S482" s="61"/>
      <c r="T482" s="61"/>
      <c r="U482" s="80"/>
      <c r="V482" s="80"/>
      <c r="W482" s="80"/>
    </row>
    <row r="483">
      <c r="A483" s="34">
        <v>45705.0</v>
      </c>
      <c r="B483" s="34">
        <v>45707.0</v>
      </c>
      <c r="C483" s="35">
        <v>198135.0</v>
      </c>
      <c r="D483" s="35" t="s">
        <v>99</v>
      </c>
      <c r="E483" s="34">
        <v>45231.0</v>
      </c>
      <c r="F483" s="36">
        <f t="shared" si="1"/>
        <v>15</v>
      </c>
      <c r="G483" s="34">
        <v>45311.0</v>
      </c>
      <c r="H483" s="36">
        <f t="shared" si="2"/>
        <v>13</v>
      </c>
      <c r="I483" s="35" t="s">
        <v>62</v>
      </c>
      <c r="J483" s="35">
        <v>139.0</v>
      </c>
      <c r="K483" s="48">
        <v>2000.0</v>
      </c>
      <c r="L483" s="35" t="s">
        <v>54</v>
      </c>
      <c r="M483" s="35" t="s">
        <v>55</v>
      </c>
      <c r="N483" s="35" t="s">
        <v>15</v>
      </c>
      <c r="O483" s="40"/>
      <c r="P483" s="61"/>
      <c r="Q483" s="61"/>
      <c r="R483" s="61"/>
      <c r="S483" s="61"/>
      <c r="T483" s="61"/>
      <c r="U483" s="80"/>
      <c r="V483" s="80"/>
      <c r="W483" s="80"/>
    </row>
    <row r="484">
      <c r="A484" s="34">
        <v>45705.0</v>
      </c>
      <c r="B484" s="34">
        <v>45709.0</v>
      </c>
      <c r="C484" s="35">
        <v>183275.0</v>
      </c>
      <c r="D484" s="35" t="s">
        <v>99</v>
      </c>
      <c r="E484" s="34">
        <v>45108.0</v>
      </c>
      <c r="F484" s="36">
        <f t="shared" si="1"/>
        <v>19</v>
      </c>
      <c r="G484" s="34">
        <v>45161.0</v>
      </c>
      <c r="H484" s="36">
        <f t="shared" si="2"/>
        <v>18</v>
      </c>
      <c r="I484" s="35" t="s">
        <v>62</v>
      </c>
      <c r="J484" s="35">
        <v>102.0</v>
      </c>
      <c r="K484" s="48" t="s">
        <v>358</v>
      </c>
      <c r="L484" s="35" t="s">
        <v>54</v>
      </c>
      <c r="M484" s="35" t="s">
        <v>353</v>
      </c>
      <c r="N484" s="35" t="s">
        <v>20</v>
      </c>
      <c r="O484" s="40"/>
      <c r="P484" s="61"/>
      <c r="Q484" s="61"/>
      <c r="R484" s="61"/>
      <c r="S484" s="61"/>
      <c r="T484" s="61"/>
      <c r="U484" s="80"/>
      <c r="V484" s="80"/>
      <c r="W484" s="80"/>
    </row>
    <row r="485">
      <c r="A485" s="34">
        <v>45705.0</v>
      </c>
      <c r="B485" s="34">
        <v>45716.0</v>
      </c>
      <c r="C485" s="35">
        <v>229188.0</v>
      </c>
      <c r="D485" s="35" t="s">
        <v>99</v>
      </c>
      <c r="E485" s="34">
        <v>45505.0</v>
      </c>
      <c r="F485" s="36">
        <f t="shared" si="1"/>
        <v>6</v>
      </c>
      <c r="G485" s="34">
        <v>45562.0</v>
      </c>
      <c r="H485" s="36">
        <f t="shared" si="2"/>
        <v>5</v>
      </c>
      <c r="I485" s="35" t="s">
        <v>62</v>
      </c>
      <c r="J485" s="35" t="s">
        <v>31</v>
      </c>
      <c r="K485" s="38"/>
      <c r="L485" s="39"/>
      <c r="M485" s="39"/>
      <c r="N485" s="35" t="s">
        <v>17</v>
      </c>
      <c r="O485" s="40"/>
      <c r="P485" s="61"/>
      <c r="Q485" s="61"/>
      <c r="R485" s="61"/>
      <c r="S485" s="61"/>
      <c r="T485" s="61"/>
      <c r="U485" s="80"/>
      <c r="V485" s="80"/>
      <c r="W485" s="80"/>
    </row>
    <row r="486">
      <c r="A486" s="34">
        <v>45705.0</v>
      </c>
      <c r="B486" s="34">
        <v>45716.0</v>
      </c>
      <c r="C486" s="35">
        <v>236265.0</v>
      </c>
      <c r="D486" s="35" t="s">
        <v>99</v>
      </c>
      <c r="E486" s="34">
        <v>45566.0</v>
      </c>
      <c r="F486" s="36">
        <f t="shared" si="1"/>
        <v>4</v>
      </c>
      <c r="G486" s="34">
        <v>45630.0</v>
      </c>
      <c r="H486" s="36">
        <f t="shared" si="2"/>
        <v>2</v>
      </c>
      <c r="I486" s="35" t="s">
        <v>39</v>
      </c>
      <c r="J486" s="35" t="s">
        <v>31</v>
      </c>
      <c r="K486" s="38"/>
      <c r="L486" s="39"/>
      <c r="M486" s="39"/>
      <c r="N486" s="35" t="s">
        <v>17</v>
      </c>
      <c r="O486" s="40"/>
      <c r="P486" s="61"/>
      <c r="Q486" s="61"/>
      <c r="R486" s="61"/>
      <c r="S486" s="61"/>
      <c r="T486" s="61"/>
      <c r="U486" s="80"/>
      <c r="V486" s="80"/>
      <c r="W486" s="80"/>
    </row>
    <row r="487">
      <c r="A487" s="34">
        <v>45705.0</v>
      </c>
      <c r="B487" s="34">
        <v>45716.0</v>
      </c>
      <c r="C487" s="35">
        <v>223113.0</v>
      </c>
      <c r="D487" s="35" t="s">
        <v>99</v>
      </c>
      <c r="E487" s="34">
        <v>45627.0</v>
      </c>
      <c r="F487" s="36">
        <f t="shared" si="1"/>
        <v>2</v>
      </c>
      <c r="G487" s="34">
        <v>45679.0</v>
      </c>
      <c r="H487" s="36">
        <f t="shared" si="2"/>
        <v>1</v>
      </c>
      <c r="I487" s="35" t="s">
        <v>46</v>
      </c>
      <c r="J487" s="35" t="s">
        <v>31</v>
      </c>
      <c r="K487" s="38"/>
      <c r="L487" s="39"/>
      <c r="M487" s="39"/>
      <c r="N487" s="35" t="s">
        <v>17</v>
      </c>
      <c r="O487" s="40"/>
      <c r="P487" s="61"/>
      <c r="Q487" s="61"/>
      <c r="R487" s="61"/>
      <c r="S487" s="61"/>
      <c r="T487" s="61"/>
      <c r="U487" s="80"/>
      <c r="V487" s="80"/>
      <c r="W487" s="80"/>
    </row>
    <row r="488">
      <c r="A488" s="34">
        <v>45705.0</v>
      </c>
      <c r="B488" s="34">
        <v>45716.0</v>
      </c>
      <c r="C488" s="35">
        <v>221858.0</v>
      </c>
      <c r="D488" s="35" t="s">
        <v>99</v>
      </c>
      <c r="E488" s="34">
        <v>45413.0</v>
      </c>
      <c r="F488" s="36">
        <f t="shared" si="1"/>
        <v>9</v>
      </c>
      <c r="G488" s="34">
        <v>45498.0</v>
      </c>
      <c r="H488" s="36">
        <f t="shared" si="2"/>
        <v>7</v>
      </c>
      <c r="I488" s="35" t="s">
        <v>39</v>
      </c>
      <c r="J488" s="35" t="s">
        <v>31</v>
      </c>
      <c r="K488" s="38"/>
      <c r="L488" s="39"/>
      <c r="M488" s="39"/>
      <c r="N488" s="35" t="s">
        <v>17</v>
      </c>
      <c r="O488" s="40"/>
      <c r="P488" s="61"/>
      <c r="Q488" s="61"/>
      <c r="R488" s="61"/>
      <c r="S488" s="61"/>
      <c r="T488" s="61"/>
      <c r="U488" s="80"/>
      <c r="V488" s="80"/>
      <c r="W488" s="80"/>
    </row>
    <row r="489">
      <c r="A489" s="34">
        <v>45705.0</v>
      </c>
      <c r="B489" s="34">
        <v>45716.0</v>
      </c>
      <c r="C489" s="35">
        <v>235041.0</v>
      </c>
      <c r="D489" s="35" t="s">
        <v>99</v>
      </c>
      <c r="E489" s="34">
        <v>45566.0</v>
      </c>
      <c r="F489" s="36">
        <f t="shared" si="1"/>
        <v>4</v>
      </c>
      <c r="G489" s="37">
        <v>45618.0</v>
      </c>
      <c r="H489" s="36">
        <f t="shared" si="2"/>
        <v>3</v>
      </c>
      <c r="I489" s="35" t="s">
        <v>39</v>
      </c>
      <c r="J489" s="35" t="s">
        <v>31</v>
      </c>
      <c r="K489" s="38"/>
      <c r="L489" s="39"/>
      <c r="M489" s="39"/>
      <c r="N489" s="35" t="s">
        <v>17</v>
      </c>
      <c r="O489" s="40"/>
      <c r="P489" s="61"/>
      <c r="Q489" s="61"/>
      <c r="R489" s="61"/>
      <c r="S489" s="61"/>
      <c r="T489" s="61"/>
      <c r="U489" s="80"/>
      <c r="V489" s="80"/>
      <c r="W489" s="80"/>
    </row>
    <row r="490">
      <c r="A490" s="34">
        <v>45705.0</v>
      </c>
      <c r="B490" s="34">
        <v>45716.0</v>
      </c>
      <c r="C490" s="35">
        <v>237481.0</v>
      </c>
      <c r="D490" s="35" t="s">
        <v>99</v>
      </c>
      <c r="E490" s="34">
        <v>45505.0</v>
      </c>
      <c r="F490" s="36">
        <f t="shared" si="1"/>
        <v>6</v>
      </c>
      <c r="G490" s="34">
        <v>45664.0</v>
      </c>
      <c r="H490" s="36">
        <f t="shared" si="2"/>
        <v>1</v>
      </c>
      <c r="I490" s="35" t="s">
        <v>39</v>
      </c>
      <c r="J490" s="35" t="s">
        <v>31</v>
      </c>
      <c r="K490" s="38"/>
      <c r="L490" s="39"/>
      <c r="M490" s="39"/>
      <c r="N490" s="35" t="s">
        <v>17</v>
      </c>
      <c r="O490" s="40"/>
      <c r="P490" s="61"/>
      <c r="Q490" s="61"/>
      <c r="R490" s="61"/>
      <c r="S490" s="61"/>
      <c r="T490" s="61"/>
      <c r="U490" s="80"/>
      <c r="V490" s="80"/>
      <c r="W490" s="80"/>
    </row>
    <row r="491">
      <c r="A491" s="34">
        <v>45705.0</v>
      </c>
      <c r="B491" s="34">
        <v>45716.0</v>
      </c>
      <c r="C491" s="35">
        <v>241988.0</v>
      </c>
      <c r="D491" s="35" t="s">
        <v>99</v>
      </c>
      <c r="E491" s="34">
        <v>45689.0</v>
      </c>
      <c r="F491" s="36">
        <f t="shared" si="1"/>
        <v>0</v>
      </c>
      <c r="G491" s="34">
        <v>45695.0</v>
      </c>
      <c r="H491" s="36">
        <f t="shared" si="2"/>
        <v>0</v>
      </c>
      <c r="I491" s="35" t="s">
        <v>43</v>
      </c>
      <c r="J491" s="35" t="s">
        <v>31</v>
      </c>
      <c r="K491" s="38"/>
      <c r="L491" s="39"/>
      <c r="M491" s="39"/>
      <c r="N491" s="35" t="s">
        <v>17</v>
      </c>
      <c r="O491" s="40"/>
      <c r="P491" s="61"/>
      <c r="Q491" s="61"/>
      <c r="R491" s="61"/>
      <c r="S491" s="61"/>
      <c r="T491" s="61"/>
      <c r="U491" s="80"/>
      <c r="V491" s="80"/>
      <c r="W491" s="80"/>
    </row>
    <row r="492">
      <c r="A492" s="34">
        <v>45705.0</v>
      </c>
      <c r="B492" s="34">
        <v>45716.0</v>
      </c>
      <c r="C492" s="35">
        <v>230393.0</v>
      </c>
      <c r="D492" s="35" t="s">
        <v>102</v>
      </c>
      <c r="E492" s="34">
        <v>45566.0</v>
      </c>
      <c r="F492" s="36">
        <f t="shared" si="1"/>
        <v>4</v>
      </c>
      <c r="G492" s="34">
        <v>45574.0</v>
      </c>
      <c r="H492" s="36">
        <f t="shared" si="2"/>
        <v>4</v>
      </c>
      <c r="I492" s="35" t="s">
        <v>62</v>
      </c>
      <c r="J492" s="35" t="s">
        <v>31</v>
      </c>
      <c r="K492" s="38"/>
      <c r="L492" s="39"/>
      <c r="M492" s="39"/>
      <c r="N492" s="35" t="s">
        <v>17</v>
      </c>
      <c r="O492" s="40"/>
      <c r="P492" s="61"/>
      <c r="Q492" s="61"/>
      <c r="R492" s="61"/>
      <c r="S492" s="61"/>
      <c r="T492" s="61"/>
      <c r="U492" s="80"/>
      <c r="V492" s="80"/>
      <c r="W492" s="80"/>
    </row>
    <row r="493">
      <c r="A493" s="34">
        <v>45707.0</v>
      </c>
      <c r="B493" s="34">
        <v>45708.0</v>
      </c>
      <c r="C493" s="35">
        <v>219225.0</v>
      </c>
      <c r="D493" s="35" t="s">
        <v>102</v>
      </c>
      <c r="E493" s="34">
        <v>45444.0</v>
      </c>
      <c r="F493" s="36">
        <f t="shared" si="1"/>
        <v>8</v>
      </c>
      <c r="G493" s="34">
        <v>45469.0</v>
      </c>
      <c r="H493" s="36">
        <f t="shared" si="2"/>
        <v>8</v>
      </c>
      <c r="I493" s="35" t="s">
        <v>39</v>
      </c>
      <c r="J493" s="35" t="s">
        <v>31</v>
      </c>
      <c r="K493" s="48">
        <v>2000.0</v>
      </c>
      <c r="L493" s="35" t="s">
        <v>54</v>
      </c>
      <c r="M493" s="35" t="s">
        <v>367</v>
      </c>
      <c r="N493" s="35" t="s">
        <v>20</v>
      </c>
      <c r="O493" s="55" t="s">
        <v>400</v>
      </c>
      <c r="P493" s="61"/>
      <c r="Q493" s="61"/>
      <c r="R493" s="61"/>
      <c r="S493" s="61"/>
      <c r="T493" s="61"/>
      <c r="U493" s="80"/>
      <c r="V493" s="80"/>
      <c r="W493" s="80"/>
    </row>
    <row r="494">
      <c r="A494" s="34">
        <v>45705.0</v>
      </c>
      <c r="B494" s="34">
        <v>45716.0</v>
      </c>
      <c r="C494" s="35">
        <v>235790.0</v>
      </c>
      <c r="D494" s="35" t="s">
        <v>102</v>
      </c>
      <c r="E494" s="34">
        <v>45566.0</v>
      </c>
      <c r="F494" s="36">
        <f t="shared" si="1"/>
        <v>4</v>
      </c>
      <c r="G494" s="34">
        <v>45632.0</v>
      </c>
      <c r="H494" s="36">
        <f t="shared" si="2"/>
        <v>2</v>
      </c>
      <c r="I494" s="35" t="s">
        <v>39</v>
      </c>
      <c r="J494" s="35" t="s">
        <v>31</v>
      </c>
      <c r="K494" s="38"/>
      <c r="L494" s="39"/>
      <c r="M494" s="39"/>
      <c r="N494" s="35" t="s">
        <v>17</v>
      </c>
      <c r="O494" s="40"/>
      <c r="P494" s="61"/>
      <c r="Q494" s="61"/>
      <c r="R494" s="61"/>
      <c r="S494" s="61"/>
      <c r="T494" s="61"/>
      <c r="U494" s="80"/>
      <c r="V494" s="80"/>
      <c r="W494" s="80"/>
    </row>
    <row r="495">
      <c r="A495" s="34">
        <v>45705.0</v>
      </c>
      <c r="B495" s="34">
        <v>45716.0</v>
      </c>
      <c r="C495" s="35">
        <v>218954.0</v>
      </c>
      <c r="D495" s="35" t="s">
        <v>102</v>
      </c>
      <c r="E495" s="34">
        <v>45444.0</v>
      </c>
      <c r="F495" s="36">
        <f t="shared" si="1"/>
        <v>8</v>
      </c>
      <c r="G495" s="34">
        <v>45467.0</v>
      </c>
      <c r="H495" s="36">
        <f t="shared" si="2"/>
        <v>8</v>
      </c>
      <c r="I495" s="35" t="s">
        <v>39</v>
      </c>
      <c r="J495" s="35" t="s">
        <v>31</v>
      </c>
      <c r="K495" s="38"/>
      <c r="L495" s="39"/>
      <c r="M495" s="39"/>
      <c r="N495" s="35" t="s">
        <v>17</v>
      </c>
      <c r="O495" s="40"/>
      <c r="P495" s="61"/>
      <c r="Q495" s="61"/>
      <c r="R495" s="61"/>
      <c r="S495" s="61"/>
      <c r="T495" s="61"/>
      <c r="U495" s="80"/>
      <c r="V495" s="80"/>
      <c r="W495" s="80"/>
    </row>
    <row r="496">
      <c r="A496" s="34">
        <v>45705.0</v>
      </c>
      <c r="B496" s="34">
        <v>45716.0</v>
      </c>
      <c r="C496" s="35">
        <v>88873.0</v>
      </c>
      <c r="D496" s="35" t="s">
        <v>102</v>
      </c>
      <c r="E496" s="34">
        <v>44287.0</v>
      </c>
      <c r="F496" s="36">
        <f t="shared" si="1"/>
        <v>46</v>
      </c>
      <c r="G496" s="34">
        <v>44342.0</v>
      </c>
      <c r="H496" s="36">
        <f t="shared" si="2"/>
        <v>45</v>
      </c>
      <c r="I496" s="35" t="s">
        <v>39</v>
      </c>
      <c r="J496" s="35" t="s">
        <v>31</v>
      </c>
      <c r="K496" s="38"/>
      <c r="L496" s="39"/>
      <c r="M496" s="39"/>
      <c r="N496" s="35" t="s">
        <v>17</v>
      </c>
      <c r="O496" s="40"/>
      <c r="P496" s="61"/>
      <c r="Q496" s="61"/>
      <c r="R496" s="61"/>
      <c r="S496" s="61"/>
      <c r="T496" s="61"/>
      <c r="U496" s="80"/>
      <c r="V496" s="80"/>
      <c r="W496" s="80"/>
    </row>
    <row r="497">
      <c r="A497" s="34">
        <v>45705.0</v>
      </c>
      <c r="B497" s="34">
        <v>45716.0</v>
      </c>
      <c r="C497" s="35">
        <v>236632.0</v>
      </c>
      <c r="D497" s="35" t="s">
        <v>102</v>
      </c>
      <c r="E497" s="34">
        <v>45597.0</v>
      </c>
      <c r="F497" s="36">
        <f t="shared" si="1"/>
        <v>3</v>
      </c>
      <c r="G497" s="34">
        <v>45635.0</v>
      </c>
      <c r="H497" s="36">
        <f t="shared" si="2"/>
        <v>2</v>
      </c>
      <c r="I497" s="35" t="s">
        <v>62</v>
      </c>
      <c r="J497" s="35" t="s">
        <v>31</v>
      </c>
      <c r="K497" s="38"/>
      <c r="L497" s="39"/>
      <c r="M497" s="39"/>
      <c r="N497" s="35" t="s">
        <v>17</v>
      </c>
      <c r="O497" s="40"/>
      <c r="P497" s="61"/>
      <c r="Q497" s="61"/>
      <c r="R497" s="61"/>
      <c r="S497" s="61"/>
      <c r="T497" s="61"/>
      <c r="U497" s="80"/>
      <c r="V497" s="80"/>
      <c r="W497" s="80"/>
    </row>
    <row r="498">
      <c r="A498" s="34">
        <v>45705.0</v>
      </c>
      <c r="B498" s="34">
        <v>45716.0</v>
      </c>
      <c r="C498" s="35">
        <v>187647.0</v>
      </c>
      <c r="D498" s="35" t="s">
        <v>102</v>
      </c>
      <c r="E498" s="34">
        <v>45170.0</v>
      </c>
      <c r="F498" s="36">
        <f t="shared" si="1"/>
        <v>17</v>
      </c>
      <c r="G498" s="34">
        <v>45197.0</v>
      </c>
      <c r="H498" s="36">
        <f t="shared" si="2"/>
        <v>17</v>
      </c>
      <c r="I498" s="35" t="s">
        <v>62</v>
      </c>
      <c r="J498" s="35" t="s">
        <v>31</v>
      </c>
      <c r="K498" s="38"/>
      <c r="L498" s="39"/>
      <c r="M498" s="39"/>
      <c r="N498" s="35" t="s">
        <v>17</v>
      </c>
      <c r="O498" s="40"/>
      <c r="P498" s="61"/>
      <c r="Q498" s="61"/>
      <c r="R498" s="61"/>
      <c r="S498" s="61"/>
      <c r="T498" s="61"/>
      <c r="U498" s="80"/>
      <c r="V498" s="80"/>
      <c r="W498" s="80"/>
    </row>
    <row r="499">
      <c r="A499" s="34">
        <v>45705.0</v>
      </c>
      <c r="B499" s="34">
        <v>45716.0</v>
      </c>
      <c r="C499" s="35">
        <v>226960.0</v>
      </c>
      <c r="D499" s="35" t="s">
        <v>102</v>
      </c>
      <c r="E499" s="34">
        <v>45231.0</v>
      </c>
      <c r="F499" s="36">
        <f t="shared" si="1"/>
        <v>15</v>
      </c>
      <c r="G499" s="34">
        <v>45540.0</v>
      </c>
      <c r="H499" s="36">
        <f t="shared" si="2"/>
        <v>5</v>
      </c>
      <c r="I499" s="35" t="s">
        <v>62</v>
      </c>
      <c r="J499" s="35" t="s">
        <v>31</v>
      </c>
      <c r="K499" s="38"/>
      <c r="L499" s="39"/>
      <c r="M499" s="39"/>
      <c r="N499" s="35" t="s">
        <v>17</v>
      </c>
      <c r="O499" s="40"/>
      <c r="P499" s="61"/>
      <c r="Q499" s="61"/>
      <c r="R499" s="61"/>
      <c r="S499" s="61"/>
      <c r="T499" s="61"/>
      <c r="U499" s="80"/>
      <c r="V499" s="80"/>
      <c r="W499" s="80"/>
    </row>
    <row r="500">
      <c r="A500" s="34">
        <v>45705.0</v>
      </c>
      <c r="B500" s="34">
        <v>45708.0</v>
      </c>
      <c r="C500" s="35">
        <v>209769.0</v>
      </c>
      <c r="D500" s="35" t="s">
        <v>102</v>
      </c>
      <c r="E500" s="34">
        <v>45261.0</v>
      </c>
      <c r="F500" s="36">
        <f t="shared" si="1"/>
        <v>14</v>
      </c>
      <c r="G500" s="34">
        <v>45397.0</v>
      </c>
      <c r="H500" s="36">
        <f t="shared" si="2"/>
        <v>10</v>
      </c>
      <c r="I500" s="35" t="s">
        <v>39</v>
      </c>
      <c r="J500" s="35">
        <v>535.0</v>
      </c>
      <c r="K500" s="48">
        <v>8000.0</v>
      </c>
      <c r="L500" s="35" t="s">
        <v>54</v>
      </c>
      <c r="M500" s="35" t="s">
        <v>55</v>
      </c>
      <c r="N500" s="35" t="s">
        <v>15</v>
      </c>
      <c r="O500" s="40"/>
      <c r="P500" s="61"/>
      <c r="Q500" s="61"/>
      <c r="R500" s="61"/>
      <c r="S500" s="61"/>
      <c r="T500" s="61"/>
      <c r="U500" s="80"/>
      <c r="V500" s="80"/>
      <c r="W500" s="80"/>
    </row>
    <row r="501">
      <c r="A501" s="34">
        <v>45705.0</v>
      </c>
      <c r="B501" s="34">
        <v>45716.0</v>
      </c>
      <c r="C501" s="35">
        <v>228201.0</v>
      </c>
      <c r="D501" s="35" t="s">
        <v>102</v>
      </c>
      <c r="E501" s="34">
        <v>45505.0</v>
      </c>
      <c r="F501" s="36">
        <f t="shared" si="1"/>
        <v>6</v>
      </c>
      <c r="G501" s="34">
        <v>45554.0</v>
      </c>
      <c r="H501" s="36">
        <f t="shared" si="2"/>
        <v>5</v>
      </c>
      <c r="I501" s="35" t="s">
        <v>62</v>
      </c>
      <c r="J501" s="35" t="s">
        <v>31</v>
      </c>
      <c r="K501" s="38"/>
      <c r="L501" s="39"/>
      <c r="M501" s="39"/>
      <c r="N501" s="35" t="s">
        <v>17</v>
      </c>
      <c r="O501" s="40"/>
      <c r="P501" s="61"/>
      <c r="Q501" s="61"/>
      <c r="R501" s="61"/>
      <c r="S501" s="61"/>
      <c r="T501" s="61"/>
      <c r="U501" s="80"/>
      <c r="V501" s="80"/>
      <c r="W501" s="80"/>
    </row>
    <row r="502">
      <c r="A502" s="34">
        <v>45705.0</v>
      </c>
      <c r="B502" s="34">
        <v>45716.0</v>
      </c>
      <c r="C502" s="35">
        <v>230028.0</v>
      </c>
      <c r="D502" s="35" t="s">
        <v>102</v>
      </c>
      <c r="E502" s="34">
        <v>45505.0</v>
      </c>
      <c r="F502" s="36">
        <f t="shared" si="1"/>
        <v>6</v>
      </c>
      <c r="G502" s="34">
        <v>45574.0</v>
      </c>
      <c r="H502" s="36">
        <f t="shared" si="2"/>
        <v>4</v>
      </c>
      <c r="I502" s="35" t="s">
        <v>62</v>
      </c>
      <c r="J502" s="35" t="s">
        <v>31</v>
      </c>
      <c r="K502" s="38"/>
      <c r="L502" s="39"/>
      <c r="M502" s="39"/>
      <c r="N502" s="35" t="s">
        <v>17</v>
      </c>
      <c r="O502" s="40"/>
      <c r="P502" s="61"/>
      <c r="Q502" s="61"/>
      <c r="R502" s="61"/>
      <c r="S502" s="61"/>
      <c r="T502" s="61"/>
      <c r="U502" s="80"/>
      <c r="V502" s="80"/>
      <c r="W502" s="80"/>
    </row>
    <row r="503">
      <c r="A503" s="34">
        <v>45705.0</v>
      </c>
      <c r="B503" s="34">
        <v>45716.0</v>
      </c>
      <c r="C503" s="35">
        <v>234232.0</v>
      </c>
      <c r="D503" s="35" t="s">
        <v>102</v>
      </c>
      <c r="E503" s="34">
        <v>45597.0</v>
      </c>
      <c r="F503" s="36">
        <f t="shared" si="1"/>
        <v>3</v>
      </c>
      <c r="G503" s="37">
        <v>45621.0</v>
      </c>
      <c r="H503" s="36">
        <f t="shared" si="2"/>
        <v>3</v>
      </c>
      <c r="I503" s="35" t="s">
        <v>43</v>
      </c>
      <c r="J503" s="35" t="s">
        <v>31</v>
      </c>
      <c r="K503" s="38"/>
      <c r="L503" s="39"/>
      <c r="M503" s="39"/>
      <c r="N503" s="35" t="s">
        <v>17</v>
      </c>
      <c r="O503" s="40"/>
      <c r="P503" s="61"/>
      <c r="Q503" s="61"/>
      <c r="R503" s="61"/>
      <c r="S503" s="61"/>
      <c r="T503" s="61"/>
      <c r="U503" s="80"/>
      <c r="V503" s="80"/>
      <c r="W503" s="80"/>
    </row>
    <row r="504">
      <c r="A504" s="34">
        <v>45705.0</v>
      </c>
      <c r="B504" s="34">
        <v>45716.0</v>
      </c>
      <c r="C504" s="35">
        <v>215703.0</v>
      </c>
      <c r="D504" s="35" t="s">
        <v>102</v>
      </c>
      <c r="E504" s="34">
        <v>45505.0</v>
      </c>
      <c r="F504" s="36">
        <f t="shared" si="1"/>
        <v>6</v>
      </c>
      <c r="G504" s="37">
        <v>45589.0</v>
      </c>
      <c r="H504" s="36">
        <f t="shared" si="2"/>
        <v>4</v>
      </c>
      <c r="I504" s="35" t="s">
        <v>49</v>
      </c>
      <c r="J504" s="35" t="s">
        <v>31</v>
      </c>
      <c r="K504" s="38"/>
      <c r="L504" s="39"/>
      <c r="M504" s="39"/>
      <c r="N504" s="35" t="s">
        <v>17</v>
      </c>
      <c r="O504" s="40"/>
      <c r="P504" s="61"/>
      <c r="Q504" s="61"/>
      <c r="R504" s="61"/>
      <c r="S504" s="61"/>
      <c r="T504" s="61"/>
      <c r="U504" s="80"/>
      <c r="V504" s="80"/>
      <c r="W504" s="80"/>
    </row>
    <row r="505">
      <c r="A505" s="34">
        <v>45705.0</v>
      </c>
      <c r="B505" s="34">
        <v>45716.0</v>
      </c>
      <c r="C505" s="35">
        <v>221367.0</v>
      </c>
      <c r="D505" s="35" t="s">
        <v>102</v>
      </c>
      <c r="E505" s="34">
        <v>45444.0</v>
      </c>
      <c r="F505" s="36">
        <f t="shared" si="1"/>
        <v>8</v>
      </c>
      <c r="G505" s="34">
        <v>45485.0</v>
      </c>
      <c r="H505" s="36">
        <f t="shared" si="2"/>
        <v>7</v>
      </c>
      <c r="I505" s="35" t="s">
        <v>49</v>
      </c>
      <c r="J505" s="35" t="s">
        <v>401</v>
      </c>
      <c r="K505" s="48">
        <v>12000.0</v>
      </c>
      <c r="L505" s="39"/>
      <c r="M505" s="39"/>
      <c r="N505" s="35" t="s">
        <v>17</v>
      </c>
      <c r="O505" s="40"/>
      <c r="P505" s="61"/>
      <c r="Q505" s="61"/>
      <c r="R505" s="61"/>
      <c r="S505" s="61"/>
      <c r="T505" s="61"/>
      <c r="U505" s="80"/>
      <c r="V505" s="80"/>
      <c r="W505" s="80"/>
    </row>
    <row r="506">
      <c r="A506" s="34">
        <v>45705.0</v>
      </c>
      <c r="B506" s="34">
        <v>45713.0</v>
      </c>
      <c r="C506" s="35">
        <v>237275.0</v>
      </c>
      <c r="D506" s="35" t="s">
        <v>102</v>
      </c>
      <c r="E506" s="34">
        <v>45536.0</v>
      </c>
      <c r="F506" s="36">
        <f t="shared" si="1"/>
        <v>5</v>
      </c>
      <c r="G506" s="37">
        <v>45642.0</v>
      </c>
      <c r="H506" s="36">
        <f t="shared" si="2"/>
        <v>2</v>
      </c>
      <c r="I506" s="35" t="s">
        <v>39</v>
      </c>
      <c r="J506" s="35" t="s">
        <v>31</v>
      </c>
      <c r="K506" s="38"/>
      <c r="L506" s="39"/>
      <c r="M506" s="39"/>
      <c r="N506" s="35" t="s">
        <v>23</v>
      </c>
      <c r="O506" s="40"/>
      <c r="P506" s="61"/>
      <c r="Q506" s="61"/>
      <c r="R506" s="61"/>
      <c r="S506" s="61"/>
      <c r="T506" s="61"/>
      <c r="U506" s="80"/>
      <c r="V506" s="80"/>
      <c r="W506" s="80"/>
    </row>
    <row r="507">
      <c r="A507" s="34">
        <v>45705.0</v>
      </c>
      <c r="B507" s="34">
        <v>45716.0</v>
      </c>
      <c r="C507" s="35">
        <v>238101.0</v>
      </c>
      <c r="D507" s="35" t="s">
        <v>102</v>
      </c>
      <c r="E507" s="34">
        <v>45597.0</v>
      </c>
      <c r="F507" s="36">
        <f t="shared" si="1"/>
        <v>3</v>
      </c>
      <c r="G507" s="34">
        <v>45663.0</v>
      </c>
      <c r="H507" s="36">
        <f t="shared" si="2"/>
        <v>1</v>
      </c>
      <c r="I507" s="35" t="s">
        <v>39</v>
      </c>
      <c r="J507" s="35" t="s">
        <v>31</v>
      </c>
      <c r="K507" s="38"/>
      <c r="L507" s="39"/>
      <c r="M507" s="39"/>
      <c r="N507" s="35" t="s">
        <v>17</v>
      </c>
      <c r="O507" s="40"/>
      <c r="P507" s="61"/>
      <c r="Q507" s="61"/>
      <c r="R507" s="61"/>
      <c r="S507" s="61"/>
      <c r="T507" s="61"/>
      <c r="U507" s="80"/>
      <c r="V507" s="80"/>
      <c r="W507" s="80"/>
    </row>
    <row r="508">
      <c r="A508" s="34">
        <v>45705.0</v>
      </c>
      <c r="B508" s="34">
        <v>45716.0</v>
      </c>
      <c r="C508" s="35">
        <v>240772.0</v>
      </c>
      <c r="D508" s="35" t="s">
        <v>102</v>
      </c>
      <c r="E508" s="34">
        <v>45658.0</v>
      </c>
      <c r="F508" s="36">
        <f t="shared" si="1"/>
        <v>1</v>
      </c>
      <c r="G508" s="34">
        <v>45684.0</v>
      </c>
      <c r="H508" s="36">
        <f t="shared" si="2"/>
        <v>1</v>
      </c>
      <c r="I508" s="35" t="s">
        <v>43</v>
      </c>
      <c r="J508" s="35" t="s">
        <v>31</v>
      </c>
      <c r="K508" s="38"/>
      <c r="L508" s="39"/>
      <c r="M508" s="39"/>
      <c r="N508" s="35" t="s">
        <v>17</v>
      </c>
      <c r="O508" s="40"/>
      <c r="P508" s="61"/>
      <c r="Q508" s="61"/>
      <c r="R508" s="61"/>
      <c r="S508" s="61"/>
      <c r="T508" s="61"/>
      <c r="U508" s="80"/>
      <c r="V508" s="80"/>
      <c r="W508" s="80"/>
    </row>
    <row r="509">
      <c r="A509" s="34">
        <v>45705.0</v>
      </c>
      <c r="B509" s="34">
        <v>45716.0</v>
      </c>
      <c r="C509" s="35">
        <v>242389.0</v>
      </c>
      <c r="D509" s="35" t="s">
        <v>102</v>
      </c>
      <c r="E509" s="34">
        <v>45658.0</v>
      </c>
      <c r="F509" s="36">
        <f t="shared" si="1"/>
        <v>1</v>
      </c>
      <c r="G509" s="34">
        <v>45698.0</v>
      </c>
      <c r="H509" s="36">
        <f t="shared" si="2"/>
        <v>0</v>
      </c>
      <c r="I509" s="35" t="s">
        <v>43</v>
      </c>
      <c r="J509" s="35" t="s">
        <v>31</v>
      </c>
      <c r="K509" s="38"/>
      <c r="L509" s="39"/>
      <c r="M509" s="39"/>
      <c r="N509" s="35" t="s">
        <v>17</v>
      </c>
      <c r="O509" s="40"/>
      <c r="P509" s="61"/>
      <c r="Q509" s="61"/>
      <c r="R509" s="61"/>
      <c r="S509" s="61"/>
      <c r="T509" s="61"/>
      <c r="U509" s="80"/>
      <c r="V509" s="80"/>
      <c r="W509" s="80"/>
    </row>
    <row r="510">
      <c r="A510" s="34">
        <v>45705.0</v>
      </c>
      <c r="B510" s="34">
        <v>45716.0</v>
      </c>
      <c r="C510" s="35">
        <v>32663.0</v>
      </c>
      <c r="D510" s="35" t="s">
        <v>105</v>
      </c>
      <c r="E510" s="34">
        <v>43800.0</v>
      </c>
      <c r="F510" s="36">
        <f t="shared" si="1"/>
        <v>62</v>
      </c>
      <c r="G510" s="34">
        <v>43909.0</v>
      </c>
      <c r="H510" s="36">
        <f t="shared" si="2"/>
        <v>59</v>
      </c>
      <c r="I510" s="35" t="s">
        <v>62</v>
      </c>
      <c r="J510" s="35" t="s">
        <v>31</v>
      </c>
      <c r="K510" s="38"/>
      <c r="L510" s="39"/>
      <c r="M510" s="39"/>
      <c r="N510" s="35" t="s">
        <v>17</v>
      </c>
      <c r="O510" s="40"/>
      <c r="P510" s="61"/>
      <c r="Q510" s="61"/>
      <c r="R510" s="61"/>
      <c r="S510" s="61"/>
      <c r="T510" s="61"/>
      <c r="U510" s="80"/>
      <c r="V510" s="80"/>
      <c r="W510" s="80"/>
    </row>
    <row r="511">
      <c r="A511" s="34">
        <v>45706.0</v>
      </c>
      <c r="B511" s="34">
        <v>45708.0</v>
      </c>
      <c r="C511" s="35">
        <v>224393.0</v>
      </c>
      <c r="D511" s="35" t="s">
        <v>173</v>
      </c>
      <c r="E511" s="34">
        <v>45505.0</v>
      </c>
      <c r="F511" s="36">
        <f t="shared" si="1"/>
        <v>6</v>
      </c>
      <c r="G511" s="34">
        <v>45513.0</v>
      </c>
      <c r="H511" s="36">
        <f t="shared" si="2"/>
        <v>6</v>
      </c>
      <c r="I511" s="35" t="s">
        <v>62</v>
      </c>
      <c r="J511" s="35">
        <v>102.0</v>
      </c>
      <c r="K511" s="48">
        <v>12000.0</v>
      </c>
      <c r="L511" s="35" t="s">
        <v>68</v>
      </c>
      <c r="M511" s="35" t="s">
        <v>360</v>
      </c>
      <c r="N511" s="35" t="s">
        <v>20</v>
      </c>
      <c r="O511" s="55"/>
      <c r="P511" s="61"/>
      <c r="Q511" s="61"/>
      <c r="R511" s="61"/>
      <c r="S511" s="61"/>
      <c r="T511" s="61"/>
      <c r="U511" s="80"/>
      <c r="V511" s="80"/>
      <c r="W511" s="80"/>
    </row>
    <row r="512">
      <c r="A512" s="34">
        <v>45705.0</v>
      </c>
      <c r="B512" s="34">
        <v>45716.0</v>
      </c>
      <c r="C512" s="35">
        <v>228675.0</v>
      </c>
      <c r="D512" s="35" t="s">
        <v>173</v>
      </c>
      <c r="E512" s="34">
        <v>45536.0</v>
      </c>
      <c r="F512" s="36">
        <f t="shared" si="1"/>
        <v>5</v>
      </c>
      <c r="G512" s="34">
        <v>45555.0</v>
      </c>
      <c r="H512" s="36">
        <f t="shared" si="2"/>
        <v>5</v>
      </c>
      <c r="I512" s="35" t="s">
        <v>43</v>
      </c>
      <c r="J512" s="35" t="s">
        <v>31</v>
      </c>
      <c r="K512" s="38"/>
      <c r="L512" s="39"/>
      <c r="M512" s="39"/>
      <c r="N512" s="35" t="s">
        <v>17</v>
      </c>
      <c r="O512" s="40"/>
      <c r="P512" s="61"/>
      <c r="Q512" s="61"/>
      <c r="R512" s="61"/>
      <c r="S512" s="61"/>
      <c r="T512" s="61"/>
      <c r="U512" s="80"/>
      <c r="V512" s="80"/>
      <c r="W512" s="80"/>
    </row>
    <row r="513">
      <c r="A513" s="34">
        <v>45705.0</v>
      </c>
      <c r="B513" s="34">
        <v>45716.0</v>
      </c>
      <c r="C513" s="35">
        <v>224356.0</v>
      </c>
      <c r="D513" s="35" t="s">
        <v>173</v>
      </c>
      <c r="E513" s="34">
        <v>45413.0</v>
      </c>
      <c r="F513" s="36">
        <f t="shared" si="1"/>
        <v>9</v>
      </c>
      <c r="G513" s="34">
        <v>45512.0</v>
      </c>
      <c r="H513" s="36">
        <f t="shared" si="2"/>
        <v>6</v>
      </c>
      <c r="I513" s="35" t="s">
        <v>46</v>
      </c>
      <c r="J513" s="35" t="s">
        <v>31</v>
      </c>
      <c r="K513" s="38"/>
      <c r="L513" s="39"/>
      <c r="M513" s="39"/>
      <c r="N513" s="35" t="s">
        <v>17</v>
      </c>
      <c r="O513" s="40"/>
      <c r="P513" s="61"/>
      <c r="Q513" s="61"/>
      <c r="R513" s="61"/>
      <c r="S513" s="61"/>
      <c r="T513" s="61"/>
      <c r="U513" s="80"/>
      <c r="V513" s="80"/>
      <c r="W513" s="80"/>
    </row>
    <row r="514">
      <c r="A514" s="34">
        <v>45705.0</v>
      </c>
      <c r="B514" s="34">
        <v>45716.0</v>
      </c>
      <c r="C514" s="35">
        <v>235532.0</v>
      </c>
      <c r="D514" s="35" t="s">
        <v>173</v>
      </c>
      <c r="E514" s="34">
        <v>45261.0</v>
      </c>
      <c r="F514" s="36">
        <f t="shared" si="1"/>
        <v>14</v>
      </c>
      <c r="G514" s="37">
        <v>45623.0</v>
      </c>
      <c r="H514" s="36">
        <f t="shared" si="2"/>
        <v>3</v>
      </c>
      <c r="I514" s="35" t="s">
        <v>62</v>
      </c>
      <c r="J514" s="35" t="s">
        <v>31</v>
      </c>
      <c r="K514" s="38"/>
      <c r="L514" s="39"/>
      <c r="M514" s="39"/>
      <c r="N514" s="35" t="s">
        <v>17</v>
      </c>
      <c r="O514" s="40"/>
      <c r="P514" s="61"/>
      <c r="Q514" s="61"/>
      <c r="R514" s="61"/>
      <c r="S514" s="61"/>
      <c r="T514" s="61"/>
      <c r="U514" s="80"/>
      <c r="V514" s="80"/>
      <c r="W514" s="80"/>
    </row>
    <row r="515">
      <c r="A515" s="34">
        <v>45705.0</v>
      </c>
      <c r="B515" s="34">
        <v>45716.0</v>
      </c>
      <c r="C515" s="35">
        <v>234407.0</v>
      </c>
      <c r="D515" s="35" t="s">
        <v>173</v>
      </c>
      <c r="E515" s="34">
        <v>45597.0</v>
      </c>
      <c r="F515" s="36">
        <f t="shared" si="1"/>
        <v>3</v>
      </c>
      <c r="G515" s="37">
        <v>45610.0</v>
      </c>
      <c r="H515" s="36">
        <f t="shared" si="2"/>
        <v>3</v>
      </c>
      <c r="I515" s="35" t="s">
        <v>46</v>
      </c>
      <c r="J515" s="35" t="s">
        <v>31</v>
      </c>
      <c r="K515" s="38"/>
      <c r="L515" s="39"/>
      <c r="M515" s="39"/>
      <c r="N515" s="35" t="s">
        <v>17</v>
      </c>
      <c r="O515" s="40"/>
      <c r="P515" s="61"/>
      <c r="Q515" s="61"/>
      <c r="R515" s="61"/>
      <c r="S515" s="61"/>
      <c r="T515" s="61"/>
      <c r="U515" s="80"/>
      <c r="V515" s="80"/>
      <c r="W515" s="80"/>
    </row>
    <row r="516">
      <c r="A516" s="34">
        <v>45705.0</v>
      </c>
      <c r="B516" s="34">
        <v>45716.0</v>
      </c>
      <c r="C516" s="35">
        <v>229388.0</v>
      </c>
      <c r="D516" s="35" t="s">
        <v>173</v>
      </c>
      <c r="E516" s="34">
        <v>45536.0</v>
      </c>
      <c r="F516" s="36">
        <f t="shared" si="1"/>
        <v>5</v>
      </c>
      <c r="G516" s="34">
        <v>45562.0</v>
      </c>
      <c r="H516" s="36">
        <f t="shared" si="2"/>
        <v>5</v>
      </c>
      <c r="I516" s="35" t="s">
        <v>39</v>
      </c>
      <c r="J516" s="35" t="s">
        <v>31</v>
      </c>
      <c r="K516" s="38"/>
      <c r="L516" s="39"/>
      <c r="M516" s="39"/>
      <c r="N516" s="35" t="s">
        <v>17</v>
      </c>
      <c r="O516" s="40"/>
      <c r="P516" s="61"/>
      <c r="Q516" s="61"/>
      <c r="R516" s="61"/>
      <c r="S516" s="61"/>
      <c r="T516" s="61"/>
      <c r="U516" s="80"/>
      <c r="V516" s="80"/>
      <c r="W516" s="80"/>
    </row>
    <row r="517">
      <c r="A517" s="34">
        <v>45705.0</v>
      </c>
      <c r="B517" s="34">
        <v>45709.0</v>
      </c>
      <c r="C517" s="35">
        <v>235432.0</v>
      </c>
      <c r="D517" s="35" t="s">
        <v>173</v>
      </c>
      <c r="E517" s="34">
        <v>45597.0</v>
      </c>
      <c r="F517" s="36">
        <f t="shared" si="1"/>
        <v>3</v>
      </c>
      <c r="G517" s="37">
        <v>45625.0</v>
      </c>
      <c r="H517" s="36">
        <f t="shared" si="2"/>
        <v>2</v>
      </c>
      <c r="I517" s="35" t="s">
        <v>62</v>
      </c>
      <c r="J517" s="35" t="s">
        <v>31</v>
      </c>
      <c r="K517" s="38"/>
      <c r="L517" s="39"/>
      <c r="M517" s="39"/>
      <c r="N517" s="35" t="s">
        <v>23</v>
      </c>
      <c r="O517" s="40"/>
      <c r="P517" s="61"/>
      <c r="Q517" s="61"/>
      <c r="R517" s="61"/>
      <c r="S517" s="61"/>
      <c r="T517" s="61"/>
      <c r="U517" s="80"/>
      <c r="V517" s="80"/>
      <c r="W517" s="80"/>
    </row>
    <row r="518">
      <c r="A518" s="34">
        <v>45705.0</v>
      </c>
      <c r="B518" s="34">
        <v>45716.0</v>
      </c>
      <c r="C518" s="35">
        <v>215021.0</v>
      </c>
      <c r="D518" s="35" t="s">
        <v>173</v>
      </c>
      <c r="E518" s="34">
        <v>45413.0</v>
      </c>
      <c r="F518" s="36">
        <f t="shared" si="1"/>
        <v>9</v>
      </c>
      <c r="G518" s="34">
        <v>45429.0</v>
      </c>
      <c r="H518" s="36">
        <f t="shared" si="2"/>
        <v>9</v>
      </c>
      <c r="I518" s="35" t="s">
        <v>39</v>
      </c>
      <c r="J518" s="35" t="s">
        <v>31</v>
      </c>
      <c r="K518" s="38"/>
      <c r="L518" s="39"/>
      <c r="M518" s="39"/>
      <c r="N518" s="35" t="s">
        <v>17</v>
      </c>
      <c r="O518" s="40"/>
      <c r="P518" s="61"/>
      <c r="Q518" s="61"/>
      <c r="R518" s="61"/>
      <c r="S518" s="61"/>
      <c r="T518" s="61"/>
      <c r="U518" s="80"/>
      <c r="V518" s="80"/>
      <c r="W518" s="80"/>
    </row>
    <row r="519">
      <c r="A519" s="34">
        <v>45705.0</v>
      </c>
      <c r="B519" s="34">
        <v>45716.0</v>
      </c>
      <c r="C519" s="35">
        <v>229509.0</v>
      </c>
      <c r="D519" s="35" t="s">
        <v>173</v>
      </c>
      <c r="E519" s="34">
        <v>45444.0</v>
      </c>
      <c r="F519" s="36">
        <f t="shared" si="1"/>
        <v>8</v>
      </c>
      <c r="G519" s="34">
        <v>45566.0</v>
      </c>
      <c r="H519" s="36">
        <f t="shared" si="2"/>
        <v>4</v>
      </c>
      <c r="I519" s="35" t="s">
        <v>39</v>
      </c>
      <c r="J519" s="35" t="s">
        <v>31</v>
      </c>
      <c r="K519" s="38"/>
      <c r="L519" s="39"/>
      <c r="M519" s="39"/>
      <c r="N519" s="35" t="s">
        <v>17</v>
      </c>
      <c r="O519" s="40"/>
      <c r="P519" s="61"/>
      <c r="Q519" s="61"/>
      <c r="R519" s="61"/>
      <c r="S519" s="61"/>
      <c r="T519" s="61"/>
      <c r="U519" s="80"/>
      <c r="V519" s="80"/>
      <c r="W519" s="80"/>
    </row>
    <row r="520">
      <c r="A520" s="34">
        <v>45705.0</v>
      </c>
      <c r="B520" s="34">
        <v>45716.0</v>
      </c>
      <c r="C520" s="35">
        <v>237188.0</v>
      </c>
      <c r="D520" s="35" t="s">
        <v>173</v>
      </c>
      <c r="E520" s="34">
        <v>45627.0</v>
      </c>
      <c r="F520" s="36">
        <f t="shared" si="1"/>
        <v>2</v>
      </c>
      <c r="G520" s="37">
        <v>45639.0</v>
      </c>
      <c r="H520" s="36">
        <f t="shared" si="2"/>
        <v>2</v>
      </c>
      <c r="I520" s="35" t="s">
        <v>62</v>
      </c>
      <c r="J520" s="35" t="s">
        <v>31</v>
      </c>
      <c r="K520" s="38"/>
      <c r="L520" s="39"/>
      <c r="M520" s="39"/>
      <c r="N520" s="35" t="s">
        <v>17</v>
      </c>
      <c r="O520" s="40"/>
      <c r="P520" s="61"/>
      <c r="Q520" s="61"/>
      <c r="R520" s="61"/>
      <c r="S520" s="61"/>
      <c r="T520" s="61"/>
      <c r="U520" s="80"/>
      <c r="V520" s="80"/>
      <c r="W520" s="80"/>
    </row>
    <row r="521">
      <c r="A521" s="34">
        <v>45705.0</v>
      </c>
      <c r="B521" s="34">
        <v>45716.0</v>
      </c>
      <c r="C521" s="35">
        <v>238173.0</v>
      </c>
      <c r="D521" s="35" t="s">
        <v>173</v>
      </c>
      <c r="E521" s="34">
        <v>45536.0</v>
      </c>
      <c r="F521" s="36">
        <f t="shared" si="1"/>
        <v>5</v>
      </c>
      <c r="G521" s="34">
        <v>45661.0</v>
      </c>
      <c r="H521" s="36">
        <f t="shared" si="2"/>
        <v>1</v>
      </c>
      <c r="I521" s="35" t="s">
        <v>39</v>
      </c>
      <c r="J521" s="35" t="s">
        <v>31</v>
      </c>
      <c r="K521" s="38"/>
      <c r="L521" s="39"/>
      <c r="M521" s="39"/>
      <c r="N521" s="35" t="s">
        <v>17</v>
      </c>
      <c r="O521" s="40"/>
      <c r="P521" s="61"/>
      <c r="Q521" s="61"/>
      <c r="R521" s="61"/>
      <c r="S521" s="61"/>
      <c r="T521" s="61"/>
      <c r="U521" s="80"/>
      <c r="V521" s="80"/>
      <c r="W521" s="80"/>
    </row>
    <row r="522">
      <c r="A522" s="34">
        <v>45705.0</v>
      </c>
      <c r="B522" s="34">
        <v>45716.0</v>
      </c>
      <c r="C522" s="35">
        <v>239581.0</v>
      </c>
      <c r="D522" s="35" t="s">
        <v>173</v>
      </c>
      <c r="E522" s="34">
        <v>45627.0</v>
      </c>
      <c r="F522" s="36">
        <f t="shared" si="1"/>
        <v>2</v>
      </c>
      <c r="G522" s="34">
        <v>45673.0</v>
      </c>
      <c r="H522" s="36">
        <f t="shared" si="2"/>
        <v>1</v>
      </c>
      <c r="I522" s="35" t="s">
        <v>287</v>
      </c>
      <c r="J522" s="35" t="s">
        <v>31</v>
      </c>
      <c r="K522" s="38"/>
      <c r="L522" s="39"/>
      <c r="M522" s="39"/>
      <c r="N522" s="35" t="s">
        <v>17</v>
      </c>
      <c r="O522" s="40"/>
      <c r="P522" s="61"/>
      <c r="Q522" s="61"/>
      <c r="R522" s="61"/>
      <c r="S522" s="61"/>
      <c r="T522" s="61"/>
      <c r="U522" s="80"/>
      <c r="V522" s="80"/>
      <c r="W522" s="80"/>
    </row>
    <row r="523">
      <c r="A523" s="34">
        <v>45705.0</v>
      </c>
      <c r="B523" s="34">
        <v>45716.0</v>
      </c>
      <c r="C523" s="35">
        <v>240680.0</v>
      </c>
      <c r="D523" s="35" t="s">
        <v>173</v>
      </c>
      <c r="E523" s="34">
        <v>45658.0</v>
      </c>
      <c r="F523" s="36">
        <f t="shared" si="1"/>
        <v>1</v>
      </c>
      <c r="G523" s="34">
        <v>45681.0</v>
      </c>
      <c r="H523" s="36">
        <f t="shared" si="2"/>
        <v>1</v>
      </c>
      <c r="I523" s="35" t="s">
        <v>49</v>
      </c>
      <c r="J523" s="35" t="s">
        <v>31</v>
      </c>
      <c r="K523" s="38"/>
      <c r="L523" s="39"/>
      <c r="M523" s="39"/>
      <c r="N523" s="35" t="s">
        <v>17</v>
      </c>
      <c r="O523" s="40"/>
      <c r="P523" s="61"/>
      <c r="Q523" s="61"/>
      <c r="R523" s="61"/>
      <c r="S523" s="61"/>
      <c r="T523" s="61"/>
      <c r="U523" s="80"/>
      <c r="V523" s="80"/>
      <c r="W523" s="80"/>
    </row>
    <row r="524">
      <c r="A524" s="34">
        <v>45705.0</v>
      </c>
      <c r="B524" s="34">
        <v>45716.0</v>
      </c>
      <c r="C524" s="35">
        <v>241883.0</v>
      </c>
      <c r="D524" s="35" t="s">
        <v>173</v>
      </c>
      <c r="E524" s="34">
        <v>45474.0</v>
      </c>
      <c r="F524" s="36">
        <f t="shared" si="1"/>
        <v>7</v>
      </c>
      <c r="G524" s="34">
        <v>45692.0</v>
      </c>
      <c r="H524" s="36">
        <f t="shared" si="2"/>
        <v>0</v>
      </c>
      <c r="I524" s="35" t="s">
        <v>49</v>
      </c>
      <c r="J524" s="35" t="s">
        <v>31</v>
      </c>
      <c r="K524" s="38"/>
      <c r="L524" s="39"/>
      <c r="M524" s="39"/>
      <c r="N524" s="35" t="s">
        <v>17</v>
      </c>
      <c r="O524" s="40"/>
      <c r="P524" s="61"/>
      <c r="Q524" s="61"/>
      <c r="R524" s="61"/>
      <c r="S524" s="61"/>
      <c r="T524" s="61"/>
      <c r="U524" s="80"/>
      <c r="V524" s="80"/>
      <c r="W524" s="80"/>
    </row>
    <row r="525">
      <c r="A525" s="34">
        <v>45705.0</v>
      </c>
      <c r="B525" s="34">
        <v>45706.0</v>
      </c>
      <c r="C525" s="35">
        <v>213475.0</v>
      </c>
      <c r="D525" s="35" t="s">
        <v>106</v>
      </c>
      <c r="E525" s="34">
        <v>45383.0</v>
      </c>
      <c r="F525" s="36">
        <f t="shared" si="1"/>
        <v>10</v>
      </c>
      <c r="G525" s="34">
        <v>45421.0</v>
      </c>
      <c r="H525" s="36">
        <f t="shared" si="2"/>
        <v>9</v>
      </c>
      <c r="I525" s="35" t="s">
        <v>49</v>
      </c>
      <c r="J525" s="35" t="s">
        <v>241</v>
      </c>
      <c r="K525" s="48">
        <v>4000.0</v>
      </c>
      <c r="L525" s="35" t="s">
        <v>68</v>
      </c>
      <c r="M525" s="34">
        <v>45706.0</v>
      </c>
      <c r="N525" s="35" t="s">
        <v>20</v>
      </c>
      <c r="O525" s="40"/>
      <c r="P525" s="61"/>
      <c r="Q525" s="61"/>
      <c r="R525" s="61"/>
      <c r="S525" s="61"/>
      <c r="T525" s="61"/>
      <c r="U525" s="80"/>
      <c r="V525" s="80"/>
      <c r="W525" s="80"/>
    </row>
    <row r="526">
      <c r="A526" s="34">
        <v>45705.0</v>
      </c>
      <c r="B526" s="34">
        <v>45716.0</v>
      </c>
      <c r="C526" s="35">
        <v>213317.0</v>
      </c>
      <c r="D526" s="35" t="s">
        <v>106</v>
      </c>
      <c r="E526" s="34">
        <v>45383.0</v>
      </c>
      <c r="F526" s="36">
        <f t="shared" si="1"/>
        <v>10</v>
      </c>
      <c r="G526" s="34">
        <v>45419.0</v>
      </c>
      <c r="H526" s="36">
        <f t="shared" si="2"/>
        <v>9</v>
      </c>
      <c r="I526" s="35" t="s">
        <v>39</v>
      </c>
      <c r="J526" s="35" t="s">
        <v>31</v>
      </c>
      <c r="K526" s="38"/>
      <c r="L526" s="39"/>
      <c r="M526" s="39"/>
      <c r="N526" s="35" t="s">
        <v>17</v>
      </c>
      <c r="O526" s="40"/>
      <c r="P526" s="61"/>
      <c r="Q526" s="61"/>
      <c r="R526" s="61"/>
      <c r="S526" s="61"/>
      <c r="T526" s="61"/>
      <c r="U526" s="80"/>
      <c r="V526" s="80"/>
      <c r="W526" s="80"/>
    </row>
    <row r="527">
      <c r="A527" s="34">
        <v>45705.0</v>
      </c>
      <c r="B527" s="34">
        <v>45709.0</v>
      </c>
      <c r="C527" s="35">
        <v>213182.0</v>
      </c>
      <c r="D527" s="35" t="s">
        <v>106</v>
      </c>
      <c r="E527" s="34">
        <v>45413.0</v>
      </c>
      <c r="F527" s="36">
        <f t="shared" si="1"/>
        <v>9</v>
      </c>
      <c r="G527" s="34">
        <v>45425.0</v>
      </c>
      <c r="H527" s="36">
        <f t="shared" si="2"/>
        <v>9</v>
      </c>
      <c r="I527" s="35" t="s">
        <v>62</v>
      </c>
      <c r="J527" s="35">
        <v>102.0</v>
      </c>
      <c r="K527" s="48">
        <v>6000.0</v>
      </c>
      <c r="L527" s="35" t="s">
        <v>54</v>
      </c>
      <c r="M527" s="35" t="s">
        <v>360</v>
      </c>
      <c r="N527" s="35" t="s">
        <v>20</v>
      </c>
      <c r="O527" s="40"/>
      <c r="P527" s="61"/>
      <c r="Q527" s="61"/>
      <c r="R527" s="61"/>
      <c r="S527" s="61"/>
      <c r="T527" s="61"/>
      <c r="U527" s="80"/>
      <c r="V527" s="80"/>
      <c r="W527" s="80"/>
    </row>
    <row r="528">
      <c r="A528" s="34">
        <v>45705.0</v>
      </c>
      <c r="B528" s="34">
        <v>45716.0</v>
      </c>
      <c r="C528" s="35">
        <v>218947.0</v>
      </c>
      <c r="D528" s="35" t="s">
        <v>106</v>
      </c>
      <c r="E528" s="34">
        <v>45444.0</v>
      </c>
      <c r="F528" s="36">
        <f t="shared" si="1"/>
        <v>8</v>
      </c>
      <c r="G528" s="34">
        <v>45467.0</v>
      </c>
      <c r="H528" s="36">
        <f t="shared" si="2"/>
        <v>8</v>
      </c>
      <c r="I528" s="35" t="s">
        <v>39</v>
      </c>
      <c r="J528" s="35" t="s">
        <v>31</v>
      </c>
      <c r="K528" s="38"/>
      <c r="L528" s="39"/>
      <c r="M528" s="39"/>
      <c r="N528" s="35" t="s">
        <v>17</v>
      </c>
      <c r="O528" s="40"/>
      <c r="P528" s="61"/>
      <c r="Q528" s="61"/>
      <c r="R528" s="61"/>
      <c r="S528" s="61"/>
      <c r="T528" s="61"/>
      <c r="U528" s="80"/>
      <c r="V528" s="80"/>
      <c r="W528" s="80"/>
    </row>
    <row r="529">
      <c r="A529" s="34">
        <v>45705.0</v>
      </c>
      <c r="B529" s="34">
        <v>45716.0</v>
      </c>
      <c r="C529" s="35">
        <v>223937.0</v>
      </c>
      <c r="D529" s="35" t="s">
        <v>106</v>
      </c>
      <c r="E529" s="34">
        <v>45474.0</v>
      </c>
      <c r="F529" s="36">
        <f t="shared" si="1"/>
        <v>7</v>
      </c>
      <c r="G529" s="34">
        <v>45510.0</v>
      </c>
      <c r="H529" s="36">
        <f t="shared" si="2"/>
        <v>6</v>
      </c>
      <c r="I529" s="35" t="s">
        <v>39</v>
      </c>
      <c r="J529" s="35" t="s">
        <v>31</v>
      </c>
      <c r="K529" s="38"/>
      <c r="L529" s="39"/>
      <c r="M529" s="39"/>
      <c r="N529" s="35" t="s">
        <v>17</v>
      </c>
      <c r="O529" s="40"/>
      <c r="P529" s="61"/>
      <c r="Q529" s="61"/>
      <c r="R529" s="61"/>
      <c r="S529" s="61"/>
      <c r="T529" s="61"/>
      <c r="U529" s="80"/>
      <c r="V529" s="80"/>
      <c r="W529" s="80"/>
    </row>
    <row r="530">
      <c r="A530" s="34">
        <v>45705.0</v>
      </c>
      <c r="B530" s="34">
        <v>45716.0</v>
      </c>
      <c r="C530" s="35">
        <v>228908.0</v>
      </c>
      <c r="D530" s="35" t="s">
        <v>106</v>
      </c>
      <c r="E530" s="34">
        <v>45536.0</v>
      </c>
      <c r="F530" s="36">
        <f t="shared" si="1"/>
        <v>5</v>
      </c>
      <c r="G530" s="34">
        <v>45559.0</v>
      </c>
      <c r="H530" s="36">
        <f t="shared" si="2"/>
        <v>5</v>
      </c>
      <c r="I530" s="35" t="s">
        <v>39</v>
      </c>
      <c r="J530" s="35" t="s">
        <v>31</v>
      </c>
      <c r="K530" s="38"/>
      <c r="L530" s="39"/>
      <c r="M530" s="39"/>
      <c r="N530" s="35" t="s">
        <v>17</v>
      </c>
      <c r="O530" s="40"/>
      <c r="P530" s="61"/>
      <c r="Q530" s="61"/>
      <c r="R530" s="61"/>
      <c r="S530" s="61"/>
      <c r="T530" s="61"/>
      <c r="U530" s="80"/>
      <c r="V530" s="80"/>
      <c r="W530" s="80"/>
    </row>
    <row r="531">
      <c r="A531" s="34">
        <v>45705.0</v>
      </c>
      <c r="B531" s="34">
        <v>45716.0</v>
      </c>
      <c r="C531" s="35">
        <v>231796.0</v>
      </c>
      <c r="D531" s="35" t="s">
        <v>106</v>
      </c>
      <c r="E531" s="34">
        <v>45566.0</v>
      </c>
      <c r="F531" s="36">
        <f t="shared" si="1"/>
        <v>4</v>
      </c>
      <c r="G531" s="37">
        <v>45587.0</v>
      </c>
      <c r="H531" s="36">
        <f t="shared" si="2"/>
        <v>4</v>
      </c>
      <c r="I531" s="35" t="s">
        <v>39</v>
      </c>
      <c r="J531" s="35" t="s">
        <v>31</v>
      </c>
      <c r="K531" s="38"/>
      <c r="L531" s="39"/>
      <c r="M531" s="39"/>
      <c r="N531" s="35" t="s">
        <v>17</v>
      </c>
      <c r="O531" s="40"/>
      <c r="P531" s="61"/>
      <c r="Q531" s="61"/>
      <c r="R531" s="61"/>
      <c r="S531" s="61"/>
      <c r="T531" s="61"/>
      <c r="U531" s="80"/>
      <c r="V531" s="80"/>
      <c r="W531" s="80"/>
    </row>
    <row r="532">
      <c r="A532" s="34">
        <v>45705.0</v>
      </c>
      <c r="B532" s="34">
        <v>45716.0</v>
      </c>
      <c r="C532" s="35">
        <v>233429.0</v>
      </c>
      <c r="D532" s="35" t="s">
        <v>106</v>
      </c>
      <c r="E532" s="34">
        <v>45474.0</v>
      </c>
      <c r="F532" s="36">
        <f t="shared" si="1"/>
        <v>7</v>
      </c>
      <c r="G532" s="37">
        <v>45610.0</v>
      </c>
      <c r="H532" s="36">
        <f t="shared" si="2"/>
        <v>3</v>
      </c>
      <c r="I532" s="35" t="s">
        <v>62</v>
      </c>
      <c r="J532" s="35" t="s">
        <v>31</v>
      </c>
      <c r="K532" s="38"/>
      <c r="L532" s="39"/>
      <c r="M532" s="39"/>
      <c r="N532" s="35" t="s">
        <v>17</v>
      </c>
      <c r="O532" s="40"/>
      <c r="P532" s="61"/>
      <c r="Q532" s="61"/>
      <c r="R532" s="61"/>
      <c r="S532" s="61"/>
      <c r="T532" s="61"/>
      <c r="U532" s="80"/>
      <c r="V532" s="80"/>
      <c r="W532" s="80"/>
    </row>
    <row r="533">
      <c r="A533" s="34">
        <v>45705.0</v>
      </c>
      <c r="B533" s="34">
        <v>45716.0</v>
      </c>
      <c r="C533" s="35">
        <v>235430.0</v>
      </c>
      <c r="D533" s="35" t="s">
        <v>106</v>
      </c>
      <c r="E533" s="34">
        <v>45505.0</v>
      </c>
      <c r="F533" s="36">
        <f t="shared" si="1"/>
        <v>6</v>
      </c>
      <c r="G533" s="37">
        <v>45625.0</v>
      </c>
      <c r="H533" s="36">
        <f t="shared" si="2"/>
        <v>2</v>
      </c>
      <c r="I533" s="35" t="s">
        <v>39</v>
      </c>
      <c r="J533" s="35" t="s">
        <v>31</v>
      </c>
      <c r="K533" s="38"/>
      <c r="L533" s="39"/>
      <c r="M533" s="39"/>
      <c r="N533" s="35" t="s">
        <v>17</v>
      </c>
      <c r="O533" s="40"/>
      <c r="P533" s="61"/>
      <c r="Q533" s="61"/>
      <c r="R533" s="61"/>
      <c r="S533" s="61"/>
      <c r="T533" s="61"/>
      <c r="U533" s="80"/>
      <c r="V533" s="80"/>
      <c r="W533" s="80"/>
    </row>
    <row r="534">
      <c r="A534" s="34">
        <v>45705.0</v>
      </c>
      <c r="B534" s="34">
        <v>45716.0</v>
      </c>
      <c r="C534" s="35">
        <v>238808.0</v>
      </c>
      <c r="D534" s="35" t="s">
        <v>106</v>
      </c>
      <c r="E534" s="34">
        <v>45536.0</v>
      </c>
      <c r="F534" s="36">
        <f t="shared" si="1"/>
        <v>5</v>
      </c>
      <c r="G534" s="34">
        <v>45667.0</v>
      </c>
      <c r="H534" s="36">
        <f t="shared" si="2"/>
        <v>1</v>
      </c>
      <c r="I534" s="35" t="s">
        <v>39</v>
      </c>
      <c r="J534" s="35" t="s">
        <v>31</v>
      </c>
      <c r="K534" s="38"/>
      <c r="L534" s="39"/>
      <c r="M534" s="39"/>
      <c r="N534" s="35" t="s">
        <v>17</v>
      </c>
      <c r="O534" s="40"/>
      <c r="P534" s="61"/>
      <c r="Q534" s="61"/>
      <c r="R534" s="61"/>
      <c r="S534" s="61"/>
      <c r="T534" s="61"/>
      <c r="U534" s="80"/>
      <c r="V534" s="80"/>
      <c r="W534" s="80"/>
    </row>
    <row r="535">
      <c r="A535" s="34">
        <v>45705.0</v>
      </c>
      <c r="B535" s="34">
        <v>45716.0</v>
      </c>
      <c r="C535" s="35">
        <v>241343.0</v>
      </c>
      <c r="D535" s="35" t="s">
        <v>106</v>
      </c>
      <c r="E535" s="34">
        <v>45474.0</v>
      </c>
      <c r="F535" s="36">
        <f t="shared" si="1"/>
        <v>7</v>
      </c>
      <c r="G535" s="34">
        <v>45687.0</v>
      </c>
      <c r="H535" s="36">
        <f t="shared" si="2"/>
        <v>0</v>
      </c>
      <c r="I535" s="35" t="s">
        <v>49</v>
      </c>
      <c r="J535" s="35" t="s">
        <v>31</v>
      </c>
      <c r="K535" s="38"/>
      <c r="L535" s="39"/>
      <c r="M535" s="39"/>
      <c r="N535" s="35" t="s">
        <v>17</v>
      </c>
      <c r="O535" s="40"/>
      <c r="P535" s="61"/>
      <c r="Q535" s="61"/>
      <c r="R535" s="61"/>
      <c r="S535" s="61"/>
      <c r="T535" s="61"/>
      <c r="U535" s="80"/>
      <c r="V535" s="80"/>
      <c r="W535" s="80"/>
    </row>
    <row r="536">
      <c r="A536" s="34">
        <v>45705.0</v>
      </c>
      <c r="B536" s="34">
        <v>45716.0</v>
      </c>
      <c r="C536" s="35">
        <v>242193.0</v>
      </c>
      <c r="D536" s="35" t="s">
        <v>106</v>
      </c>
      <c r="E536" s="34">
        <v>45658.0</v>
      </c>
      <c r="F536" s="36">
        <f t="shared" si="1"/>
        <v>1</v>
      </c>
      <c r="G536" s="34">
        <v>45698.0</v>
      </c>
      <c r="H536" s="36">
        <f t="shared" si="2"/>
        <v>0</v>
      </c>
      <c r="I536" s="35" t="s">
        <v>62</v>
      </c>
      <c r="J536" s="35" t="s">
        <v>31</v>
      </c>
      <c r="K536" s="38"/>
      <c r="L536" s="39"/>
      <c r="M536" s="39"/>
      <c r="N536" s="35" t="s">
        <v>17</v>
      </c>
      <c r="O536" s="40"/>
      <c r="P536" s="61"/>
      <c r="Q536" s="61"/>
      <c r="R536" s="61"/>
      <c r="S536" s="61"/>
      <c r="T536" s="61"/>
      <c r="U536" s="80"/>
      <c r="V536" s="80"/>
      <c r="W536" s="80"/>
    </row>
    <row r="537">
      <c r="A537" s="34">
        <v>45705.0</v>
      </c>
      <c r="B537" s="34">
        <v>45716.0</v>
      </c>
      <c r="C537" s="35">
        <v>168079.0</v>
      </c>
      <c r="D537" s="35" t="s">
        <v>109</v>
      </c>
      <c r="E537" s="34">
        <v>44896.0</v>
      </c>
      <c r="F537" s="36">
        <f t="shared" si="1"/>
        <v>26</v>
      </c>
      <c r="G537" s="34">
        <v>45035.0</v>
      </c>
      <c r="H537" s="36">
        <f t="shared" si="2"/>
        <v>22</v>
      </c>
      <c r="I537" s="35" t="s">
        <v>62</v>
      </c>
      <c r="J537" s="35" t="s">
        <v>31</v>
      </c>
      <c r="K537" s="38"/>
      <c r="L537" s="39"/>
      <c r="M537" s="39"/>
      <c r="N537" s="35" t="s">
        <v>17</v>
      </c>
      <c r="O537" s="40"/>
      <c r="P537" s="61"/>
      <c r="Q537" s="61"/>
      <c r="R537" s="61"/>
      <c r="S537" s="61"/>
      <c r="T537" s="61"/>
      <c r="U537" s="80"/>
      <c r="V537" s="80"/>
      <c r="W537" s="80"/>
    </row>
    <row r="538">
      <c r="A538" s="34">
        <v>45705.0</v>
      </c>
      <c r="B538" s="34">
        <v>45716.0</v>
      </c>
      <c r="C538" s="35">
        <v>206177.0</v>
      </c>
      <c r="D538" s="35" t="s">
        <v>109</v>
      </c>
      <c r="E538" s="34">
        <v>44682.0</v>
      </c>
      <c r="F538" s="36">
        <f t="shared" si="1"/>
        <v>33</v>
      </c>
      <c r="G538" s="34">
        <v>45364.0</v>
      </c>
      <c r="H538" s="36">
        <f t="shared" si="2"/>
        <v>11</v>
      </c>
      <c r="I538" s="35" t="s">
        <v>62</v>
      </c>
      <c r="J538" s="35">
        <v>101.0</v>
      </c>
      <c r="K538" s="48">
        <v>13000.0</v>
      </c>
      <c r="L538" s="35" t="s">
        <v>70</v>
      </c>
      <c r="M538" s="35" t="s">
        <v>360</v>
      </c>
      <c r="N538" s="35" t="s">
        <v>16</v>
      </c>
      <c r="O538" s="55" t="s">
        <v>334</v>
      </c>
      <c r="P538" s="61"/>
      <c r="Q538" s="61"/>
      <c r="R538" s="61"/>
      <c r="S538" s="61"/>
      <c r="T538" s="61"/>
      <c r="U538" s="80"/>
      <c r="V538" s="80"/>
      <c r="W538" s="80"/>
    </row>
    <row r="539">
      <c r="A539" s="34">
        <v>45705.0</v>
      </c>
      <c r="B539" s="34">
        <v>45716.0</v>
      </c>
      <c r="C539" s="35">
        <v>239060.0</v>
      </c>
      <c r="D539" s="35" t="s">
        <v>109</v>
      </c>
      <c r="E539" s="34">
        <v>45627.0</v>
      </c>
      <c r="F539" s="36">
        <f t="shared" si="1"/>
        <v>2</v>
      </c>
      <c r="G539" s="34">
        <v>45679.0</v>
      </c>
      <c r="H539" s="36">
        <f t="shared" si="2"/>
        <v>1</v>
      </c>
      <c r="I539" s="35" t="s">
        <v>39</v>
      </c>
      <c r="J539" s="35" t="s">
        <v>31</v>
      </c>
      <c r="K539" s="38"/>
      <c r="L539" s="39"/>
      <c r="M539" s="39"/>
      <c r="N539" s="35" t="s">
        <v>17</v>
      </c>
      <c r="O539" s="40"/>
      <c r="P539" s="61"/>
      <c r="Q539" s="61"/>
      <c r="R539" s="61"/>
      <c r="S539" s="61"/>
      <c r="T539" s="61"/>
      <c r="U539" s="80"/>
      <c r="V539" s="80"/>
      <c r="W539" s="80"/>
    </row>
    <row r="540">
      <c r="A540" s="34">
        <v>45705.0</v>
      </c>
      <c r="B540" s="34">
        <v>45712.0</v>
      </c>
      <c r="C540" s="35">
        <v>185208.0</v>
      </c>
      <c r="D540" s="35" t="s">
        <v>108</v>
      </c>
      <c r="E540" s="34">
        <v>45139.0</v>
      </c>
      <c r="F540" s="36">
        <f t="shared" si="1"/>
        <v>18</v>
      </c>
      <c r="G540" s="34">
        <v>45177.0</v>
      </c>
      <c r="H540" s="36">
        <f t="shared" si="2"/>
        <v>17</v>
      </c>
      <c r="I540" s="35" t="s">
        <v>39</v>
      </c>
      <c r="J540" s="35">
        <v>516.0</v>
      </c>
      <c r="K540" s="48">
        <v>9000.0</v>
      </c>
      <c r="L540" s="35" t="s">
        <v>54</v>
      </c>
      <c r="M540" s="35" t="s">
        <v>353</v>
      </c>
      <c r="N540" s="35" t="s">
        <v>20</v>
      </c>
      <c r="O540" s="40"/>
      <c r="P540" s="61"/>
      <c r="Q540" s="61"/>
      <c r="R540" s="61"/>
      <c r="S540" s="61"/>
      <c r="T540" s="61"/>
      <c r="U540" s="80"/>
      <c r="V540" s="80"/>
      <c r="W540" s="80"/>
    </row>
    <row r="541">
      <c r="A541" s="34">
        <v>45705.0</v>
      </c>
      <c r="B541" s="34">
        <v>45716.0</v>
      </c>
      <c r="C541" s="35">
        <v>126509.0</v>
      </c>
      <c r="D541" s="35" t="s">
        <v>110</v>
      </c>
      <c r="E541" s="34">
        <v>44805.0</v>
      </c>
      <c r="F541" s="36">
        <f t="shared" si="1"/>
        <v>29</v>
      </c>
      <c r="G541" s="37">
        <v>44894.0</v>
      </c>
      <c r="H541" s="36">
        <f t="shared" si="2"/>
        <v>26</v>
      </c>
      <c r="I541" s="35" t="s">
        <v>43</v>
      </c>
      <c r="J541" s="35" t="s">
        <v>31</v>
      </c>
      <c r="K541" s="38"/>
      <c r="L541" s="39"/>
      <c r="M541" s="39"/>
      <c r="N541" s="35" t="s">
        <v>17</v>
      </c>
      <c r="O541" s="40"/>
      <c r="P541" s="61"/>
      <c r="Q541" s="61"/>
      <c r="R541" s="61"/>
      <c r="S541" s="61"/>
      <c r="T541" s="61"/>
      <c r="U541" s="80"/>
      <c r="V541" s="80"/>
      <c r="W541" s="80"/>
    </row>
    <row r="542">
      <c r="A542" s="34">
        <v>45705.0</v>
      </c>
      <c r="B542" s="34">
        <v>45716.0</v>
      </c>
      <c r="C542" s="35">
        <v>180128.0</v>
      </c>
      <c r="D542" s="35" t="s">
        <v>110</v>
      </c>
      <c r="E542" s="34">
        <v>44986.0</v>
      </c>
      <c r="F542" s="36">
        <f t="shared" si="1"/>
        <v>23</v>
      </c>
      <c r="G542" s="34">
        <v>45134.0</v>
      </c>
      <c r="H542" s="36">
        <f t="shared" si="2"/>
        <v>19</v>
      </c>
      <c r="I542" s="35" t="s">
        <v>62</v>
      </c>
      <c r="J542" s="35" t="s">
        <v>31</v>
      </c>
      <c r="K542" s="38"/>
      <c r="L542" s="39"/>
      <c r="M542" s="39"/>
      <c r="N542" s="35" t="s">
        <v>17</v>
      </c>
      <c r="O542" s="40"/>
      <c r="P542" s="61"/>
      <c r="Q542" s="61"/>
      <c r="R542" s="61"/>
      <c r="S542" s="61"/>
      <c r="T542" s="61"/>
      <c r="U542" s="80"/>
      <c r="V542" s="80"/>
      <c r="W542" s="80"/>
    </row>
    <row r="543">
      <c r="A543" s="34">
        <v>45705.0</v>
      </c>
      <c r="B543" s="34">
        <v>45712.0</v>
      </c>
      <c r="C543" s="35">
        <v>212788.0</v>
      </c>
      <c r="D543" s="35" t="s">
        <v>110</v>
      </c>
      <c r="E543" s="34">
        <v>45413.0</v>
      </c>
      <c r="F543" s="36">
        <f t="shared" si="1"/>
        <v>9</v>
      </c>
      <c r="G543" s="34">
        <v>45433.0</v>
      </c>
      <c r="H543" s="36">
        <f t="shared" si="2"/>
        <v>9</v>
      </c>
      <c r="I543" s="35" t="s">
        <v>62</v>
      </c>
      <c r="J543" s="35">
        <v>104.0</v>
      </c>
      <c r="K543" s="48">
        <v>15000.0</v>
      </c>
      <c r="L543" s="35" t="s">
        <v>54</v>
      </c>
      <c r="M543" s="35" t="s">
        <v>55</v>
      </c>
      <c r="N543" s="35" t="s">
        <v>15</v>
      </c>
      <c r="O543" s="40"/>
      <c r="P543" s="61"/>
      <c r="Q543" s="61"/>
      <c r="R543" s="61"/>
      <c r="S543" s="61"/>
      <c r="T543" s="61"/>
      <c r="U543" s="80"/>
      <c r="V543" s="80"/>
      <c r="W543" s="80"/>
    </row>
    <row r="544">
      <c r="A544" s="34">
        <v>45705.0</v>
      </c>
      <c r="B544" s="34">
        <v>45708.0</v>
      </c>
      <c r="C544" s="35">
        <v>193399.0</v>
      </c>
      <c r="D544" s="35" t="s">
        <v>110</v>
      </c>
      <c r="E544" s="34">
        <v>45231.0</v>
      </c>
      <c r="F544" s="36">
        <f t="shared" si="1"/>
        <v>15</v>
      </c>
      <c r="G544" s="37">
        <v>45254.0</v>
      </c>
      <c r="H544" s="36">
        <f t="shared" si="2"/>
        <v>15</v>
      </c>
      <c r="I544" s="35" t="s">
        <v>39</v>
      </c>
      <c r="J544" s="35">
        <v>535.0</v>
      </c>
      <c r="K544" s="48" t="s">
        <v>358</v>
      </c>
      <c r="L544" s="35" t="s">
        <v>54</v>
      </c>
      <c r="M544" s="35" t="s">
        <v>353</v>
      </c>
      <c r="N544" s="35" t="s">
        <v>20</v>
      </c>
      <c r="O544" s="40"/>
      <c r="P544" s="61"/>
      <c r="Q544" s="61"/>
      <c r="R544" s="61"/>
      <c r="S544" s="61"/>
      <c r="T544" s="61"/>
      <c r="U544" s="80"/>
      <c r="V544" s="80"/>
      <c r="W544" s="80"/>
    </row>
    <row r="545">
      <c r="A545" s="34">
        <v>45705.0</v>
      </c>
      <c r="B545" s="34">
        <v>45708.0</v>
      </c>
      <c r="C545" s="35">
        <v>191864.0</v>
      </c>
      <c r="D545" s="35" t="s">
        <v>110</v>
      </c>
      <c r="E545" s="34">
        <v>45139.0</v>
      </c>
      <c r="F545" s="36">
        <f t="shared" si="1"/>
        <v>18</v>
      </c>
      <c r="G545" s="37">
        <v>45240.0</v>
      </c>
      <c r="H545" s="36">
        <f t="shared" si="2"/>
        <v>15</v>
      </c>
      <c r="I545" s="35" t="s">
        <v>39</v>
      </c>
      <c r="J545" s="35">
        <v>535.0</v>
      </c>
      <c r="K545" s="48" t="s">
        <v>358</v>
      </c>
      <c r="L545" s="48" t="s">
        <v>358</v>
      </c>
      <c r="M545" s="35" t="s">
        <v>55</v>
      </c>
      <c r="N545" s="35" t="s">
        <v>15</v>
      </c>
      <c r="O545" s="40"/>
      <c r="P545" s="61"/>
      <c r="Q545" s="61"/>
      <c r="R545" s="61"/>
      <c r="S545" s="61"/>
      <c r="T545" s="61"/>
      <c r="U545" s="80"/>
      <c r="V545" s="80"/>
      <c r="W545" s="80"/>
    </row>
    <row r="546">
      <c r="A546" s="34">
        <v>45705.0</v>
      </c>
      <c r="B546" s="34">
        <v>45716.0</v>
      </c>
      <c r="C546" s="35">
        <v>235495.0</v>
      </c>
      <c r="D546" s="35" t="s">
        <v>110</v>
      </c>
      <c r="E546" s="34">
        <v>45474.0</v>
      </c>
      <c r="F546" s="36">
        <f t="shared" si="1"/>
        <v>7</v>
      </c>
      <c r="G546" s="37">
        <v>45623.0</v>
      </c>
      <c r="H546" s="36">
        <f t="shared" si="2"/>
        <v>3</v>
      </c>
      <c r="I546" s="35" t="s">
        <v>39</v>
      </c>
      <c r="J546" s="35" t="s">
        <v>31</v>
      </c>
      <c r="K546" s="38"/>
      <c r="L546" s="39"/>
      <c r="M546" s="39"/>
      <c r="N546" s="35" t="s">
        <v>17</v>
      </c>
      <c r="O546" s="40"/>
      <c r="P546" s="61"/>
      <c r="Q546" s="61"/>
      <c r="R546" s="61"/>
      <c r="S546" s="61"/>
      <c r="T546" s="61"/>
      <c r="U546" s="80"/>
      <c r="V546" s="80"/>
      <c r="W546" s="80"/>
    </row>
    <row r="547">
      <c r="A547" s="34">
        <v>45705.0</v>
      </c>
      <c r="B547" s="34">
        <v>45716.0</v>
      </c>
      <c r="C547" s="35">
        <v>240024.0</v>
      </c>
      <c r="D547" s="35" t="s">
        <v>110</v>
      </c>
      <c r="E547" s="34">
        <v>45597.0</v>
      </c>
      <c r="F547" s="36">
        <f t="shared" si="1"/>
        <v>3</v>
      </c>
      <c r="G547" s="34">
        <v>45678.0</v>
      </c>
      <c r="H547" s="36">
        <f t="shared" si="2"/>
        <v>1</v>
      </c>
      <c r="I547" s="35" t="s">
        <v>62</v>
      </c>
      <c r="J547" s="35" t="s">
        <v>31</v>
      </c>
      <c r="K547" s="38"/>
      <c r="L547" s="39"/>
      <c r="M547" s="39"/>
      <c r="N547" s="35" t="s">
        <v>17</v>
      </c>
      <c r="O547" s="40"/>
      <c r="P547" s="61"/>
      <c r="Q547" s="61"/>
      <c r="R547" s="61"/>
      <c r="S547" s="61"/>
      <c r="T547" s="61"/>
      <c r="U547" s="80"/>
      <c r="V547" s="80"/>
      <c r="W547" s="80"/>
    </row>
    <row r="548">
      <c r="A548" s="34">
        <v>45705.0</v>
      </c>
      <c r="B548" s="34">
        <v>45716.0</v>
      </c>
      <c r="C548" s="35">
        <v>225835.0</v>
      </c>
      <c r="D548" s="35" t="s">
        <v>113</v>
      </c>
      <c r="E548" s="34">
        <v>45413.0</v>
      </c>
      <c r="F548" s="36">
        <f t="shared" si="1"/>
        <v>9</v>
      </c>
      <c r="G548" s="34">
        <v>45527.0</v>
      </c>
      <c r="H548" s="36">
        <f t="shared" si="2"/>
        <v>6</v>
      </c>
      <c r="I548" s="35" t="s">
        <v>62</v>
      </c>
      <c r="J548" s="35" t="s">
        <v>31</v>
      </c>
      <c r="K548" s="38"/>
      <c r="L548" s="39"/>
      <c r="M548" s="39"/>
      <c r="N548" s="35" t="s">
        <v>17</v>
      </c>
      <c r="O548" s="40"/>
      <c r="P548" s="61"/>
      <c r="Q548" s="61"/>
      <c r="R548" s="61"/>
      <c r="S548" s="61"/>
      <c r="T548" s="61"/>
      <c r="U548" s="80"/>
      <c r="V548" s="80"/>
      <c r="W548" s="80"/>
    </row>
    <row r="549">
      <c r="A549" s="34">
        <v>45705.0</v>
      </c>
      <c r="B549" s="34">
        <v>45709.0</v>
      </c>
      <c r="C549" s="35">
        <v>223633.0</v>
      </c>
      <c r="D549" s="35" t="s">
        <v>113</v>
      </c>
      <c r="E549" s="34">
        <v>45444.0</v>
      </c>
      <c r="F549" s="36">
        <f t="shared" si="1"/>
        <v>8</v>
      </c>
      <c r="G549" s="34">
        <v>45510.0</v>
      </c>
      <c r="H549" s="36">
        <f t="shared" si="2"/>
        <v>6</v>
      </c>
      <c r="I549" s="35" t="s">
        <v>62</v>
      </c>
      <c r="J549" s="35">
        <v>106.0</v>
      </c>
      <c r="K549" s="48">
        <v>3400.0</v>
      </c>
      <c r="L549" s="35" t="s">
        <v>54</v>
      </c>
      <c r="M549" s="35" t="s">
        <v>55</v>
      </c>
      <c r="N549" s="35" t="s">
        <v>15</v>
      </c>
      <c r="O549" s="40"/>
      <c r="P549" s="61"/>
      <c r="Q549" s="61"/>
      <c r="R549" s="61"/>
      <c r="S549" s="61"/>
      <c r="T549" s="61"/>
      <c r="U549" s="80"/>
      <c r="V549" s="80"/>
      <c r="W549" s="80"/>
    </row>
    <row r="550">
      <c r="A550" s="34">
        <v>45705.0</v>
      </c>
      <c r="B550" s="34">
        <v>45716.0</v>
      </c>
      <c r="C550" s="35">
        <v>207067.0</v>
      </c>
      <c r="D550" s="35" t="s">
        <v>113</v>
      </c>
      <c r="E550" s="34">
        <v>45261.0</v>
      </c>
      <c r="F550" s="36">
        <f t="shared" si="1"/>
        <v>14</v>
      </c>
      <c r="G550" s="34">
        <v>45376.0</v>
      </c>
      <c r="H550" s="36">
        <f t="shared" si="2"/>
        <v>11</v>
      </c>
      <c r="I550" s="35" t="s">
        <v>39</v>
      </c>
      <c r="J550" s="35" t="s">
        <v>31</v>
      </c>
      <c r="K550" s="38"/>
      <c r="L550" s="39"/>
      <c r="M550" s="39"/>
      <c r="N550" s="35" t="s">
        <v>17</v>
      </c>
      <c r="O550" s="40"/>
      <c r="P550" s="61"/>
      <c r="Q550" s="61"/>
      <c r="R550" s="61"/>
      <c r="S550" s="61"/>
      <c r="T550" s="61"/>
      <c r="U550" s="80"/>
      <c r="V550" s="80"/>
      <c r="W550" s="80"/>
    </row>
    <row r="551">
      <c r="A551" s="34">
        <v>45705.0</v>
      </c>
      <c r="B551" s="34">
        <v>45716.0</v>
      </c>
      <c r="C551" s="35">
        <v>220260.0</v>
      </c>
      <c r="D551" s="35" t="s">
        <v>113</v>
      </c>
      <c r="E551" s="34">
        <v>45383.0</v>
      </c>
      <c r="F551" s="36">
        <f t="shared" si="1"/>
        <v>10</v>
      </c>
      <c r="G551" s="34">
        <v>45476.0</v>
      </c>
      <c r="H551" s="36">
        <f t="shared" si="2"/>
        <v>7</v>
      </c>
      <c r="I551" s="35" t="s">
        <v>39</v>
      </c>
      <c r="J551" s="35" t="s">
        <v>31</v>
      </c>
      <c r="K551" s="38"/>
      <c r="L551" s="39"/>
      <c r="M551" s="39"/>
      <c r="N551" s="35" t="s">
        <v>17</v>
      </c>
      <c r="O551" s="40"/>
      <c r="P551" s="61"/>
      <c r="Q551" s="61"/>
      <c r="R551" s="61"/>
      <c r="S551" s="61"/>
      <c r="T551" s="61"/>
      <c r="U551" s="80"/>
      <c r="V551" s="80"/>
      <c r="W551" s="80"/>
    </row>
    <row r="552">
      <c r="A552" s="34">
        <v>45705.0</v>
      </c>
      <c r="B552" s="34">
        <v>45716.0</v>
      </c>
      <c r="C552" s="35">
        <v>213060.0</v>
      </c>
      <c r="D552" s="35" t="s">
        <v>114</v>
      </c>
      <c r="E552" s="34">
        <v>45295.0</v>
      </c>
      <c r="F552" s="36">
        <f t="shared" si="1"/>
        <v>13</v>
      </c>
      <c r="G552" s="34">
        <v>45356.0</v>
      </c>
      <c r="H552" s="36">
        <f t="shared" si="2"/>
        <v>11</v>
      </c>
      <c r="I552" s="35" t="s">
        <v>49</v>
      </c>
      <c r="J552" s="35">
        <v>262.0</v>
      </c>
      <c r="K552" s="48">
        <v>10000.0</v>
      </c>
      <c r="L552" s="39"/>
      <c r="M552" s="39"/>
      <c r="N552" s="35" t="s">
        <v>17</v>
      </c>
      <c r="O552" s="40"/>
      <c r="P552" s="61"/>
      <c r="Q552" s="61"/>
      <c r="R552" s="61"/>
      <c r="S552" s="61"/>
      <c r="T552" s="61"/>
      <c r="U552" s="80"/>
      <c r="V552" s="80"/>
      <c r="W552" s="80"/>
    </row>
    <row r="553">
      <c r="A553" s="34">
        <v>45705.0</v>
      </c>
      <c r="B553" s="34">
        <v>45716.0</v>
      </c>
      <c r="C553" s="35">
        <v>233558.0</v>
      </c>
      <c r="D553" s="35" t="s">
        <v>114</v>
      </c>
      <c r="E553" s="34">
        <v>45536.0</v>
      </c>
      <c r="F553" s="36">
        <f t="shared" si="1"/>
        <v>5</v>
      </c>
      <c r="G553" s="34">
        <v>45603.0</v>
      </c>
      <c r="H553" s="36">
        <f t="shared" si="2"/>
        <v>3</v>
      </c>
      <c r="I553" s="35" t="s">
        <v>62</v>
      </c>
      <c r="J553" s="35" t="s">
        <v>31</v>
      </c>
      <c r="K553" s="38"/>
      <c r="L553" s="39"/>
      <c r="M553" s="39"/>
      <c r="N553" s="35" t="s">
        <v>17</v>
      </c>
      <c r="O553" s="40"/>
      <c r="P553" s="61"/>
      <c r="Q553" s="61"/>
      <c r="R553" s="61"/>
      <c r="S553" s="61"/>
      <c r="T553" s="61"/>
      <c r="U553" s="80"/>
      <c r="V553" s="80"/>
      <c r="W553" s="80"/>
    </row>
    <row r="554">
      <c r="A554" s="34">
        <v>45705.0</v>
      </c>
      <c r="B554" s="34">
        <v>45716.0</v>
      </c>
      <c r="C554" s="35">
        <v>236234.0</v>
      </c>
      <c r="D554" s="35" t="s">
        <v>114</v>
      </c>
      <c r="E554" s="34">
        <v>45566.0</v>
      </c>
      <c r="F554" s="36">
        <f t="shared" si="1"/>
        <v>4</v>
      </c>
      <c r="G554" s="34">
        <v>45630.0</v>
      </c>
      <c r="H554" s="36">
        <f t="shared" si="2"/>
        <v>2</v>
      </c>
      <c r="I554" s="35" t="s">
        <v>62</v>
      </c>
      <c r="J554" s="35" t="s">
        <v>31</v>
      </c>
      <c r="K554" s="38"/>
      <c r="L554" s="39"/>
      <c r="M554" s="39"/>
      <c r="N554" s="35" t="s">
        <v>17</v>
      </c>
      <c r="O554" s="40"/>
      <c r="P554" s="61"/>
      <c r="Q554" s="61"/>
      <c r="R554" s="61"/>
      <c r="S554" s="61"/>
      <c r="T554" s="61"/>
      <c r="U554" s="80"/>
      <c r="V554" s="80"/>
      <c r="W554" s="80"/>
    </row>
    <row r="555">
      <c r="A555" s="34">
        <v>45705.0</v>
      </c>
      <c r="B555" s="34">
        <v>45716.0</v>
      </c>
      <c r="C555" s="35">
        <v>229661.0</v>
      </c>
      <c r="D555" s="35" t="s">
        <v>114</v>
      </c>
      <c r="E555" s="34">
        <v>45444.0</v>
      </c>
      <c r="F555" s="36">
        <f t="shared" si="1"/>
        <v>8</v>
      </c>
      <c r="G555" s="34">
        <v>45566.0</v>
      </c>
      <c r="H555" s="36">
        <f t="shared" si="2"/>
        <v>4</v>
      </c>
      <c r="I555" s="35" t="s">
        <v>39</v>
      </c>
      <c r="J555" s="35" t="s">
        <v>31</v>
      </c>
      <c r="K555" s="38"/>
      <c r="L555" s="39"/>
      <c r="M555" s="39"/>
      <c r="N555" s="35" t="s">
        <v>17</v>
      </c>
      <c r="O555" s="40"/>
      <c r="P555" s="61"/>
      <c r="Q555" s="61"/>
      <c r="R555" s="61"/>
      <c r="S555" s="61"/>
      <c r="T555" s="61"/>
      <c r="U555" s="80"/>
      <c r="V555" s="80"/>
      <c r="W555" s="80"/>
    </row>
    <row r="556">
      <c r="A556" s="34">
        <v>45708.0</v>
      </c>
      <c r="B556" s="34">
        <v>45712.0</v>
      </c>
      <c r="C556" s="35">
        <v>236141.0</v>
      </c>
      <c r="D556" s="35" t="s">
        <v>114</v>
      </c>
      <c r="E556" s="34">
        <v>45597.0</v>
      </c>
      <c r="F556" s="36">
        <f t="shared" si="1"/>
        <v>3</v>
      </c>
      <c r="G556" s="34">
        <v>45632.0</v>
      </c>
      <c r="H556" s="36">
        <f t="shared" si="2"/>
        <v>2</v>
      </c>
      <c r="I556" s="35" t="s">
        <v>62</v>
      </c>
      <c r="J556" s="35">
        <v>108.0</v>
      </c>
      <c r="K556" s="48" t="s">
        <v>74</v>
      </c>
      <c r="L556" s="35" t="s">
        <v>54</v>
      </c>
      <c r="M556" s="35" t="s">
        <v>55</v>
      </c>
      <c r="N556" s="35" t="s">
        <v>15</v>
      </c>
      <c r="O556" s="40"/>
      <c r="P556" s="61"/>
      <c r="Q556" s="61"/>
      <c r="R556" s="61"/>
      <c r="S556" s="61"/>
      <c r="T556" s="61"/>
      <c r="U556" s="80"/>
      <c r="V556" s="80"/>
      <c r="W556" s="80"/>
    </row>
    <row r="557">
      <c r="A557" s="34">
        <v>45705.0</v>
      </c>
      <c r="B557" s="34">
        <v>45716.0</v>
      </c>
      <c r="C557" s="35">
        <v>238277.0</v>
      </c>
      <c r="D557" s="35" t="s">
        <v>114</v>
      </c>
      <c r="E557" s="34">
        <v>45627.0</v>
      </c>
      <c r="F557" s="36">
        <f t="shared" si="1"/>
        <v>2</v>
      </c>
      <c r="G557" s="34">
        <v>45663.0</v>
      </c>
      <c r="H557" s="36">
        <f t="shared" si="2"/>
        <v>1</v>
      </c>
      <c r="I557" s="35" t="s">
        <v>39</v>
      </c>
      <c r="J557" s="35" t="s">
        <v>31</v>
      </c>
      <c r="K557" s="38"/>
      <c r="L557" s="39"/>
      <c r="M557" s="39"/>
      <c r="N557" s="35" t="s">
        <v>17</v>
      </c>
      <c r="O557" s="40"/>
      <c r="P557" s="61"/>
      <c r="Q557" s="61"/>
      <c r="R557" s="61"/>
      <c r="S557" s="61"/>
      <c r="T557" s="61"/>
      <c r="U557" s="80"/>
      <c r="V557" s="80"/>
      <c r="W557" s="80"/>
    </row>
    <row r="558">
      <c r="A558" s="34">
        <v>45705.0</v>
      </c>
      <c r="B558" s="34">
        <v>45716.0</v>
      </c>
      <c r="C558" s="35">
        <v>228956.0</v>
      </c>
      <c r="D558" s="35" t="s">
        <v>125</v>
      </c>
      <c r="E558" s="34">
        <v>44927.0</v>
      </c>
      <c r="F558" s="36">
        <f t="shared" si="1"/>
        <v>25</v>
      </c>
      <c r="G558" s="34">
        <v>45566.0</v>
      </c>
      <c r="H558" s="36">
        <f t="shared" si="2"/>
        <v>4</v>
      </c>
      <c r="I558" s="35" t="s">
        <v>39</v>
      </c>
      <c r="J558" s="35" t="s">
        <v>31</v>
      </c>
      <c r="K558" s="38"/>
      <c r="L558" s="39"/>
      <c r="M558" s="39"/>
      <c r="N558" s="35" t="s">
        <v>17</v>
      </c>
      <c r="O558" s="40"/>
      <c r="P558" s="61"/>
      <c r="Q558" s="61"/>
      <c r="R558" s="61"/>
      <c r="S558" s="61"/>
      <c r="T558" s="61"/>
      <c r="U558" s="80"/>
      <c r="V558" s="80"/>
      <c r="W558" s="80"/>
    </row>
    <row r="559">
      <c r="A559" s="34">
        <v>45705.0</v>
      </c>
      <c r="B559" s="34">
        <v>45716.0</v>
      </c>
      <c r="C559" s="35">
        <v>239385.0</v>
      </c>
      <c r="D559" s="35" t="s">
        <v>125</v>
      </c>
      <c r="E559" s="34">
        <v>45474.0</v>
      </c>
      <c r="F559" s="36">
        <f t="shared" si="1"/>
        <v>7</v>
      </c>
      <c r="G559" s="34">
        <v>45673.0</v>
      </c>
      <c r="H559" s="36">
        <f t="shared" si="2"/>
        <v>1</v>
      </c>
      <c r="I559" s="35" t="s">
        <v>39</v>
      </c>
      <c r="J559" s="35" t="s">
        <v>31</v>
      </c>
      <c r="K559" s="38"/>
      <c r="L559" s="39"/>
      <c r="M559" s="39"/>
      <c r="N559" s="35" t="s">
        <v>17</v>
      </c>
      <c r="O559" s="40"/>
      <c r="P559" s="61"/>
      <c r="Q559" s="61"/>
      <c r="R559" s="61"/>
      <c r="S559" s="61"/>
      <c r="T559" s="61"/>
      <c r="U559" s="80"/>
      <c r="V559" s="80"/>
      <c r="W559" s="80"/>
    </row>
    <row r="560">
      <c r="A560" s="34">
        <v>45705.0</v>
      </c>
      <c r="B560" s="34">
        <v>45707.0</v>
      </c>
      <c r="C560" s="35">
        <v>242465.0</v>
      </c>
      <c r="D560" s="35" t="s">
        <v>125</v>
      </c>
      <c r="E560" s="34">
        <v>45566.0</v>
      </c>
      <c r="F560" s="36">
        <f t="shared" si="1"/>
        <v>4</v>
      </c>
      <c r="G560" s="34">
        <v>45333.0</v>
      </c>
      <c r="H560" s="36">
        <f t="shared" si="2"/>
        <v>12</v>
      </c>
      <c r="I560" s="35" t="s">
        <v>62</v>
      </c>
      <c r="J560" s="164" t="s">
        <v>217</v>
      </c>
      <c r="K560" s="48" t="s">
        <v>351</v>
      </c>
      <c r="L560" s="35" t="s">
        <v>54</v>
      </c>
      <c r="M560" s="35" t="s">
        <v>55</v>
      </c>
      <c r="N560" s="35" t="s">
        <v>15</v>
      </c>
      <c r="O560" s="40"/>
      <c r="P560" s="61"/>
      <c r="Q560" s="61"/>
      <c r="R560" s="61"/>
      <c r="S560" s="61"/>
      <c r="T560" s="61"/>
      <c r="U560" s="80"/>
      <c r="V560" s="80"/>
      <c r="W560" s="80"/>
    </row>
    <row r="561">
      <c r="A561" s="34">
        <v>45705.0</v>
      </c>
      <c r="B561" s="34">
        <v>45708.0</v>
      </c>
      <c r="C561" s="35">
        <v>161402.0</v>
      </c>
      <c r="D561" s="35" t="s">
        <v>128</v>
      </c>
      <c r="E561" s="34">
        <v>44835.0</v>
      </c>
      <c r="F561" s="36">
        <f t="shared" si="1"/>
        <v>28</v>
      </c>
      <c r="G561" s="34">
        <v>44979.0</v>
      </c>
      <c r="H561" s="36">
        <f t="shared" si="2"/>
        <v>24</v>
      </c>
      <c r="I561" s="35" t="s">
        <v>39</v>
      </c>
      <c r="J561" s="35" t="s">
        <v>31</v>
      </c>
      <c r="K561" s="48" t="s">
        <v>349</v>
      </c>
      <c r="L561" s="39"/>
      <c r="M561" s="35" t="s">
        <v>374</v>
      </c>
      <c r="N561" s="35" t="s">
        <v>23</v>
      </c>
      <c r="O561" s="40"/>
      <c r="P561" s="61"/>
      <c r="Q561" s="61"/>
      <c r="R561" s="61"/>
      <c r="S561" s="61"/>
      <c r="T561" s="61"/>
      <c r="U561" s="80"/>
      <c r="V561" s="80"/>
      <c r="W561" s="80"/>
    </row>
    <row r="562">
      <c r="A562" s="34">
        <v>45705.0</v>
      </c>
      <c r="B562" s="34">
        <v>45716.0</v>
      </c>
      <c r="C562" s="35">
        <v>94916.0</v>
      </c>
      <c r="D562" s="35" t="s">
        <v>128</v>
      </c>
      <c r="E562" s="34">
        <v>44378.0</v>
      </c>
      <c r="F562" s="36">
        <f t="shared" si="1"/>
        <v>43</v>
      </c>
      <c r="G562" s="34">
        <v>44408.0</v>
      </c>
      <c r="H562" s="36">
        <f t="shared" si="2"/>
        <v>42</v>
      </c>
      <c r="I562" s="35" t="s">
        <v>62</v>
      </c>
      <c r="J562" s="35" t="s">
        <v>31</v>
      </c>
      <c r="K562" s="38"/>
      <c r="L562" s="39"/>
      <c r="M562" s="39"/>
      <c r="N562" s="35" t="s">
        <v>17</v>
      </c>
      <c r="O562" s="40"/>
      <c r="P562" s="61"/>
      <c r="Q562" s="61"/>
      <c r="R562" s="61"/>
      <c r="S562" s="61"/>
      <c r="T562" s="61"/>
      <c r="U562" s="80"/>
      <c r="V562" s="80"/>
      <c r="W562" s="80"/>
    </row>
    <row r="563">
      <c r="A563" s="34">
        <v>45705.0</v>
      </c>
      <c r="B563" s="34">
        <v>45716.0</v>
      </c>
      <c r="C563" s="35">
        <v>123641.0</v>
      </c>
      <c r="D563" s="35" t="s">
        <v>128</v>
      </c>
      <c r="E563" s="34">
        <v>44593.0</v>
      </c>
      <c r="F563" s="36">
        <f t="shared" si="1"/>
        <v>36</v>
      </c>
      <c r="G563" s="34">
        <v>44663.0</v>
      </c>
      <c r="H563" s="36">
        <f t="shared" si="2"/>
        <v>34</v>
      </c>
      <c r="I563" s="35" t="s">
        <v>62</v>
      </c>
      <c r="J563" s="35" t="s">
        <v>31</v>
      </c>
      <c r="K563" s="38"/>
      <c r="L563" s="39"/>
      <c r="M563" s="39"/>
      <c r="N563" s="35" t="s">
        <v>17</v>
      </c>
      <c r="O563" s="40"/>
      <c r="P563" s="61"/>
      <c r="Q563" s="61"/>
      <c r="R563" s="61"/>
      <c r="S563" s="61"/>
      <c r="T563" s="61"/>
      <c r="U563" s="80"/>
      <c r="V563" s="80"/>
      <c r="W563" s="80"/>
    </row>
    <row r="564">
      <c r="A564" s="34">
        <v>45705.0</v>
      </c>
      <c r="B564" s="34">
        <v>45716.0</v>
      </c>
      <c r="C564" s="35">
        <v>151374.0</v>
      </c>
      <c r="D564" s="35" t="s">
        <v>128</v>
      </c>
      <c r="E564" s="34">
        <v>44743.0</v>
      </c>
      <c r="F564" s="36">
        <f t="shared" si="1"/>
        <v>31</v>
      </c>
      <c r="G564" s="37">
        <v>44882.0</v>
      </c>
      <c r="H564" s="36">
        <f t="shared" si="2"/>
        <v>27</v>
      </c>
      <c r="I564" s="35" t="s">
        <v>49</v>
      </c>
      <c r="J564" s="35" t="s">
        <v>31</v>
      </c>
      <c r="K564" s="38"/>
      <c r="L564" s="39"/>
      <c r="M564" s="39"/>
      <c r="N564" s="35" t="s">
        <v>17</v>
      </c>
      <c r="O564" s="40"/>
      <c r="P564" s="61"/>
      <c r="Q564" s="61"/>
      <c r="R564" s="61"/>
      <c r="S564" s="61"/>
      <c r="T564" s="61"/>
      <c r="U564" s="80"/>
      <c r="V564" s="80"/>
      <c r="W564" s="80"/>
    </row>
    <row r="565">
      <c r="A565" s="34">
        <v>45705.0</v>
      </c>
      <c r="B565" s="34">
        <v>45716.0</v>
      </c>
      <c r="C565" s="35">
        <v>230933.0</v>
      </c>
      <c r="D565" s="35" t="s">
        <v>128</v>
      </c>
      <c r="E565" s="34">
        <v>45536.0</v>
      </c>
      <c r="F565" s="36">
        <f t="shared" si="1"/>
        <v>5</v>
      </c>
      <c r="G565" s="37">
        <v>45590.0</v>
      </c>
      <c r="H565" s="36">
        <f t="shared" si="2"/>
        <v>4</v>
      </c>
      <c r="I565" s="35" t="s">
        <v>39</v>
      </c>
      <c r="J565" s="35" t="s">
        <v>31</v>
      </c>
      <c r="K565" s="38"/>
      <c r="L565" s="39"/>
      <c r="M565" s="39"/>
      <c r="N565" s="35" t="s">
        <v>17</v>
      </c>
      <c r="O565" s="40"/>
      <c r="P565" s="61"/>
      <c r="Q565" s="61"/>
      <c r="R565" s="61"/>
      <c r="S565" s="61"/>
      <c r="T565" s="61"/>
      <c r="U565" s="80"/>
      <c r="V565" s="80"/>
      <c r="W565" s="80"/>
    </row>
    <row r="566">
      <c r="A566" s="34">
        <v>45705.0</v>
      </c>
      <c r="B566" s="34">
        <v>45715.0</v>
      </c>
      <c r="C566" s="35">
        <v>218300.0</v>
      </c>
      <c r="D566" s="35" t="s">
        <v>128</v>
      </c>
      <c r="E566" s="34">
        <v>45383.0</v>
      </c>
      <c r="F566" s="36">
        <f t="shared" si="1"/>
        <v>10</v>
      </c>
      <c r="G566" s="34">
        <v>45460.0</v>
      </c>
      <c r="H566" s="36">
        <f t="shared" si="2"/>
        <v>8</v>
      </c>
      <c r="I566" s="35" t="s">
        <v>62</v>
      </c>
      <c r="J566" s="35">
        <v>102.0</v>
      </c>
      <c r="K566" s="48" t="s">
        <v>358</v>
      </c>
      <c r="L566" s="35" t="s">
        <v>54</v>
      </c>
      <c r="M566" s="35" t="s">
        <v>353</v>
      </c>
      <c r="N566" s="35" t="s">
        <v>20</v>
      </c>
      <c r="O566" s="40"/>
      <c r="P566" s="61"/>
      <c r="Q566" s="61"/>
      <c r="R566" s="61"/>
      <c r="S566" s="61"/>
      <c r="T566" s="61"/>
      <c r="U566" s="80"/>
      <c r="V566" s="80"/>
      <c r="W566" s="80"/>
    </row>
    <row r="567">
      <c r="A567" s="34">
        <v>45710.0</v>
      </c>
      <c r="B567" s="34">
        <v>45713.0</v>
      </c>
      <c r="C567" s="35">
        <v>213967.0</v>
      </c>
      <c r="D567" s="35" t="s">
        <v>128</v>
      </c>
      <c r="E567" s="34">
        <v>45413.0</v>
      </c>
      <c r="F567" s="36">
        <f t="shared" si="1"/>
        <v>9</v>
      </c>
      <c r="G567" s="34">
        <v>45422.0</v>
      </c>
      <c r="H567" s="36">
        <f t="shared" si="2"/>
        <v>9</v>
      </c>
      <c r="I567" s="35" t="s">
        <v>62</v>
      </c>
      <c r="J567" s="35">
        <v>101.0</v>
      </c>
      <c r="K567" s="48">
        <v>9000.0</v>
      </c>
      <c r="L567" s="35" t="s">
        <v>54</v>
      </c>
      <c r="M567" s="35" t="s">
        <v>353</v>
      </c>
      <c r="N567" s="35" t="s">
        <v>15</v>
      </c>
      <c r="O567" s="40"/>
      <c r="P567" s="61"/>
      <c r="Q567" s="61"/>
      <c r="R567" s="61"/>
      <c r="S567" s="61"/>
      <c r="T567" s="61"/>
      <c r="U567" s="80"/>
      <c r="V567" s="80"/>
      <c r="W567" s="80"/>
    </row>
    <row r="568">
      <c r="A568" s="34">
        <v>45705.0</v>
      </c>
      <c r="B568" s="34">
        <v>45708.0</v>
      </c>
      <c r="C568" s="35">
        <v>182014.0</v>
      </c>
      <c r="D568" s="35" t="s">
        <v>128</v>
      </c>
      <c r="E568" s="34">
        <v>45108.0</v>
      </c>
      <c r="F568" s="36">
        <f t="shared" si="1"/>
        <v>19</v>
      </c>
      <c r="G568" s="34">
        <v>45150.0</v>
      </c>
      <c r="H568" s="36">
        <f t="shared" si="2"/>
        <v>18</v>
      </c>
      <c r="I568" s="35" t="s">
        <v>39</v>
      </c>
      <c r="J568" s="35" t="s">
        <v>31</v>
      </c>
      <c r="K568" s="48" t="s">
        <v>349</v>
      </c>
      <c r="L568" s="39"/>
      <c r="M568" s="35" t="s">
        <v>374</v>
      </c>
      <c r="N568" s="35" t="s">
        <v>87</v>
      </c>
      <c r="O568" s="40"/>
      <c r="P568" s="61"/>
      <c r="Q568" s="61"/>
      <c r="R568" s="61"/>
      <c r="S568" s="61"/>
      <c r="T568" s="61"/>
      <c r="U568" s="80"/>
      <c r="V568" s="80"/>
      <c r="W568" s="80"/>
    </row>
    <row r="569">
      <c r="A569" s="34">
        <v>45705.0</v>
      </c>
      <c r="B569" s="34">
        <v>45716.0</v>
      </c>
      <c r="C569" s="35">
        <v>194222.0</v>
      </c>
      <c r="D569" s="35" t="s">
        <v>128</v>
      </c>
      <c r="E569" s="34">
        <v>45261.0</v>
      </c>
      <c r="F569" s="36">
        <f t="shared" si="1"/>
        <v>14</v>
      </c>
      <c r="G569" s="34">
        <v>45299.0</v>
      </c>
      <c r="H569" s="36">
        <f t="shared" si="2"/>
        <v>13</v>
      </c>
      <c r="I569" s="35" t="s">
        <v>49</v>
      </c>
      <c r="J569" s="35" t="s">
        <v>402</v>
      </c>
      <c r="K569" s="38"/>
      <c r="L569" s="39"/>
      <c r="M569" s="39"/>
      <c r="N569" s="35" t="s">
        <v>17</v>
      </c>
      <c r="O569" s="40"/>
      <c r="P569" s="61"/>
      <c r="Q569" s="61"/>
      <c r="R569" s="61"/>
      <c r="S569" s="61"/>
      <c r="T569" s="61"/>
      <c r="U569" s="80"/>
      <c r="V569" s="80"/>
      <c r="W569" s="80"/>
    </row>
    <row r="570">
      <c r="A570" s="34">
        <v>45705.0</v>
      </c>
      <c r="B570" s="34">
        <v>45714.0</v>
      </c>
      <c r="C570" s="35">
        <v>203616.0</v>
      </c>
      <c r="D570" s="35" t="s">
        <v>128</v>
      </c>
      <c r="E570" s="34">
        <v>45323.0</v>
      </c>
      <c r="F570" s="36">
        <f t="shared" si="1"/>
        <v>12</v>
      </c>
      <c r="G570" s="34">
        <v>45345.0</v>
      </c>
      <c r="H570" s="36">
        <f t="shared" si="2"/>
        <v>12</v>
      </c>
      <c r="I570" s="35" t="s">
        <v>62</v>
      </c>
      <c r="J570" s="35">
        <v>108.0</v>
      </c>
      <c r="K570" s="48">
        <v>8000.0</v>
      </c>
      <c r="L570" s="35" t="s">
        <v>54</v>
      </c>
      <c r="M570" s="35" t="s">
        <v>403</v>
      </c>
      <c r="N570" s="35" t="s">
        <v>20</v>
      </c>
      <c r="O570" s="55"/>
      <c r="P570" s="61"/>
      <c r="Q570" s="61"/>
      <c r="R570" s="61"/>
      <c r="S570" s="61"/>
      <c r="T570" s="61"/>
      <c r="U570" s="80"/>
      <c r="V570" s="80"/>
      <c r="W570" s="80"/>
    </row>
    <row r="571">
      <c r="A571" s="34">
        <v>45705.0</v>
      </c>
      <c r="B571" s="34">
        <v>45716.0</v>
      </c>
      <c r="C571" s="35">
        <v>212532.0</v>
      </c>
      <c r="D571" s="35" t="s">
        <v>128</v>
      </c>
      <c r="E571" s="34">
        <v>45383.0</v>
      </c>
      <c r="F571" s="36">
        <f t="shared" si="1"/>
        <v>10</v>
      </c>
      <c r="G571" s="34">
        <v>45411.0</v>
      </c>
      <c r="H571" s="36">
        <f t="shared" si="2"/>
        <v>9</v>
      </c>
      <c r="I571" s="35" t="s">
        <v>66</v>
      </c>
      <c r="J571" s="35" t="s">
        <v>31</v>
      </c>
      <c r="K571" s="38"/>
      <c r="L571" s="39"/>
      <c r="M571" s="39"/>
      <c r="N571" s="35" t="s">
        <v>17</v>
      </c>
      <c r="O571" s="40"/>
      <c r="P571" s="61"/>
      <c r="Q571" s="61"/>
      <c r="R571" s="61"/>
      <c r="S571" s="61"/>
      <c r="T571" s="61"/>
      <c r="U571" s="80"/>
      <c r="V571" s="80"/>
      <c r="W571" s="80"/>
    </row>
    <row r="572">
      <c r="A572" s="34">
        <v>45705.0</v>
      </c>
      <c r="B572" s="34">
        <v>45716.0</v>
      </c>
      <c r="C572" s="35">
        <v>221386.0</v>
      </c>
      <c r="D572" s="35" t="s">
        <v>128</v>
      </c>
      <c r="E572" s="34">
        <v>45444.0</v>
      </c>
      <c r="F572" s="36">
        <f t="shared" si="1"/>
        <v>8</v>
      </c>
      <c r="G572" s="34">
        <v>45485.0</v>
      </c>
      <c r="H572" s="36">
        <f t="shared" si="2"/>
        <v>7</v>
      </c>
      <c r="I572" s="35" t="s">
        <v>39</v>
      </c>
      <c r="J572" s="35" t="s">
        <v>31</v>
      </c>
      <c r="K572" s="48">
        <v>5000.0</v>
      </c>
      <c r="L572" s="39"/>
      <c r="M572" s="39"/>
      <c r="N572" s="35" t="s">
        <v>17</v>
      </c>
      <c r="O572" s="40"/>
      <c r="P572" s="61"/>
      <c r="Q572" s="61"/>
      <c r="R572" s="61"/>
      <c r="S572" s="61"/>
      <c r="T572" s="61"/>
      <c r="U572" s="80"/>
      <c r="V572" s="80"/>
      <c r="W572" s="80"/>
    </row>
    <row r="573">
      <c r="A573" s="34">
        <v>45705.0</v>
      </c>
      <c r="B573" s="34">
        <v>45716.0</v>
      </c>
      <c r="C573" s="35">
        <v>225941.0</v>
      </c>
      <c r="D573" s="35" t="s">
        <v>128</v>
      </c>
      <c r="E573" s="34">
        <v>45505.0</v>
      </c>
      <c r="F573" s="36">
        <f t="shared" si="1"/>
        <v>6</v>
      </c>
      <c r="G573" s="34">
        <v>45527.0</v>
      </c>
      <c r="H573" s="36">
        <f t="shared" si="2"/>
        <v>6</v>
      </c>
      <c r="I573" s="35" t="s">
        <v>62</v>
      </c>
      <c r="J573" s="35">
        <v>101.0</v>
      </c>
      <c r="K573" s="48">
        <v>10000.0</v>
      </c>
      <c r="L573" s="39"/>
      <c r="M573" s="39"/>
      <c r="N573" s="35" t="s">
        <v>17</v>
      </c>
      <c r="O573" s="40"/>
      <c r="P573" s="61"/>
      <c r="Q573" s="61"/>
      <c r="R573" s="61"/>
      <c r="S573" s="61"/>
      <c r="T573" s="61"/>
      <c r="U573" s="80"/>
      <c r="V573" s="80"/>
      <c r="W573" s="80"/>
    </row>
    <row r="574">
      <c r="A574" s="34">
        <v>45705.0</v>
      </c>
      <c r="B574" s="34">
        <v>45716.0</v>
      </c>
      <c r="C574" s="35">
        <v>229976.0</v>
      </c>
      <c r="D574" s="35" t="s">
        <v>128</v>
      </c>
      <c r="E574" s="34">
        <v>45536.0</v>
      </c>
      <c r="F574" s="36">
        <f t="shared" si="1"/>
        <v>5</v>
      </c>
      <c r="G574" s="34">
        <v>45569.0</v>
      </c>
      <c r="H574" s="36">
        <f t="shared" si="2"/>
        <v>4</v>
      </c>
      <c r="I574" s="35" t="s">
        <v>39</v>
      </c>
      <c r="J574" s="35" t="s">
        <v>31</v>
      </c>
      <c r="K574" s="38"/>
      <c r="L574" s="39"/>
      <c r="M574" s="39"/>
      <c r="N574" s="35" t="s">
        <v>17</v>
      </c>
      <c r="O574" s="40"/>
      <c r="P574" s="61"/>
      <c r="Q574" s="61"/>
      <c r="R574" s="61"/>
      <c r="S574" s="61"/>
      <c r="T574" s="61"/>
      <c r="U574" s="80"/>
      <c r="V574" s="80"/>
      <c r="W574" s="80"/>
    </row>
    <row r="575">
      <c r="A575" s="34">
        <v>45705.0</v>
      </c>
      <c r="B575" s="34">
        <v>45713.0</v>
      </c>
      <c r="C575" s="35">
        <v>233971.0</v>
      </c>
      <c r="D575" s="35" t="s">
        <v>128</v>
      </c>
      <c r="E575" s="34">
        <v>45413.0</v>
      </c>
      <c r="F575" s="36">
        <f t="shared" si="1"/>
        <v>9</v>
      </c>
      <c r="G575" s="37">
        <v>45608.0</v>
      </c>
      <c r="H575" s="36">
        <f t="shared" si="2"/>
        <v>3</v>
      </c>
      <c r="I575" s="35" t="s">
        <v>39</v>
      </c>
      <c r="J575" s="35" t="s">
        <v>31</v>
      </c>
      <c r="K575" s="38"/>
      <c r="L575" s="39"/>
      <c r="M575" s="39"/>
      <c r="N575" s="35" t="s">
        <v>23</v>
      </c>
      <c r="O575" s="40"/>
      <c r="P575" s="61"/>
      <c r="Q575" s="61"/>
      <c r="R575" s="61"/>
      <c r="S575" s="61"/>
      <c r="T575" s="61"/>
      <c r="U575" s="80"/>
      <c r="V575" s="80"/>
      <c r="W575" s="80"/>
    </row>
    <row r="576">
      <c r="A576" s="34">
        <v>45714.0</v>
      </c>
      <c r="B576" s="34">
        <v>45716.0</v>
      </c>
      <c r="C576" s="35">
        <v>237952.0</v>
      </c>
      <c r="D576" s="35" t="s">
        <v>128</v>
      </c>
      <c r="E576" s="34">
        <v>45536.0</v>
      </c>
      <c r="F576" s="36">
        <f t="shared" si="1"/>
        <v>5</v>
      </c>
      <c r="G576" s="37">
        <v>45656.0</v>
      </c>
      <c r="H576" s="36">
        <f t="shared" si="2"/>
        <v>1</v>
      </c>
      <c r="I576" s="35" t="s">
        <v>49</v>
      </c>
      <c r="J576" s="35" t="s">
        <v>404</v>
      </c>
      <c r="K576" s="48">
        <v>2500.0</v>
      </c>
      <c r="L576" s="39"/>
      <c r="M576" s="39"/>
      <c r="N576" s="35" t="s">
        <v>18</v>
      </c>
      <c r="O576" s="40"/>
      <c r="P576" s="61"/>
      <c r="Q576" s="61"/>
      <c r="R576" s="61"/>
      <c r="S576" s="61"/>
      <c r="T576" s="61"/>
      <c r="U576" s="80"/>
      <c r="V576" s="80"/>
      <c r="W576" s="80"/>
    </row>
    <row r="577">
      <c r="A577" s="34">
        <v>45705.0</v>
      </c>
      <c r="B577" s="34">
        <v>45716.0</v>
      </c>
      <c r="C577" s="35">
        <v>180767.0</v>
      </c>
      <c r="D577" s="35" t="s">
        <v>128</v>
      </c>
      <c r="E577" s="34">
        <v>45627.0</v>
      </c>
      <c r="F577" s="36">
        <f t="shared" si="1"/>
        <v>2</v>
      </c>
      <c r="G577" s="34">
        <v>45679.0</v>
      </c>
      <c r="H577" s="36">
        <f t="shared" si="2"/>
        <v>1</v>
      </c>
      <c r="I577" s="35" t="s">
        <v>62</v>
      </c>
      <c r="J577" s="35" t="s">
        <v>31</v>
      </c>
      <c r="K577" s="38"/>
      <c r="L577" s="39"/>
      <c r="M577" s="39"/>
      <c r="N577" s="35" t="s">
        <v>17</v>
      </c>
      <c r="O577" s="40"/>
      <c r="P577" s="61"/>
      <c r="Q577" s="61"/>
      <c r="R577" s="61"/>
      <c r="S577" s="61"/>
      <c r="T577" s="61"/>
      <c r="U577" s="80"/>
      <c r="V577" s="80"/>
      <c r="W577" s="80"/>
    </row>
    <row r="578">
      <c r="A578" s="34">
        <v>45705.0</v>
      </c>
      <c r="B578" s="34">
        <v>45716.0</v>
      </c>
      <c r="C578" s="35">
        <v>242070.0</v>
      </c>
      <c r="D578" s="35" t="s">
        <v>128</v>
      </c>
      <c r="E578" s="34">
        <v>45627.0</v>
      </c>
      <c r="F578" s="36">
        <f t="shared" si="1"/>
        <v>2</v>
      </c>
      <c r="G578" s="34">
        <v>45694.0</v>
      </c>
      <c r="H578" s="36">
        <f t="shared" si="2"/>
        <v>0</v>
      </c>
      <c r="I578" s="35" t="s">
        <v>43</v>
      </c>
      <c r="J578" s="35" t="s">
        <v>31</v>
      </c>
      <c r="K578" s="38"/>
      <c r="L578" s="39"/>
      <c r="M578" s="39"/>
      <c r="N578" s="35" t="s">
        <v>17</v>
      </c>
      <c r="O578" s="40"/>
      <c r="P578" s="61"/>
      <c r="Q578" s="61"/>
      <c r="R578" s="61"/>
      <c r="S578" s="61"/>
      <c r="T578" s="61"/>
      <c r="U578" s="80"/>
      <c r="V578" s="80"/>
      <c r="W578" s="80"/>
    </row>
    <row r="579">
      <c r="A579" s="34">
        <v>45705.0</v>
      </c>
      <c r="B579" s="34">
        <v>45716.0</v>
      </c>
      <c r="C579" s="35">
        <v>199194.0</v>
      </c>
      <c r="D579" s="35" t="s">
        <v>129</v>
      </c>
      <c r="E579" s="34">
        <v>44562.0</v>
      </c>
      <c r="F579" s="36">
        <f t="shared" si="1"/>
        <v>37</v>
      </c>
      <c r="G579" s="34">
        <v>45309.0</v>
      </c>
      <c r="H579" s="36">
        <f t="shared" si="2"/>
        <v>13</v>
      </c>
      <c r="I579" s="35" t="s">
        <v>49</v>
      </c>
      <c r="J579" s="35">
        <v>207.0</v>
      </c>
      <c r="K579" s="38"/>
      <c r="L579" s="39"/>
      <c r="M579" s="39"/>
      <c r="N579" s="35" t="s">
        <v>17</v>
      </c>
      <c r="O579" s="40"/>
      <c r="P579" s="61"/>
      <c r="Q579" s="61"/>
      <c r="R579" s="61"/>
      <c r="S579" s="61"/>
      <c r="T579" s="61"/>
      <c r="U579" s="80"/>
      <c r="V579" s="80"/>
      <c r="W579" s="80"/>
    </row>
    <row r="580">
      <c r="A580" s="34">
        <v>45705.0</v>
      </c>
      <c r="B580" s="34">
        <v>45716.0</v>
      </c>
      <c r="C580" s="35">
        <v>194113.0</v>
      </c>
      <c r="D580" s="35" t="s">
        <v>129</v>
      </c>
      <c r="E580" s="34">
        <v>45231.0</v>
      </c>
      <c r="F580" s="36">
        <f t="shared" si="1"/>
        <v>15</v>
      </c>
      <c r="G580" s="37">
        <v>45257.0</v>
      </c>
      <c r="H580" s="36">
        <f t="shared" si="2"/>
        <v>15</v>
      </c>
      <c r="I580" s="35" t="s">
        <v>67</v>
      </c>
      <c r="J580" s="35">
        <v>4005.0</v>
      </c>
      <c r="K580" s="38"/>
      <c r="L580" s="39"/>
      <c r="M580" s="39"/>
      <c r="N580" s="35" t="s">
        <v>17</v>
      </c>
      <c r="O580" s="40"/>
      <c r="P580" s="61"/>
      <c r="Q580" s="61"/>
      <c r="R580" s="61"/>
      <c r="S580" s="61"/>
      <c r="T580" s="61"/>
      <c r="U580" s="80"/>
      <c r="V580" s="80"/>
      <c r="W580" s="80"/>
    </row>
    <row r="581">
      <c r="A581" s="34">
        <v>45705.0</v>
      </c>
      <c r="B581" s="34">
        <v>45716.0</v>
      </c>
      <c r="C581" s="35">
        <v>239911.0</v>
      </c>
      <c r="D581" s="35" t="s">
        <v>129</v>
      </c>
      <c r="E581" s="34">
        <v>45536.0</v>
      </c>
      <c r="F581" s="36">
        <f t="shared" si="1"/>
        <v>5</v>
      </c>
      <c r="G581" s="34">
        <v>45674.0</v>
      </c>
      <c r="H581" s="36">
        <f t="shared" si="2"/>
        <v>1</v>
      </c>
      <c r="I581" s="35" t="s">
        <v>39</v>
      </c>
      <c r="J581" s="35" t="s">
        <v>31</v>
      </c>
      <c r="K581" s="38"/>
      <c r="L581" s="39"/>
      <c r="M581" s="39"/>
      <c r="N581" s="35" t="s">
        <v>17</v>
      </c>
      <c r="O581" s="40"/>
      <c r="P581" s="61"/>
      <c r="Q581" s="61"/>
      <c r="R581" s="61"/>
      <c r="S581" s="61"/>
      <c r="T581" s="61"/>
      <c r="U581" s="80"/>
      <c r="V581" s="80"/>
      <c r="W581" s="80"/>
    </row>
    <row r="582">
      <c r="A582" s="34">
        <v>45714.0</v>
      </c>
      <c r="B582" s="34">
        <v>45714.0</v>
      </c>
      <c r="C582" s="35">
        <v>179472.0</v>
      </c>
      <c r="D582" s="35" t="s">
        <v>129</v>
      </c>
      <c r="E582" s="34">
        <v>45108.0</v>
      </c>
      <c r="F582" s="36">
        <f t="shared" si="1"/>
        <v>19</v>
      </c>
      <c r="G582" s="34">
        <v>45128.0</v>
      </c>
      <c r="H582" s="36">
        <f t="shared" si="2"/>
        <v>19</v>
      </c>
      <c r="I582" s="35" t="s">
        <v>39</v>
      </c>
      <c r="J582" s="35">
        <v>516.0</v>
      </c>
      <c r="K582" s="48" t="s">
        <v>374</v>
      </c>
      <c r="L582" s="35" t="s">
        <v>54</v>
      </c>
      <c r="M582" s="35" t="s">
        <v>353</v>
      </c>
      <c r="N582" s="35" t="s">
        <v>20</v>
      </c>
      <c r="O582" s="40"/>
      <c r="P582" s="61"/>
      <c r="Q582" s="61"/>
      <c r="R582" s="61"/>
      <c r="S582" s="61"/>
      <c r="T582" s="61"/>
      <c r="U582" s="80"/>
      <c r="V582" s="80"/>
      <c r="W582" s="80"/>
    </row>
    <row r="583">
      <c r="A583" s="34">
        <v>45705.0</v>
      </c>
      <c r="B583" s="34">
        <v>45714.0</v>
      </c>
      <c r="C583" s="35">
        <v>200644.0</v>
      </c>
      <c r="D583" s="35" t="s">
        <v>129</v>
      </c>
      <c r="E583" s="34">
        <v>45292.0</v>
      </c>
      <c r="F583" s="36">
        <f t="shared" si="1"/>
        <v>13</v>
      </c>
      <c r="G583" s="34">
        <v>45321.0</v>
      </c>
      <c r="H583" s="36">
        <f t="shared" si="2"/>
        <v>12</v>
      </c>
      <c r="I583" s="35" t="s">
        <v>62</v>
      </c>
      <c r="J583" s="35">
        <v>102.0</v>
      </c>
      <c r="K583" s="48" t="s">
        <v>374</v>
      </c>
      <c r="L583" s="35" t="s">
        <v>54</v>
      </c>
      <c r="M583" s="35" t="s">
        <v>353</v>
      </c>
      <c r="N583" s="35" t="s">
        <v>15</v>
      </c>
      <c r="O583" s="40"/>
      <c r="P583" s="61"/>
      <c r="Q583" s="61"/>
      <c r="R583" s="61"/>
      <c r="S583" s="61"/>
      <c r="T583" s="61"/>
      <c r="U583" s="80"/>
      <c r="V583" s="80"/>
      <c r="W583" s="80"/>
    </row>
    <row r="584">
      <c r="A584" s="34">
        <v>45705.0</v>
      </c>
      <c r="B584" s="34">
        <v>45716.0</v>
      </c>
      <c r="C584" s="35">
        <v>205270.0</v>
      </c>
      <c r="D584" s="35" t="s">
        <v>129</v>
      </c>
      <c r="E584" s="34">
        <v>45108.0</v>
      </c>
      <c r="F584" s="36">
        <f t="shared" si="1"/>
        <v>19</v>
      </c>
      <c r="G584" s="34">
        <v>45358.0</v>
      </c>
      <c r="H584" s="36">
        <f t="shared" si="2"/>
        <v>11</v>
      </c>
      <c r="I584" s="35" t="s">
        <v>49</v>
      </c>
      <c r="J584" s="35" t="s">
        <v>405</v>
      </c>
      <c r="K584" s="38"/>
      <c r="L584" s="39"/>
      <c r="M584" s="39"/>
      <c r="N584" s="35" t="s">
        <v>17</v>
      </c>
      <c r="O584" s="40"/>
      <c r="P584" s="61"/>
      <c r="Q584" s="61"/>
      <c r="R584" s="61"/>
      <c r="S584" s="61"/>
      <c r="T584" s="61"/>
      <c r="U584" s="80"/>
      <c r="V584" s="80"/>
      <c r="W584" s="80"/>
    </row>
    <row r="585">
      <c r="A585" s="34">
        <v>45705.0</v>
      </c>
      <c r="B585" s="34">
        <v>45707.0</v>
      </c>
      <c r="C585" s="35">
        <v>215303.0</v>
      </c>
      <c r="D585" s="35" t="s">
        <v>129</v>
      </c>
      <c r="E585" s="34">
        <v>45292.0</v>
      </c>
      <c r="F585" s="36">
        <f t="shared" si="1"/>
        <v>13</v>
      </c>
      <c r="G585" s="34">
        <v>45433.0</v>
      </c>
      <c r="H585" s="36">
        <f t="shared" si="2"/>
        <v>9</v>
      </c>
      <c r="I585" s="35" t="s">
        <v>62</v>
      </c>
      <c r="J585" s="35">
        <v>102.0</v>
      </c>
      <c r="K585" s="48" t="s">
        <v>359</v>
      </c>
      <c r="L585" s="35" t="s">
        <v>54</v>
      </c>
      <c r="M585" s="35" t="s">
        <v>367</v>
      </c>
      <c r="N585" s="35" t="s">
        <v>15</v>
      </c>
      <c r="O585" s="40"/>
      <c r="P585" s="61"/>
      <c r="Q585" s="61"/>
      <c r="R585" s="61"/>
      <c r="S585" s="61"/>
      <c r="T585" s="61"/>
      <c r="U585" s="80"/>
      <c r="V585" s="80"/>
      <c r="W585" s="80"/>
    </row>
    <row r="586">
      <c r="A586" s="34">
        <v>45705.0</v>
      </c>
      <c r="B586" s="34">
        <v>45716.0</v>
      </c>
      <c r="C586" s="35">
        <v>225076.0</v>
      </c>
      <c r="D586" s="35" t="s">
        <v>129</v>
      </c>
      <c r="E586" s="34">
        <v>45505.0</v>
      </c>
      <c r="F586" s="36">
        <f t="shared" si="1"/>
        <v>6</v>
      </c>
      <c r="G586" s="34">
        <v>45519.0</v>
      </c>
      <c r="H586" s="36">
        <f t="shared" si="2"/>
        <v>6</v>
      </c>
      <c r="I586" s="35" t="s">
        <v>49</v>
      </c>
      <c r="J586" s="35" t="s">
        <v>404</v>
      </c>
      <c r="K586" s="38"/>
      <c r="L586" s="39"/>
      <c r="M586" s="39"/>
      <c r="N586" s="35" t="s">
        <v>17</v>
      </c>
      <c r="O586" s="40"/>
      <c r="P586" s="61"/>
      <c r="Q586" s="61"/>
      <c r="R586" s="61"/>
      <c r="S586" s="61"/>
      <c r="T586" s="61"/>
      <c r="U586" s="80"/>
      <c r="V586" s="80"/>
      <c r="W586" s="80"/>
    </row>
    <row r="587">
      <c r="A587" s="34">
        <v>45705.0</v>
      </c>
      <c r="B587" s="34">
        <v>45716.0</v>
      </c>
      <c r="C587" s="35">
        <v>227634.0</v>
      </c>
      <c r="D587" s="35" t="s">
        <v>129</v>
      </c>
      <c r="E587" s="34">
        <v>45536.0</v>
      </c>
      <c r="F587" s="36">
        <f t="shared" si="1"/>
        <v>5</v>
      </c>
      <c r="G587" s="34">
        <v>45565.0</v>
      </c>
      <c r="H587" s="36">
        <f t="shared" si="2"/>
        <v>4</v>
      </c>
      <c r="I587" s="35" t="s">
        <v>62</v>
      </c>
      <c r="J587" s="35" t="s">
        <v>31</v>
      </c>
      <c r="K587" s="38"/>
      <c r="L587" s="39"/>
      <c r="M587" s="39"/>
      <c r="N587" s="35" t="s">
        <v>17</v>
      </c>
      <c r="O587" s="40"/>
      <c r="P587" s="61"/>
      <c r="Q587" s="61"/>
      <c r="R587" s="61"/>
      <c r="S587" s="61"/>
      <c r="T587" s="61"/>
      <c r="U587" s="80"/>
      <c r="V587" s="80"/>
      <c r="W587" s="80"/>
    </row>
    <row r="588">
      <c r="A588" s="34">
        <v>45705.0</v>
      </c>
      <c r="B588" s="34">
        <v>45716.0</v>
      </c>
      <c r="C588" s="35">
        <v>235236.0</v>
      </c>
      <c r="D588" s="35" t="s">
        <v>129</v>
      </c>
      <c r="E588" s="34">
        <v>45597.0</v>
      </c>
      <c r="F588" s="36">
        <f t="shared" si="1"/>
        <v>3</v>
      </c>
      <c r="G588" s="37">
        <v>45621.0</v>
      </c>
      <c r="H588" s="36">
        <f t="shared" si="2"/>
        <v>3</v>
      </c>
      <c r="I588" s="35" t="s">
        <v>39</v>
      </c>
      <c r="J588" s="35" t="s">
        <v>31</v>
      </c>
      <c r="K588" s="38"/>
      <c r="L588" s="39"/>
      <c r="M588" s="39"/>
      <c r="N588" s="35" t="s">
        <v>17</v>
      </c>
      <c r="O588" s="40"/>
      <c r="P588" s="61"/>
      <c r="Q588" s="61"/>
      <c r="R588" s="61"/>
      <c r="S588" s="61"/>
      <c r="T588" s="61"/>
      <c r="U588" s="80"/>
      <c r="V588" s="80"/>
      <c r="W588" s="80"/>
    </row>
    <row r="589">
      <c r="A589" s="34">
        <v>45705.0</v>
      </c>
      <c r="B589" s="34">
        <v>45716.0</v>
      </c>
      <c r="C589" s="35">
        <v>238089.0</v>
      </c>
      <c r="D589" s="35" t="s">
        <v>129</v>
      </c>
      <c r="E589" s="34">
        <v>45627.0</v>
      </c>
      <c r="F589" s="36">
        <f t="shared" si="1"/>
        <v>2</v>
      </c>
      <c r="G589" s="34">
        <v>45677.0</v>
      </c>
      <c r="H589" s="36">
        <f t="shared" si="2"/>
        <v>1</v>
      </c>
      <c r="I589" s="35" t="s">
        <v>49</v>
      </c>
      <c r="J589" s="35" t="s">
        <v>404</v>
      </c>
      <c r="K589" s="38"/>
      <c r="L589" s="39"/>
      <c r="M589" s="39"/>
      <c r="N589" s="35" t="s">
        <v>17</v>
      </c>
      <c r="O589" s="40"/>
      <c r="P589" s="61"/>
      <c r="Q589" s="61"/>
      <c r="R589" s="61"/>
      <c r="S589" s="61"/>
      <c r="T589" s="61"/>
      <c r="U589" s="80"/>
      <c r="V589" s="80"/>
      <c r="W589" s="80"/>
    </row>
    <row r="590">
      <c r="A590" s="34">
        <v>45705.0</v>
      </c>
      <c r="B590" s="34">
        <v>45716.0</v>
      </c>
      <c r="C590" s="35">
        <v>155425.0</v>
      </c>
      <c r="D590" s="35" t="s">
        <v>132</v>
      </c>
      <c r="E590" s="34">
        <v>44621.0</v>
      </c>
      <c r="F590" s="36">
        <f t="shared" si="1"/>
        <v>35</v>
      </c>
      <c r="G590" s="34">
        <v>44929.0</v>
      </c>
      <c r="H590" s="36">
        <f t="shared" si="2"/>
        <v>25</v>
      </c>
      <c r="I590" s="35" t="s">
        <v>47</v>
      </c>
      <c r="J590" s="35" t="s">
        <v>31</v>
      </c>
      <c r="K590" s="38"/>
      <c r="L590" s="39"/>
      <c r="M590" s="39"/>
      <c r="N590" s="35" t="s">
        <v>17</v>
      </c>
      <c r="O590" s="40"/>
      <c r="P590" s="61"/>
      <c r="Q590" s="61"/>
      <c r="R590" s="61"/>
      <c r="S590" s="61"/>
      <c r="T590" s="61"/>
      <c r="U590" s="80"/>
      <c r="V590" s="80"/>
      <c r="W590" s="80"/>
    </row>
    <row r="591">
      <c r="A591" s="34">
        <v>45705.0</v>
      </c>
      <c r="B591" s="34">
        <v>45716.0</v>
      </c>
      <c r="C591" s="35">
        <v>241995.0</v>
      </c>
      <c r="D591" s="35" t="s">
        <v>132</v>
      </c>
      <c r="E591" s="34">
        <v>45627.0</v>
      </c>
      <c r="F591" s="36">
        <f t="shared" si="1"/>
        <v>2</v>
      </c>
      <c r="G591" s="34">
        <v>45693.0</v>
      </c>
      <c r="H591" s="36">
        <f t="shared" si="2"/>
        <v>0</v>
      </c>
      <c r="I591" s="35" t="s">
        <v>62</v>
      </c>
      <c r="J591" s="35" t="s">
        <v>31</v>
      </c>
      <c r="K591" s="38"/>
      <c r="L591" s="39"/>
      <c r="M591" s="39"/>
      <c r="N591" s="35" t="s">
        <v>17</v>
      </c>
      <c r="O591" s="40"/>
      <c r="P591" s="61"/>
      <c r="Q591" s="61"/>
      <c r="R591" s="61"/>
      <c r="S591" s="61"/>
      <c r="T591" s="61"/>
      <c r="U591" s="80"/>
      <c r="V591" s="80"/>
      <c r="W591" s="80"/>
    </row>
    <row r="592">
      <c r="A592" s="34">
        <v>45705.0</v>
      </c>
      <c r="B592" s="34">
        <v>45716.0</v>
      </c>
      <c r="C592" s="35">
        <v>193817.0</v>
      </c>
      <c r="D592" s="35" t="s">
        <v>132</v>
      </c>
      <c r="E592" s="34">
        <v>45170.0</v>
      </c>
      <c r="F592" s="36">
        <f t="shared" si="1"/>
        <v>17</v>
      </c>
      <c r="G592" s="37">
        <v>45253.0</v>
      </c>
      <c r="H592" s="36">
        <f t="shared" si="2"/>
        <v>15</v>
      </c>
      <c r="I592" s="35" t="s">
        <v>67</v>
      </c>
      <c r="J592" s="86">
        <v>771515.0</v>
      </c>
      <c r="K592" s="38"/>
      <c r="L592" s="39"/>
      <c r="M592" s="39"/>
      <c r="N592" s="35" t="s">
        <v>17</v>
      </c>
      <c r="O592" s="40"/>
      <c r="P592" s="61"/>
      <c r="Q592" s="61"/>
      <c r="R592" s="61"/>
      <c r="S592" s="61"/>
      <c r="T592" s="61"/>
      <c r="U592" s="80"/>
      <c r="V592" s="80"/>
      <c r="W592" s="80"/>
    </row>
    <row r="593">
      <c r="A593" s="34">
        <v>45705.0</v>
      </c>
      <c r="B593" s="34">
        <v>45709.0</v>
      </c>
      <c r="C593" s="35">
        <v>184771.0</v>
      </c>
      <c r="D593" s="35" t="s">
        <v>132</v>
      </c>
      <c r="E593" s="34">
        <v>45139.0</v>
      </c>
      <c r="F593" s="36">
        <f t="shared" si="1"/>
        <v>18</v>
      </c>
      <c r="G593" s="34">
        <v>45174.0</v>
      </c>
      <c r="H593" s="36">
        <f t="shared" si="2"/>
        <v>17</v>
      </c>
      <c r="I593" s="35" t="s">
        <v>62</v>
      </c>
      <c r="J593" s="35" t="s">
        <v>31</v>
      </c>
      <c r="K593" s="38"/>
      <c r="L593" s="39"/>
      <c r="M593" s="39"/>
      <c r="N593" s="35" t="s">
        <v>23</v>
      </c>
      <c r="O593" s="40"/>
      <c r="P593" s="61"/>
      <c r="Q593" s="61"/>
      <c r="R593" s="61"/>
      <c r="S593" s="61"/>
      <c r="T593" s="61"/>
      <c r="U593" s="80"/>
      <c r="V593" s="80"/>
      <c r="W593" s="80"/>
    </row>
    <row r="594">
      <c r="A594" s="34">
        <v>45705.0</v>
      </c>
      <c r="B594" s="34">
        <v>45716.0</v>
      </c>
      <c r="C594" s="35">
        <v>229564.0</v>
      </c>
      <c r="D594" s="35" t="s">
        <v>132</v>
      </c>
      <c r="E594" s="34">
        <v>45474.0</v>
      </c>
      <c r="F594" s="36">
        <f t="shared" si="1"/>
        <v>7</v>
      </c>
      <c r="G594" s="34">
        <v>45566.0</v>
      </c>
      <c r="H594" s="36">
        <f t="shared" si="2"/>
        <v>4</v>
      </c>
      <c r="I594" s="35" t="s">
        <v>62</v>
      </c>
      <c r="J594" s="35">
        <v>101.0</v>
      </c>
      <c r="K594" s="38"/>
      <c r="L594" s="39"/>
      <c r="M594" s="39"/>
      <c r="N594" s="35" t="s">
        <v>17</v>
      </c>
      <c r="O594" s="40"/>
      <c r="P594" s="61"/>
      <c r="Q594" s="61"/>
      <c r="R594" s="61"/>
      <c r="S594" s="61"/>
      <c r="T594" s="61"/>
      <c r="U594" s="80"/>
      <c r="V594" s="80"/>
      <c r="W594" s="80"/>
    </row>
    <row r="595">
      <c r="A595" s="34">
        <v>45705.0</v>
      </c>
      <c r="B595" s="34">
        <v>45716.0</v>
      </c>
      <c r="C595" s="35">
        <v>232960.0</v>
      </c>
      <c r="D595" s="35" t="s">
        <v>132</v>
      </c>
      <c r="E595" s="34">
        <v>45474.0</v>
      </c>
      <c r="F595" s="36">
        <f t="shared" si="1"/>
        <v>7</v>
      </c>
      <c r="G595" s="37">
        <v>45596.0</v>
      </c>
      <c r="H595" s="36">
        <f t="shared" si="2"/>
        <v>3</v>
      </c>
      <c r="I595" s="35" t="s">
        <v>67</v>
      </c>
      <c r="J595" s="35" t="s">
        <v>31</v>
      </c>
      <c r="K595" s="38"/>
      <c r="L595" s="39"/>
      <c r="M595" s="39"/>
      <c r="N595" s="35" t="s">
        <v>17</v>
      </c>
      <c r="O595" s="40"/>
      <c r="P595" s="61"/>
      <c r="Q595" s="61"/>
      <c r="R595" s="61"/>
      <c r="S595" s="61"/>
      <c r="T595" s="61"/>
      <c r="U595" s="80"/>
      <c r="V595" s="80"/>
      <c r="W595" s="80"/>
    </row>
    <row r="596">
      <c r="A596" s="34">
        <v>45705.0</v>
      </c>
      <c r="B596" s="34">
        <v>45716.0</v>
      </c>
      <c r="C596" s="35">
        <v>240021.0</v>
      </c>
      <c r="D596" s="35" t="s">
        <v>132</v>
      </c>
      <c r="E596" s="34">
        <v>45627.0</v>
      </c>
      <c r="F596" s="36">
        <f t="shared" si="1"/>
        <v>2</v>
      </c>
      <c r="G596" s="34">
        <v>45677.0</v>
      </c>
      <c r="H596" s="36">
        <f t="shared" si="2"/>
        <v>1</v>
      </c>
      <c r="I596" s="35" t="s">
        <v>46</v>
      </c>
      <c r="J596" s="35" t="s">
        <v>31</v>
      </c>
      <c r="K596" s="38"/>
      <c r="L596" s="39"/>
      <c r="M596" s="39"/>
      <c r="N596" s="35" t="s">
        <v>17</v>
      </c>
      <c r="O596" s="40"/>
      <c r="P596" s="61"/>
      <c r="Q596" s="61"/>
      <c r="R596" s="61"/>
      <c r="S596" s="61"/>
      <c r="T596" s="61"/>
      <c r="U596" s="80"/>
      <c r="V596" s="80"/>
      <c r="W596" s="80"/>
    </row>
    <row r="597">
      <c r="A597" s="34">
        <v>45705.0</v>
      </c>
      <c r="B597" s="34">
        <v>45716.0</v>
      </c>
      <c r="C597" s="35">
        <v>241579.0</v>
      </c>
      <c r="D597" s="35" t="s">
        <v>132</v>
      </c>
      <c r="E597" s="34">
        <v>45658.0</v>
      </c>
      <c r="F597" s="36">
        <f t="shared" si="1"/>
        <v>1</v>
      </c>
      <c r="G597" s="34">
        <v>45691.0</v>
      </c>
      <c r="H597" s="36">
        <f t="shared" si="2"/>
        <v>0</v>
      </c>
      <c r="I597" s="35" t="s">
        <v>39</v>
      </c>
      <c r="J597" s="35" t="s">
        <v>31</v>
      </c>
      <c r="K597" s="38"/>
      <c r="L597" s="39"/>
      <c r="M597" s="39"/>
      <c r="N597" s="35" t="s">
        <v>17</v>
      </c>
      <c r="O597" s="40"/>
      <c r="P597" s="61"/>
      <c r="Q597" s="61"/>
      <c r="R597" s="61"/>
      <c r="S597" s="61"/>
      <c r="T597" s="61"/>
      <c r="U597" s="80"/>
      <c r="V597" s="80"/>
      <c r="W597" s="80"/>
    </row>
    <row r="598">
      <c r="A598" s="34">
        <v>45705.0</v>
      </c>
      <c r="B598" s="34">
        <v>45712.0</v>
      </c>
      <c r="C598" s="35">
        <v>237200.0</v>
      </c>
      <c r="D598" s="35" t="s">
        <v>134</v>
      </c>
      <c r="E598" s="34">
        <v>45505.0</v>
      </c>
      <c r="F598" s="36">
        <f t="shared" si="1"/>
        <v>6</v>
      </c>
      <c r="G598" s="37">
        <v>45644.0</v>
      </c>
      <c r="H598" s="36">
        <f t="shared" si="2"/>
        <v>2</v>
      </c>
      <c r="I598" s="35" t="s">
        <v>66</v>
      </c>
      <c r="J598" s="35" t="s">
        <v>31</v>
      </c>
      <c r="K598" s="38"/>
      <c r="L598" s="39"/>
      <c r="M598" s="39"/>
      <c r="N598" s="35" t="s">
        <v>23</v>
      </c>
      <c r="O598" s="40"/>
      <c r="P598" s="61"/>
      <c r="Q598" s="61"/>
      <c r="R598" s="61"/>
      <c r="S598" s="61"/>
      <c r="T598" s="61"/>
      <c r="U598" s="80"/>
      <c r="V598" s="80"/>
      <c r="W598" s="80"/>
    </row>
    <row r="599">
      <c r="A599" s="34">
        <v>45705.0</v>
      </c>
      <c r="B599" s="34">
        <v>45716.0</v>
      </c>
      <c r="C599" s="35">
        <v>240834.0</v>
      </c>
      <c r="D599" s="35" t="s">
        <v>134</v>
      </c>
      <c r="E599" s="34">
        <v>45474.0</v>
      </c>
      <c r="F599" s="36">
        <f t="shared" si="1"/>
        <v>7</v>
      </c>
      <c r="G599" s="34">
        <v>45685.0</v>
      </c>
      <c r="H599" s="36">
        <f t="shared" si="2"/>
        <v>1</v>
      </c>
      <c r="I599" s="35" t="s">
        <v>62</v>
      </c>
      <c r="J599" s="35">
        <v>104.0</v>
      </c>
      <c r="K599" s="38"/>
      <c r="L599" s="39"/>
      <c r="M599" s="39"/>
      <c r="N599" s="35" t="s">
        <v>17</v>
      </c>
      <c r="O599" s="40"/>
      <c r="P599" s="61"/>
      <c r="Q599" s="61"/>
      <c r="R599" s="61"/>
      <c r="S599" s="61"/>
      <c r="T599" s="61"/>
      <c r="U599" s="80"/>
      <c r="V599" s="80"/>
      <c r="W599" s="80"/>
    </row>
    <row r="600">
      <c r="A600" s="34">
        <v>45705.0</v>
      </c>
      <c r="B600" s="34">
        <v>45716.0</v>
      </c>
      <c r="C600" s="35">
        <v>207625.0</v>
      </c>
      <c r="D600" s="35" t="s">
        <v>134</v>
      </c>
      <c r="E600" s="34">
        <v>45352.0</v>
      </c>
      <c r="F600" s="36">
        <f t="shared" si="1"/>
        <v>11</v>
      </c>
      <c r="G600" s="34">
        <v>45376.0</v>
      </c>
      <c r="H600" s="36">
        <f t="shared" si="2"/>
        <v>11</v>
      </c>
      <c r="I600" s="35" t="s">
        <v>66</v>
      </c>
      <c r="J600" s="35" t="s">
        <v>31</v>
      </c>
      <c r="K600" s="38"/>
      <c r="L600" s="39"/>
      <c r="M600" s="39"/>
      <c r="N600" s="35" t="s">
        <v>17</v>
      </c>
      <c r="O600" s="40"/>
      <c r="P600" s="61"/>
      <c r="Q600" s="61"/>
      <c r="R600" s="61"/>
      <c r="S600" s="61"/>
      <c r="T600" s="61"/>
      <c r="U600" s="80"/>
      <c r="V600" s="80"/>
      <c r="W600" s="80"/>
    </row>
    <row r="601">
      <c r="A601" s="34">
        <v>45705.0</v>
      </c>
      <c r="B601" s="34">
        <v>45716.0</v>
      </c>
      <c r="C601" s="35">
        <v>221704.0</v>
      </c>
      <c r="D601" s="35" t="s">
        <v>134</v>
      </c>
      <c r="E601" s="34">
        <v>45627.0</v>
      </c>
      <c r="F601" s="36">
        <f t="shared" si="1"/>
        <v>2</v>
      </c>
      <c r="G601" s="34">
        <v>45686.0</v>
      </c>
      <c r="H601" s="36">
        <f t="shared" si="2"/>
        <v>0</v>
      </c>
      <c r="I601" s="35" t="s">
        <v>39</v>
      </c>
      <c r="J601" s="35" t="s">
        <v>31</v>
      </c>
      <c r="K601" s="38"/>
      <c r="L601" s="39"/>
      <c r="M601" s="39"/>
      <c r="N601" s="35" t="s">
        <v>17</v>
      </c>
      <c r="O601" s="40"/>
      <c r="P601" s="61"/>
      <c r="Q601" s="61"/>
      <c r="R601" s="61"/>
      <c r="S601" s="61"/>
      <c r="T601" s="61"/>
      <c r="U601" s="80"/>
      <c r="V601" s="80"/>
      <c r="W601" s="80"/>
    </row>
    <row r="602">
      <c r="A602" s="34">
        <v>45705.0</v>
      </c>
      <c r="B602" s="34">
        <v>45716.0</v>
      </c>
      <c r="C602" s="35">
        <v>166382.0</v>
      </c>
      <c r="D602" s="35" t="s">
        <v>134</v>
      </c>
      <c r="E602" s="34">
        <v>44986.0</v>
      </c>
      <c r="F602" s="36">
        <f t="shared" si="1"/>
        <v>23</v>
      </c>
      <c r="G602" s="34">
        <v>45019.0</v>
      </c>
      <c r="H602" s="36">
        <f t="shared" si="2"/>
        <v>22</v>
      </c>
      <c r="I602" s="35" t="s">
        <v>67</v>
      </c>
      <c r="J602" s="86">
        <v>771515.0</v>
      </c>
      <c r="K602" s="38"/>
      <c r="L602" s="39"/>
      <c r="M602" s="39"/>
      <c r="N602" s="35" t="s">
        <v>17</v>
      </c>
      <c r="O602" s="40"/>
      <c r="P602" s="61"/>
      <c r="Q602" s="61"/>
      <c r="R602" s="61"/>
      <c r="S602" s="61"/>
      <c r="T602" s="61"/>
      <c r="U602" s="80"/>
      <c r="V602" s="80"/>
      <c r="W602" s="80"/>
    </row>
    <row r="603">
      <c r="A603" s="34">
        <v>45705.0</v>
      </c>
      <c r="B603" s="34">
        <v>45715.0</v>
      </c>
      <c r="C603" s="35">
        <v>195942.0</v>
      </c>
      <c r="D603" s="35" t="s">
        <v>134</v>
      </c>
      <c r="E603" s="34">
        <v>45200.0</v>
      </c>
      <c r="F603" s="36">
        <f t="shared" si="1"/>
        <v>16</v>
      </c>
      <c r="G603" s="37">
        <v>45275.0</v>
      </c>
      <c r="H603" s="36">
        <f t="shared" si="2"/>
        <v>14</v>
      </c>
      <c r="I603" s="35" t="s">
        <v>62</v>
      </c>
      <c r="J603" s="35">
        <v>102.0</v>
      </c>
      <c r="K603" s="48" t="s">
        <v>374</v>
      </c>
      <c r="L603" s="35" t="s">
        <v>54</v>
      </c>
      <c r="M603" s="35" t="s">
        <v>353</v>
      </c>
      <c r="N603" s="35" t="s">
        <v>15</v>
      </c>
      <c r="O603" s="40"/>
      <c r="P603" s="61"/>
      <c r="Q603" s="61"/>
      <c r="R603" s="61"/>
      <c r="S603" s="61"/>
      <c r="T603" s="61"/>
      <c r="U603" s="80"/>
      <c r="V603" s="80"/>
      <c r="W603" s="80"/>
    </row>
    <row r="604">
      <c r="A604" s="34">
        <v>45705.0</v>
      </c>
      <c r="B604" s="34">
        <v>45712.0</v>
      </c>
      <c r="C604" s="35">
        <v>214702.0</v>
      </c>
      <c r="D604" s="35" t="s">
        <v>134</v>
      </c>
      <c r="E604" s="34">
        <v>45323.0</v>
      </c>
      <c r="F604" s="36">
        <f t="shared" si="1"/>
        <v>12</v>
      </c>
      <c r="G604" s="34">
        <v>45428.0</v>
      </c>
      <c r="H604" s="36">
        <f t="shared" si="2"/>
        <v>9</v>
      </c>
      <c r="I604" s="35" t="s">
        <v>39</v>
      </c>
      <c r="J604" s="35">
        <v>510.0</v>
      </c>
      <c r="K604" s="48">
        <v>8000.0</v>
      </c>
      <c r="L604" s="35" t="s">
        <v>70</v>
      </c>
      <c r="M604" s="35" t="s">
        <v>350</v>
      </c>
      <c r="N604" s="35" t="s">
        <v>20</v>
      </c>
      <c r="O604" s="40"/>
      <c r="P604" s="61"/>
      <c r="Q604" s="61"/>
      <c r="R604" s="61"/>
      <c r="S604" s="61"/>
      <c r="T604" s="61"/>
      <c r="U604" s="80"/>
      <c r="V604" s="80"/>
      <c r="W604" s="80"/>
    </row>
    <row r="605">
      <c r="A605" s="34">
        <v>45705.0</v>
      </c>
      <c r="B605" s="34">
        <v>45709.0</v>
      </c>
      <c r="C605" s="35">
        <v>222183.0</v>
      </c>
      <c r="D605" s="35" t="s">
        <v>134</v>
      </c>
      <c r="E605" s="34">
        <v>45444.0</v>
      </c>
      <c r="F605" s="36">
        <f t="shared" si="1"/>
        <v>8</v>
      </c>
      <c r="G605" s="34">
        <v>45497.0</v>
      </c>
      <c r="H605" s="36">
        <f t="shared" si="2"/>
        <v>7</v>
      </c>
      <c r="I605" s="35" t="s">
        <v>62</v>
      </c>
      <c r="J605" s="35">
        <v>102.0</v>
      </c>
      <c r="K605" s="48" t="s">
        <v>358</v>
      </c>
      <c r="L605" s="35" t="s">
        <v>54</v>
      </c>
      <c r="M605" s="35" t="s">
        <v>353</v>
      </c>
      <c r="N605" s="35" t="s">
        <v>20</v>
      </c>
      <c r="O605" s="40"/>
      <c r="P605" s="61"/>
      <c r="Q605" s="61"/>
      <c r="R605" s="61"/>
      <c r="S605" s="61"/>
      <c r="T605" s="61"/>
      <c r="U605" s="80"/>
      <c r="V605" s="80"/>
      <c r="W605" s="80"/>
    </row>
    <row r="606">
      <c r="A606" s="34">
        <v>45705.0</v>
      </c>
      <c r="B606" s="34">
        <v>45716.0</v>
      </c>
      <c r="C606" s="35">
        <v>228594.0</v>
      </c>
      <c r="D606" s="35" t="s">
        <v>134</v>
      </c>
      <c r="E606" s="34">
        <v>45505.0</v>
      </c>
      <c r="F606" s="36">
        <f t="shared" si="1"/>
        <v>6</v>
      </c>
      <c r="G606" s="34">
        <v>45558.0</v>
      </c>
      <c r="H606" s="36">
        <f t="shared" si="2"/>
        <v>5</v>
      </c>
      <c r="I606" s="35" t="s">
        <v>39</v>
      </c>
      <c r="J606" s="35" t="s">
        <v>31</v>
      </c>
      <c r="K606" s="38"/>
      <c r="L606" s="39"/>
      <c r="M606" s="39"/>
      <c r="N606" s="35" t="s">
        <v>17</v>
      </c>
      <c r="O606" s="40"/>
      <c r="P606" s="61"/>
      <c r="Q606" s="61"/>
      <c r="R606" s="61"/>
      <c r="S606" s="61"/>
      <c r="T606" s="61"/>
      <c r="U606" s="80"/>
      <c r="V606" s="80"/>
      <c r="W606" s="80"/>
    </row>
    <row r="607">
      <c r="A607" s="34">
        <v>45705.0</v>
      </c>
      <c r="B607" s="34">
        <v>45716.0</v>
      </c>
      <c r="C607" s="35">
        <v>233896.0</v>
      </c>
      <c r="D607" s="35" t="s">
        <v>134</v>
      </c>
      <c r="E607" s="34">
        <v>45505.0</v>
      </c>
      <c r="F607" s="36">
        <f t="shared" si="1"/>
        <v>6</v>
      </c>
      <c r="G607" s="37">
        <v>45607.0</v>
      </c>
      <c r="H607" s="36">
        <f t="shared" si="2"/>
        <v>3</v>
      </c>
      <c r="I607" s="35" t="s">
        <v>39</v>
      </c>
      <c r="J607" s="35" t="s">
        <v>31</v>
      </c>
      <c r="K607" s="48">
        <v>3000.0</v>
      </c>
      <c r="L607" s="39"/>
      <c r="M607" s="39"/>
      <c r="N607" s="35" t="s">
        <v>17</v>
      </c>
      <c r="O607" s="40"/>
      <c r="P607" s="61"/>
      <c r="Q607" s="61"/>
      <c r="R607" s="61"/>
      <c r="S607" s="61"/>
      <c r="T607" s="61"/>
      <c r="U607" s="80"/>
      <c r="V607" s="80"/>
      <c r="W607" s="80"/>
    </row>
    <row r="608">
      <c r="A608" s="34">
        <v>45705.0</v>
      </c>
      <c r="B608" s="34">
        <v>45716.0</v>
      </c>
      <c r="C608" s="35">
        <v>236475.0</v>
      </c>
      <c r="D608" s="35" t="s">
        <v>134</v>
      </c>
      <c r="E608" s="34">
        <v>45597.0</v>
      </c>
      <c r="F608" s="36">
        <f t="shared" si="1"/>
        <v>3</v>
      </c>
      <c r="G608" s="34">
        <v>45635.0</v>
      </c>
      <c r="H608" s="36">
        <f t="shared" si="2"/>
        <v>2</v>
      </c>
      <c r="I608" s="35" t="s">
        <v>39</v>
      </c>
      <c r="J608" s="35" t="s">
        <v>31</v>
      </c>
      <c r="K608" s="38"/>
      <c r="L608" s="39"/>
      <c r="M608" s="39"/>
      <c r="N608" s="35" t="s">
        <v>17</v>
      </c>
      <c r="O608" s="40"/>
      <c r="P608" s="61"/>
      <c r="Q608" s="61"/>
      <c r="R608" s="61"/>
      <c r="S608" s="61"/>
      <c r="T608" s="61"/>
      <c r="U608" s="80"/>
      <c r="V608" s="80"/>
      <c r="W608" s="80"/>
    </row>
    <row r="609">
      <c r="A609" s="34">
        <v>45705.0</v>
      </c>
      <c r="B609" s="34">
        <v>45716.0</v>
      </c>
      <c r="C609" s="35">
        <v>235618.0</v>
      </c>
      <c r="D609" s="35" t="s">
        <v>134</v>
      </c>
      <c r="E609" s="34">
        <v>45627.0</v>
      </c>
      <c r="F609" s="36">
        <f t="shared" si="1"/>
        <v>2</v>
      </c>
      <c r="G609" s="34">
        <v>45673.0</v>
      </c>
      <c r="H609" s="36">
        <f t="shared" si="2"/>
        <v>1</v>
      </c>
      <c r="I609" s="35" t="s">
        <v>62</v>
      </c>
      <c r="J609" s="35" t="s">
        <v>31</v>
      </c>
      <c r="K609" s="38"/>
      <c r="L609" s="39"/>
      <c r="M609" s="39"/>
      <c r="N609" s="35" t="s">
        <v>17</v>
      </c>
      <c r="O609" s="40"/>
      <c r="P609" s="61"/>
      <c r="Q609" s="61"/>
      <c r="R609" s="61"/>
      <c r="S609" s="61"/>
      <c r="T609" s="61"/>
      <c r="U609" s="80"/>
      <c r="V609" s="80"/>
      <c r="W609" s="80"/>
    </row>
    <row r="610">
      <c r="A610" s="34">
        <v>45705.0</v>
      </c>
      <c r="B610" s="34">
        <v>45716.0</v>
      </c>
      <c r="C610" s="35">
        <v>214227.0</v>
      </c>
      <c r="D610" s="35" t="s">
        <v>134</v>
      </c>
      <c r="E610" s="34">
        <v>45352.0</v>
      </c>
      <c r="F610" s="36">
        <f t="shared" si="1"/>
        <v>11</v>
      </c>
      <c r="G610" s="34">
        <v>45425.0</v>
      </c>
      <c r="H610" s="36">
        <f t="shared" si="2"/>
        <v>9</v>
      </c>
      <c r="I610" s="35" t="s">
        <v>49</v>
      </c>
      <c r="J610" s="35" t="s">
        <v>406</v>
      </c>
      <c r="K610" s="48" t="s">
        <v>406</v>
      </c>
      <c r="L610" s="39"/>
      <c r="M610" s="39"/>
      <c r="N610" s="35" t="s">
        <v>17</v>
      </c>
      <c r="O610" s="40"/>
      <c r="P610" s="61"/>
      <c r="Q610" s="61"/>
      <c r="R610" s="61"/>
      <c r="S610" s="61"/>
      <c r="T610" s="61"/>
      <c r="U610" s="80"/>
      <c r="V610" s="80"/>
      <c r="W610" s="80"/>
    </row>
    <row r="611">
      <c r="A611" s="34">
        <v>45705.0</v>
      </c>
      <c r="B611" s="34">
        <v>45716.0</v>
      </c>
      <c r="C611" s="35">
        <v>23150.0</v>
      </c>
      <c r="D611" s="35"/>
      <c r="E611" s="34">
        <v>43466.0</v>
      </c>
      <c r="F611" s="36">
        <f t="shared" si="1"/>
        <v>73</v>
      </c>
      <c r="G611" s="34">
        <v>43682.0</v>
      </c>
      <c r="H611" s="36">
        <f t="shared" si="2"/>
        <v>66</v>
      </c>
      <c r="I611" s="35" t="s">
        <v>139</v>
      </c>
      <c r="J611" s="35">
        <v>704.0</v>
      </c>
      <c r="K611" s="38"/>
      <c r="L611" s="39"/>
      <c r="M611" s="39"/>
      <c r="N611" s="35" t="s">
        <v>17</v>
      </c>
      <c r="O611" s="40"/>
      <c r="P611" s="61"/>
      <c r="Q611" s="61"/>
      <c r="R611" s="61"/>
      <c r="S611" s="61"/>
      <c r="T611" s="61"/>
      <c r="U611" s="80"/>
      <c r="V611" s="80"/>
      <c r="W611" s="80"/>
    </row>
    <row r="612">
      <c r="A612" s="34">
        <v>45705.0</v>
      </c>
      <c r="B612" s="34">
        <v>45716.0</v>
      </c>
      <c r="C612" s="35">
        <v>64418.0</v>
      </c>
      <c r="D612" s="35"/>
      <c r="E612" s="34">
        <v>44075.0</v>
      </c>
      <c r="F612" s="36">
        <f t="shared" si="1"/>
        <v>53</v>
      </c>
      <c r="G612" s="34">
        <v>44088.0</v>
      </c>
      <c r="H612" s="36">
        <f t="shared" si="2"/>
        <v>53</v>
      </c>
      <c r="I612" s="35" t="s">
        <v>139</v>
      </c>
      <c r="J612" s="35" t="s">
        <v>31</v>
      </c>
      <c r="K612" s="38"/>
      <c r="L612" s="39"/>
      <c r="M612" s="39"/>
      <c r="N612" s="35" t="s">
        <v>17</v>
      </c>
      <c r="O612" s="40"/>
      <c r="P612" s="61"/>
      <c r="Q612" s="61"/>
      <c r="R612" s="61"/>
      <c r="S612" s="61"/>
      <c r="T612" s="61"/>
      <c r="U612" s="80"/>
      <c r="V612" s="80"/>
      <c r="W612" s="80"/>
    </row>
    <row r="613">
      <c r="A613" s="34">
        <v>45705.0</v>
      </c>
      <c r="B613" s="34">
        <v>45716.0</v>
      </c>
      <c r="C613" s="35">
        <v>70775.0</v>
      </c>
      <c r="D613" s="35"/>
      <c r="E613" s="34">
        <v>43983.0</v>
      </c>
      <c r="F613" s="36">
        <f t="shared" si="1"/>
        <v>56</v>
      </c>
      <c r="G613" s="37">
        <v>44158.0</v>
      </c>
      <c r="H613" s="36">
        <f t="shared" si="2"/>
        <v>51</v>
      </c>
      <c r="I613" s="35" t="s">
        <v>139</v>
      </c>
      <c r="J613" s="35" t="s">
        <v>31</v>
      </c>
      <c r="K613" s="38"/>
      <c r="L613" s="39"/>
      <c r="M613" s="39"/>
      <c r="N613" s="35" t="s">
        <v>17</v>
      </c>
      <c r="O613" s="40"/>
      <c r="P613" s="61"/>
      <c r="Q613" s="61"/>
      <c r="R613" s="61"/>
      <c r="S613" s="61"/>
      <c r="T613" s="61"/>
      <c r="U613" s="80"/>
      <c r="V613" s="80"/>
      <c r="W613" s="80"/>
    </row>
    <row r="614">
      <c r="A614" s="34">
        <v>45705.0</v>
      </c>
      <c r="B614" s="34">
        <v>45716.0</v>
      </c>
      <c r="C614" s="35">
        <v>6584.0</v>
      </c>
      <c r="D614" s="35"/>
      <c r="E614" s="34">
        <v>43281.0</v>
      </c>
      <c r="F614" s="36">
        <f t="shared" si="1"/>
        <v>79</v>
      </c>
      <c r="G614" s="37">
        <v>43389.0</v>
      </c>
      <c r="H614" s="36">
        <f t="shared" si="2"/>
        <v>76</v>
      </c>
      <c r="I614" s="35" t="s">
        <v>345</v>
      </c>
      <c r="J614" s="39"/>
      <c r="K614" s="38"/>
      <c r="L614" s="39"/>
      <c r="M614" s="39"/>
      <c r="N614" s="35" t="s">
        <v>17</v>
      </c>
      <c r="O614" s="40"/>
      <c r="P614" s="61"/>
      <c r="Q614" s="61"/>
      <c r="R614" s="61"/>
      <c r="S614" s="61"/>
      <c r="T614" s="61"/>
      <c r="U614" s="80"/>
      <c r="V614" s="80"/>
      <c r="W614" s="80"/>
    </row>
    <row r="615">
      <c r="A615" s="34">
        <v>45705.0</v>
      </c>
      <c r="B615" s="34">
        <v>45716.0</v>
      </c>
      <c r="C615" s="35">
        <v>4972.0</v>
      </c>
      <c r="D615" s="35"/>
      <c r="E615" s="34">
        <v>43191.0</v>
      </c>
      <c r="F615" s="36">
        <f t="shared" si="1"/>
        <v>82</v>
      </c>
      <c r="G615" s="34">
        <v>43322.0</v>
      </c>
      <c r="H615" s="36">
        <f t="shared" si="2"/>
        <v>78</v>
      </c>
      <c r="I615" s="35" t="s">
        <v>62</v>
      </c>
      <c r="J615" s="35" t="s">
        <v>31</v>
      </c>
      <c r="K615" s="38"/>
      <c r="L615" s="39"/>
      <c r="M615" s="39"/>
      <c r="N615" s="35" t="s">
        <v>17</v>
      </c>
      <c r="O615" s="40"/>
      <c r="P615" s="61"/>
      <c r="Q615" s="61"/>
      <c r="R615" s="61"/>
      <c r="S615" s="61"/>
      <c r="T615" s="61"/>
      <c r="U615" s="80"/>
      <c r="V615" s="80"/>
      <c r="W615" s="80"/>
    </row>
    <row r="616">
      <c r="A616" s="34">
        <v>45705.0</v>
      </c>
      <c r="B616" s="34">
        <v>45716.0</v>
      </c>
      <c r="C616" s="35">
        <v>14470.0</v>
      </c>
      <c r="D616" s="35"/>
      <c r="E616" s="34">
        <v>43497.0</v>
      </c>
      <c r="F616" s="36">
        <f t="shared" si="1"/>
        <v>72</v>
      </c>
      <c r="G616" s="34">
        <v>43647.0</v>
      </c>
      <c r="H616" s="36">
        <f t="shared" si="2"/>
        <v>67</v>
      </c>
      <c r="I616" s="35" t="s">
        <v>66</v>
      </c>
      <c r="J616" s="39"/>
      <c r="K616" s="38"/>
      <c r="L616" s="39"/>
      <c r="M616" s="39"/>
      <c r="N616" s="35" t="s">
        <v>17</v>
      </c>
      <c r="O616" s="40"/>
      <c r="P616" s="61"/>
      <c r="Q616" s="61"/>
      <c r="R616" s="61"/>
      <c r="S616" s="61"/>
      <c r="T616" s="61"/>
      <c r="U616" s="80"/>
      <c r="V616" s="80"/>
      <c r="W616" s="80"/>
    </row>
    <row r="617">
      <c r="A617" s="34">
        <v>45705.0</v>
      </c>
      <c r="B617" s="34">
        <v>45716.0</v>
      </c>
      <c r="C617" s="35">
        <v>12568.0</v>
      </c>
      <c r="D617" s="35"/>
      <c r="E617" s="34">
        <v>43528.0</v>
      </c>
      <c r="F617" s="36">
        <f t="shared" si="1"/>
        <v>71</v>
      </c>
      <c r="G617" s="34">
        <v>43594.0</v>
      </c>
      <c r="H617" s="36">
        <f t="shared" si="2"/>
        <v>69</v>
      </c>
      <c r="I617" s="35" t="s">
        <v>262</v>
      </c>
      <c r="J617" s="39"/>
      <c r="K617" s="38"/>
      <c r="L617" s="39"/>
      <c r="M617" s="39"/>
      <c r="N617" s="35" t="s">
        <v>17</v>
      </c>
      <c r="O617" s="40"/>
      <c r="P617" s="61"/>
      <c r="Q617" s="61"/>
      <c r="R617" s="61"/>
      <c r="S617" s="61"/>
      <c r="T617" s="61"/>
      <c r="U617" s="80"/>
      <c r="V617" s="80"/>
      <c r="W617" s="80"/>
    </row>
    <row r="618">
      <c r="A618" s="34">
        <v>45705.0</v>
      </c>
      <c r="B618" s="34">
        <v>45716.0</v>
      </c>
      <c r="C618" s="35">
        <v>12541.0</v>
      </c>
      <c r="D618" s="35"/>
      <c r="E618" s="34">
        <v>43514.0</v>
      </c>
      <c r="F618" s="36">
        <f t="shared" si="1"/>
        <v>72</v>
      </c>
      <c r="G618" s="34">
        <v>43595.0</v>
      </c>
      <c r="H618" s="36">
        <f t="shared" si="2"/>
        <v>69</v>
      </c>
      <c r="I618" s="35" t="s">
        <v>39</v>
      </c>
      <c r="J618" s="35" t="s">
        <v>31</v>
      </c>
      <c r="K618" s="38"/>
      <c r="L618" s="39"/>
      <c r="M618" s="39"/>
      <c r="N618" s="35" t="s">
        <v>17</v>
      </c>
      <c r="O618" s="40"/>
      <c r="P618" s="61"/>
      <c r="Q618" s="61"/>
      <c r="R618" s="61"/>
      <c r="S618" s="61"/>
      <c r="T618" s="61"/>
      <c r="U618" s="80"/>
      <c r="V618" s="80"/>
      <c r="W618" s="80"/>
    </row>
    <row r="619">
      <c r="A619" s="34">
        <v>45705.0</v>
      </c>
      <c r="B619" s="34">
        <v>45716.0</v>
      </c>
      <c r="C619" s="35">
        <v>8530.0</v>
      </c>
      <c r="D619" s="35"/>
      <c r="E619" s="34">
        <v>43374.0</v>
      </c>
      <c r="F619" s="36">
        <f t="shared" si="1"/>
        <v>76</v>
      </c>
      <c r="G619" s="34">
        <v>43470.0</v>
      </c>
      <c r="H619" s="36">
        <f t="shared" si="2"/>
        <v>73</v>
      </c>
      <c r="I619" s="35" t="s">
        <v>66</v>
      </c>
      <c r="J619" s="39"/>
      <c r="K619" s="38"/>
      <c r="L619" s="39"/>
      <c r="M619" s="39"/>
      <c r="N619" s="35" t="s">
        <v>17</v>
      </c>
      <c r="O619" s="40"/>
      <c r="P619" s="61"/>
      <c r="Q619" s="61"/>
      <c r="R619" s="61"/>
      <c r="S619" s="61"/>
      <c r="T619" s="61"/>
      <c r="U619" s="80"/>
      <c r="V619" s="80"/>
      <c r="W619" s="80"/>
    </row>
    <row r="620">
      <c r="A620" s="34">
        <v>45705.0</v>
      </c>
      <c r="B620" s="34">
        <v>45716.0</v>
      </c>
      <c r="C620" s="35">
        <v>5094.0</v>
      </c>
      <c r="D620" s="35"/>
      <c r="E620" s="34">
        <v>43314.0</v>
      </c>
      <c r="F620" s="36">
        <f t="shared" si="1"/>
        <v>78</v>
      </c>
      <c r="G620" s="34">
        <v>43314.0</v>
      </c>
      <c r="H620" s="36">
        <f t="shared" si="2"/>
        <v>78</v>
      </c>
      <c r="I620" s="35" t="s">
        <v>407</v>
      </c>
      <c r="J620" s="39"/>
      <c r="K620" s="38"/>
      <c r="L620" s="39"/>
      <c r="M620" s="39"/>
      <c r="N620" s="35" t="s">
        <v>17</v>
      </c>
      <c r="O620" s="40"/>
      <c r="P620" s="61"/>
      <c r="Q620" s="61"/>
      <c r="R620" s="61"/>
      <c r="S620" s="61"/>
      <c r="T620" s="61"/>
      <c r="U620" s="80"/>
      <c r="V620" s="80"/>
      <c r="W620" s="80"/>
    </row>
    <row r="621">
      <c r="A621" s="34">
        <v>45705.0</v>
      </c>
      <c r="B621" s="34">
        <v>45716.0</v>
      </c>
      <c r="C621" s="35">
        <v>3021.0</v>
      </c>
      <c r="D621" s="35"/>
      <c r="E621" s="34">
        <v>43194.0</v>
      </c>
      <c r="F621" s="36">
        <f t="shared" si="1"/>
        <v>82</v>
      </c>
      <c r="G621" s="34">
        <v>43193.0</v>
      </c>
      <c r="H621" s="36">
        <f t="shared" si="2"/>
        <v>82</v>
      </c>
      <c r="I621" s="35" t="s">
        <v>187</v>
      </c>
      <c r="J621" s="39"/>
      <c r="K621" s="38"/>
      <c r="L621" s="39"/>
      <c r="M621" s="39"/>
      <c r="N621" s="35" t="s">
        <v>17</v>
      </c>
      <c r="O621" s="40"/>
      <c r="P621" s="61"/>
      <c r="Q621" s="61"/>
      <c r="R621" s="61"/>
      <c r="S621" s="61"/>
      <c r="T621" s="61"/>
      <c r="U621" s="80"/>
      <c r="V621" s="80"/>
      <c r="W621" s="80"/>
    </row>
    <row r="622">
      <c r="A622" s="34">
        <v>45705.0</v>
      </c>
      <c r="B622" s="34">
        <v>45716.0</v>
      </c>
      <c r="C622" s="35">
        <v>13431.0</v>
      </c>
      <c r="D622" s="35"/>
      <c r="E622" s="34">
        <v>43544.0</v>
      </c>
      <c r="F622" s="36">
        <f t="shared" si="1"/>
        <v>71</v>
      </c>
      <c r="G622" s="34">
        <v>43620.0</v>
      </c>
      <c r="H622" s="36">
        <f t="shared" si="2"/>
        <v>68</v>
      </c>
      <c r="I622" s="35" t="s">
        <v>49</v>
      </c>
      <c r="J622" s="39"/>
      <c r="K622" s="38"/>
      <c r="L622" s="39"/>
      <c r="M622" s="39"/>
      <c r="N622" s="35" t="s">
        <v>17</v>
      </c>
      <c r="O622" s="40"/>
      <c r="P622" s="61"/>
      <c r="Q622" s="61"/>
      <c r="R622" s="61"/>
      <c r="S622" s="61"/>
      <c r="T622" s="61"/>
      <c r="U622" s="80"/>
      <c r="V622" s="80"/>
      <c r="W622" s="80"/>
    </row>
    <row r="623">
      <c r="A623" s="34">
        <v>45705.0</v>
      </c>
      <c r="B623" s="34">
        <v>45716.0</v>
      </c>
      <c r="C623" s="35">
        <v>2097.0</v>
      </c>
      <c r="D623" s="35"/>
      <c r="E623" s="34">
        <v>42948.0</v>
      </c>
      <c r="F623" s="36">
        <f t="shared" si="1"/>
        <v>90</v>
      </c>
      <c r="G623" s="34">
        <v>43102.0</v>
      </c>
      <c r="H623" s="36">
        <f t="shared" si="2"/>
        <v>85</v>
      </c>
      <c r="I623" s="35" t="s">
        <v>43</v>
      </c>
      <c r="J623" s="39"/>
      <c r="K623" s="38"/>
      <c r="L623" s="39"/>
      <c r="M623" s="39"/>
      <c r="N623" s="35" t="s">
        <v>17</v>
      </c>
      <c r="O623" s="40"/>
      <c r="P623" s="61"/>
      <c r="Q623" s="61"/>
      <c r="R623" s="61"/>
      <c r="S623" s="61"/>
      <c r="T623" s="61"/>
      <c r="U623" s="80"/>
      <c r="V623" s="80"/>
      <c r="W623" s="80"/>
    </row>
    <row r="624">
      <c r="A624" s="34">
        <v>45705.0</v>
      </c>
      <c r="B624" s="34">
        <v>45716.0</v>
      </c>
      <c r="C624" s="35">
        <v>6652.0</v>
      </c>
      <c r="D624" s="35"/>
      <c r="E624" s="34">
        <v>43344.0</v>
      </c>
      <c r="F624" s="36">
        <f t="shared" si="1"/>
        <v>77</v>
      </c>
      <c r="G624" s="34">
        <v>43405.0</v>
      </c>
      <c r="H624" s="36">
        <f t="shared" si="2"/>
        <v>75</v>
      </c>
      <c r="I624" s="35" t="s">
        <v>238</v>
      </c>
      <c r="J624" s="39"/>
      <c r="K624" s="38"/>
      <c r="L624" s="39"/>
      <c r="M624" s="39"/>
      <c r="N624" s="35" t="s">
        <v>17</v>
      </c>
      <c r="O624" s="40"/>
      <c r="P624" s="61"/>
      <c r="Q624" s="61"/>
      <c r="R624" s="61"/>
      <c r="S624" s="61"/>
      <c r="T624" s="61"/>
      <c r="U624" s="80"/>
      <c r="V624" s="80"/>
      <c r="W624" s="80"/>
    </row>
    <row r="625">
      <c r="A625" s="34">
        <v>45705.0</v>
      </c>
      <c r="B625" s="34">
        <v>45716.0</v>
      </c>
      <c r="C625" s="35">
        <v>148177.0</v>
      </c>
      <c r="D625" s="35"/>
      <c r="E625" s="34">
        <v>44835.0</v>
      </c>
      <c r="F625" s="36">
        <f t="shared" si="1"/>
        <v>28</v>
      </c>
      <c r="G625" s="37">
        <v>44854.0</v>
      </c>
      <c r="H625" s="36">
        <f t="shared" si="2"/>
        <v>28</v>
      </c>
      <c r="I625" s="35" t="s">
        <v>49</v>
      </c>
      <c r="J625" s="35" t="s">
        <v>404</v>
      </c>
      <c r="K625" s="48" t="s">
        <v>188</v>
      </c>
      <c r="L625" s="39"/>
      <c r="M625" s="39"/>
      <c r="N625" s="35" t="s">
        <v>17</v>
      </c>
      <c r="O625" s="40"/>
      <c r="P625" s="61"/>
      <c r="Q625" s="61"/>
      <c r="R625" s="61"/>
      <c r="S625" s="61"/>
      <c r="T625" s="61"/>
      <c r="U625" s="80"/>
      <c r="V625" s="80"/>
      <c r="W625" s="80"/>
    </row>
    <row r="626">
      <c r="A626" s="34">
        <v>45705.0</v>
      </c>
      <c r="B626" s="34">
        <v>45716.0</v>
      </c>
      <c r="C626" s="35">
        <v>201075.0</v>
      </c>
      <c r="D626" s="35"/>
      <c r="E626" s="34">
        <v>45292.0</v>
      </c>
      <c r="F626" s="36">
        <f t="shared" si="1"/>
        <v>13</v>
      </c>
      <c r="G626" s="34">
        <v>45358.0</v>
      </c>
      <c r="H626" s="36">
        <f t="shared" si="2"/>
        <v>11</v>
      </c>
      <c r="I626" s="35" t="s">
        <v>46</v>
      </c>
      <c r="J626" s="35" t="s">
        <v>31</v>
      </c>
      <c r="K626" s="38"/>
      <c r="L626" s="39"/>
      <c r="M626" s="39"/>
      <c r="N626" s="35" t="s">
        <v>17</v>
      </c>
      <c r="O626" s="40"/>
      <c r="P626" s="61"/>
      <c r="Q626" s="61"/>
      <c r="R626" s="61"/>
      <c r="S626" s="61"/>
      <c r="T626" s="61"/>
      <c r="U626" s="80"/>
      <c r="V626" s="80"/>
      <c r="W626" s="80"/>
    </row>
    <row r="627">
      <c r="A627" s="34">
        <v>45705.0</v>
      </c>
      <c r="B627" s="34">
        <v>45716.0</v>
      </c>
      <c r="C627" s="35">
        <v>232339.0</v>
      </c>
      <c r="D627" s="35"/>
      <c r="E627" s="34">
        <v>45566.0</v>
      </c>
      <c r="F627" s="36">
        <f t="shared" si="1"/>
        <v>4</v>
      </c>
      <c r="G627" s="37">
        <v>45590.0</v>
      </c>
      <c r="H627" s="36">
        <f t="shared" si="2"/>
        <v>4</v>
      </c>
      <c r="I627" s="35" t="s">
        <v>49</v>
      </c>
      <c r="J627" s="35" t="s">
        <v>404</v>
      </c>
      <c r="K627" s="48" t="s">
        <v>188</v>
      </c>
      <c r="L627" s="39"/>
      <c r="M627" s="39"/>
      <c r="N627" s="35" t="s">
        <v>17</v>
      </c>
      <c r="O627" s="40"/>
      <c r="P627" s="61"/>
      <c r="Q627" s="61"/>
      <c r="R627" s="61"/>
      <c r="S627" s="61"/>
      <c r="T627" s="61"/>
      <c r="U627" s="80"/>
      <c r="V627" s="80"/>
      <c r="W627" s="80"/>
    </row>
    <row r="628">
      <c r="A628" s="34">
        <v>45705.0</v>
      </c>
      <c r="B628" s="34">
        <v>45716.0</v>
      </c>
      <c r="C628" s="35">
        <v>217680.0</v>
      </c>
      <c r="D628" s="35"/>
      <c r="E628" s="34">
        <v>45474.0</v>
      </c>
      <c r="F628" s="36">
        <f t="shared" si="1"/>
        <v>7</v>
      </c>
      <c r="G628" s="34">
        <v>45519.0</v>
      </c>
      <c r="H628" s="36">
        <f t="shared" si="2"/>
        <v>6</v>
      </c>
      <c r="I628" s="35" t="s">
        <v>46</v>
      </c>
      <c r="J628" s="35" t="s">
        <v>31</v>
      </c>
      <c r="K628" s="38"/>
      <c r="L628" s="39"/>
      <c r="M628" s="39"/>
      <c r="N628" s="35" t="s">
        <v>17</v>
      </c>
      <c r="O628" s="40"/>
      <c r="P628" s="61"/>
      <c r="Q628" s="61"/>
      <c r="R628" s="61"/>
      <c r="S628" s="61"/>
      <c r="T628" s="61"/>
      <c r="U628" s="80"/>
      <c r="V628" s="80"/>
      <c r="W628" s="80"/>
    </row>
    <row r="629">
      <c r="A629" s="34">
        <v>45705.0</v>
      </c>
      <c r="B629" s="34">
        <v>45716.0</v>
      </c>
      <c r="C629" s="35">
        <v>68937.0</v>
      </c>
      <c r="D629" s="35"/>
      <c r="E629" s="34">
        <v>43374.0</v>
      </c>
      <c r="F629" s="36">
        <f t="shared" si="1"/>
        <v>76</v>
      </c>
      <c r="G629" s="37">
        <v>44134.0</v>
      </c>
      <c r="H629" s="36">
        <f t="shared" si="2"/>
        <v>51</v>
      </c>
      <c r="I629" s="35" t="s">
        <v>49</v>
      </c>
      <c r="J629" s="35" t="s">
        <v>404</v>
      </c>
      <c r="K629" s="48" t="s">
        <v>188</v>
      </c>
      <c r="L629" s="39"/>
      <c r="M629" s="39"/>
      <c r="N629" s="35" t="s">
        <v>17</v>
      </c>
      <c r="O629" s="40"/>
      <c r="P629" s="61"/>
      <c r="Q629" s="61"/>
      <c r="R629" s="61"/>
      <c r="S629" s="61"/>
      <c r="T629" s="61"/>
      <c r="U629" s="80"/>
      <c r="V629" s="80"/>
      <c r="W629" s="80"/>
    </row>
    <row r="630">
      <c r="A630" s="34">
        <v>45705.0</v>
      </c>
      <c r="B630" s="34">
        <v>45716.0</v>
      </c>
      <c r="C630" s="35">
        <v>88318.0</v>
      </c>
      <c r="D630" s="35"/>
      <c r="E630" s="34">
        <v>44287.0</v>
      </c>
      <c r="F630" s="36">
        <f t="shared" si="1"/>
        <v>46</v>
      </c>
      <c r="G630" s="34">
        <v>44343.0</v>
      </c>
      <c r="H630" s="36">
        <f t="shared" si="2"/>
        <v>45</v>
      </c>
      <c r="I630" s="35" t="s">
        <v>46</v>
      </c>
      <c r="J630" s="35" t="s">
        <v>31</v>
      </c>
      <c r="K630" s="38"/>
      <c r="L630" s="39"/>
      <c r="M630" s="39"/>
      <c r="N630" s="35" t="s">
        <v>17</v>
      </c>
      <c r="O630" s="40"/>
      <c r="P630" s="61"/>
      <c r="Q630" s="61"/>
      <c r="R630" s="61"/>
      <c r="S630" s="61"/>
      <c r="T630" s="61"/>
      <c r="U630" s="80"/>
      <c r="V630" s="80"/>
      <c r="W630" s="80"/>
    </row>
    <row r="631">
      <c r="A631" s="34">
        <v>45705.0</v>
      </c>
      <c r="B631" s="34">
        <v>45716.0</v>
      </c>
      <c r="C631" s="35">
        <v>231914.0</v>
      </c>
      <c r="D631" s="35"/>
      <c r="E631" s="34">
        <v>45566.0</v>
      </c>
      <c r="F631" s="36">
        <f t="shared" si="1"/>
        <v>4</v>
      </c>
      <c r="G631" s="37">
        <v>45587.0</v>
      </c>
      <c r="H631" s="36">
        <f t="shared" si="2"/>
        <v>4</v>
      </c>
      <c r="I631" s="35" t="s">
        <v>49</v>
      </c>
      <c r="J631" s="35" t="s">
        <v>404</v>
      </c>
      <c r="K631" s="48" t="s">
        <v>188</v>
      </c>
      <c r="L631" s="39"/>
      <c r="M631" s="39"/>
      <c r="N631" s="35" t="s">
        <v>17</v>
      </c>
      <c r="O631" s="40"/>
      <c r="P631" s="61"/>
      <c r="Q631" s="61"/>
      <c r="R631" s="61"/>
      <c r="S631" s="61"/>
      <c r="T631" s="61"/>
      <c r="U631" s="80"/>
      <c r="V631" s="80"/>
      <c r="W631" s="80"/>
    </row>
    <row r="632">
      <c r="A632" s="34">
        <v>45705.0</v>
      </c>
      <c r="B632" s="34">
        <v>45716.0</v>
      </c>
      <c r="C632" s="35">
        <v>202741.0</v>
      </c>
      <c r="D632" s="35"/>
      <c r="E632" s="34">
        <v>45292.0</v>
      </c>
      <c r="F632" s="36">
        <f t="shared" si="1"/>
        <v>13</v>
      </c>
      <c r="G632" s="34">
        <v>45341.0</v>
      </c>
      <c r="H632" s="36">
        <f t="shared" si="2"/>
        <v>12</v>
      </c>
      <c r="I632" s="35" t="s">
        <v>46</v>
      </c>
      <c r="J632" s="35" t="s">
        <v>31</v>
      </c>
      <c r="K632" s="38"/>
      <c r="L632" s="39"/>
      <c r="M632" s="39"/>
      <c r="N632" s="35" t="s">
        <v>17</v>
      </c>
      <c r="O632" s="40"/>
      <c r="P632" s="61"/>
      <c r="Q632" s="61"/>
      <c r="R632" s="61"/>
      <c r="S632" s="61"/>
      <c r="T632" s="61"/>
      <c r="U632" s="80"/>
      <c r="V632" s="80"/>
      <c r="W632" s="80"/>
    </row>
    <row r="633">
      <c r="A633" s="34">
        <v>45705.0</v>
      </c>
      <c r="B633" s="34">
        <v>45716.0</v>
      </c>
      <c r="C633" s="35">
        <v>221130.0</v>
      </c>
      <c r="D633" s="35"/>
      <c r="E633" s="34">
        <v>45444.0</v>
      </c>
      <c r="F633" s="36">
        <f t="shared" si="1"/>
        <v>8</v>
      </c>
      <c r="G633" s="34">
        <v>45484.0</v>
      </c>
      <c r="H633" s="36">
        <f t="shared" si="2"/>
        <v>7</v>
      </c>
      <c r="I633" s="35" t="s">
        <v>49</v>
      </c>
      <c r="J633" s="35" t="s">
        <v>408</v>
      </c>
      <c r="K633" s="38"/>
      <c r="L633" s="39"/>
      <c r="M633" s="39"/>
      <c r="N633" s="35" t="s">
        <v>17</v>
      </c>
      <c r="O633" s="40"/>
      <c r="P633" s="61"/>
      <c r="Q633" s="61"/>
      <c r="R633" s="61"/>
      <c r="S633" s="61"/>
      <c r="T633" s="61"/>
      <c r="U633" s="80"/>
      <c r="V633" s="80"/>
      <c r="W633" s="80"/>
    </row>
    <row r="634">
      <c r="A634" s="34">
        <v>45705.0</v>
      </c>
      <c r="B634" s="34">
        <v>45716.0</v>
      </c>
      <c r="C634" s="35">
        <v>78958.0</v>
      </c>
      <c r="D634" s="35"/>
      <c r="E634" s="34">
        <v>44256.0</v>
      </c>
      <c r="F634" s="36">
        <f t="shared" si="1"/>
        <v>47</v>
      </c>
      <c r="G634" s="34">
        <v>44266.0</v>
      </c>
      <c r="H634" s="36">
        <f t="shared" si="2"/>
        <v>47</v>
      </c>
      <c r="I634" s="35" t="s">
        <v>46</v>
      </c>
      <c r="J634" s="35" t="s">
        <v>31</v>
      </c>
      <c r="K634" s="38"/>
      <c r="L634" s="39"/>
      <c r="M634" s="39"/>
      <c r="N634" s="35" t="s">
        <v>17</v>
      </c>
      <c r="O634" s="40"/>
      <c r="P634" s="61"/>
      <c r="Q634" s="61"/>
      <c r="R634" s="61"/>
      <c r="S634" s="61"/>
      <c r="T634" s="61"/>
      <c r="U634" s="80"/>
      <c r="V634" s="80"/>
      <c r="W634" s="80"/>
    </row>
    <row r="635">
      <c r="A635" s="34">
        <v>45705.0</v>
      </c>
      <c r="B635" s="34">
        <v>45716.0</v>
      </c>
      <c r="C635" s="35">
        <v>183641.0</v>
      </c>
      <c r="D635" s="35"/>
      <c r="E635" s="34">
        <v>45108.0</v>
      </c>
      <c r="F635" s="36">
        <f t="shared" si="1"/>
        <v>19</v>
      </c>
      <c r="G635" s="34">
        <v>45162.0</v>
      </c>
      <c r="H635" s="36">
        <f t="shared" si="2"/>
        <v>18</v>
      </c>
      <c r="I635" s="35" t="s">
        <v>49</v>
      </c>
      <c r="J635" s="35" t="s">
        <v>404</v>
      </c>
      <c r="K635" s="48" t="s">
        <v>190</v>
      </c>
      <c r="L635" s="39"/>
      <c r="M635" s="39"/>
      <c r="N635" s="35" t="s">
        <v>17</v>
      </c>
      <c r="O635" s="40"/>
      <c r="P635" s="61"/>
      <c r="Q635" s="61"/>
      <c r="R635" s="61"/>
      <c r="S635" s="61"/>
      <c r="T635" s="61"/>
      <c r="U635" s="80"/>
      <c r="V635" s="80"/>
      <c r="W635" s="80"/>
    </row>
    <row r="636">
      <c r="A636" s="34">
        <v>45705.0</v>
      </c>
      <c r="B636" s="34">
        <v>45716.0</v>
      </c>
      <c r="C636" s="35">
        <v>230785.0</v>
      </c>
      <c r="D636" s="35"/>
      <c r="E636" s="34">
        <v>45536.0</v>
      </c>
      <c r="F636" s="36">
        <f t="shared" si="1"/>
        <v>5</v>
      </c>
      <c r="G636" s="37">
        <v>45576.0</v>
      </c>
      <c r="H636" s="36">
        <f t="shared" si="2"/>
        <v>4</v>
      </c>
      <c r="I636" s="35" t="s">
        <v>49</v>
      </c>
      <c r="J636" s="35" t="s">
        <v>404</v>
      </c>
      <c r="K636" s="48" t="s">
        <v>190</v>
      </c>
      <c r="L636" s="39"/>
      <c r="M636" s="39"/>
      <c r="N636" s="35" t="s">
        <v>17</v>
      </c>
      <c r="O636" s="40"/>
      <c r="P636" s="61"/>
      <c r="Q636" s="61"/>
      <c r="R636" s="61"/>
      <c r="S636" s="61"/>
      <c r="T636" s="61"/>
      <c r="U636" s="80"/>
      <c r="V636" s="80"/>
      <c r="W636" s="80"/>
    </row>
    <row r="637">
      <c r="A637" s="34">
        <v>45705.0</v>
      </c>
      <c r="B637" s="34">
        <v>45716.0</v>
      </c>
      <c r="C637" s="35">
        <v>63255.0</v>
      </c>
      <c r="D637" s="35"/>
      <c r="E637" s="34">
        <v>44044.0</v>
      </c>
      <c r="F637" s="36">
        <f t="shared" si="1"/>
        <v>54</v>
      </c>
      <c r="G637" s="34">
        <v>44076.0</v>
      </c>
      <c r="H637" s="36">
        <f t="shared" si="2"/>
        <v>53</v>
      </c>
      <c r="I637" s="35" t="s">
        <v>49</v>
      </c>
      <c r="J637" s="35" t="s">
        <v>404</v>
      </c>
      <c r="K637" s="48" t="s">
        <v>190</v>
      </c>
      <c r="L637" s="39"/>
      <c r="M637" s="39"/>
      <c r="N637" s="35" t="s">
        <v>17</v>
      </c>
      <c r="O637" s="40"/>
      <c r="P637" s="61"/>
      <c r="Q637" s="61"/>
      <c r="R637" s="61"/>
      <c r="S637" s="61"/>
      <c r="T637" s="61"/>
      <c r="U637" s="80"/>
      <c r="V637" s="80"/>
      <c r="W637" s="80"/>
    </row>
    <row r="638">
      <c r="A638" s="34">
        <v>45705.0</v>
      </c>
      <c r="B638" s="34">
        <v>45716.0</v>
      </c>
      <c r="C638" s="35">
        <v>195080.0</v>
      </c>
      <c r="D638" s="35"/>
      <c r="E638" s="34">
        <v>45231.0</v>
      </c>
      <c r="F638" s="36">
        <f t="shared" si="1"/>
        <v>15</v>
      </c>
      <c r="G638" s="34">
        <v>45266.0</v>
      </c>
      <c r="H638" s="36">
        <f t="shared" si="2"/>
        <v>14</v>
      </c>
      <c r="I638" s="35" t="s">
        <v>49</v>
      </c>
      <c r="J638" s="35" t="s">
        <v>404</v>
      </c>
      <c r="K638" s="48" t="s">
        <v>190</v>
      </c>
      <c r="L638" s="39"/>
      <c r="M638" s="39"/>
      <c r="N638" s="35" t="s">
        <v>17</v>
      </c>
      <c r="O638" s="40"/>
      <c r="P638" s="61"/>
      <c r="Q638" s="61"/>
      <c r="R638" s="61"/>
      <c r="S638" s="61"/>
      <c r="T638" s="61"/>
      <c r="U638" s="80"/>
      <c r="V638" s="80"/>
      <c r="W638" s="80"/>
    </row>
    <row r="639">
      <c r="A639" s="34">
        <v>45705.0</v>
      </c>
      <c r="B639" s="34">
        <v>45716.0</v>
      </c>
      <c r="C639" s="35">
        <v>233866.0</v>
      </c>
      <c r="D639" s="35"/>
      <c r="E639" s="34">
        <v>45566.0</v>
      </c>
      <c r="F639" s="36">
        <f t="shared" si="1"/>
        <v>4</v>
      </c>
      <c r="G639" s="37">
        <v>45614.0</v>
      </c>
      <c r="H639" s="36">
        <f t="shared" si="2"/>
        <v>3</v>
      </c>
      <c r="I639" s="35" t="s">
        <v>49</v>
      </c>
      <c r="J639" s="35" t="s">
        <v>404</v>
      </c>
      <c r="K639" s="48" t="s">
        <v>190</v>
      </c>
      <c r="L639" s="39"/>
      <c r="M639" s="39"/>
      <c r="N639" s="35" t="s">
        <v>17</v>
      </c>
      <c r="O639" s="40"/>
      <c r="P639" s="61"/>
      <c r="Q639" s="61"/>
      <c r="R639" s="61"/>
      <c r="S639" s="61"/>
      <c r="T639" s="61"/>
      <c r="U639" s="80"/>
      <c r="V639" s="80"/>
      <c r="W639" s="80"/>
    </row>
    <row r="640">
      <c r="A640" s="34">
        <v>45705.0</v>
      </c>
      <c r="B640" s="34">
        <v>45716.0</v>
      </c>
      <c r="C640" s="35">
        <v>180370.0</v>
      </c>
      <c r="D640" s="35"/>
      <c r="E640" s="34">
        <v>44927.0</v>
      </c>
      <c r="F640" s="36">
        <f t="shared" si="1"/>
        <v>25</v>
      </c>
      <c r="G640" s="34">
        <v>45135.0</v>
      </c>
      <c r="H640" s="36">
        <f t="shared" si="2"/>
        <v>19</v>
      </c>
      <c r="I640" s="35" t="s">
        <v>49</v>
      </c>
      <c r="J640" s="35" t="s">
        <v>409</v>
      </c>
      <c r="K640" s="38"/>
      <c r="L640" s="39"/>
      <c r="M640" s="39"/>
      <c r="N640" s="35" t="s">
        <v>17</v>
      </c>
      <c r="O640" s="40"/>
      <c r="P640" s="61"/>
      <c r="Q640" s="61"/>
      <c r="R640" s="61"/>
      <c r="S640" s="61"/>
      <c r="T640" s="61"/>
      <c r="U640" s="80"/>
      <c r="V640" s="80"/>
      <c r="W640" s="80"/>
    </row>
    <row r="641">
      <c r="A641" s="34">
        <v>45705.0</v>
      </c>
      <c r="B641" s="34">
        <v>45716.0</v>
      </c>
      <c r="C641" s="35">
        <v>187330.0</v>
      </c>
      <c r="D641" s="35"/>
      <c r="E641" s="34">
        <v>45170.0</v>
      </c>
      <c r="F641" s="36">
        <f t="shared" si="1"/>
        <v>17</v>
      </c>
      <c r="G641" s="34">
        <v>45195.0</v>
      </c>
      <c r="H641" s="36">
        <f t="shared" si="2"/>
        <v>17</v>
      </c>
      <c r="I641" s="35" t="s">
        <v>46</v>
      </c>
      <c r="J641" s="35" t="s">
        <v>31</v>
      </c>
      <c r="K641" s="38"/>
      <c r="L641" s="39"/>
      <c r="M641" s="39"/>
      <c r="N641" s="35" t="s">
        <v>17</v>
      </c>
      <c r="O641" s="40"/>
      <c r="P641" s="61"/>
      <c r="Q641" s="61"/>
      <c r="R641" s="61"/>
      <c r="S641" s="61"/>
      <c r="T641" s="61"/>
      <c r="U641" s="80"/>
      <c r="V641" s="80"/>
      <c r="W641" s="80"/>
    </row>
    <row r="642">
      <c r="A642" s="34">
        <v>45705.0</v>
      </c>
      <c r="B642" s="34">
        <v>45716.0</v>
      </c>
      <c r="C642" s="35">
        <v>207537.0</v>
      </c>
      <c r="D642" s="35"/>
      <c r="E642" s="34">
        <v>45352.0</v>
      </c>
      <c r="F642" s="36">
        <f t="shared" si="1"/>
        <v>11</v>
      </c>
      <c r="G642" s="34">
        <v>45379.0</v>
      </c>
      <c r="H642" s="36">
        <f t="shared" si="2"/>
        <v>11</v>
      </c>
      <c r="I642" s="35" t="s">
        <v>46</v>
      </c>
      <c r="J642" s="35" t="s">
        <v>31</v>
      </c>
      <c r="K642" s="38"/>
      <c r="L642" s="39"/>
      <c r="M642" s="39"/>
      <c r="N642" s="35" t="s">
        <v>17</v>
      </c>
      <c r="O642" s="40"/>
      <c r="P642" s="61"/>
      <c r="Q642" s="61"/>
      <c r="R642" s="61"/>
      <c r="S642" s="61"/>
      <c r="T642" s="61"/>
      <c r="U642" s="80"/>
      <c r="V642" s="80"/>
      <c r="W642" s="80"/>
    </row>
    <row r="643">
      <c r="A643" s="34">
        <v>45705.0</v>
      </c>
      <c r="B643" s="34">
        <v>45716.0</v>
      </c>
      <c r="C643" s="35">
        <v>223525.0</v>
      </c>
      <c r="D643" s="35"/>
      <c r="E643" s="34">
        <v>45474.0</v>
      </c>
      <c r="F643" s="36">
        <f t="shared" si="1"/>
        <v>7</v>
      </c>
      <c r="G643" s="34">
        <v>45506.0</v>
      </c>
      <c r="H643" s="36">
        <f t="shared" si="2"/>
        <v>6</v>
      </c>
      <c r="I643" s="35" t="s">
        <v>49</v>
      </c>
      <c r="J643" s="35" t="s">
        <v>404</v>
      </c>
      <c r="K643" s="48" t="s">
        <v>190</v>
      </c>
      <c r="L643" s="39"/>
      <c r="M643" s="39"/>
      <c r="N643" s="35" t="s">
        <v>17</v>
      </c>
      <c r="O643" s="40"/>
      <c r="P643" s="61"/>
      <c r="Q643" s="61"/>
      <c r="R643" s="61"/>
      <c r="S643" s="61"/>
      <c r="T643" s="61"/>
      <c r="U643" s="80"/>
      <c r="V643" s="80"/>
      <c r="W643" s="80"/>
    </row>
    <row r="644">
      <c r="A644" s="34">
        <v>45705.0</v>
      </c>
      <c r="B644" s="34">
        <v>45716.0</v>
      </c>
      <c r="C644" s="35">
        <v>218865.0</v>
      </c>
      <c r="D644" s="35"/>
      <c r="E644" s="34">
        <v>45474.0</v>
      </c>
      <c r="F644" s="36">
        <f t="shared" si="1"/>
        <v>7</v>
      </c>
      <c r="G644" s="34">
        <v>45400.0</v>
      </c>
      <c r="H644" s="36">
        <f t="shared" si="2"/>
        <v>10</v>
      </c>
      <c r="I644" s="35" t="s">
        <v>46</v>
      </c>
      <c r="J644" s="35" t="s">
        <v>31</v>
      </c>
      <c r="K644" s="38"/>
      <c r="L644" s="39"/>
      <c r="M644" s="39"/>
      <c r="N644" s="35" t="s">
        <v>17</v>
      </c>
      <c r="O644" s="40"/>
      <c r="P644" s="61"/>
      <c r="Q644" s="61"/>
      <c r="R644" s="61"/>
      <c r="S644" s="61"/>
      <c r="T644" s="61"/>
      <c r="U644" s="80"/>
      <c r="V644" s="80"/>
      <c r="W644" s="80"/>
    </row>
    <row r="645">
      <c r="A645" s="34">
        <v>45705.0</v>
      </c>
      <c r="B645" s="34">
        <v>45716.0</v>
      </c>
      <c r="C645" s="35">
        <v>190334.0</v>
      </c>
      <c r="D645" s="35"/>
      <c r="E645" s="34">
        <v>45170.0</v>
      </c>
      <c r="F645" s="36">
        <f t="shared" si="1"/>
        <v>17</v>
      </c>
      <c r="G645" s="37">
        <v>45223.0</v>
      </c>
      <c r="H645" s="36">
        <f t="shared" si="2"/>
        <v>16</v>
      </c>
      <c r="I645" s="35" t="s">
        <v>62</v>
      </c>
      <c r="J645" s="35" t="s">
        <v>31</v>
      </c>
      <c r="K645" s="48" t="s">
        <v>190</v>
      </c>
      <c r="L645" s="39"/>
      <c r="M645" s="39"/>
      <c r="N645" s="35" t="s">
        <v>17</v>
      </c>
      <c r="O645" s="40"/>
      <c r="P645" s="61"/>
      <c r="Q645" s="61"/>
      <c r="R645" s="61"/>
      <c r="S645" s="61"/>
      <c r="T645" s="61"/>
      <c r="U645" s="80"/>
      <c r="V645" s="80"/>
      <c r="W645" s="80"/>
    </row>
    <row r="646">
      <c r="A646" s="34">
        <v>45705.0</v>
      </c>
      <c r="B646" s="34">
        <v>45716.0</v>
      </c>
      <c r="C646" s="35">
        <v>104441.0</v>
      </c>
      <c r="D646" s="35"/>
      <c r="E646" s="34">
        <v>44470.0</v>
      </c>
      <c r="F646" s="36">
        <f t="shared" si="1"/>
        <v>40</v>
      </c>
      <c r="G646" s="34">
        <v>44470.0</v>
      </c>
      <c r="H646" s="36">
        <f t="shared" si="2"/>
        <v>40</v>
      </c>
      <c r="I646" s="35" t="s">
        <v>46</v>
      </c>
      <c r="J646" s="35" t="s">
        <v>31</v>
      </c>
      <c r="K646" s="38"/>
      <c r="L646" s="39"/>
      <c r="M646" s="39"/>
      <c r="N646" s="35" t="s">
        <v>17</v>
      </c>
      <c r="O646" s="40"/>
      <c r="P646" s="61"/>
      <c r="Q646" s="61"/>
      <c r="R646" s="61"/>
      <c r="S646" s="61"/>
      <c r="T646" s="61"/>
      <c r="U646" s="80"/>
      <c r="V646" s="80"/>
      <c r="W646" s="80"/>
    </row>
    <row r="647">
      <c r="A647" s="97">
        <v>45705.0</v>
      </c>
      <c r="B647" s="34">
        <v>45716.0</v>
      </c>
      <c r="C647" s="98">
        <v>151226.0</v>
      </c>
      <c r="D647" s="98" t="s">
        <v>110</v>
      </c>
      <c r="E647" s="97">
        <v>44835.0</v>
      </c>
      <c r="F647" s="145">
        <f t="shared" si="1"/>
        <v>28</v>
      </c>
      <c r="G647" s="165">
        <v>44883.0</v>
      </c>
      <c r="H647" s="145">
        <f t="shared" si="2"/>
        <v>27</v>
      </c>
      <c r="I647" s="98" t="s">
        <v>49</v>
      </c>
      <c r="J647" s="35" t="s">
        <v>31</v>
      </c>
      <c r="K647" s="100"/>
      <c r="L647" s="101"/>
      <c r="M647" s="101"/>
      <c r="N647" s="166" t="s">
        <v>17</v>
      </c>
      <c r="O647" s="40"/>
      <c r="P647" s="61"/>
      <c r="Q647" s="61"/>
      <c r="R647" s="61"/>
      <c r="S647" s="61"/>
      <c r="T647" s="61"/>
      <c r="U647" s="80"/>
      <c r="V647" s="80"/>
      <c r="W647" s="80"/>
    </row>
    <row r="648">
      <c r="A648" s="34">
        <v>45705.0</v>
      </c>
      <c r="B648" s="34">
        <v>45712.0</v>
      </c>
      <c r="C648" s="35">
        <v>182039.0</v>
      </c>
      <c r="D648" s="35"/>
      <c r="E648" s="34">
        <v>45108.0</v>
      </c>
      <c r="F648" s="39"/>
      <c r="G648" s="34">
        <v>45150.0</v>
      </c>
      <c r="H648" s="39"/>
      <c r="I648" s="35" t="s">
        <v>62</v>
      </c>
      <c r="J648" s="35">
        <v>101.0</v>
      </c>
      <c r="K648" s="48" t="s">
        <v>351</v>
      </c>
      <c r="L648" s="35" t="s">
        <v>54</v>
      </c>
      <c r="M648" s="35" t="s">
        <v>353</v>
      </c>
      <c r="N648" s="35" t="s">
        <v>20</v>
      </c>
      <c r="O648" s="40"/>
      <c r="P648" s="61"/>
      <c r="Q648" s="61"/>
      <c r="R648" s="61"/>
      <c r="S648" s="61"/>
      <c r="T648" s="61"/>
      <c r="U648" s="80"/>
      <c r="V648" s="80"/>
      <c r="W648" s="80"/>
    </row>
    <row r="649">
      <c r="A649" s="34">
        <v>45705.0</v>
      </c>
      <c r="B649" s="34">
        <v>45708.0</v>
      </c>
      <c r="C649" s="35">
        <v>236876.0</v>
      </c>
      <c r="D649" s="155"/>
      <c r="E649" s="34">
        <v>45597.0</v>
      </c>
      <c r="F649" s="36">
        <v>3.0</v>
      </c>
      <c r="G649" s="34">
        <v>45638.0</v>
      </c>
      <c r="H649" s="36">
        <v>2.0</v>
      </c>
      <c r="I649" s="35" t="s">
        <v>43</v>
      </c>
      <c r="J649" s="35">
        <v>313.0</v>
      </c>
      <c r="K649" s="48">
        <v>3000.0</v>
      </c>
      <c r="L649" s="35" t="s">
        <v>54</v>
      </c>
      <c r="M649" s="35" t="s">
        <v>55</v>
      </c>
      <c r="N649" s="35" t="s">
        <v>15</v>
      </c>
      <c r="O649" s="40"/>
      <c r="P649" s="61"/>
      <c r="Q649" s="61"/>
      <c r="R649" s="61"/>
      <c r="S649" s="61"/>
      <c r="T649" s="61"/>
      <c r="U649" s="80"/>
      <c r="V649" s="80"/>
      <c r="W649" s="80"/>
    </row>
    <row r="650">
      <c r="A650" s="85"/>
      <c r="B650" s="85"/>
      <c r="C650" s="83"/>
      <c r="D650" s="139"/>
      <c r="E650" s="85"/>
      <c r="F650" s="167"/>
      <c r="G650" s="85"/>
      <c r="H650" s="167"/>
      <c r="I650" s="83"/>
      <c r="J650" s="83"/>
      <c r="K650" s="160"/>
      <c r="L650" s="83"/>
      <c r="M650" s="83"/>
      <c r="N650" s="83"/>
      <c r="O650" s="135"/>
      <c r="P650" s="61"/>
      <c r="Q650" s="61"/>
      <c r="R650" s="61"/>
      <c r="S650" s="61"/>
      <c r="T650" s="61"/>
      <c r="U650" s="80"/>
      <c r="V650" s="80"/>
      <c r="W650" s="80"/>
    </row>
    <row r="651">
      <c r="A651" s="85"/>
      <c r="B651" s="85"/>
      <c r="C651" s="83"/>
      <c r="D651" s="139"/>
      <c r="E651" s="85"/>
      <c r="F651" s="167"/>
      <c r="G651" s="85"/>
      <c r="H651" s="167"/>
      <c r="I651" s="83"/>
      <c r="J651" s="83"/>
      <c r="K651" s="160"/>
      <c r="L651" s="83"/>
      <c r="M651" s="83"/>
      <c r="N651" s="83"/>
      <c r="O651" s="135"/>
      <c r="P651" s="61"/>
      <c r="Q651" s="61"/>
      <c r="R651" s="61"/>
      <c r="S651" s="61"/>
      <c r="T651" s="61"/>
      <c r="U651" s="80"/>
      <c r="V651" s="80"/>
      <c r="W651" s="80"/>
    </row>
    <row r="652">
      <c r="A652" s="85"/>
      <c r="B652" s="85"/>
      <c r="C652" s="83"/>
      <c r="D652" s="139"/>
      <c r="E652" s="85"/>
      <c r="F652" s="167"/>
      <c r="G652" s="85"/>
      <c r="H652" s="167"/>
      <c r="I652" s="83"/>
      <c r="J652" s="83"/>
      <c r="K652" s="160"/>
      <c r="L652" s="83"/>
      <c r="M652" s="83"/>
      <c r="N652" s="83"/>
      <c r="O652" s="135"/>
      <c r="P652" s="61"/>
      <c r="Q652" s="61"/>
      <c r="R652" s="61"/>
      <c r="S652" s="61"/>
      <c r="T652" s="61"/>
      <c r="U652" s="80"/>
      <c r="V652" s="80"/>
      <c r="W652" s="80"/>
    </row>
    <row r="653">
      <c r="A653" s="85"/>
      <c r="B653" s="85"/>
      <c r="C653" s="83"/>
      <c r="D653" s="139"/>
      <c r="E653" s="85"/>
      <c r="F653" s="167"/>
      <c r="G653" s="85"/>
      <c r="H653" s="167"/>
      <c r="I653" s="83"/>
      <c r="J653" s="83"/>
      <c r="K653" s="160"/>
      <c r="L653" s="83"/>
      <c r="M653" s="83"/>
      <c r="N653" s="83"/>
      <c r="O653" s="135"/>
      <c r="P653" s="61"/>
      <c r="Q653" s="61"/>
      <c r="R653" s="61"/>
      <c r="S653" s="61"/>
      <c r="T653" s="61"/>
      <c r="U653" s="80"/>
      <c r="V653" s="80"/>
      <c r="W653" s="80"/>
    </row>
    <row r="654">
      <c r="A654" s="85"/>
      <c r="B654" s="85"/>
      <c r="C654" s="83"/>
      <c r="D654" s="139"/>
      <c r="E654" s="85"/>
      <c r="F654" s="167"/>
      <c r="G654" s="85"/>
      <c r="H654" s="167"/>
      <c r="I654" s="83"/>
      <c r="J654" s="83"/>
      <c r="K654" s="160"/>
      <c r="L654" s="83"/>
      <c r="M654" s="83"/>
      <c r="N654" s="83"/>
      <c r="O654" s="135"/>
      <c r="P654" s="61"/>
      <c r="Q654" s="61"/>
      <c r="R654" s="61"/>
      <c r="S654" s="61"/>
      <c r="T654" s="61"/>
      <c r="U654" s="80"/>
      <c r="V654" s="80"/>
      <c r="W654" s="80"/>
    </row>
    <row r="655">
      <c r="A655" s="85"/>
      <c r="B655" s="85"/>
      <c r="C655" s="83"/>
      <c r="D655" s="139"/>
      <c r="E655" s="85"/>
      <c r="F655" s="167"/>
      <c r="G655" s="85"/>
      <c r="H655" s="167"/>
      <c r="I655" s="83"/>
      <c r="J655" s="83"/>
      <c r="K655" s="160"/>
      <c r="L655" s="83"/>
      <c r="M655" s="83"/>
      <c r="N655" s="83"/>
      <c r="O655" s="135"/>
      <c r="P655" s="61"/>
      <c r="Q655" s="61"/>
      <c r="R655" s="61"/>
      <c r="S655" s="61"/>
      <c r="T655" s="61"/>
      <c r="U655" s="80"/>
      <c r="V655" s="80"/>
      <c r="W655" s="80"/>
    </row>
    <row r="656">
      <c r="A656" s="85"/>
      <c r="B656" s="85"/>
      <c r="C656" s="83"/>
      <c r="D656" s="139"/>
      <c r="E656" s="85"/>
      <c r="F656" s="167"/>
      <c r="G656" s="85"/>
      <c r="H656" s="167"/>
      <c r="I656" s="83"/>
      <c r="J656" s="83"/>
      <c r="K656" s="160"/>
      <c r="L656" s="83"/>
      <c r="M656" s="83"/>
      <c r="N656" s="83"/>
      <c r="O656" s="135"/>
      <c r="P656" s="61"/>
      <c r="Q656" s="61"/>
      <c r="R656" s="61"/>
      <c r="S656" s="61"/>
      <c r="T656" s="61"/>
      <c r="U656" s="80"/>
      <c r="V656" s="80"/>
      <c r="W656" s="80"/>
    </row>
    <row r="657">
      <c r="A657" s="85"/>
      <c r="B657" s="85"/>
      <c r="C657" s="83"/>
      <c r="D657" s="139"/>
      <c r="E657" s="85"/>
      <c r="F657" s="167"/>
      <c r="G657" s="85"/>
      <c r="H657" s="167"/>
      <c r="I657" s="83"/>
      <c r="J657" s="83"/>
      <c r="K657" s="160"/>
      <c r="L657" s="83"/>
      <c r="M657" s="83"/>
      <c r="N657" s="83"/>
      <c r="O657" s="135"/>
      <c r="P657" s="61"/>
      <c r="Q657" s="61"/>
      <c r="R657" s="61"/>
      <c r="S657" s="61"/>
      <c r="T657" s="61"/>
      <c r="U657" s="80"/>
      <c r="V657" s="80"/>
      <c r="W657" s="80"/>
    </row>
    <row r="658">
      <c r="A658" s="85"/>
      <c r="B658" s="85"/>
      <c r="C658" s="83"/>
      <c r="D658" s="139"/>
      <c r="E658" s="85"/>
      <c r="F658" s="167"/>
      <c r="G658" s="85"/>
      <c r="H658" s="167"/>
      <c r="I658" s="83"/>
      <c r="J658" s="83"/>
      <c r="K658" s="160"/>
      <c r="L658" s="83"/>
      <c r="M658" s="83"/>
      <c r="N658" s="83"/>
      <c r="O658" s="135"/>
      <c r="P658" s="61"/>
      <c r="Q658" s="61"/>
      <c r="R658" s="61"/>
      <c r="S658" s="61"/>
      <c r="T658" s="61"/>
      <c r="U658" s="80"/>
      <c r="V658" s="80"/>
      <c r="W658" s="80"/>
    </row>
    <row r="659">
      <c r="A659" s="85"/>
      <c r="B659" s="85"/>
      <c r="C659" s="83"/>
      <c r="D659" s="139"/>
      <c r="E659" s="85"/>
      <c r="F659" s="167"/>
      <c r="G659" s="85"/>
      <c r="H659" s="167"/>
      <c r="I659" s="83"/>
      <c r="J659" s="83"/>
      <c r="K659" s="160"/>
      <c r="L659" s="83"/>
      <c r="M659" s="83"/>
      <c r="N659" s="83"/>
      <c r="O659" s="135"/>
      <c r="P659" s="61"/>
      <c r="Q659" s="61"/>
      <c r="R659" s="61"/>
      <c r="S659" s="61"/>
      <c r="T659" s="61"/>
      <c r="U659" s="80"/>
      <c r="V659" s="80"/>
      <c r="W659" s="80"/>
    </row>
    <row r="660">
      <c r="A660" s="85"/>
      <c r="B660" s="85"/>
      <c r="C660" s="83"/>
      <c r="D660" s="139"/>
      <c r="E660" s="85"/>
      <c r="F660" s="167"/>
      <c r="G660" s="85"/>
      <c r="H660" s="167"/>
      <c r="I660" s="83"/>
      <c r="J660" s="83"/>
      <c r="K660" s="160"/>
      <c r="L660" s="83"/>
      <c r="M660" s="83"/>
      <c r="N660" s="83"/>
      <c r="O660" s="135"/>
      <c r="P660" s="61"/>
      <c r="Q660" s="61"/>
      <c r="R660" s="61"/>
      <c r="S660" s="61"/>
      <c r="T660" s="61"/>
      <c r="U660" s="80"/>
      <c r="V660" s="80"/>
      <c r="W660" s="80"/>
    </row>
    <row r="661">
      <c r="A661" s="85"/>
      <c r="B661" s="85"/>
      <c r="C661" s="83"/>
      <c r="D661" s="139"/>
      <c r="E661" s="85"/>
      <c r="F661" s="167"/>
      <c r="G661" s="85"/>
      <c r="H661" s="167"/>
      <c r="I661" s="83"/>
      <c r="J661" s="83"/>
      <c r="K661" s="160"/>
      <c r="L661" s="83"/>
      <c r="M661" s="83"/>
      <c r="N661" s="83"/>
      <c r="O661" s="135"/>
      <c r="P661" s="61"/>
      <c r="Q661" s="61"/>
      <c r="R661" s="61"/>
      <c r="S661" s="61"/>
      <c r="T661" s="61"/>
      <c r="U661" s="80"/>
      <c r="V661" s="80"/>
      <c r="W661" s="80"/>
    </row>
    <row r="662">
      <c r="A662" s="85"/>
      <c r="B662" s="85"/>
      <c r="C662" s="83"/>
      <c r="D662" s="139"/>
      <c r="E662" s="85"/>
      <c r="F662" s="167"/>
      <c r="G662" s="85"/>
      <c r="H662" s="167"/>
      <c r="I662" s="83"/>
      <c r="J662" s="83"/>
      <c r="K662" s="160"/>
      <c r="L662" s="83"/>
      <c r="M662" s="83"/>
      <c r="N662" s="83"/>
      <c r="O662" s="135"/>
      <c r="P662" s="61"/>
      <c r="Q662" s="61"/>
      <c r="R662" s="61"/>
      <c r="S662" s="61"/>
      <c r="T662" s="61"/>
      <c r="U662" s="80"/>
      <c r="V662" s="80"/>
      <c r="W662" s="80"/>
    </row>
    <row r="663">
      <c r="A663" s="85"/>
      <c r="B663" s="85"/>
      <c r="C663" s="83"/>
      <c r="D663" s="139"/>
      <c r="E663" s="85"/>
      <c r="F663" s="167"/>
      <c r="G663" s="85"/>
      <c r="H663" s="167"/>
      <c r="I663" s="83"/>
      <c r="J663" s="83"/>
      <c r="K663" s="160"/>
      <c r="L663" s="83"/>
      <c r="M663" s="83"/>
      <c r="N663" s="83"/>
      <c r="O663" s="135"/>
      <c r="P663" s="61"/>
      <c r="Q663" s="61"/>
      <c r="R663" s="61"/>
      <c r="S663" s="61"/>
      <c r="T663" s="61"/>
      <c r="U663" s="80"/>
      <c r="V663" s="80"/>
      <c r="W663" s="80"/>
    </row>
    <row r="664">
      <c r="A664" s="85"/>
      <c r="B664" s="85"/>
      <c r="C664" s="83"/>
      <c r="D664" s="139"/>
      <c r="E664" s="85"/>
      <c r="F664" s="167"/>
      <c r="G664" s="85"/>
      <c r="H664" s="167"/>
      <c r="I664" s="83"/>
      <c r="J664" s="83"/>
      <c r="K664" s="160"/>
      <c r="L664" s="83"/>
      <c r="M664" s="83"/>
      <c r="N664" s="83"/>
      <c r="O664" s="135"/>
      <c r="P664" s="61"/>
      <c r="Q664" s="61"/>
      <c r="R664" s="61"/>
      <c r="S664" s="61"/>
      <c r="T664" s="61"/>
      <c r="U664" s="80"/>
      <c r="V664" s="80"/>
      <c r="W664" s="80"/>
    </row>
    <row r="665">
      <c r="A665" s="85"/>
      <c r="B665" s="85"/>
      <c r="C665" s="83"/>
      <c r="D665" s="139"/>
      <c r="E665" s="85"/>
      <c r="F665" s="167"/>
      <c r="G665" s="85"/>
      <c r="H665" s="167"/>
      <c r="I665" s="83"/>
      <c r="J665" s="83"/>
      <c r="K665" s="160"/>
      <c r="L665" s="83"/>
      <c r="M665" s="83"/>
      <c r="N665" s="83"/>
      <c r="O665" s="135"/>
      <c r="P665" s="61"/>
      <c r="Q665" s="61"/>
      <c r="R665" s="61"/>
      <c r="S665" s="61"/>
      <c r="T665" s="61"/>
      <c r="U665" s="80"/>
      <c r="V665" s="80"/>
      <c r="W665" s="80"/>
    </row>
    <row r="666">
      <c r="A666" s="85"/>
      <c r="B666" s="85"/>
      <c r="C666" s="83"/>
      <c r="D666" s="139"/>
      <c r="E666" s="85"/>
      <c r="F666" s="167"/>
      <c r="G666" s="85"/>
      <c r="H666" s="167"/>
      <c r="I666" s="83"/>
      <c r="J666" s="83"/>
      <c r="K666" s="160"/>
      <c r="L666" s="83"/>
      <c r="M666" s="83"/>
      <c r="N666" s="83"/>
      <c r="O666" s="135"/>
      <c r="P666" s="61"/>
      <c r="Q666" s="61"/>
      <c r="R666" s="61"/>
      <c r="S666" s="61"/>
      <c r="T666" s="61"/>
      <c r="U666" s="80"/>
      <c r="V666" s="80"/>
      <c r="W666" s="80"/>
    </row>
    <row r="667">
      <c r="A667" s="85"/>
      <c r="B667" s="85"/>
      <c r="C667" s="83"/>
      <c r="D667" s="139"/>
      <c r="E667" s="85"/>
      <c r="F667" s="167"/>
      <c r="G667" s="85"/>
      <c r="H667" s="167"/>
      <c r="I667" s="83"/>
      <c r="J667" s="83"/>
      <c r="K667" s="160"/>
      <c r="L667" s="83"/>
      <c r="M667" s="83"/>
      <c r="N667" s="83"/>
      <c r="O667" s="135"/>
      <c r="P667" s="61"/>
      <c r="Q667" s="61"/>
      <c r="R667" s="61"/>
      <c r="S667" s="61"/>
      <c r="T667" s="61"/>
      <c r="U667" s="80"/>
      <c r="V667" s="80"/>
      <c r="W667" s="80"/>
    </row>
    <row r="668">
      <c r="A668" s="85"/>
      <c r="B668" s="85"/>
      <c r="C668" s="83"/>
      <c r="D668" s="139"/>
      <c r="E668" s="85"/>
      <c r="F668" s="167"/>
      <c r="G668" s="85"/>
      <c r="H668" s="167"/>
      <c r="I668" s="83"/>
      <c r="J668" s="83"/>
      <c r="K668" s="160"/>
      <c r="L668" s="83"/>
      <c r="M668" s="83"/>
      <c r="N668" s="83"/>
      <c r="O668" s="135"/>
      <c r="P668" s="61"/>
      <c r="Q668" s="61"/>
      <c r="R668" s="61"/>
      <c r="S668" s="61"/>
      <c r="T668" s="61"/>
      <c r="U668" s="80"/>
      <c r="V668" s="80"/>
      <c r="W668" s="80"/>
    </row>
    <row r="669">
      <c r="A669" s="85"/>
      <c r="B669" s="85"/>
      <c r="C669" s="83"/>
      <c r="D669" s="139"/>
      <c r="E669" s="85"/>
      <c r="F669" s="167"/>
      <c r="G669" s="85"/>
      <c r="H669" s="167"/>
      <c r="I669" s="83"/>
      <c r="J669" s="83"/>
      <c r="K669" s="160"/>
      <c r="L669" s="83"/>
      <c r="M669" s="83"/>
      <c r="N669" s="83"/>
      <c r="O669" s="135"/>
      <c r="P669" s="61"/>
      <c r="Q669" s="61"/>
      <c r="R669" s="61"/>
      <c r="S669" s="61"/>
      <c r="T669" s="61"/>
      <c r="U669" s="80"/>
      <c r="V669" s="80"/>
      <c r="W669" s="80"/>
    </row>
    <row r="670">
      <c r="A670" s="85"/>
      <c r="B670" s="85"/>
      <c r="C670" s="83"/>
      <c r="D670" s="139"/>
      <c r="E670" s="85"/>
      <c r="F670" s="167"/>
      <c r="G670" s="85"/>
      <c r="H670" s="167"/>
      <c r="I670" s="83"/>
      <c r="J670" s="83"/>
      <c r="K670" s="160"/>
      <c r="L670" s="83"/>
      <c r="M670" s="83"/>
      <c r="N670" s="83"/>
      <c r="O670" s="135"/>
      <c r="P670" s="61"/>
      <c r="Q670" s="61"/>
      <c r="R670" s="61"/>
      <c r="S670" s="61"/>
      <c r="T670" s="61"/>
      <c r="U670" s="80"/>
      <c r="V670" s="80"/>
      <c r="W670" s="80"/>
    </row>
    <row r="671">
      <c r="A671" s="85"/>
      <c r="B671" s="85"/>
      <c r="C671" s="83"/>
      <c r="D671" s="139"/>
      <c r="E671" s="85"/>
      <c r="F671" s="167"/>
      <c r="G671" s="85"/>
      <c r="H671" s="167"/>
      <c r="I671" s="83"/>
      <c r="J671" s="83"/>
      <c r="K671" s="160"/>
      <c r="L671" s="83"/>
      <c r="M671" s="83"/>
      <c r="N671" s="83"/>
      <c r="O671" s="135"/>
      <c r="P671" s="61"/>
      <c r="Q671" s="61"/>
      <c r="R671" s="61"/>
      <c r="S671" s="61"/>
      <c r="T671" s="61"/>
      <c r="U671" s="80"/>
      <c r="V671" s="80"/>
      <c r="W671" s="80"/>
    </row>
    <row r="672">
      <c r="A672" s="85"/>
      <c r="B672" s="85"/>
      <c r="C672" s="83"/>
      <c r="D672" s="139"/>
      <c r="E672" s="85"/>
      <c r="F672" s="167"/>
      <c r="G672" s="85"/>
      <c r="H672" s="167"/>
      <c r="I672" s="83"/>
      <c r="J672" s="83"/>
      <c r="K672" s="160"/>
      <c r="L672" s="83"/>
      <c r="M672" s="83"/>
      <c r="N672" s="83"/>
      <c r="O672" s="135"/>
      <c r="P672" s="61"/>
      <c r="Q672" s="61"/>
      <c r="R672" s="61"/>
      <c r="S672" s="61"/>
      <c r="T672" s="61"/>
      <c r="U672" s="80"/>
      <c r="V672" s="80"/>
      <c r="W672" s="80"/>
    </row>
    <row r="673">
      <c r="A673" s="85"/>
      <c r="B673" s="85"/>
      <c r="C673" s="83"/>
      <c r="D673" s="139"/>
      <c r="E673" s="85"/>
      <c r="F673" s="167"/>
      <c r="G673" s="85"/>
      <c r="H673" s="167"/>
      <c r="I673" s="83"/>
      <c r="J673" s="83"/>
      <c r="K673" s="160"/>
      <c r="L673" s="83"/>
      <c r="M673" s="83"/>
      <c r="N673" s="83"/>
      <c r="O673" s="135"/>
      <c r="P673" s="61"/>
      <c r="Q673" s="61"/>
      <c r="R673" s="61"/>
      <c r="S673" s="61"/>
      <c r="T673" s="61"/>
      <c r="U673" s="80"/>
      <c r="V673" s="80"/>
      <c r="W673" s="80"/>
    </row>
    <row r="674">
      <c r="A674" s="85"/>
      <c r="B674" s="85"/>
      <c r="C674" s="83"/>
      <c r="D674" s="139"/>
      <c r="E674" s="85"/>
      <c r="F674" s="167"/>
      <c r="G674" s="85"/>
      <c r="H674" s="167"/>
      <c r="I674" s="83"/>
      <c r="J674" s="83"/>
      <c r="K674" s="160"/>
      <c r="L674" s="83"/>
      <c r="M674" s="83"/>
      <c r="N674" s="83"/>
      <c r="O674" s="135"/>
      <c r="P674" s="61"/>
      <c r="Q674" s="61"/>
      <c r="R674" s="61"/>
      <c r="S674" s="61"/>
      <c r="T674" s="61"/>
      <c r="U674" s="80"/>
      <c r="V674" s="80"/>
      <c r="W674" s="80"/>
    </row>
    <row r="675">
      <c r="A675" s="85"/>
      <c r="B675" s="85"/>
      <c r="C675" s="83"/>
      <c r="D675" s="139"/>
      <c r="E675" s="85"/>
      <c r="F675" s="167"/>
      <c r="G675" s="85"/>
      <c r="H675" s="167"/>
      <c r="I675" s="83"/>
      <c r="J675" s="83"/>
      <c r="K675" s="160"/>
      <c r="L675" s="83"/>
      <c r="M675" s="83"/>
      <c r="N675" s="83"/>
      <c r="O675" s="135"/>
      <c r="P675" s="61"/>
      <c r="Q675" s="61"/>
      <c r="R675" s="61"/>
      <c r="S675" s="61"/>
      <c r="T675" s="61"/>
      <c r="U675" s="80"/>
      <c r="V675" s="80"/>
      <c r="W675" s="80"/>
    </row>
    <row r="676">
      <c r="A676" s="85"/>
      <c r="B676" s="85"/>
      <c r="C676" s="83"/>
      <c r="D676" s="139"/>
      <c r="E676" s="85"/>
      <c r="F676" s="167"/>
      <c r="G676" s="85"/>
      <c r="H676" s="167"/>
      <c r="I676" s="83"/>
      <c r="J676" s="83"/>
      <c r="K676" s="160"/>
      <c r="L676" s="83"/>
      <c r="M676" s="83"/>
      <c r="N676" s="83"/>
      <c r="O676" s="135"/>
      <c r="P676" s="61"/>
      <c r="Q676" s="61"/>
      <c r="R676" s="61"/>
      <c r="S676" s="61"/>
      <c r="T676" s="61"/>
      <c r="U676" s="80"/>
      <c r="V676" s="80"/>
      <c r="W676" s="80"/>
    </row>
    <row r="677">
      <c r="A677" s="85"/>
      <c r="B677" s="85"/>
      <c r="C677" s="83"/>
      <c r="D677" s="139"/>
      <c r="E677" s="85"/>
      <c r="F677" s="167"/>
      <c r="G677" s="85"/>
      <c r="H677" s="167"/>
      <c r="I677" s="83"/>
      <c r="J677" s="83"/>
      <c r="K677" s="160"/>
      <c r="L677" s="83"/>
      <c r="M677" s="83"/>
      <c r="N677" s="83"/>
      <c r="O677" s="135"/>
      <c r="P677" s="61"/>
      <c r="Q677" s="61"/>
      <c r="R677" s="61"/>
      <c r="S677" s="61"/>
      <c r="T677" s="61"/>
      <c r="U677" s="80"/>
      <c r="V677" s="80"/>
      <c r="W677" s="80"/>
    </row>
    <row r="678">
      <c r="A678" s="85"/>
      <c r="B678" s="85"/>
      <c r="C678" s="83"/>
      <c r="D678" s="139"/>
      <c r="E678" s="85"/>
      <c r="F678" s="167"/>
      <c r="G678" s="85"/>
      <c r="H678" s="167"/>
      <c r="I678" s="83"/>
      <c r="J678" s="83"/>
      <c r="K678" s="160"/>
      <c r="L678" s="83"/>
      <c r="M678" s="83"/>
      <c r="N678" s="83"/>
      <c r="O678" s="135"/>
      <c r="P678" s="61"/>
      <c r="Q678" s="61"/>
      <c r="R678" s="61"/>
      <c r="S678" s="61"/>
      <c r="T678" s="61"/>
      <c r="U678" s="80"/>
      <c r="V678" s="80"/>
      <c r="W678" s="80"/>
    </row>
    <row r="679">
      <c r="A679" s="85"/>
      <c r="B679" s="85"/>
      <c r="C679" s="83"/>
      <c r="D679" s="139"/>
      <c r="E679" s="85"/>
      <c r="F679" s="167"/>
      <c r="G679" s="85"/>
      <c r="H679" s="167"/>
      <c r="I679" s="83"/>
      <c r="J679" s="83"/>
      <c r="K679" s="160"/>
      <c r="L679" s="83"/>
      <c r="M679" s="83"/>
      <c r="N679" s="83"/>
      <c r="O679" s="135"/>
      <c r="P679" s="61"/>
      <c r="Q679" s="61"/>
      <c r="R679" s="61"/>
      <c r="S679" s="61"/>
      <c r="T679" s="61"/>
      <c r="U679" s="80"/>
      <c r="V679" s="80"/>
      <c r="W679" s="80"/>
    </row>
    <row r="680">
      <c r="A680" s="85"/>
      <c r="B680" s="85"/>
      <c r="C680" s="83"/>
      <c r="D680" s="139"/>
      <c r="E680" s="85"/>
      <c r="F680" s="167"/>
      <c r="G680" s="85"/>
      <c r="H680" s="167"/>
      <c r="I680" s="83"/>
      <c r="J680" s="83"/>
      <c r="K680" s="160"/>
      <c r="L680" s="83"/>
      <c r="M680" s="83"/>
      <c r="N680" s="83"/>
      <c r="O680" s="135"/>
      <c r="P680" s="61"/>
      <c r="Q680" s="61"/>
      <c r="R680" s="61"/>
      <c r="S680" s="61"/>
      <c r="T680" s="61"/>
      <c r="U680" s="80"/>
      <c r="V680" s="80"/>
      <c r="W680" s="80"/>
    </row>
    <row r="681">
      <c r="A681" s="85"/>
      <c r="B681" s="85"/>
      <c r="C681" s="83"/>
      <c r="D681" s="139"/>
      <c r="E681" s="85"/>
      <c r="F681" s="167"/>
      <c r="G681" s="85"/>
      <c r="H681" s="167"/>
      <c r="I681" s="83"/>
      <c r="J681" s="83"/>
      <c r="K681" s="160"/>
      <c r="L681" s="83"/>
      <c r="M681" s="83"/>
      <c r="N681" s="83"/>
      <c r="O681" s="135"/>
      <c r="P681" s="61"/>
      <c r="Q681" s="61"/>
      <c r="R681" s="61"/>
      <c r="S681" s="61"/>
      <c r="T681" s="61"/>
      <c r="U681" s="80"/>
      <c r="V681" s="80"/>
      <c r="W681" s="80"/>
    </row>
    <row r="682">
      <c r="A682" s="85"/>
      <c r="B682" s="85"/>
      <c r="C682" s="83"/>
      <c r="D682" s="139"/>
      <c r="E682" s="85"/>
      <c r="F682" s="167"/>
      <c r="G682" s="85"/>
      <c r="H682" s="167"/>
      <c r="I682" s="83"/>
      <c r="J682" s="83"/>
      <c r="K682" s="160"/>
      <c r="L682" s="83"/>
      <c r="M682" s="83"/>
      <c r="N682" s="83"/>
      <c r="O682" s="135"/>
      <c r="P682" s="61"/>
      <c r="Q682" s="61"/>
      <c r="R682" s="61"/>
      <c r="S682" s="61"/>
      <c r="T682" s="61"/>
      <c r="U682" s="80"/>
      <c r="V682" s="80"/>
      <c r="W682" s="80"/>
    </row>
    <row r="683">
      <c r="A683" s="85"/>
      <c r="B683" s="85"/>
      <c r="C683" s="83"/>
      <c r="D683" s="139"/>
      <c r="E683" s="85"/>
      <c r="F683" s="167"/>
      <c r="G683" s="85"/>
      <c r="H683" s="167"/>
      <c r="I683" s="83"/>
      <c r="J683" s="83"/>
      <c r="K683" s="160"/>
      <c r="L683" s="83"/>
      <c r="M683" s="83"/>
      <c r="N683" s="83"/>
      <c r="O683" s="135"/>
      <c r="P683" s="61"/>
      <c r="Q683" s="61"/>
      <c r="R683" s="61"/>
      <c r="S683" s="61"/>
      <c r="T683" s="61"/>
      <c r="U683" s="80"/>
      <c r="V683" s="80"/>
      <c r="W683" s="80"/>
    </row>
    <row r="684">
      <c r="A684" s="85"/>
      <c r="B684" s="85"/>
      <c r="C684" s="83"/>
      <c r="D684" s="139"/>
      <c r="E684" s="85"/>
      <c r="F684" s="167"/>
      <c r="G684" s="85"/>
      <c r="H684" s="167"/>
      <c r="I684" s="83"/>
      <c r="J684" s="83"/>
      <c r="K684" s="160"/>
      <c r="L684" s="83"/>
      <c r="M684" s="83"/>
      <c r="N684" s="83"/>
      <c r="O684" s="135"/>
      <c r="P684" s="61"/>
      <c r="Q684" s="61"/>
      <c r="R684" s="61"/>
      <c r="S684" s="61"/>
      <c r="T684" s="61"/>
      <c r="U684" s="80"/>
      <c r="V684" s="80"/>
      <c r="W684" s="80"/>
    </row>
    <row r="685">
      <c r="A685" s="85"/>
      <c r="B685" s="85"/>
      <c r="C685" s="83"/>
      <c r="D685" s="139"/>
      <c r="E685" s="85"/>
      <c r="F685" s="167"/>
      <c r="G685" s="85"/>
      <c r="H685" s="167"/>
      <c r="I685" s="83"/>
      <c r="J685" s="83"/>
      <c r="K685" s="160"/>
      <c r="L685" s="83"/>
      <c r="M685" s="83"/>
      <c r="N685" s="83"/>
      <c r="O685" s="135"/>
      <c r="P685" s="61"/>
      <c r="Q685" s="61"/>
      <c r="R685" s="61"/>
      <c r="S685" s="61"/>
      <c r="T685" s="61"/>
      <c r="U685" s="80"/>
      <c r="V685" s="80"/>
      <c r="W685" s="80"/>
    </row>
    <row r="686">
      <c r="A686" s="85"/>
      <c r="B686" s="85"/>
      <c r="C686" s="83"/>
      <c r="D686" s="139"/>
      <c r="E686" s="85"/>
      <c r="F686" s="167"/>
      <c r="G686" s="85"/>
      <c r="H686" s="167"/>
      <c r="I686" s="83"/>
      <c r="J686" s="83"/>
      <c r="K686" s="160"/>
      <c r="L686" s="83"/>
      <c r="M686" s="83"/>
      <c r="N686" s="83"/>
      <c r="O686" s="135"/>
      <c r="P686" s="61"/>
      <c r="Q686" s="61"/>
      <c r="R686" s="61"/>
      <c r="S686" s="61"/>
      <c r="T686" s="61"/>
      <c r="U686" s="80"/>
      <c r="V686" s="80"/>
      <c r="W686" s="80"/>
    </row>
    <row r="687">
      <c r="A687" s="85"/>
      <c r="B687" s="85"/>
      <c r="C687" s="83"/>
      <c r="D687" s="139"/>
      <c r="E687" s="85"/>
      <c r="F687" s="167"/>
      <c r="G687" s="85"/>
      <c r="H687" s="167"/>
      <c r="I687" s="83"/>
      <c r="J687" s="83"/>
      <c r="K687" s="160"/>
      <c r="L687" s="83"/>
      <c r="M687" s="83"/>
      <c r="N687" s="83"/>
      <c r="O687" s="135"/>
      <c r="P687" s="61"/>
      <c r="Q687" s="61"/>
      <c r="R687" s="61"/>
      <c r="S687" s="61"/>
      <c r="T687" s="61"/>
      <c r="U687" s="80"/>
      <c r="V687" s="80"/>
      <c r="W687" s="80"/>
    </row>
    <row r="688">
      <c r="A688" s="85"/>
      <c r="B688" s="85"/>
      <c r="C688" s="83"/>
      <c r="D688" s="139"/>
      <c r="E688" s="85"/>
      <c r="F688" s="167"/>
      <c r="G688" s="85"/>
      <c r="H688" s="167"/>
      <c r="I688" s="83"/>
      <c r="J688" s="83"/>
      <c r="K688" s="160"/>
      <c r="L688" s="83"/>
      <c r="M688" s="83"/>
      <c r="N688" s="83"/>
      <c r="O688" s="135"/>
      <c r="P688" s="61"/>
      <c r="Q688" s="61"/>
      <c r="R688" s="61"/>
      <c r="S688" s="61"/>
      <c r="T688" s="61"/>
      <c r="U688" s="80"/>
      <c r="V688" s="80"/>
      <c r="W688" s="80"/>
    </row>
    <row r="689">
      <c r="A689" s="85"/>
      <c r="B689" s="85"/>
      <c r="C689" s="83"/>
      <c r="D689" s="139"/>
      <c r="E689" s="85"/>
      <c r="F689" s="167"/>
      <c r="G689" s="85"/>
      <c r="H689" s="167"/>
      <c r="I689" s="83"/>
      <c r="J689" s="83"/>
      <c r="K689" s="160"/>
      <c r="L689" s="83"/>
      <c r="M689" s="83"/>
      <c r="N689" s="83"/>
      <c r="O689" s="135"/>
      <c r="P689" s="61"/>
      <c r="Q689" s="61"/>
      <c r="R689" s="61"/>
      <c r="S689" s="61"/>
      <c r="T689" s="61"/>
      <c r="U689" s="80"/>
      <c r="V689" s="80"/>
      <c r="W689" s="80"/>
    </row>
    <row r="690">
      <c r="A690" s="85"/>
      <c r="B690" s="85"/>
      <c r="C690" s="83"/>
      <c r="D690" s="139"/>
      <c r="E690" s="85"/>
      <c r="F690" s="167"/>
      <c r="G690" s="85"/>
      <c r="H690" s="167"/>
      <c r="I690" s="83"/>
      <c r="J690" s="83"/>
      <c r="K690" s="160"/>
      <c r="L690" s="83"/>
      <c r="M690" s="83"/>
      <c r="N690" s="83"/>
      <c r="O690" s="135"/>
      <c r="P690" s="61"/>
      <c r="Q690" s="61"/>
      <c r="R690" s="61"/>
      <c r="S690" s="61"/>
      <c r="T690" s="61"/>
      <c r="U690" s="80"/>
      <c r="V690" s="80"/>
      <c r="W690" s="80"/>
    </row>
    <row r="691">
      <c r="A691" s="85"/>
      <c r="B691" s="85"/>
      <c r="C691" s="83"/>
      <c r="D691" s="139"/>
      <c r="E691" s="85"/>
      <c r="F691" s="167"/>
      <c r="G691" s="85"/>
      <c r="H691" s="167"/>
      <c r="I691" s="83"/>
      <c r="J691" s="83"/>
      <c r="K691" s="160"/>
      <c r="L691" s="83"/>
      <c r="M691" s="83"/>
      <c r="N691" s="83"/>
      <c r="O691" s="135"/>
      <c r="P691" s="61"/>
      <c r="Q691" s="61"/>
      <c r="R691" s="61"/>
      <c r="S691" s="61"/>
      <c r="T691" s="61"/>
      <c r="U691" s="80"/>
      <c r="V691" s="80"/>
      <c r="W691" s="80"/>
    </row>
    <row r="692">
      <c r="A692" s="85"/>
      <c r="B692" s="85"/>
      <c r="C692" s="83"/>
      <c r="D692" s="139"/>
      <c r="E692" s="85"/>
      <c r="F692" s="167"/>
      <c r="G692" s="85"/>
      <c r="H692" s="167"/>
      <c r="I692" s="83"/>
      <c r="J692" s="83"/>
      <c r="K692" s="160"/>
      <c r="L692" s="83"/>
      <c r="M692" s="83"/>
      <c r="N692" s="83"/>
      <c r="O692" s="135"/>
      <c r="P692" s="61"/>
      <c r="Q692" s="61"/>
      <c r="R692" s="61"/>
      <c r="S692" s="61"/>
      <c r="T692" s="61"/>
      <c r="U692" s="80"/>
      <c r="V692" s="80"/>
      <c r="W692" s="80"/>
    </row>
    <row r="693">
      <c r="A693" s="85"/>
      <c r="B693" s="85"/>
      <c r="C693" s="83"/>
      <c r="D693" s="139"/>
      <c r="E693" s="85"/>
      <c r="F693" s="167"/>
      <c r="G693" s="85"/>
      <c r="H693" s="167"/>
      <c r="I693" s="83"/>
      <c r="J693" s="83"/>
      <c r="K693" s="160"/>
      <c r="L693" s="83"/>
      <c r="M693" s="83"/>
      <c r="N693" s="83"/>
      <c r="O693" s="135"/>
      <c r="P693" s="61"/>
      <c r="Q693" s="61"/>
      <c r="R693" s="61"/>
      <c r="S693" s="61"/>
      <c r="T693" s="61"/>
      <c r="U693" s="80"/>
      <c r="V693" s="80"/>
      <c r="W693" s="80"/>
    </row>
    <row r="694">
      <c r="A694" s="85"/>
      <c r="B694" s="85"/>
      <c r="C694" s="83"/>
      <c r="D694" s="139"/>
      <c r="E694" s="85"/>
      <c r="F694" s="167"/>
      <c r="G694" s="85"/>
      <c r="H694" s="167"/>
      <c r="I694" s="83"/>
      <c r="J694" s="83"/>
      <c r="K694" s="160"/>
      <c r="L694" s="83"/>
      <c r="M694" s="83"/>
      <c r="N694" s="83"/>
      <c r="O694" s="135"/>
      <c r="P694" s="61"/>
      <c r="Q694" s="61"/>
      <c r="R694" s="61"/>
      <c r="S694" s="61"/>
      <c r="T694" s="61"/>
      <c r="U694" s="80"/>
      <c r="V694" s="80"/>
      <c r="W694" s="80"/>
    </row>
    <row r="695">
      <c r="A695" s="85"/>
      <c r="B695" s="85"/>
      <c r="C695" s="83"/>
      <c r="D695" s="139"/>
      <c r="E695" s="85"/>
      <c r="F695" s="167"/>
      <c r="G695" s="85"/>
      <c r="H695" s="167"/>
      <c r="I695" s="83"/>
      <c r="J695" s="83"/>
      <c r="K695" s="160"/>
      <c r="L695" s="83"/>
      <c r="M695" s="83"/>
      <c r="N695" s="83"/>
      <c r="O695" s="135"/>
      <c r="P695" s="61"/>
      <c r="Q695" s="61"/>
      <c r="R695" s="61"/>
      <c r="S695" s="61"/>
      <c r="T695" s="61"/>
      <c r="U695" s="80"/>
      <c r="V695" s="80"/>
      <c r="W695" s="80"/>
    </row>
    <row r="696">
      <c r="A696" s="85"/>
      <c r="B696" s="85"/>
      <c r="C696" s="83"/>
      <c r="D696" s="139"/>
      <c r="E696" s="85"/>
      <c r="F696" s="167"/>
      <c r="G696" s="85"/>
      <c r="H696" s="167"/>
      <c r="I696" s="83"/>
      <c r="J696" s="83"/>
      <c r="K696" s="160"/>
      <c r="L696" s="83"/>
      <c r="M696" s="83"/>
      <c r="N696" s="83"/>
      <c r="O696" s="135"/>
      <c r="P696" s="61"/>
      <c r="Q696" s="61"/>
      <c r="R696" s="61"/>
      <c r="S696" s="61"/>
      <c r="T696" s="61"/>
      <c r="U696" s="80"/>
      <c r="V696" s="80"/>
      <c r="W696" s="80"/>
    </row>
    <row r="697">
      <c r="A697" s="85"/>
      <c r="B697" s="85"/>
      <c r="C697" s="83"/>
      <c r="D697" s="139"/>
      <c r="E697" s="85"/>
      <c r="F697" s="167"/>
      <c r="G697" s="85"/>
      <c r="H697" s="167"/>
      <c r="I697" s="83"/>
      <c r="J697" s="83"/>
      <c r="K697" s="160"/>
      <c r="L697" s="83"/>
      <c r="M697" s="83"/>
      <c r="N697" s="83"/>
      <c r="O697" s="135"/>
      <c r="P697" s="61"/>
      <c r="Q697" s="61"/>
      <c r="R697" s="61"/>
      <c r="S697" s="61"/>
      <c r="T697" s="61"/>
      <c r="U697" s="80"/>
      <c r="V697" s="80"/>
      <c r="W697" s="80"/>
    </row>
    <row r="698">
      <c r="A698" s="85"/>
      <c r="B698" s="85"/>
      <c r="C698" s="83"/>
      <c r="D698" s="139"/>
      <c r="E698" s="85"/>
      <c r="F698" s="167"/>
      <c r="G698" s="85"/>
      <c r="H698" s="167"/>
      <c r="I698" s="83"/>
      <c r="J698" s="83"/>
      <c r="K698" s="160"/>
      <c r="L698" s="83"/>
      <c r="M698" s="83"/>
      <c r="N698" s="83"/>
      <c r="O698" s="135"/>
      <c r="P698" s="61"/>
      <c r="Q698" s="61"/>
      <c r="R698" s="61"/>
      <c r="S698" s="61"/>
      <c r="T698" s="61"/>
      <c r="U698" s="80"/>
      <c r="V698" s="80"/>
      <c r="W698" s="80"/>
    </row>
    <row r="699">
      <c r="A699" s="85"/>
      <c r="B699" s="85"/>
      <c r="C699" s="83"/>
      <c r="D699" s="139"/>
      <c r="E699" s="85"/>
      <c r="F699" s="167"/>
      <c r="G699" s="85"/>
      <c r="H699" s="167"/>
      <c r="I699" s="83"/>
      <c r="J699" s="83"/>
      <c r="K699" s="160"/>
      <c r="L699" s="83"/>
      <c r="M699" s="83"/>
      <c r="N699" s="83"/>
      <c r="O699" s="135"/>
      <c r="P699" s="61"/>
      <c r="Q699" s="61"/>
      <c r="R699" s="61"/>
      <c r="S699" s="61"/>
      <c r="T699" s="61"/>
      <c r="U699" s="80"/>
      <c r="V699" s="80"/>
      <c r="W699" s="80"/>
    </row>
    <row r="700">
      <c r="A700" s="85"/>
      <c r="B700" s="85"/>
      <c r="C700" s="83"/>
      <c r="D700" s="139"/>
      <c r="E700" s="85"/>
      <c r="F700" s="167"/>
      <c r="G700" s="85"/>
      <c r="H700" s="167"/>
      <c r="I700" s="83"/>
      <c r="J700" s="83"/>
      <c r="K700" s="160"/>
      <c r="L700" s="83"/>
      <c r="M700" s="83"/>
      <c r="N700" s="83"/>
      <c r="O700" s="135"/>
      <c r="P700" s="61"/>
      <c r="Q700" s="61"/>
      <c r="R700" s="61"/>
      <c r="S700" s="61"/>
      <c r="T700" s="61"/>
      <c r="U700" s="80"/>
      <c r="V700" s="80"/>
      <c r="W700" s="80"/>
    </row>
    <row r="701">
      <c r="A701" s="85"/>
      <c r="B701" s="85"/>
      <c r="C701" s="83"/>
      <c r="D701" s="139"/>
      <c r="E701" s="85"/>
      <c r="F701" s="167"/>
      <c r="G701" s="85"/>
      <c r="H701" s="167"/>
      <c r="I701" s="83"/>
      <c r="J701" s="83"/>
      <c r="K701" s="160"/>
      <c r="L701" s="83"/>
      <c r="M701" s="83"/>
      <c r="N701" s="83"/>
      <c r="O701" s="135"/>
      <c r="P701" s="61"/>
      <c r="Q701" s="61"/>
      <c r="R701" s="61"/>
      <c r="S701" s="61"/>
      <c r="T701" s="61"/>
      <c r="U701" s="80"/>
      <c r="V701" s="80"/>
      <c r="W701" s="80"/>
    </row>
    <row r="702">
      <c r="A702" s="85"/>
      <c r="B702" s="85"/>
      <c r="C702" s="83"/>
      <c r="D702" s="139"/>
      <c r="E702" s="85"/>
      <c r="F702" s="167"/>
      <c r="G702" s="85"/>
      <c r="H702" s="167"/>
      <c r="I702" s="83"/>
      <c r="J702" s="83"/>
      <c r="K702" s="160"/>
      <c r="L702" s="83"/>
      <c r="M702" s="83"/>
      <c r="N702" s="83"/>
      <c r="O702" s="135"/>
      <c r="P702" s="61"/>
      <c r="Q702" s="61"/>
      <c r="R702" s="61"/>
      <c r="S702" s="61"/>
      <c r="T702" s="61"/>
      <c r="U702" s="80"/>
      <c r="V702" s="80"/>
      <c r="W702" s="80"/>
    </row>
    <row r="703">
      <c r="A703" s="85"/>
      <c r="B703" s="85"/>
      <c r="C703" s="83"/>
      <c r="D703" s="139"/>
      <c r="E703" s="85"/>
      <c r="F703" s="167"/>
      <c r="G703" s="85"/>
      <c r="H703" s="167"/>
      <c r="I703" s="83"/>
      <c r="J703" s="83"/>
      <c r="K703" s="160"/>
      <c r="L703" s="83"/>
      <c r="M703" s="83"/>
      <c r="N703" s="83"/>
      <c r="O703" s="135"/>
      <c r="P703" s="61"/>
      <c r="Q703" s="61"/>
      <c r="R703" s="61"/>
      <c r="S703" s="61"/>
      <c r="T703" s="61"/>
      <c r="U703" s="80"/>
      <c r="V703" s="80"/>
      <c r="W703" s="80"/>
    </row>
    <row r="704">
      <c r="A704" s="85"/>
      <c r="B704" s="85"/>
      <c r="C704" s="83"/>
      <c r="D704" s="139"/>
      <c r="E704" s="85"/>
      <c r="F704" s="167"/>
      <c r="G704" s="85"/>
      <c r="H704" s="167"/>
      <c r="I704" s="83"/>
      <c r="J704" s="83"/>
      <c r="K704" s="160"/>
      <c r="L704" s="83"/>
      <c r="M704" s="83"/>
      <c r="N704" s="83"/>
      <c r="O704" s="135"/>
      <c r="P704" s="61"/>
      <c r="Q704" s="61"/>
      <c r="R704" s="61"/>
      <c r="S704" s="61"/>
      <c r="T704" s="61"/>
      <c r="U704" s="80"/>
      <c r="V704" s="80"/>
      <c r="W704" s="80"/>
    </row>
    <row r="705">
      <c r="A705" s="85"/>
      <c r="B705" s="85"/>
      <c r="C705" s="83"/>
      <c r="D705" s="139"/>
      <c r="E705" s="85"/>
      <c r="F705" s="167"/>
      <c r="G705" s="85"/>
      <c r="H705" s="167"/>
      <c r="I705" s="83"/>
      <c r="J705" s="83"/>
      <c r="K705" s="160"/>
      <c r="L705" s="83"/>
      <c r="M705" s="83"/>
      <c r="N705" s="83"/>
      <c r="O705" s="135"/>
      <c r="P705" s="61"/>
      <c r="Q705" s="61"/>
      <c r="R705" s="61"/>
      <c r="S705" s="61"/>
      <c r="T705" s="61"/>
      <c r="U705" s="80"/>
      <c r="V705" s="80"/>
      <c r="W705" s="80"/>
    </row>
    <row r="706">
      <c r="A706" s="85"/>
      <c r="B706" s="85"/>
      <c r="C706" s="83"/>
      <c r="D706" s="139"/>
      <c r="E706" s="85"/>
      <c r="F706" s="167"/>
      <c r="G706" s="85"/>
      <c r="H706" s="167"/>
      <c r="I706" s="83"/>
      <c r="J706" s="83"/>
      <c r="K706" s="160"/>
      <c r="L706" s="83"/>
      <c r="M706" s="83"/>
      <c r="N706" s="83"/>
      <c r="O706" s="135"/>
      <c r="P706" s="61"/>
      <c r="Q706" s="61"/>
      <c r="R706" s="61"/>
      <c r="S706" s="61"/>
      <c r="T706" s="61"/>
      <c r="U706" s="80"/>
      <c r="V706" s="80"/>
      <c r="W706" s="80"/>
    </row>
    <row r="707">
      <c r="A707" s="85"/>
      <c r="B707" s="85"/>
      <c r="C707" s="83"/>
      <c r="D707" s="139"/>
      <c r="E707" s="85"/>
      <c r="F707" s="167"/>
      <c r="G707" s="85"/>
      <c r="H707" s="167"/>
      <c r="I707" s="83"/>
      <c r="J707" s="83"/>
      <c r="K707" s="160"/>
      <c r="L707" s="83"/>
      <c r="M707" s="83"/>
      <c r="N707" s="83"/>
      <c r="O707" s="135"/>
      <c r="P707" s="61"/>
      <c r="Q707" s="61"/>
      <c r="R707" s="61"/>
      <c r="S707" s="61"/>
      <c r="T707" s="61"/>
      <c r="U707" s="80"/>
      <c r="V707" s="80"/>
      <c r="W707" s="80"/>
    </row>
    <row r="708">
      <c r="A708" s="85"/>
      <c r="B708" s="85"/>
      <c r="C708" s="83"/>
      <c r="D708" s="139"/>
      <c r="E708" s="85"/>
      <c r="F708" s="167"/>
      <c r="G708" s="85"/>
      <c r="H708" s="167"/>
      <c r="I708" s="83"/>
      <c r="J708" s="83"/>
      <c r="K708" s="160"/>
      <c r="L708" s="83"/>
      <c r="M708" s="83"/>
      <c r="N708" s="83"/>
      <c r="O708" s="135"/>
      <c r="P708" s="61"/>
      <c r="Q708" s="61"/>
      <c r="R708" s="61"/>
      <c r="S708" s="61"/>
      <c r="T708" s="61"/>
      <c r="U708" s="80"/>
      <c r="V708" s="80"/>
      <c r="W708" s="80"/>
    </row>
    <row r="709">
      <c r="A709" s="85"/>
      <c r="B709" s="85"/>
      <c r="C709" s="83"/>
      <c r="D709" s="139"/>
      <c r="E709" s="85"/>
      <c r="F709" s="167"/>
      <c r="G709" s="85"/>
      <c r="H709" s="167"/>
      <c r="I709" s="83"/>
      <c r="J709" s="83"/>
      <c r="K709" s="160"/>
      <c r="L709" s="83"/>
      <c r="M709" s="83"/>
      <c r="N709" s="83"/>
      <c r="O709" s="135"/>
      <c r="P709" s="61"/>
      <c r="Q709" s="61"/>
      <c r="R709" s="61"/>
      <c r="S709" s="61"/>
      <c r="T709" s="61"/>
      <c r="U709" s="80"/>
      <c r="V709" s="80"/>
      <c r="W709" s="80"/>
    </row>
  </sheetData>
  <mergeCells count="5">
    <mergeCell ref="R2:S2"/>
    <mergeCell ref="U2:V2"/>
    <mergeCell ref="T3:T12"/>
    <mergeCell ref="Q14:S14"/>
    <mergeCell ref="U14:V14"/>
  </mergeCells>
  <conditionalFormatting sqref="N2:N164 N166:N709">
    <cfRule type="cellIs" dxfId="0" priority="1" operator="equal">
      <formula>"PENDENTE"</formula>
    </cfRule>
  </conditionalFormatting>
  <conditionalFormatting sqref="N2:N164 N166:N709">
    <cfRule type="cellIs" dxfId="1" priority="2" operator="equal">
      <formula>"PRIORIDADE"</formula>
    </cfRule>
  </conditionalFormatting>
  <conditionalFormatting sqref="N2:N164 N166:N709">
    <cfRule type="cellIs" dxfId="2" priority="3" operator="equal">
      <formula>"PRIORIDADE TOTAL"</formula>
    </cfRule>
  </conditionalFormatting>
  <conditionalFormatting sqref="N2:N164 N166:N709">
    <cfRule type="containsText" dxfId="3" priority="4" operator="containsText" text="ANÁLISE">
      <formula>NOT(ISERROR(SEARCH(("ANÁLISE"),(N2))))</formula>
    </cfRule>
  </conditionalFormatting>
  <conditionalFormatting sqref="N2:N164 N166:N709">
    <cfRule type="containsText" dxfId="4" priority="5" operator="containsText" text="VERIFICADO">
      <formula>NOT(ISERROR(SEARCH(("VERIFICADO"),(N2))))</formula>
    </cfRule>
  </conditionalFormatting>
  <conditionalFormatting sqref="N2:N164 N166:N709">
    <cfRule type="containsText" dxfId="5" priority="6" operator="containsText" text="APREENDIDO">
      <formula>NOT(ISERROR(SEARCH(("APREENDIDO"),(N2))))</formula>
    </cfRule>
  </conditionalFormatting>
  <conditionalFormatting sqref="N2:N164 N166:N709">
    <cfRule type="containsText" dxfId="6" priority="7" operator="containsText" text="APROVADO">
      <formula>NOT(ISERROR(SEARCH(("APROVADO"),(N2))))</formula>
    </cfRule>
  </conditionalFormatting>
  <conditionalFormatting sqref="N2:N164 N166:N709">
    <cfRule type="containsText" dxfId="7" priority="8" operator="containsText" text="QUITADO">
      <formula>NOT(ISERROR(SEARCH(("QUITADO"),(N2))))</formula>
    </cfRule>
  </conditionalFormatting>
  <conditionalFormatting sqref="N2:N164 N166:N709">
    <cfRule type="containsText" dxfId="8" priority="9" operator="containsText" text="OUTROS ACORDOS">
      <formula>NOT(ISERROR(SEARCH(("OUTROS ACORDOS"),(N2))))</formula>
    </cfRule>
  </conditionalFormatting>
  <conditionalFormatting sqref="N2:N164 N166:N709">
    <cfRule type="containsText" dxfId="9" priority="10" operator="containsText" text="CANCELADO">
      <formula>NOT(ISERROR(SEARCH(("CANCELADO"),(N2))))</formula>
    </cfRule>
  </conditionalFormatting>
  <conditionalFormatting sqref="W15:W20">
    <cfRule type="cellIs" dxfId="2" priority="11" operator="between">
      <formula>"0%"</formula>
      <formula>"49.99%"</formula>
    </cfRule>
  </conditionalFormatting>
  <conditionalFormatting sqref="W15:W20">
    <cfRule type="cellIs" dxfId="10" priority="12" operator="between">
      <formula>"50%"</formula>
      <formula>"100%"</formula>
    </cfRule>
  </conditionalFormatting>
  <conditionalFormatting sqref="W15:W20">
    <cfRule type="containsText" dxfId="2" priority="13" operator="containsText" text="49,99%">
      <formula>NOT(ISERROR(SEARCH(("49,99%"),(W15))))</formula>
    </cfRule>
  </conditionalFormatting>
  <conditionalFormatting sqref="W15:W20">
    <cfRule type="containsText" dxfId="10" priority="14" operator="containsText" text="50,00%">
      <formula>NOT(ISERROR(SEARCH(("50,00%"),(W15))))</formula>
    </cfRule>
  </conditionalFormatting>
  <conditionalFormatting sqref="T13">
    <cfRule type="notContainsBlanks" dxfId="11" priority="15">
      <formula>LEN(TRIM(T13))&gt;0</formula>
    </cfRule>
  </conditionalFormatting>
  <dataValidations>
    <dataValidation type="list" allowBlank="1" showErrorMessage="1" sqref="N2:N164 N166:N709">
      <formula1>"PENDENTE,PRIORIDADE,PRIORIDADE TOTAL,VERIFICADO,ANÁLISE,APROVADO,QUITADO,APREENDIDO,CANCELADO,OUTROS ACORDOS"</formula1>
    </dataValidation>
    <dataValidation type="list" allowBlank="1" showErrorMessage="1" sqref="I2:I648">
      <formula1>"BRADESCO,BV FINANCEIRA,CREDITAS,GMAC,HYUNDAI,ITAÚ,OMNI S.A.,PANAMERICANO,PSA,RCI,RENNER,SAFRA,SANTANA,SANTANDER,TOYOTA,VOLKSWAGEN"</formula1>
    </dataValidation>
    <dataValidation type="list" allowBlank="1" showErrorMessage="1" sqref="L2:L369 L371:L544 L546:L709">
      <formula1>"LIGAÇÃO,WPP,SEM SUCESSO"</formula1>
    </dataValidation>
    <dataValidation type="list" allowBlank="1" showErrorMessage="1" sqref="S16:S55">
      <formula1>"PAGO,NÃO PAGO,AGUARDANDO"</formula1>
    </dataValidation>
    <dataValidation type="list" allowBlank="1" showErrorMessage="1" sqref="D2:D648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8" max="8" width="11.88"/>
    <col customWidth="1" min="9" max="9" width="16.25"/>
    <col customWidth="1" min="10" max="10" width="11.25"/>
    <col customWidth="1" min="11" max="11" width="27.63"/>
    <col customWidth="1" min="12" max="12" width="16.5"/>
    <col customWidth="1" min="13" max="13" width="18.13"/>
    <col customWidth="1" min="14" max="14" width="19.0"/>
    <col customWidth="1" min="15" max="15" width="26.38"/>
    <col customWidth="1" min="16" max="17" width="18.0"/>
    <col customWidth="1" min="18" max="18" width="14.63"/>
    <col customWidth="1" min="19" max="19" width="14.5"/>
    <col customWidth="1" min="20" max="20" width="8.63"/>
    <col customWidth="1" min="21" max="21" width="16.63"/>
    <col customWidth="1" min="22" max="23" width="10.13"/>
  </cols>
  <sheetData>
    <row r="1" ht="24.0" customHeight="1">
      <c r="A1" s="28" t="s">
        <v>24</v>
      </c>
      <c r="B1" s="28" t="s">
        <v>25</v>
      </c>
      <c r="C1" s="28" t="s">
        <v>26</v>
      </c>
      <c r="D1" s="29" t="s">
        <v>27</v>
      </c>
      <c r="E1" s="30" t="s">
        <v>28</v>
      </c>
      <c r="F1" s="31" t="s">
        <v>29</v>
      </c>
      <c r="G1" s="31" t="s">
        <v>30</v>
      </c>
      <c r="H1" s="31" t="s">
        <v>29</v>
      </c>
      <c r="I1" s="29" t="s">
        <v>31</v>
      </c>
      <c r="J1" s="31" t="s">
        <v>32</v>
      </c>
      <c r="K1" s="32" t="s">
        <v>33</v>
      </c>
      <c r="L1" s="31" t="s">
        <v>34</v>
      </c>
      <c r="M1" s="29" t="s">
        <v>35</v>
      </c>
      <c r="N1" s="31" t="s">
        <v>36</v>
      </c>
      <c r="O1" s="31" t="s">
        <v>37</v>
      </c>
      <c r="P1" s="33"/>
      <c r="Q1" s="33"/>
      <c r="R1" s="33"/>
      <c r="S1" s="33"/>
      <c r="T1" s="33"/>
      <c r="U1" s="33"/>
      <c r="V1" s="33"/>
      <c r="W1" s="33"/>
    </row>
    <row r="2" ht="15.75" customHeight="1">
      <c r="A2" s="34">
        <v>45705.0</v>
      </c>
      <c r="B2" s="168">
        <v>45716.0</v>
      </c>
      <c r="C2" s="35">
        <v>201630.0</v>
      </c>
      <c r="D2" s="35" t="s">
        <v>42</v>
      </c>
      <c r="E2" s="34">
        <v>45170.0</v>
      </c>
      <c r="F2" s="36">
        <f t="shared" ref="F2:F710" si="1">DATEDIF(E2,TODAY(),"M")</f>
        <v>17</v>
      </c>
      <c r="G2" s="37">
        <v>45330.0</v>
      </c>
      <c r="H2" s="36">
        <f t="shared" ref="H2:H710" si="2">DATEDIF(G2,TODAY(),"M")</f>
        <v>12</v>
      </c>
      <c r="I2" s="35" t="s">
        <v>265</v>
      </c>
      <c r="J2" s="35">
        <v>20.0</v>
      </c>
      <c r="K2" s="38"/>
      <c r="L2" s="35" t="s">
        <v>54</v>
      </c>
      <c r="M2" s="39"/>
      <c r="N2" s="35" t="s">
        <v>17</v>
      </c>
      <c r="O2" s="40"/>
      <c r="P2" s="41"/>
      <c r="Q2" s="42"/>
      <c r="R2" s="43" t="s">
        <v>40</v>
      </c>
      <c r="S2" s="44"/>
      <c r="T2" s="45">
        <f>TODAY()</f>
        <v>45716</v>
      </c>
      <c r="U2" s="46" t="s">
        <v>41</v>
      </c>
      <c r="V2" s="44"/>
      <c r="W2" s="47"/>
    </row>
    <row r="3" ht="15.75" customHeight="1">
      <c r="A3" s="34">
        <v>45705.0</v>
      </c>
      <c r="B3" s="34">
        <v>45707.0</v>
      </c>
      <c r="C3" s="35">
        <v>207470.0</v>
      </c>
      <c r="D3" s="35" t="s">
        <v>42</v>
      </c>
      <c r="E3" s="34">
        <v>45323.0</v>
      </c>
      <c r="F3" s="36">
        <f t="shared" si="1"/>
        <v>12</v>
      </c>
      <c r="G3" s="34">
        <v>45497.0</v>
      </c>
      <c r="H3" s="36">
        <f t="shared" si="2"/>
        <v>7</v>
      </c>
      <c r="I3" s="35" t="s">
        <v>43</v>
      </c>
      <c r="J3" s="35" t="s">
        <v>31</v>
      </c>
      <c r="K3" s="48" t="s">
        <v>23</v>
      </c>
      <c r="L3" s="35" t="s">
        <v>54</v>
      </c>
      <c r="M3" s="35" t="s">
        <v>23</v>
      </c>
      <c r="N3" s="35" t="s">
        <v>23</v>
      </c>
      <c r="O3" s="40"/>
      <c r="P3" s="41"/>
      <c r="Q3" s="42"/>
      <c r="R3" s="50" t="s">
        <v>15</v>
      </c>
      <c r="S3" s="51">
        <f>COUNTIFS(N:N,"VERIFICADO",B:B,T2)</f>
        <v>0</v>
      </c>
      <c r="T3" s="52"/>
      <c r="U3" s="50" t="s">
        <v>15</v>
      </c>
      <c r="V3" s="51">
        <f>COUNTIFS(N:N,"VERIFICADO")</f>
        <v>40</v>
      </c>
      <c r="W3" s="53"/>
    </row>
    <row r="4" ht="15.75" customHeight="1">
      <c r="A4" s="34">
        <v>45702.0</v>
      </c>
      <c r="B4" s="34">
        <v>45706.0</v>
      </c>
      <c r="C4" s="35">
        <v>220996.0</v>
      </c>
      <c r="D4" s="35" t="s">
        <v>42</v>
      </c>
      <c r="E4" s="34">
        <v>45474.0</v>
      </c>
      <c r="F4" s="36">
        <f t="shared" si="1"/>
        <v>7</v>
      </c>
      <c r="G4" s="34">
        <v>45510.0</v>
      </c>
      <c r="H4" s="36">
        <f t="shared" si="2"/>
        <v>6</v>
      </c>
      <c r="I4" s="35" t="s">
        <v>43</v>
      </c>
      <c r="J4" s="35" t="s">
        <v>124</v>
      </c>
      <c r="K4" s="48">
        <v>12000.0</v>
      </c>
      <c r="L4" s="35" t="s">
        <v>70</v>
      </c>
      <c r="M4" s="34">
        <v>45700.0</v>
      </c>
      <c r="N4" s="35" t="s">
        <v>15</v>
      </c>
      <c r="O4" s="40"/>
      <c r="P4" s="41"/>
      <c r="Q4" s="42"/>
      <c r="R4" s="50" t="s">
        <v>16</v>
      </c>
      <c r="S4" s="51">
        <f>COUNTIFS(N:N,"análise",B:B,T2)</f>
        <v>0</v>
      </c>
      <c r="U4" s="50" t="s">
        <v>16</v>
      </c>
      <c r="V4" s="51">
        <f>COUNTIFS(N:N,"ANÁLISE")</f>
        <v>1</v>
      </c>
      <c r="W4" s="53"/>
    </row>
    <row r="5" ht="15.75" customHeight="1">
      <c r="A5" s="34">
        <v>45705.0</v>
      </c>
      <c r="B5" s="168">
        <v>45716.0</v>
      </c>
      <c r="C5" s="35">
        <v>218129.0</v>
      </c>
      <c r="D5" s="35" t="s">
        <v>48</v>
      </c>
      <c r="E5" s="34">
        <v>45108.0</v>
      </c>
      <c r="F5" s="36">
        <f t="shared" si="1"/>
        <v>19</v>
      </c>
      <c r="G5" s="34">
        <v>45457.0</v>
      </c>
      <c r="H5" s="36">
        <f t="shared" si="2"/>
        <v>8</v>
      </c>
      <c r="I5" s="35" t="s">
        <v>268</v>
      </c>
      <c r="J5" s="35">
        <v>312.0</v>
      </c>
      <c r="K5" s="38"/>
      <c r="L5" s="35" t="s">
        <v>54</v>
      </c>
      <c r="M5" s="34">
        <v>45694.0</v>
      </c>
      <c r="N5" s="35" t="s">
        <v>17</v>
      </c>
      <c r="O5" s="40"/>
      <c r="P5" s="41"/>
      <c r="Q5" s="42"/>
      <c r="R5" s="50" t="s">
        <v>17</v>
      </c>
      <c r="S5" s="51">
        <f>COUNTIFS(N:N,"pendente",B:B,T2)</f>
        <v>601</v>
      </c>
      <c r="U5" s="50" t="s">
        <v>17</v>
      </c>
      <c r="V5" s="51">
        <f>COUNTIFS(N:N,"PENDENTE")</f>
        <v>601</v>
      </c>
      <c r="W5" s="53"/>
    </row>
    <row r="6" ht="15.75" customHeight="1">
      <c r="A6" s="34">
        <v>45705.0</v>
      </c>
      <c r="B6" s="168">
        <v>45716.0</v>
      </c>
      <c r="C6" s="35">
        <v>189006.0</v>
      </c>
      <c r="D6" s="35" t="s">
        <v>48</v>
      </c>
      <c r="E6" s="34">
        <v>45170.0</v>
      </c>
      <c r="F6" s="36">
        <f t="shared" si="1"/>
        <v>17</v>
      </c>
      <c r="G6" s="34">
        <v>45210.0</v>
      </c>
      <c r="H6" s="36">
        <f t="shared" si="2"/>
        <v>16</v>
      </c>
      <c r="I6" s="35" t="s">
        <v>39</v>
      </c>
      <c r="J6" s="35">
        <v>517.0</v>
      </c>
      <c r="K6" s="38"/>
      <c r="L6" s="35" t="s">
        <v>54</v>
      </c>
      <c r="M6" s="34">
        <v>45695.0</v>
      </c>
      <c r="N6" s="35" t="s">
        <v>17</v>
      </c>
      <c r="O6" s="40"/>
      <c r="P6" s="41"/>
      <c r="Q6" s="42"/>
      <c r="R6" s="50" t="s">
        <v>18</v>
      </c>
      <c r="S6" s="51">
        <f>COUNTIFS(N:N,"prioridade",B:B,T2)</f>
        <v>3</v>
      </c>
      <c r="U6" s="50" t="s">
        <v>18</v>
      </c>
      <c r="V6" s="51">
        <f>COUNTIFS(N:N,"PRIORIDADE")</f>
        <v>3</v>
      </c>
      <c r="W6" s="53"/>
    </row>
    <row r="7" ht="15.75" customHeight="1">
      <c r="A7" s="34">
        <v>45705.0</v>
      </c>
      <c r="B7" s="168">
        <v>45716.0</v>
      </c>
      <c r="C7" s="35">
        <v>172906.0</v>
      </c>
      <c r="D7" s="35" t="s">
        <v>48</v>
      </c>
      <c r="E7" s="34">
        <v>45047.0</v>
      </c>
      <c r="F7" s="36">
        <f t="shared" si="1"/>
        <v>21</v>
      </c>
      <c r="G7" s="37">
        <v>45100.0</v>
      </c>
      <c r="H7" s="36">
        <f t="shared" si="2"/>
        <v>20</v>
      </c>
      <c r="I7" s="35" t="s">
        <v>49</v>
      </c>
      <c r="J7" s="35" t="s">
        <v>31</v>
      </c>
      <c r="K7" s="38"/>
      <c r="L7" s="35" t="s">
        <v>54</v>
      </c>
      <c r="M7" s="39"/>
      <c r="N7" s="35" t="s">
        <v>17</v>
      </c>
      <c r="O7" s="40"/>
      <c r="P7" s="41"/>
      <c r="Q7" s="42"/>
      <c r="R7" s="50" t="s">
        <v>19</v>
      </c>
      <c r="S7" s="51">
        <f>COUNTIFS(N:N,"prioridade total",B:B,T2)</f>
        <v>1</v>
      </c>
      <c r="U7" s="50" t="s">
        <v>19</v>
      </c>
      <c r="V7" s="51">
        <f>COUNTIFS(N:N,"PRIORIDADE TOTAL")</f>
        <v>1</v>
      </c>
      <c r="W7" s="53"/>
    </row>
    <row r="8" ht="15.75" customHeight="1">
      <c r="A8" s="34">
        <v>45705.0</v>
      </c>
      <c r="B8" s="168">
        <v>45715.0</v>
      </c>
      <c r="C8" s="35">
        <v>204024.0</v>
      </c>
      <c r="D8" s="35" t="s">
        <v>48</v>
      </c>
      <c r="E8" s="34">
        <v>45292.0</v>
      </c>
      <c r="F8" s="36">
        <f t="shared" si="1"/>
        <v>13</v>
      </c>
      <c r="G8" s="34">
        <v>45350.0</v>
      </c>
      <c r="H8" s="36">
        <f t="shared" si="2"/>
        <v>12</v>
      </c>
      <c r="I8" s="35" t="s">
        <v>268</v>
      </c>
      <c r="J8" s="35" t="s">
        <v>80</v>
      </c>
      <c r="K8" s="48">
        <v>9000.0</v>
      </c>
      <c r="L8" s="35"/>
      <c r="M8" s="35" t="s">
        <v>410</v>
      </c>
      <c r="N8" s="35" t="s">
        <v>20</v>
      </c>
      <c r="O8" s="40"/>
      <c r="P8" s="41"/>
      <c r="Q8" s="42"/>
      <c r="R8" s="50" t="s">
        <v>20</v>
      </c>
      <c r="S8" s="51">
        <f>COUNTIFS(N:N,"aprovado",B:B,T2)</f>
        <v>2</v>
      </c>
      <c r="U8" s="50" t="s">
        <v>20</v>
      </c>
      <c r="V8" s="51">
        <f>COUNTIFS(N:N,"APROVADO")</f>
        <v>36</v>
      </c>
      <c r="W8" s="53"/>
    </row>
    <row r="9" ht="15.75" customHeight="1">
      <c r="A9" s="34">
        <v>45705.0</v>
      </c>
      <c r="B9" s="168">
        <v>45716.0</v>
      </c>
      <c r="C9" s="35">
        <v>225422.0</v>
      </c>
      <c r="D9" s="35" t="s">
        <v>48</v>
      </c>
      <c r="E9" s="34">
        <v>45200.0</v>
      </c>
      <c r="F9" s="36">
        <f t="shared" si="1"/>
        <v>16</v>
      </c>
      <c r="G9" s="37">
        <v>45525.0</v>
      </c>
      <c r="H9" s="36">
        <f t="shared" si="2"/>
        <v>6</v>
      </c>
      <c r="I9" s="35" t="s">
        <v>268</v>
      </c>
      <c r="J9" s="35" t="s">
        <v>31</v>
      </c>
      <c r="K9" s="38"/>
      <c r="L9" s="35" t="s">
        <v>54</v>
      </c>
      <c r="M9" s="39"/>
      <c r="N9" s="35" t="s">
        <v>17</v>
      </c>
      <c r="O9" s="40"/>
      <c r="P9" s="41"/>
      <c r="Q9" s="42"/>
      <c r="R9" s="56" t="s">
        <v>21</v>
      </c>
      <c r="S9" s="51">
        <f>COUNTIFS(N:N,"quitado",B:B,T2)</f>
        <v>0</v>
      </c>
      <c r="U9" s="56" t="s">
        <v>21</v>
      </c>
      <c r="V9" s="51">
        <f>COUNTIFS(N:N,"QUITADO")</f>
        <v>24</v>
      </c>
      <c r="W9" s="53"/>
    </row>
    <row r="10" ht="15.75" customHeight="1">
      <c r="A10" s="34">
        <v>45705.0</v>
      </c>
      <c r="B10" s="168">
        <v>45716.0</v>
      </c>
      <c r="C10" s="35">
        <v>210555.0</v>
      </c>
      <c r="D10" s="35" t="s">
        <v>48</v>
      </c>
      <c r="E10" s="34">
        <v>45383.0</v>
      </c>
      <c r="F10" s="36">
        <f t="shared" si="1"/>
        <v>10</v>
      </c>
      <c r="G10" s="34">
        <v>45412.0</v>
      </c>
      <c r="H10" s="36">
        <f t="shared" si="2"/>
        <v>9</v>
      </c>
      <c r="I10" s="35" t="s">
        <v>268</v>
      </c>
      <c r="J10" s="35" t="s">
        <v>246</v>
      </c>
      <c r="K10" s="38"/>
      <c r="L10" s="35" t="s">
        <v>54</v>
      </c>
      <c r="M10" s="39"/>
      <c r="N10" s="35" t="s">
        <v>17</v>
      </c>
      <c r="O10" s="40"/>
      <c r="P10" s="41"/>
      <c r="Q10" s="42"/>
      <c r="R10" s="50" t="s">
        <v>22</v>
      </c>
      <c r="S10" s="51">
        <f>COUNTIFS(N:N,"apreendido",B:B,T2)</f>
        <v>0</v>
      </c>
      <c r="U10" s="50" t="s">
        <v>22</v>
      </c>
      <c r="V10" s="51">
        <f>COUNTIFS(N:N,"APREENDIDO")</f>
        <v>2</v>
      </c>
      <c r="W10" s="53"/>
    </row>
    <row r="11" ht="15.75" customHeight="1">
      <c r="A11" s="34">
        <v>45705.0</v>
      </c>
      <c r="B11" s="168">
        <v>45716.0</v>
      </c>
      <c r="C11" s="35">
        <v>196579.0</v>
      </c>
      <c r="D11" s="35" t="s">
        <v>48</v>
      </c>
      <c r="E11" s="34">
        <v>45323.0</v>
      </c>
      <c r="F11" s="36">
        <f t="shared" si="1"/>
        <v>12</v>
      </c>
      <c r="G11" s="34">
        <v>45352.0</v>
      </c>
      <c r="H11" s="36">
        <f t="shared" si="2"/>
        <v>11</v>
      </c>
      <c r="I11" s="35" t="s">
        <v>62</v>
      </c>
      <c r="J11" s="35" t="s">
        <v>31</v>
      </c>
      <c r="K11" s="48" t="s">
        <v>411</v>
      </c>
      <c r="L11" s="35" t="s">
        <v>54</v>
      </c>
      <c r="M11" s="39"/>
      <c r="N11" s="35" t="s">
        <v>17</v>
      </c>
      <c r="O11" s="40"/>
      <c r="P11" s="41"/>
      <c r="Q11" s="42"/>
      <c r="R11" s="50" t="s">
        <v>23</v>
      </c>
      <c r="S11" s="51">
        <f>COUNTIFS(N:N,"cancelado",B:B,T2)</f>
        <v>0</v>
      </c>
      <c r="U11" s="50" t="s">
        <v>23</v>
      </c>
      <c r="V11" s="51">
        <f>COUNTIFS(N:N,"CANCELADO")</f>
        <v>3</v>
      </c>
      <c r="W11" s="53"/>
    </row>
    <row r="12" ht="15.75" customHeight="1">
      <c r="A12" s="34">
        <v>45705.0</v>
      </c>
      <c r="B12" s="34">
        <v>45705.0</v>
      </c>
      <c r="C12" s="35">
        <v>235376.0</v>
      </c>
      <c r="D12" s="35" t="s">
        <v>48</v>
      </c>
      <c r="E12" s="34">
        <v>45474.0</v>
      </c>
      <c r="F12" s="36">
        <f t="shared" si="1"/>
        <v>7</v>
      </c>
      <c r="G12" s="37">
        <v>45622.0</v>
      </c>
      <c r="H12" s="36">
        <f t="shared" si="2"/>
        <v>3</v>
      </c>
      <c r="I12" s="35" t="s">
        <v>46</v>
      </c>
      <c r="J12" s="35">
        <v>404.0</v>
      </c>
      <c r="K12" s="48">
        <v>0.0</v>
      </c>
      <c r="L12" s="35" t="s">
        <v>68</v>
      </c>
      <c r="M12" s="34">
        <v>45705.0</v>
      </c>
      <c r="N12" s="35" t="s">
        <v>15</v>
      </c>
      <c r="O12" s="55" t="s">
        <v>412</v>
      </c>
      <c r="P12" s="57"/>
      <c r="Q12" s="42"/>
      <c r="R12" s="58" t="s">
        <v>14</v>
      </c>
      <c r="S12" s="59">
        <f>SUM(S3,S4,S8)</f>
        <v>2</v>
      </c>
      <c r="T12" s="19"/>
      <c r="U12" s="58" t="s">
        <v>14</v>
      </c>
      <c r="V12" s="59">
        <f>SUM(V3:V11)</f>
        <v>711</v>
      </c>
      <c r="W12" s="60"/>
    </row>
    <row r="13">
      <c r="A13" s="34">
        <v>45705.0</v>
      </c>
      <c r="B13" s="34">
        <v>45707.0</v>
      </c>
      <c r="C13" s="35">
        <v>219192.0</v>
      </c>
      <c r="D13" s="35" t="s">
        <v>48</v>
      </c>
      <c r="E13" s="34">
        <v>45444.0</v>
      </c>
      <c r="F13" s="36">
        <f t="shared" si="1"/>
        <v>8</v>
      </c>
      <c r="G13" s="34">
        <v>45471.0</v>
      </c>
      <c r="H13" s="36">
        <f t="shared" si="2"/>
        <v>8</v>
      </c>
      <c r="I13" s="35" t="s">
        <v>62</v>
      </c>
      <c r="J13" s="35">
        <v>102.0</v>
      </c>
      <c r="K13" s="48" t="s">
        <v>21</v>
      </c>
      <c r="L13" s="35" t="s">
        <v>54</v>
      </c>
      <c r="M13" s="39"/>
      <c r="N13" s="35" t="s">
        <v>21</v>
      </c>
      <c r="O13" s="40"/>
      <c r="P13" s="61"/>
      <c r="Q13" s="62"/>
      <c r="R13" s="63"/>
      <c r="S13" s="63"/>
      <c r="T13" s="64"/>
      <c r="U13" s="63"/>
      <c r="V13" s="63"/>
      <c r="W13" s="65"/>
    </row>
    <row r="14">
      <c r="A14" s="34">
        <v>45705.0</v>
      </c>
      <c r="B14" s="168">
        <v>45716.0</v>
      </c>
      <c r="C14" s="35">
        <v>222250.0</v>
      </c>
      <c r="D14" s="35" t="s">
        <v>48</v>
      </c>
      <c r="E14" s="34">
        <v>45474.0</v>
      </c>
      <c r="F14" s="36">
        <f t="shared" si="1"/>
        <v>7</v>
      </c>
      <c r="G14" s="34">
        <v>45500.0</v>
      </c>
      <c r="H14" s="36">
        <f t="shared" si="2"/>
        <v>7</v>
      </c>
      <c r="I14" s="35" t="s">
        <v>268</v>
      </c>
      <c r="J14" s="35">
        <v>301.0</v>
      </c>
      <c r="K14" s="38"/>
      <c r="L14" s="35" t="s">
        <v>70</v>
      </c>
      <c r="M14" s="34">
        <v>45695.0</v>
      </c>
      <c r="N14" s="35" t="s">
        <v>17</v>
      </c>
      <c r="O14" s="40"/>
      <c r="P14" s="66"/>
      <c r="Q14" s="67" t="s">
        <v>56</v>
      </c>
      <c r="R14" s="68"/>
      <c r="S14" s="44"/>
      <c r="T14" s="53"/>
      <c r="U14" s="53"/>
      <c r="V14" s="53"/>
      <c r="W14" s="53"/>
    </row>
    <row r="15">
      <c r="A15" s="34">
        <v>45705.0</v>
      </c>
      <c r="B15" s="168">
        <v>45716.0</v>
      </c>
      <c r="C15" s="35">
        <v>241187.0</v>
      </c>
      <c r="D15" s="35" t="s">
        <v>48</v>
      </c>
      <c r="E15" s="34">
        <v>45292.0</v>
      </c>
      <c r="F15" s="36">
        <f t="shared" si="1"/>
        <v>13</v>
      </c>
      <c r="G15" s="34">
        <v>45686.0</v>
      </c>
      <c r="H15" s="36">
        <f t="shared" si="2"/>
        <v>0</v>
      </c>
      <c r="I15" s="35" t="s">
        <v>49</v>
      </c>
      <c r="J15" s="35" t="s">
        <v>31</v>
      </c>
      <c r="K15" s="38"/>
      <c r="L15" s="35" t="s">
        <v>54</v>
      </c>
      <c r="M15" s="39"/>
      <c r="N15" s="35" t="s">
        <v>17</v>
      </c>
      <c r="O15" s="40"/>
      <c r="P15" s="66"/>
      <c r="Q15" s="71" t="s">
        <v>24</v>
      </c>
      <c r="R15" s="71" t="s">
        <v>58</v>
      </c>
      <c r="S15" s="71" t="s">
        <v>36</v>
      </c>
      <c r="T15" s="69"/>
      <c r="U15" s="70" t="s">
        <v>57</v>
      </c>
      <c r="V15" s="44"/>
      <c r="W15" s="71"/>
    </row>
    <row r="16">
      <c r="A16" s="34">
        <v>45705.0</v>
      </c>
      <c r="B16" s="34">
        <v>45705.0</v>
      </c>
      <c r="C16" s="35">
        <v>188443.0</v>
      </c>
      <c r="D16" s="35" t="s">
        <v>59</v>
      </c>
      <c r="E16" s="34">
        <v>45231.0</v>
      </c>
      <c r="F16" s="36">
        <f t="shared" si="1"/>
        <v>15</v>
      </c>
      <c r="G16" s="34">
        <v>45268.0</v>
      </c>
      <c r="H16" s="36">
        <f t="shared" si="2"/>
        <v>14</v>
      </c>
      <c r="I16" s="35" t="s">
        <v>268</v>
      </c>
      <c r="J16" s="35" t="s">
        <v>31</v>
      </c>
      <c r="K16" s="48" t="s">
        <v>413</v>
      </c>
      <c r="L16" s="39"/>
      <c r="M16" s="35" t="s">
        <v>21</v>
      </c>
      <c r="N16" s="35" t="s">
        <v>21</v>
      </c>
      <c r="O16" s="40"/>
      <c r="P16" s="66"/>
      <c r="Q16" s="79"/>
      <c r="R16" s="79"/>
      <c r="S16" s="79"/>
      <c r="T16" s="69"/>
      <c r="U16" s="76"/>
      <c r="V16" s="73"/>
      <c r="W16" s="74" t="str">
        <f t="shared" ref="W16:W21" si="3">100% -(V16/U16)</f>
        <v>#DIV/0!</v>
      </c>
    </row>
    <row r="17">
      <c r="A17" s="34">
        <v>45688.0</v>
      </c>
      <c r="B17" s="34">
        <v>45706.0</v>
      </c>
      <c r="C17" s="35">
        <v>178712.0</v>
      </c>
      <c r="D17" s="35" t="s">
        <v>59</v>
      </c>
      <c r="E17" s="34">
        <v>44927.0</v>
      </c>
      <c r="F17" s="36">
        <f t="shared" si="1"/>
        <v>25</v>
      </c>
      <c r="G17" s="34">
        <v>45121.0</v>
      </c>
      <c r="H17" s="36">
        <f t="shared" si="2"/>
        <v>19</v>
      </c>
      <c r="I17" s="35" t="s">
        <v>62</v>
      </c>
      <c r="J17" s="35">
        <v>101.0</v>
      </c>
      <c r="K17" s="48">
        <v>500.0</v>
      </c>
      <c r="L17" s="35" t="s">
        <v>54</v>
      </c>
      <c r="M17" s="34">
        <v>45706.0</v>
      </c>
      <c r="N17" s="35" t="s">
        <v>15</v>
      </c>
      <c r="O17" s="40"/>
      <c r="P17" s="66"/>
      <c r="Q17" s="79"/>
      <c r="R17" s="79"/>
      <c r="S17" s="79"/>
      <c r="T17" s="69"/>
      <c r="U17" s="79"/>
      <c r="V17" s="79"/>
      <c r="W17" s="74" t="str">
        <f t="shared" si="3"/>
        <v>#DIV/0!</v>
      </c>
    </row>
    <row r="18">
      <c r="A18" s="34">
        <v>45705.0</v>
      </c>
      <c r="B18" s="168">
        <v>45716.0</v>
      </c>
      <c r="C18" s="35">
        <v>225193.0</v>
      </c>
      <c r="D18" s="35" t="s">
        <v>59</v>
      </c>
      <c r="E18" s="34">
        <v>45383.0</v>
      </c>
      <c r="F18" s="36">
        <f t="shared" si="1"/>
        <v>10</v>
      </c>
      <c r="G18" s="34">
        <v>45520.0</v>
      </c>
      <c r="H18" s="36">
        <f t="shared" si="2"/>
        <v>6</v>
      </c>
      <c r="I18" s="35" t="s">
        <v>49</v>
      </c>
      <c r="J18" s="39"/>
      <c r="K18" s="38"/>
      <c r="L18" s="39"/>
      <c r="M18" s="39"/>
      <c r="N18" s="35" t="s">
        <v>17</v>
      </c>
      <c r="O18" s="40"/>
      <c r="P18" s="66"/>
      <c r="Q18" s="79"/>
      <c r="R18" s="79"/>
      <c r="S18" s="79"/>
      <c r="T18" s="69"/>
      <c r="U18" s="72"/>
      <c r="V18" s="73"/>
      <c r="W18" s="74" t="str">
        <f t="shared" si="3"/>
        <v>#DIV/0!</v>
      </c>
    </row>
    <row r="19">
      <c r="A19" s="34">
        <v>45705.0</v>
      </c>
      <c r="B19" s="168">
        <v>45713.0</v>
      </c>
      <c r="C19" s="35">
        <v>218340.0</v>
      </c>
      <c r="D19" s="35" t="s">
        <v>59</v>
      </c>
      <c r="E19" s="34">
        <v>45413.0</v>
      </c>
      <c r="F19" s="36">
        <f t="shared" si="1"/>
        <v>9</v>
      </c>
      <c r="G19" s="34">
        <v>45463.0</v>
      </c>
      <c r="H19" s="36">
        <f t="shared" si="2"/>
        <v>8</v>
      </c>
      <c r="I19" s="35" t="s">
        <v>62</v>
      </c>
      <c r="J19" s="35" t="s">
        <v>31</v>
      </c>
      <c r="K19" s="48" t="s">
        <v>414</v>
      </c>
      <c r="L19" s="35" t="s">
        <v>68</v>
      </c>
      <c r="M19" s="34">
        <v>45686.0</v>
      </c>
      <c r="N19" s="35" t="s">
        <v>87</v>
      </c>
      <c r="O19" s="40"/>
      <c r="P19" s="66"/>
      <c r="Q19" s="79"/>
      <c r="R19" s="79"/>
      <c r="S19" s="79"/>
      <c r="T19" s="69"/>
      <c r="U19" s="79"/>
      <c r="V19" s="79"/>
      <c r="W19" s="74" t="str">
        <f t="shared" si="3"/>
        <v>#DIV/0!</v>
      </c>
    </row>
    <row r="20">
      <c r="A20" s="34">
        <v>45705.0</v>
      </c>
      <c r="B20" s="168">
        <v>45716.0</v>
      </c>
      <c r="C20" s="35">
        <v>193139.0</v>
      </c>
      <c r="D20" s="35" t="s">
        <v>65</v>
      </c>
      <c r="E20" s="34">
        <v>44986.0</v>
      </c>
      <c r="F20" s="36">
        <f t="shared" si="1"/>
        <v>23</v>
      </c>
      <c r="G20" s="37">
        <v>45247.0</v>
      </c>
      <c r="H20" s="36">
        <f t="shared" si="2"/>
        <v>15</v>
      </c>
      <c r="I20" s="35" t="s">
        <v>268</v>
      </c>
      <c r="J20" s="39"/>
      <c r="K20" s="38"/>
      <c r="L20" s="39"/>
      <c r="M20" s="39"/>
      <c r="N20" s="35" t="s">
        <v>17</v>
      </c>
      <c r="O20" s="40"/>
      <c r="P20" s="66"/>
      <c r="Q20" s="79"/>
      <c r="R20" s="79"/>
      <c r="S20" s="79"/>
      <c r="T20" s="69"/>
      <c r="U20" s="79"/>
      <c r="V20" s="79"/>
      <c r="W20" s="74" t="str">
        <f t="shared" si="3"/>
        <v>#DIV/0!</v>
      </c>
    </row>
    <row r="21">
      <c r="A21" s="34">
        <v>45705.0</v>
      </c>
      <c r="B21" s="168">
        <v>45716.0</v>
      </c>
      <c r="C21" s="35">
        <v>128395.0</v>
      </c>
      <c r="D21" s="35" t="s">
        <v>65</v>
      </c>
      <c r="E21" s="34">
        <v>44682.0</v>
      </c>
      <c r="F21" s="36">
        <f t="shared" si="1"/>
        <v>33</v>
      </c>
      <c r="G21" s="34">
        <v>44693.0</v>
      </c>
      <c r="H21" s="36">
        <f t="shared" si="2"/>
        <v>33</v>
      </c>
      <c r="I21" s="35" t="s">
        <v>118</v>
      </c>
      <c r="J21" s="39"/>
      <c r="K21" s="48"/>
      <c r="L21" s="39"/>
      <c r="M21" s="39"/>
      <c r="N21" s="35" t="s">
        <v>17</v>
      </c>
      <c r="O21" s="40"/>
      <c r="P21" s="66"/>
      <c r="Q21" s="79"/>
      <c r="R21" s="79"/>
      <c r="S21" s="79"/>
      <c r="T21" s="80"/>
      <c r="U21" s="79"/>
      <c r="V21" s="79"/>
      <c r="W21" s="74" t="str">
        <f t="shared" si="3"/>
        <v>#DIV/0!</v>
      </c>
    </row>
    <row r="22">
      <c r="A22" s="34">
        <v>45705.0</v>
      </c>
      <c r="B22" s="34">
        <v>45705.0</v>
      </c>
      <c r="C22" s="35">
        <v>178153.0</v>
      </c>
      <c r="D22" s="35" t="s">
        <v>65</v>
      </c>
      <c r="E22" s="34">
        <v>45078.0</v>
      </c>
      <c r="F22" s="36">
        <f t="shared" si="1"/>
        <v>20</v>
      </c>
      <c r="G22" s="34">
        <v>45118.0</v>
      </c>
      <c r="H22" s="36">
        <f t="shared" si="2"/>
        <v>19</v>
      </c>
      <c r="I22" s="35" t="s">
        <v>46</v>
      </c>
      <c r="J22" s="35">
        <v>406.0</v>
      </c>
      <c r="K22" s="169" t="s">
        <v>415</v>
      </c>
      <c r="L22" s="35" t="s">
        <v>54</v>
      </c>
      <c r="M22" s="34">
        <v>45686.0</v>
      </c>
      <c r="N22" s="35" t="s">
        <v>21</v>
      </c>
      <c r="O22" s="55" t="s">
        <v>21</v>
      </c>
      <c r="P22" s="66"/>
      <c r="Q22" s="79"/>
      <c r="R22" s="79"/>
      <c r="S22" s="79"/>
      <c r="T22" s="80"/>
      <c r="U22" s="80"/>
      <c r="V22" s="80"/>
      <c r="W22" s="80"/>
    </row>
    <row r="23">
      <c r="A23" s="34">
        <v>45705.0</v>
      </c>
      <c r="B23" s="168">
        <v>45716.0</v>
      </c>
      <c r="C23" s="35">
        <v>203965.0</v>
      </c>
      <c r="D23" s="35" t="s">
        <v>65</v>
      </c>
      <c r="E23" s="34">
        <v>45170.0</v>
      </c>
      <c r="F23" s="36">
        <f t="shared" si="1"/>
        <v>17</v>
      </c>
      <c r="G23" s="34">
        <v>45348.0</v>
      </c>
      <c r="H23" s="36">
        <f t="shared" si="2"/>
        <v>12</v>
      </c>
      <c r="I23" s="35" t="s">
        <v>49</v>
      </c>
      <c r="J23" s="39"/>
      <c r="K23" s="38"/>
      <c r="L23" s="39"/>
      <c r="M23" s="39"/>
      <c r="N23" s="35" t="s">
        <v>17</v>
      </c>
      <c r="O23" s="40"/>
      <c r="P23" s="66"/>
      <c r="Q23" s="79"/>
      <c r="R23" s="79"/>
      <c r="S23" s="79"/>
      <c r="T23" s="80"/>
      <c r="U23" s="79"/>
      <c r="V23" s="79"/>
      <c r="W23" s="74" t="str">
        <f t="shared" ref="W23:W28" si="4">100% -(V23/U23)</f>
        <v>#DIV/0!</v>
      </c>
    </row>
    <row r="24">
      <c r="A24" s="34">
        <v>45705.0</v>
      </c>
      <c r="B24" s="168">
        <v>45716.0</v>
      </c>
      <c r="C24" s="35">
        <v>212229.0</v>
      </c>
      <c r="D24" s="35" t="s">
        <v>65</v>
      </c>
      <c r="E24" s="34">
        <v>45261.0</v>
      </c>
      <c r="F24" s="36">
        <f t="shared" si="1"/>
        <v>14</v>
      </c>
      <c r="G24" s="34">
        <v>45408.0</v>
      </c>
      <c r="H24" s="36">
        <f t="shared" si="2"/>
        <v>10</v>
      </c>
      <c r="I24" s="35" t="s">
        <v>265</v>
      </c>
      <c r="J24" s="39"/>
      <c r="K24" s="38"/>
      <c r="L24" s="39"/>
      <c r="M24" s="39"/>
      <c r="N24" s="35" t="s">
        <v>17</v>
      </c>
      <c r="O24" s="40"/>
      <c r="P24" s="66"/>
      <c r="Q24" s="79"/>
      <c r="R24" s="79"/>
      <c r="S24" s="79"/>
      <c r="T24" s="80"/>
      <c r="U24" s="79"/>
      <c r="V24" s="79"/>
      <c r="W24" s="74" t="str">
        <f t="shared" si="4"/>
        <v>#DIV/0!</v>
      </c>
    </row>
    <row r="25">
      <c r="A25" s="34">
        <v>45705.0</v>
      </c>
      <c r="B25" s="168">
        <v>45716.0</v>
      </c>
      <c r="C25" s="35">
        <v>199131.0</v>
      </c>
      <c r="D25" s="35" t="s">
        <v>65</v>
      </c>
      <c r="E25" s="34">
        <v>45200.0</v>
      </c>
      <c r="F25" s="36">
        <f t="shared" si="1"/>
        <v>16</v>
      </c>
      <c r="G25" s="34">
        <v>45309.0</v>
      </c>
      <c r="H25" s="36">
        <f t="shared" si="2"/>
        <v>13</v>
      </c>
      <c r="I25" s="35" t="s">
        <v>39</v>
      </c>
      <c r="J25" s="39"/>
      <c r="K25" s="38"/>
      <c r="L25" s="39"/>
      <c r="M25" s="39"/>
      <c r="N25" s="35" t="s">
        <v>17</v>
      </c>
      <c r="O25" s="40"/>
      <c r="P25" s="66"/>
      <c r="Q25" s="79"/>
      <c r="R25" s="79"/>
      <c r="S25" s="79"/>
      <c r="T25" s="80"/>
      <c r="U25" s="79"/>
      <c r="V25" s="79"/>
      <c r="W25" s="74" t="str">
        <f t="shared" si="4"/>
        <v>#DIV/0!</v>
      </c>
    </row>
    <row r="26">
      <c r="A26" s="34">
        <v>45705.0</v>
      </c>
      <c r="B26" s="168">
        <v>45716.0</v>
      </c>
      <c r="C26" s="35">
        <v>215512.0</v>
      </c>
      <c r="D26" s="35" t="s">
        <v>65</v>
      </c>
      <c r="E26" s="34">
        <v>45383.0</v>
      </c>
      <c r="F26" s="36">
        <f t="shared" si="1"/>
        <v>10</v>
      </c>
      <c r="G26" s="34">
        <v>45434.0</v>
      </c>
      <c r="H26" s="36">
        <f t="shared" si="2"/>
        <v>9</v>
      </c>
      <c r="I26" s="35" t="s">
        <v>67</v>
      </c>
      <c r="J26" s="39"/>
      <c r="K26" s="38"/>
      <c r="L26" s="39"/>
      <c r="M26" s="39"/>
      <c r="N26" s="35" t="s">
        <v>17</v>
      </c>
      <c r="O26" s="40"/>
      <c r="P26" s="66"/>
      <c r="Q26" s="79"/>
      <c r="R26" s="79"/>
      <c r="S26" s="79"/>
      <c r="T26" s="80"/>
      <c r="U26" s="79"/>
      <c r="V26" s="79"/>
      <c r="W26" s="74" t="str">
        <f t="shared" si="4"/>
        <v>#DIV/0!</v>
      </c>
    </row>
    <row r="27">
      <c r="A27" s="34">
        <v>45705.0</v>
      </c>
      <c r="B27" s="168">
        <v>45716.0</v>
      </c>
      <c r="C27" s="35">
        <v>204276.0</v>
      </c>
      <c r="D27" s="35" t="s">
        <v>65</v>
      </c>
      <c r="E27" s="34">
        <v>45292.0</v>
      </c>
      <c r="F27" s="36">
        <f t="shared" si="1"/>
        <v>13</v>
      </c>
      <c r="G27" s="34">
        <v>45351.0</v>
      </c>
      <c r="H27" s="36">
        <f t="shared" si="2"/>
        <v>11</v>
      </c>
      <c r="I27" s="35" t="s">
        <v>39</v>
      </c>
      <c r="J27" s="39"/>
      <c r="K27" s="38"/>
      <c r="L27" s="39"/>
      <c r="M27" s="39"/>
      <c r="N27" s="35" t="s">
        <v>17</v>
      </c>
      <c r="O27" s="40"/>
      <c r="P27" s="66"/>
      <c r="Q27" s="79"/>
      <c r="R27" s="79"/>
      <c r="S27" s="79"/>
      <c r="T27" s="80"/>
      <c r="U27" s="79"/>
      <c r="V27" s="79"/>
      <c r="W27" s="74" t="str">
        <f t="shared" si="4"/>
        <v>#DIV/0!</v>
      </c>
    </row>
    <row r="28">
      <c r="A28" s="34">
        <v>45705.0</v>
      </c>
      <c r="B28" s="168">
        <v>45716.0</v>
      </c>
      <c r="C28" s="35">
        <v>218001.0</v>
      </c>
      <c r="D28" s="35" t="s">
        <v>65</v>
      </c>
      <c r="E28" s="34">
        <v>45413.0</v>
      </c>
      <c r="F28" s="36">
        <f t="shared" si="1"/>
        <v>9</v>
      </c>
      <c r="G28" s="34">
        <v>45461.0</v>
      </c>
      <c r="H28" s="36">
        <f t="shared" si="2"/>
        <v>8</v>
      </c>
      <c r="I28" s="35" t="s">
        <v>268</v>
      </c>
      <c r="J28" s="39"/>
      <c r="K28" s="38"/>
      <c r="L28" s="39"/>
      <c r="M28" s="39"/>
      <c r="N28" s="35" t="s">
        <v>17</v>
      </c>
      <c r="O28" s="40"/>
      <c r="P28" s="66"/>
      <c r="Q28" s="79"/>
      <c r="R28" s="79"/>
      <c r="S28" s="79"/>
      <c r="T28" s="80"/>
      <c r="U28" s="79"/>
      <c r="V28" s="79"/>
      <c r="W28" s="74" t="str">
        <f t="shared" si="4"/>
        <v>#DIV/0!</v>
      </c>
    </row>
    <row r="29">
      <c r="A29" s="34">
        <v>45705.0</v>
      </c>
      <c r="B29" s="34">
        <v>45705.0</v>
      </c>
      <c r="C29" s="35">
        <v>223180.0</v>
      </c>
      <c r="D29" s="35" t="s">
        <v>65</v>
      </c>
      <c r="E29" s="34">
        <v>45474.0</v>
      </c>
      <c r="F29" s="36">
        <f t="shared" si="1"/>
        <v>7</v>
      </c>
      <c r="G29" s="34">
        <v>45503.0</v>
      </c>
      <c r="H29" s="36">
        <f t="shared" si="2"/>
        <v>6</v>
      </c>
      <c r="I29" s="35" t="s">
        <v>268</v>
      </c>
      <c r="J29" s="35" t="s">
        <v>69</v>
      </c>
      <c r="K29" s="48">
        <v>15000.0</v>
      </c>
      <c r="L29" s="35" t="s">
        <v>68</v>
      </c>
      <c r="M29" s="34">
        <v>45705.0</v>
      </c>
      <c r="N29" s="35" t="s">
        <v>20</v>
      </c>
      <c r="O29" s="40"/>
      <c r="P29" s="66"/>
      <c r="Q29" s="79"/>
      <c r="R29" s="79"/>
      <c r="S29" s="79"/>
      <c r="T29" s="80"/>
      <c r="U29" s="80"/>
      <c r="V29" s="80"/>
      <c r="W29" s="80"/>
    </row>
    <row r="30">
      <c r="A30" s="34">
        <v>45705.0</v>
      </c>
      <c r="B30" s="168">
        <v>45716.0</v>
      </c>
      <c r="C30" s="35">
        <v>237012.0</v>
      </c>
      <c r="D30" s="35" t="s">
        <v>65</v>
      </c>
      <c r="E30" s="34">
        <v>45536.0</v>
      </c>
      <c r="F30" s="36">
        <f t="shared" si="1"/>
        <v>5</v>
      </c>
      <c r="G30" s="37">
        <v>45639.0</v>
      </c>
      <c r="H30" s="36">
        <f t="shared" si="2"/>
        <v>2</v>
      </c>
      <c r="I30" s="35" t="s">
        <v>268</v>
      </c>
      <c r="J30" s="39"/>
      <c r="K30" s="38"/>
      <c r="L30" s="39"/>
      <c r="M30" s="39"/>
      <c r="N30" s="35" t="s">
        <v>17</v>
      </c>
      <c r="O30" s="40"/>
      <c r="P30" s="66"/>
      <c r="Q30" s="79"/>
      <c r="R30" s="79"/>
      <c r="S30" s="79"/>
      <c r="T30" s="80"/>
      <c r="U30" s="80"/>
      <c r="V30" s="80"/>
      <c r="W30" s="80"/>
    </row>
    <row r="31">
      <c r="A31" s="34">
        <v>45705.0</v>
      </c>
      <c r="B31" s="168">
        <v>45716.0</v>
      </c>
      <c r="C31" s="35">
        <v>239775.0</v>
      </c>
      <c r="D31" s="35" t="s">
        <v>65</v>
      </c>
      <c r="E31" s="34">
        <v>44927.0</v>
      </c>
      <c r="F31" s="36">
        <f t="shared" si="1"/>
        <v>25</v>
      </c>
      <c r="G31" s="34">
        <v>45674.0</v>
      </c>
      <c r="H31" s="36">
        <f t="shared" si="2"/>
        <v>1</v>
      </c>
      <c r="I31" s="35" t="s">
        <v>49</v>
      </c>
      <c r="J31" s="39"/>
      <c r="K31" s="38"/>
      <c r="L31" s="39"/>
      <c r="M31" s="39"/>
      <c r="N31" s="35" t="s">
        <v>17</v>
      </c>
      <c r="O31" s="40"/>
      <c r="P31" s="66"/>
      <c r="Q31" s="79"/>
      <c r="R31" s="79"/>
      <c r="S31" s="79"/>
      <c r="T31" s="80"/>
      <c r="U31" s="80"/>
      <c r="V31" s="80"/>
      <c r="W31" s="80"/>
    </row>
    <row r="32">
      <c r="A32" s="34">
        <v>45705.0</v>
      </c>
      <c r="B32" s="168">
        <v>45716.0</v>
      </c>
      <c r="C32" s="35">
        <v>220298.0</v>
      </c>
      <c r="D32" s="35" t="s">
        <v>65</v>
      </c>
      <c r="E32" s="34">
        <v>45474.0</v>
      </c>
      <c r="F32" s="36">
        <f t="shared" si="1"/>
        <v>7</v>
      </c>
      <c r="G32" s="34">
        <v>45477.0</v>
      </c>
      <c r="H32" s="36">
        <f t="shared" si="2"/>
        <v>7</v>
      </c>
      <c r="I32" s="35" t="s">
        <v>49</v>
      </c>
      <c r="J32" s="39"/>
      <c r="K32" s="38"/>
      <c r="L32" s="39"/>
      <c r="M32" s="39"/>
      <c r="N32" s="35" t="s">
        <v>17</v>
      </c>
      <c r="O32" s="40"/>
      <c r="P32" s="66"/>
      <c r="Q32" s="79"/>
      <c r="R32" s="79"/>
      <c r="S32" s="79"/>
      <c r="T32" s="80"/>
      <c r="U32" s="80"/>
      <c r="V32" s="80"/>
      <c r="W32" s="80"/>
    </row>
    <row r="33">
      <c r="A33" s="34">
        <v>45705.0</v>
      </c>
      <c r="B33" s="168">
        <v>45716.0</v>
      </c>
      <c r="C33" s="35">
        <v>212781.0</v>
      </c>
      <c r="D33" s="35" t="s">
        <v>72</v>
      </c>
      <c r="E33" s="34">
        <v>45261.0</v>
      </c>
      <c r="F33" s="36">
        <f t="shared" si="1"/>
        <v>14</v>
      </c>
      <c r="G33" s="34">
        <v>45414.0</v>
      </c>
      <c r="H33" s="36">
        <f t="shared" si="2"/>
        <v>9</v>
      </c>
      <c r="I33" s="35" t="s">
        <v>49</v>
      </c>
      <c r="J33" s="39"/>
      <c r="K33" s="38"/>
      <c r="L33" s="39"/>
      <c r="M33" s="39"/>
      <c r="N33" s="35" t="s">
        <v>17</v>
      </c>
      <c r="O33" s="40"/>
      <c r="P33" s="66"/>
      <c r="Q33" s="79"/>
      <c r="R33" s="79"/>
      <c r="S33" s="79"/>
      <c r="T33" s="80"/>
      <c r="U33" s="80"/>
      <c r="V33" s="80"/>
      <c r="W33" s="80"/>
    </row>
    <row r="34">
      <c r="A34" s="34">
        <v>45705.0</v>
      </c>
      <c r="B34" s="168">
        <v>45716.0</v>
      </c>
      <c r="C34" s="35">
        <v>224260.0</v>
      </c>
      <c r="D34" s="35" t="s">
        <v>72</v>
      </c>
      <c r="E34" s="34">
        <v>44774.0</v>
      </c>
      <c r="F34" s="36">
        <f t="shared" si="1"/>
        <v>30</v>
      </c>
      <c r="G34" s="34">
        <v>45512.0</v>
      </c>
      <c r="H34" s="36">
        <f t="shared" si="2"/>
        <v>6</v>
      </c>
      <c r="I34" s="35" t="s">
        <v>49</v>
      </c>
      <c r="J34" s="39"/>
      <c r="K34" s="38"/>
      <c r="L34" s="39"/>
      <c r="M34" s="39"/>
      <c r="N34" s="35" t="s">
        <v>17</v>
      </c>
      <c r="O34" s="40"/>
      <c r="P34" s="66"/>
      <c r="Q34" s="79"/>
      <c r="R34" s="79"/>
      <c r="S34" s="79"/>
      <c r="T34" s="80"/>
      <c r="U34" s="80"/>
      <c r="V34" s="80"/>
      <c r="W34" s="80"/>
    </row>
    <row r="35">
      <c r="A35" s="34">
        <v>45705.0</v>
      </c>
      <c r="B35" s="34">
        <v>45706.0</v>
      </c>
      <c r="C35" s="35">
        <v>198040.0</v>
      </c>
      <c r="D35" s="35" t="s">
        <v>210</v>
      </c>
      <c r="E35" s="34">
        <v>45261.0</v>
      </c>
      <c r="F35" s="36">
        <f t="shared" si="1"/>
        <v>14</v>
      </c>
      <c r="G35" s="34">
        <v>45301.0</v>
      </c>
      <c r="H35" s="36">
        <f t="shared" si="2"/>
        <v>13</v>
      </c>
      <c r="I35" s="35" t="s">
        <v>268</v>
      </c>
      <c r="J35" s="35" t="s">
        <v>31</v>
      </c>
      <c r="K35" s="48">
        <v>8500.0</v>
      </c>
      <c r="L35" s="35" t="s">
        <v>54</v>
      </c>
      <c r="M35" s="34">
        <v>45706.0</v>
      </c>
      <c r="N35" s="35" t="s">
        <v>21</v>
      </c>
      <c r="O35" s="40"/>
      <c r="P35" s="66"/>
      <c r="Q35" s="79"/>
      <c r="R35" s="79"/>
      <c r="S35" s="79"/>
      <c r="T35" s="80"/>
      <c r="U35" s="80"/>
      <c r="V35" s="80"/>
      <c r="W35" s="80"/>
    </row>
    <row r="36">
      <c r="A36" s="34">
        <v>45705.0</v>
      </c>
      <c r="B36" s="34">
        <v>45707.0</v>
      </c>
      <c r="C36" s="35">
        <v>185250.0</v>
      </c>
      <c r="D36" s="35" t="s">
        <v>210</v>
      </c>
      <c r="E36" s="34">
        <v>45139.0</v>
      </c>
      <c r="F36" s="36">
        <f t="shared" si="1"/>
        <v>18</v>
      </c>
      <c r="G36" s="34">
        <v>45177.0</v>
      </c>
      <c r="H36" s="36">
        <f t="shared" si="2"/>
        <v>17</v>
      </c>
      <c r="I36" s="35" t="s">
        <v>268</v>
      </c>
      <c r="J36" s="39"/>
      <c r="K36" s="38"/>
      <c r="L36" s="39"/>
      <c r="M36" s="39"/>
      <c r="N36" s="35" t="s">
        <v>21</v>
      </c>
      <c r="O36" s="40"/>
      <c r="P36" s="66"/>
      <c r="Q36" s="79"/>
      <c r="R36" s="79"/>
      <c r="S36" s="79"/>
      <c r="T36" s="80"/>
      <c r="U36" s="80"/>
      <c r="V36" s="80"/>
      <c r="W36" s="80"/>
    </row>
    <row r="37">
      <c r="A37" s="34">
        <v>45705.0</v>
      </c>
      <c r="B37" s="168">
        <v>45716.0</v>
      </c>
      <c r="C37" s="35">
        <v>205764.0</v>
      </c>
      <c r="D37" s="35" t="s">
        <v>210</v>
      </c>
      <c r="E37" s="34">
        <v>45323.0</v>
      </c>
      <c r="F37" s="36">
        <f t="shared" si="1"/>
        <v>12</v>
      </c>
      <c r="G37" s="34">
        <v>45362.0</v>
      </c>
      <c r="H37" s="36">
        <f t="shared" si="2"/>
        <v>11</v>
      </c>
      <c r="I37" s="35" t="s">
        <v>268</v>
      </c>
      <c r="J37" s="39"/>
      <c r="K37" s="38"/>
      <c r="L37" s="39"/>
      <c r="M37" s="39"/>
      <c r="N37" s="35" t="s">
        <v>17</v>
      </c>
      <c r="O37" s="40"/>
      <c r="P37" s="66"/>
      <c r="Q37" s="79"/>
      <c r="R37" s="79"/>
      <c r="S37" s="79"/>
      <c r="T37" s="80"/>
      <c r="U37" s="80"/>
      <c r="V37" s="80"/>
      <c r="W37" s="80"/>
    </row>
    <row r="38">
      <c r="A38" s="34">
        <v>45705.0</v>
      </c>
      <c r="B38" s="34">
        <v>45709.0</v>
      </c>
      <c r="C38" s="35">
        <v>219313.0</v>
      </c>
      <c r="D38" s="35" t="s">
        <v>210</v>
      </c>
      <c r="E38" s="34">
        <v>45383.0</v>
      </c>
      <c r="F38" s="36">
        <f t="shared" si="1"/>
        <v>10</v>
      </c>
      <c r="G38" s="34">
        <v>45470.0</v>
      </c>
      <c r="H38" s="36">
        <f t="shared" si="2"/>
        <v>8</v>
      </c>
      <c r="I38" s="35" t="s">
        <v>268</v>
      </c>
      <c r="J38" s="35">
        <v>308.0</v>
      </c>
      <c r="K38" s="48">
        <v>5000.0</v>
      </c>
      <c r="L38" s="39"/>
      <c r="M38" s="35" t="s">
        <v>410</v>
      </c>
      <c r="N38" s="35" t="s">
        <v>15</v>
      </c>
      <c r="O38" s="55" t="s">
        <v>55</v>
      </c>
      <c r="P38" s="66"/>
      <c r="Q38" s="79"/>
      <c r="R38" s="79"/>
      <c r="S38" s="79"/>
      <c r="T38" s="80"/>
      <c r="U38" s="80"/>
      <c r="V38" s="80"/>
      <c r="W38" s="80"/>
    </row>
    <row r="39">
      <c r="A39" s="34">
        <v>45705.0</v>
      </c>
      <c r="B39" s="168">
        <v>45714.0</v>
      </c>
      <c r="C39" s="35">
        <v>209155.0</v>
      </c>
      <c r="D39" s="35" t="s">
        <v>210</v>
      </c>
      <c r="E39" s="34">
        <v>45383.0</v>
      </c>
      <c r="F39" s="36">
        <f t="shared" si="1"/>
        <v>10</v>
      </c>
      <c r="G39" s="34">
        <v>45387.0</v>
      </c>
      <c r="H39" s="36">
        <f t="shared" si="2"/>
        <v>10</v>
      </c>
      <c r="I39" s="35" t="s">
        <v>62</v>
      </c>
      <c r="J39" s="35">
        <v>106.0</v>
      </c>
      <c r="K39" s="48">
        <v>0.0</v>
      </c>
      <c r="L39" s="35" t="s">
        <v>54</v>
      </c>
      <c r="M39" s="34">
        <v>45714.0</v>
      </c>
      <c r="N39" s="35" t="s">
        <v>15</v>
      </c>
      <c r="O39" s="55" t="s">
        <v>412</v>
      </c>
      <c r="P39" s="66"/>
      <c r="Q39" s="79"/>
      <c r="R39" s="79"/>
      <c r="S39" s="79"/>
      <c r="T39" s="80"/>
      <c r="U39" s="80"/>
      <c r="V39" s="80"/>
      <c r="W39" s="80"/>
    </row>
    <row r="40">
      <c r="A40" s="34">
        <v>45705.0</v>
      </c>
      <c r="B40" s="168">
        <v>45716.0</v>
      </c>
      <c r="C40" s="35">
        <v>229771.0</v>
      </c>
      <c r="D40" s="35" t="s">
        <v>210</v>
      </c>
      <c r="E40" s="34">
        <v>45505.0</v>
      </c>
      <c r="F40" s="36">
        <f t="shared" si="1"/>
        <v>6</v>
      </c>
      <c r="G40" s="34">
        <v>45567.0</v>
      </c>
      <c r="H40" s="36">
        <f t="shared" si="2"/>
        <v>4</v>
      </c>
      <c r="I40" s="35" t="s">
        <v>265</v>
      </c>
      <c r="J40" s="39"/>
      <c r="K40" s="38"/>
      <c r="L40" s="39"/>
      <c r="M40" s="39"/>
      <c r="N40" s="35" t="s">
        <v>17</v>
      </c>
      <c r="O40" s="40"/>
      <c r="P40" s="66"/>
      <c r="Q40" s="79"/>
      <c r="R40" s="79"/>
      <c r="S40" s="79"/>
      <c r="T40" s="80"/>
      <c r="U40" s="80"/>
      <c r="V40" s="80"/>
      <c r="W40" s="80"/>
    </row>
    <row r="41">
      <c r="A41" s="34">
        <v>45705.0</v>
      </c>
      <c r="B41" s="168">
        <v>45713.0</v>
      </c>
      <c r="C41" s="35">
        <v>227913.0</v>
      </c>
      <c r="D41" s="35" t="s">
        <v>210</v>
      </c>
      <c r="E41" s="34">
        <v>45444.0</v>
      </c>
      <c r="F41" s="36">
        <f t="shared" si="1"/>
        <v>8</v>
      </c>
      <c r="G41" s="34">
        <v>45548.0</v>
      </c>
      <c r="H41" s="36">
        <f t="shared" si="2"/>
        <v>5</v>
      </c>
      <c r="I41" s="35" t="s">
        <v>62</v>
      </c>
      <c r="J41" s="35" t="s">
        <v>31</v>
      </c>
      <c r="K41" s="48" t="s">
        <v>22</v>
      </c>
      <c r="L41" s="35" t="s">
        <v>54</v>
      </c>
      <c r="M41" s="34">
        <v>45685.0</v>
      </c>
      <c r="N41" s="35" t="s">
        <v>22</v>
      </c>
      <c r="O41" s="40"/>
      <c r="P41" s="66"/>
      <c r="Q41" s="79"/>
      <c r="R41" s="79"/>
      <c r="S41" s="79"/>
      <c r="T41" s="80"/>
      <c r="U41" s="80"/>
      <c r="V41" s="80"/>
      <c r="W41" s="80"/>
    </row>
    <row r="42">
      <c r="A42" s="34">
        <v>45705.0</v>
      </c>
      <c r="B42" s="168">
        <v>45716.0</v>
      </c>
      <c r="C42" s="35">
        <v>193813.0</v>
      </c>
      <c r="D42" s="35" t="s">
        <v>210</v>
      </c>
      <c r="E42" s="34">
        <v>45231.0</v>
      </c>
      <c r="F42" s="36">
        <f t="shared" si="1"/>
        <v>15</v>
      </c>
      <c r="G42" s="37">
        <v>45253.0</v>
      </c>
      <c r="H42" s="36">
        <f t="shared" si="2"/>
        <v>15</v>
      </c>
      <c r="I42" s="35" t="s">
        <v>39</v>
      </c>
      <c r="J42" s="39"/>
      <c r="K42" s="38"/>
      <c r="L42" s="39"/>
      <c r="M42" s="39"/>
      <c r="N42" s="35" t="s">
        <v>17</v>
      </c>
      <c r="O42" s="40"/>
      <c r="P42" s="66"/>
      <c r="Q42" s="79"/>
      <c r="R42" s="79"/>
      <c r="S42" s="79"/>
      <c r="T42" s="80"/>
      <c r="U42" s="80"/>
      <c r="V42" s="80"/>
      <c r="W42" s="80"/>
    </row>
    <row r="43">
      <c r="A43" s="34">
        <v>45705.0</v>
      </c>
      <c r="B43" s="34">
        <v>45705.0</v>
      </c>
      <c r="C43" s="35">
        <v>181788.0</v>
      </c>
      <c r="D43" s="35" t="s">
        <v>210</v>
      </c>
      <c r="E43" s="34">
        <v>45108.0</v>
      </c>
      <c r="F43" s="36">
        <f t="shared" si="1"/>
        <v>19</v>
      </c>
      <c r="G43" s="34">
        <v>45148.0</v>
      </c>
      <c r="H43" s="36">
        <f t="shared" si="2"/>
        <v>18</v>
      </c>
      <c r="I43" s="35" t="s">
        <v>268</v>
      </c>
      <c r="J43" s="35">
        <v>328.0</v>
      </c>
      <c r="K43" s="48">
        <v>24000.0</v>
      </c>
      <c r="L43" s="35" t="s">
        <v>54</v>
      </c>
      <c r="M43" s="35" t="s">
        <v>21</v>
      </c>
      <c r="N43" s="35" t="s">
        <v>21</v>
      </c>
      <c r="O43" s="55" t="s">
        <v>21</v>
      </c>
      <c r="P43" s="66"/>
      <c r="Q43" s="79"/>
      <c r="R43" s="79"/>
      <c r="S43" s="79"/>
      <c r="T43" s="80"/>
      <c r="U43" s="80"/>
      <c r="V43" s="80"/>
      <c r="W43" s="80"/>
    </row>
    <row r="44">
      <c r="A44" s="34">
        <v>45705.0</v>
      </c>
      <c r="B44" s="168">
        <v>45716.0</v>
      </c>
      <c r="C44" s="35">
        <v>216145.0</v>
      </c>
      <c r="D44" s="35" t="s">
        <v>210</v>
      </c>
      <c r="E44" s="34">
        <v>44713.0</v>
      </c>
      <c r="F44" s="36">
        <f t="shared" si="1"/>
        <v>32</v>
      </c>
      <c r="G44" s="34">
        <v>45440.0</v>
      </c>
      <c r="H44" s="36">
        <f t="shared" si="2"/>
        <v>9</v>
      </c>
      <c r="I44" s="35" t="s">
        <v>43</v>
      </c>
      <c r="J44" s="39"/>
      <c r="K44" s="38"/>
      <c r="L44" s="39"/>
      <c r="M44" s="39"/>
      <c r="N44" s="35" t="s">
        <v>17</v>
      </c>
      <c r="O44" s="40"/>
      <c r="P44" s="66"/>
      <c r="Q44" s="79"/>
      <c r="R44" s="79"/>
      <c r="S44" s="79"/>
      <c r="T44" s="80"/>
      <c r="U44" s="80"/>
      <c r="V44" s="80"/>
      <c r="W44" s="80"/>
    </row>
    <row r="45">
      <c r="A45" s="34">
        <v>45705.0</v>
      </c>
      <c r="B45" s="34">
        <v>45705.0</v>
      </c>
      <c r="C45" s="35">
        <v>220833.0</v>
      </c>
      <c r="D45" s="35" t="s">
        <v>210</v>
      </c>
      <c r="E45" s="34">
        <v>45383.0</v>
      </c>
      <c r="F45" s="36">
        <f t="shared" si="1"/>
        <v>10</v>
      </c>
      <c r="G45" s="34">
        <v>45482.0</v>
      </c>
      <c r="H45" s="36">
        <f t="shared" si="2"/>
        <v>7</v>
      </c>
      <c r="I45" s="35" t="s">
        <v>46</v>
      </c>
      <c r="J45" s="35">
        <v>401.0</v>
      </c>
      <c r="K45" s="48">
        <v>8000.0</v>
      </c>
      <c r="L45" s="35" t="s">
        <v>54</v>
      </c>
      <c r="M45" s="34">
        <v>45705.0</v>
      </c>
      <c r="N45" s="35" t="s">
        <v>20</v>
      </c>
      <c r="O45" s="55" t="s">
        <v>412</v>
      </c>
      <c r="P45" s="66"/>
      <c r="Q45" s="79"/>
      <c r="R45" s="79"/>
      <c r="S45" s="79"/>
      <c r="T45" s="80"/>
      <c r="U45" s="80"/>
      <c r="V45" s="80"/>
      <c r="W45" s="80"/>
    </row>
    <row r="46">
      <c r="A46" s="34">
        <v>45705.0</v>
      </c>
      <c r="B46" s="168">
        <v>45714.0</v>
      </c>
      <c r="C46" s="35">
        <v>199087.0</v>
      </c>
      <c r="D46" s="35" t="s">
        <v>210</v>
      </c>
      <c r="E46" s="34">
        <v>45231.0</v>
      </c>
      <c r="F46" s="36">
        <f t="shared" si="1"/>
        <v>15</v>
      </c>
      <c r="G46" s="34">
        <v>45321.0</v>
      </c>
      <c r="H46" s="36">
        <f t="shared" si="2"/>
        <v>12</v>
      </c>
      <c r="I46" s="35" t="s">
        <v>62</v>
      </c>
      <c r="J46" s="35">
        <v>105.0</v>
      </c>
      <c r="K46" s="48">
        <v>0.0</v>
      </c>
      <c r="L46" s="35" t="s">
        <v>54</v>
      </c>
      <c r="M46" s="34">
        <v>45714.0</v>
      </c>
      <c r="N46" s="35" t="s">
        <v>20</v>
      </c>
      <c r="O46" s="40"/>
      <c r="P46" s="66"/>
      <c r="Q46" s="79"/>
      <c r="R46" s="79"/>
      <c r="S46" s="79"/>
      <c r="T46" s="80"/>
      <c r="U46" s="80"/>
      <c r="V46" s="80"/>
      <c r="W46" s="80"/>
    </row>
    <row r="47">
      <c r="A47" s="34">
        <v>45705.0</v>
      </c>
      <c r="B47" s="168">
        <v>45716.0</v>
      </c>
      <c r="C47" s="35">
        <v>211391.0</v>
      </c>
      <c r="D47" s="35" t="s">
        <v>210</v>
      </c>
      <c r="E47" s="34">
        <v>45383.0</v>
      </c>
      <c r="F47" s="36">
        <f t="shared" si="1"/>
        <v>10</v>
      </c>
      <c r="G47" s="34">
        <v>45401.0</v>
      </c>
      <c r="H47" s="36">
        <f t="shared" si="2"/>
        <v>10</v>
      </c>
      <c r="I47" s="35" t="s">
        <v>268</v>
      </c>
      <c r="J47" s="39"/>
      <c r="K47" s="38"/>
      <c r="L47" s="39"/>
      <c r="M47" s="39"/>
      <c r="N47" s="35" t="s">
        <v>17</v>
      </c>
      <c r="O47" s="40"/>
      <c r="P47" s="66"/>
      <c r="Q47" s="79"/>
      <c r="R47" s="79"/>
      <c r="S47" s="79"/>
      <c r="T47" s="80"/>
      <c r="U47" s="80"/>
      <c r="V47" s="80"/>
      <c r="W47" s="80"/>
    </row>
    <row r="48">
      <c r="A48" s="34">
        <v>45705.0</v>
      </c>
      <c r="B48" s="34">
        <v>45705.0</v>
      </c>
      <c r="C48" s="35">
        <v>220701.0</v>
      </c>
      <c r="D48" s="35" t="s">
        <v>210</v>
      </c>
      <c r="E48" s="34">
        <v>45444.0</v>
      </c>
      <c r="F48" s="36">
        <f t="shared" si="1"/>
        <v>8</v>
      </c>
      <c r="G48" s="34">
        <v>45492.0</v>
      </c>
      <c r="H48" s="36">
        <f t="shared" si="2"/>
        <v>7</v>
      </c>
      <c r="I48" s="35" t="s">
        <v>46</v>
      </c>
      <c r="J48" s="35">
        <v>401.0</v>
      </c>
      <c r="K48" s="48">
        <v>0.0</v>
      </c>
      <c r="L48" s="35" t="s">
        <v>54</v>
      </c>
      <c r="M48" s="34">
        <v>45705.0</v>
      </c>
      <c r="N48" s="35" t="s">
        <v>20</v>
      </c>
      <c r="O48" s="55" t="s">
        <v>412</v>
      </c>
      <c r="P48" s="66"/>
      <c r="Q48" s="79"/>
      <c r="R48" s="79"/>
      <c r="S48" s="79"/>
      <c r="T48" s="80"/>
      <c r="U48" s="80"/>
      <c r="V48" s="80"/>
      <c r="W48" s="80"/>
    </row>
    <row r="49">
      <c r="A49" s="34">
        <v>45705.0</v>
      </c>
      <c r="B49" s="168">
        <v>45716.0</v>
      </c>
      <c r="C49" s="35">
        <v>237486.0</v>
      </c>
      <c r="D49" s="35" t="s">
        <v>210</v>
      </c>
      <c r="E49" s="34">
        <v>45017.0</v>
      </c>
      <c r="F49" s="36">
        <f t="shared" si="1"/>
        <v>22</v>
      </c>
      <c r="G49" s="37">
        <v>45644.0</v>
      </c>
      <c r="H49" s="36">
        <f t="shared" si="2"/>
        <v>2</v>
      </c>
      <c r="I49" s="35" t="s">
        <v>49</v>
      </c>
      <c r="J49" s="39"/>
      <c r="K49" s="38"/>
      <c r="L49" s="39"/>
      <c r="M49" s="39"/>
      <c r="N49" s="35" t="s">
        <v>17</v>
      </c>
      <c r="O49" s="40"/>
      <c r="P49" s="66"/>
      <c r="Q49" s="79"/>
      <c r="R49" s="79"/>
      <c r="S49" s="79"/>
      <c r="T49" s="80"/>
      <c r="U49" s="80"/>
      <c r="V49" s="80"/>
      <c r="W49" s="80"/>
    </row>
    <row r="50">
      <c r="A50" s="34">
        <v>45708.0</v>
      </c>
      <c r="B50" s="34">
        <v>45709.0</v>
      </c>
      <c r="C50" s="35">
        <v>230781.0</v>
      </c>
      <c r="D50" s="35" t="s">
        <v>210</v>
      </c>
      <c r="E50" s="34">
        <v>45536.0</v>
      </c>
      <c r="F50" s="36">
        <f t="shared" si="1"/>
        <v>5</v>
      </c>
      <c r="G50" s="37">
        <v>45582.0</v>
      </c>
      <c r="H50" s="36">
        <f t="shared" si="2"/>
        <v>4</v>
      </c>
      <c r="I50" s="35" t="s">
        <v>43</v>
      </c>
      <c r="J50" s="35">
        <v>316.0</v>
      </c>
      <c r="K50" s="48" t="s">
        <v>74</v>
      </c>
      <c r="L50" s="39"/>
      <c r="M50" s="35" t="s">
        <v>410</v>
      </c>
      <c r="N50" s="35" t="s">
        <v>15</v>
      </c>
      <c r="O50" s="55" t="s">
        <v>55</v>
      </c>
      <c r="P50" s="66"/>
      <c r="Q50" s="79"/>
      <c r="R50" s="79"/>
      <c r="S50" s="79"/>
      <c r="T50" s="80"/>
      <c r="U50" s="80"/>
      <c r="V50" s="80"/>
      <c r="W50" s="80"/>
    </row>
    <row r="51">
      <c r="A51" s="34">
        <v>45705.0</v>
      </c>
      <c r="B51" s="168">
        <v>45716.0</v>
      </c>
      <c r="C51" s="35">
        <v>238617.0</v>
      </c>
      <c r="D51" s="35" t="s">
        <v>210</v>
      </c>
      <c r="E51" s="34">
        <v>45536.0</v>
      </c>
      <c r="F51" s="36">
        <f t="shared" si="1"/>
        <v>5</v>
      </c>
      <c r="G51" s="34">
        <v>45667.0</v>
      </c>
      <c r="H51" s="36">
        <f t="shared" si="2"/>
        <v>1</v>
      </c>
      <c r="I51" s="35" t="s">
        <v>43</v>
      </c>
      <c r="J51" s="39"/>
      <c r="K51" s="38"/>
      <c r="L51" s="39"/>
      <c r="M51" s="39"/>
      <c r="N51" s="35" t="s">
        <v>17</v>
      </c>
      <c r="O51" s="40"/>
      <c r="P51" s="66"/>
      <c r="Q51" s="79"/>
      <c r="R51" s="79"/>
      <c r="S51" s="79"/>
      <c r="T51" s="80"/>
      <c r="U51" s="80"/>
      <c r="V51" s="80"/>
      <c r="W51" s="80"/>
    </row>
    <row r="52">
      <c r="A52" s="34">
        <v>45705.0</v>
      </c>
      <c r="B52" s="168">
        <v>45716.0</v>
      </c>
      <c r="C52" s="35">
        <v>190661.0</v>
      </c>
      <c r="D52" s="35" t="s">
        <v>79</v>
      </c>
      <c r="E52" s="34">
        <v>45139.0</v>
      </c>
      <c r="F52" s="36">
        <f t="shared" si="1"/>
        <v>18</v>
      </c>
      <c r="G52" s="37">
        <v>45224.0</v>
      </c>
      <c r="H52" s="36">
        <f t="shared" si="2"/>
        <v>16</v>
      </c>
      <c r="I52" s="35" t="s">
        <v>49</v>
      </c>
      <c r="J52" s="39"/>
      <c r="K52" s="38"/>
      <c r="L52" s="39"/>
      <c r="M52" s="39"/>
      <c r="N52" s="35" t="s">
        <v>17</v>
      </c>
      <c r="O52" s="40"/>
      <c r="P52" s="66"/>
      <c r="Q52" s="79"/>
      <c r="R52" s="79"/>
      <c r="S52" s="79"/>
      <c r="T52" s="80"/>
      <c r="U52" s="80"/>
      <c r="V52" s="80"/>
      <c r="W52" s="80"/>
    </row>
    <row r="53">
      <c r="A53" s="34">
        <v>45705.0</v>
      </c>
      <c r="B53" s="168">
        <v>45716.0</v>
      </c>
      <c r="C53" s="35">
        <v>183296.0</v>
      </c>
      <c r="D53" s="35" t="s">
        <v>79</v>
      </c>
      <c r="E53" s="34">
        <v>44986.0</v>
      </c>
      <c r="F53" s="36">
        <f t="shared" si="1"/>
        <v>23</v>
      </c>
      <c r="G53" s="34">
        <v>45174.0</v>
      </c>
      <c r="H53" s="36">
        <f t="shared" si="2"/>
        <v>17</v>
      </c>
      <c r="I53" s="35" t="s">
        <v>265</v>
      </c>
      <c r="J53" s="39"/>
      <c r="K53" s="38"/>
      <c r="L53" s="39"/>
      <c r="M53" s="39"/>
      <c r="N53" s="35" t="s">
        <v>17</v>
      </c>
      <c r="O53" s="40"/>
      <c r="P53" s="66"/>
      <c r="Q53" s="79"/>
      <c r="R53" s="79"/>
      <c r="S53" s="79"/>
      <c r="T53" s="80"/>
      <c r="U53" s="80"/>
      <c r="V53" s="80"/>
      <c r="W53" s="80"/>
    </row>
    <row r="54">
      <c r="A54" s="34">
        <v>45705.0</v>
      </c>
      <c r="B54" s="168">
        <v>45716.0</v>
      </c>
      <c r="C54" s="35">
        <v>212611.0</v>
      </c>
      <c r="D54" s="35" t="s">
        <v>79</v>
      </c>
      <c r="E54" s="34">
        <v>45261.0</v>
      </c>
      <c r="F54" s="36">
        <f t="shared" si="1"/>
        <v>14</v>
      </c>
      <c r="G54" s="34">
        <v>45418.0</v>
      </c>
      <c r="H54" s="36">
        <f t="shared" si="2"/>
        <v>9</v>
      </c>
      <c r="I54" s="35" t="s">
        <v>39</v>
      </c>
      <c r="J54" s="39"/>
      <c r="K54" s="38"/>
      <c r="L54" s="39"/>
      <c r="M54" s="39"/>
      <c r="N54" s="35" t="s">
        <v>17</v>
      </c>
      <c r="O54" s="40"/>
      <c r="P54" s="66"/>
      <c r="Q54" s="79"/>
      <c r="R54" s="79"/>
      <c r="S54" s="79"/>
      <c r="T54" s="80"/>
      <c r="U54" s="80"/>
      <c r="V54" s="80"/>
      <c r="W54" s="80"/>
    </row>
    <row r="55">
      <c r="A55" s="34">
        <v>45705.0</v>
      </c>
      <c r="B55" s="168">
        <v>45716.0</v>
      </c>
      <c r="C55" s="35">
        <v>211608.0</v>
      </c>
      <c r="D55" s="35" t="s">
        <v>79</v>
      </c>
      <c r="E55" s="34">
        <v>45292.0</v>
      </c>
      <c r="F55" s="36">
        <f t="shared" si="1"/>
        <v>13</v>
      </c>
      <c r="G55" s="34">
        <v>45405.0</v>
      </c>
      <c r="H55" s="36">
        <f t="shared" si="2"/>
        <v>10</v>
      </c>
      <c r="I55" s="35" t="s">
        <v>265</v>
      </c>
      <c r="J55" s="39"/>
      <c r="K55" s="38"/>
      <c r="L55" s="39"/>
      <c r="M55" s="39"/>
      <c r="N55" s="35" t="s">
        <v>17</v>
      </c>
      <c r="O55" s="40"/>
      <c r="P55" s="66"/>
      <c r="Q55" s="79"/>
      <c r="R55" s="79"/>
      <c r="S55" s="79"/>
      <c r="T55" s="80"/>
      <c r="U55" s="80"/>
      <c r="V55" s="80"/>
      <c r="W55" s="80"/>
    </row>
    <row r="56">
      <c r="A56" s="34">
        <v>45705.0</v>
      </c>
      <c r="B56" s="168">
        <v>45716.0</v>
      </c>
      <c r="C56" s="35">
        <v>225385.0</v>
      </c>
      <c r="D56" s="35" t="s">
        <v>79</v>
      </c>
      <c r="E56" s="34">
        <v>45261.0</v>
      </c>
      <c r="F56" s="36">
        <f t="shared" si="1"/>
        <v>14</v>
      </c>
      <c r="G56" s="34">
        <v>45524.0</v>
      </c>
      <c r="H56" s="36">
        <f t="shared" si="2"/>
        <v>6</v>
      </c>
      <c r="I56" s="35" t="s">
        <v>49</v>
      </c>
      <c r="J56" s="39"/>
      <c r="K56" s="38"/>
      <c r="L56" s="39"/>
      <c r="M56" s="39"/>
      <c r="N56" s="35" t="s">
        <v>17</v>
      </c>
      <c r="O56" s="40"/>
      <c r="P56" s="61"/>
      <c r="Q56" s="82"/>
      <c r="R56" s="82"/>
      <c r="S56" s="82"/>
      <c r="T56" s="61"/>
      <c r="U56" s="80"/>
      <c r="V56" s="80"/>
      <c r="W56" s="80"/>
    </row>
    <row r="57">
      <c r="A57" s="34">
        <v>45705.0</v>
      </c>
      <c r="B57" s="168">
        <v>45716.0</v>
      </c>
      <c r="C57" s="35">
        <v>170417.0</v>
      </c>
      <c r="D57" s="35" t="s">
        <v>79</v>
      </c>
      <c r="E57" s="34">
        <v>44986.0</v>
      </c>
      <c r="F57" s="36">
        <f t="shared" si="1"/>
        <v>23</v>
      </c>
      <c r="G57" s="34">
        <v>45056.0</v>
      </c>
      <c r="H57" s="36">
        <f t="shared" si="2"/>
        <v>21</v>
      </c>
      <c r="I57" s="35" t="s">
        <v>49</v>
      </c>
      <c r="J57" s="39"/>
      <c r="K57" s="38"/>
      <c r="L57" s="39"/>
      <c r="M57" s="39"/>
      <c r="N57" s="35" t="s">
        <v>17</v>
      </c>
      <c r="O57" s="40"/>
      <c r="P57" s="61"/>
      <c r="Q57" s="61"/>
      <c r="R57" s="61"/>
      <c r="S57" s="61"/>
      <c r="T57" s="61"/>
      <c r="U57" s="80"/>
      <c r="V57" s="80"/>
      <c r="W57" s="80"/>
    </row>
    <row r="58">
      <c r="A58" s="34">
        <v>45705.0</v>
      </c>
      <c r="B58" s="34">
        <v>45707.0</v>
      </c>
      <c r="C58" s="35">
        <v>206943.0</v>
      </c>
      <c r="D58" s="35" t="s">
        <v>79</v>
      </c>
      <c r="E58" s="34">
        <v>45323.0</v>
      </c>
      <c r="F58" s="36">
        <f t="shared" si="1"/>
        <v>12</v>
      </c>
      <c r="G58" s="34">
        <v>45370.0</v>
      </c>
      <c r="H58" s="36">
        <f t="shared" si="2"/>
        <v>11</v>
      </c>
      <c r="I58" s="35" t="s">
        <v>62</v>
      </c>
      <c r="J58" s="35">
        <v>102.0</v>
      </c>
      <c r="K58" s="48" t="s">
        <v>21</v>
      </c>
      <c r="L58" s="35" t="s">
        <v>68</v>
      </c>
      <c r="M58" s="34">
        <v>45705.0</v>
      </c>
      <c r="N58" s="35" t="s">
        <v>21</v>
      </c>
      <c r="O58" s="40"/>
      <c r="P58" s="61"/>
      <c r="Q58" s="61"/>
      <c r="R58" s="61"/>
      <c r="S58" s="61"/>
      <c r="T58" s="61"/>
      <c r="U58" s="80"/>
      <c r="V58" s="80"/>
      <c r="W58" s="80"/>
    </row>
    <row r="59">
      <c r="A59" s="34">
        <v>45705.0</v>
      </c>
      <c r="B59" s="168">
        <v>45716.0</v>
      </c>
      <c r="C59" s="35">
        <v>237110.0</v>
      </c>
      <c r="D59" s="35" t="s">
        <v>79</v>
      </c>
      <c r="E59" s="34">
        <v>45352.0</v>
      </c>
      <c r="F59" s="36">
        <f t="shared" si="1"/>
        <v>11</v>
      </c>
      <c r="G59" s="37">
        <v>45639.0</v>
      </c>
      <c r="H59" s="36">
        <f t="shared" si="2"/>
        <v>2</v>
      </c>
      <c r="I59" s="35" t="s">
        <v>49</v>
      </c>
      <c r="J59" s="39"/>
      <c r="K59" s="38"/>
      <c r="L59" s="39"/>
      <c r="M59" s="39"/>
      <c r="N59" s="35" t="s">
        <v>17</v>
      </c>
      <c r="O59" s="40"/>
      <c r="P59" s="61"/>
      <c r="Q59" s="61"/>
      <c r="R59" s="61"/>
      <c r="S59" s="61"/>
      <c r="T59" s="61"/>
      <c r="U59" s="80"/>
      <c r="V59" s="80"/>
      <c r="W59" s="80"/>
    </row>
    <row r="60">
      <c r="A60" s="34">
        <v>45705.0</v>
      </c>
      <c r="B60" s="168">
        <v>45713.0</v>
      </c>
      <c r="C60" s="35">
        <v>214112.0</v>
      </c>
      <c r="D60" s="35" t="s">
        <v>79</v>
      </c>
      <c r="E60" s="34">
        <v>45383.0</v>
      </c>
      <c r="F60" s="36">
        <f t="shared" si="1"/>
        <v>10</v>
      </c>
      <c r="G60" s="34">
        <v>45425.0</v>
      </c>
      <c r="H60" s="36">
        <f t="shared" si="2"/>
        <v>9</v>
      </c>
      <c r="I60" s="35" t="s">
        <v>62</v>
      </c>
      <c r="J60" s="35" t="s">
        <v>82</v>
      </c>
      <c r="K60" s="48" t="s">
        <v>21</v>
      </c>
      <c r="L60" s="35" t="s">
        <v>68</v>
      </c>
      <c r="M60" s="34">
        <v>45699.0</v>
      </c>
      <c r="N60" s="35" t="s">
        <v>21</v>
      </c>
      <c r="O60" s="40"/>
      <c r="P60" s="61"/>
      <c r="Q60" s="61"/>
      <c r="R60" s="61"/>
      <c r="S60" s="61"/>
      <c r="T60" s="61"/>
      <c r="U60" s="80"/>
      <c r="V60" s="80"/>
      <c r="W60" s="80"/>
    </row>
    <row r="61">
      <c r="A61" s="34">
        <v>45705.0</v>
      </c>
      <c r="B61" s="168">
        <v>45716.0</v>
      </c>
      <c r="C61" s="35">
        <v>240563.0</v>
      </c>
      <c r="D61" s="35" t="s">
        <v>79</v>
      </c>
      <c r="E61" s="34">
        <v>45536.0</v>
      </c>
      <c r="F61" s="36">
        <f t="shared" si="1"/>
        <v>5</v>
      </c>
      <c r="G61" s="34">
        <v>45685.0</v>
      </c>
      <c r="H61" s="36">
        <f t="shared" si="2"/>
        <v>1</v>
      </c>
      <c r="I61" s="35" t="s">
        <v>43</v>
      </c>
      <c r="J61" s="39"/>
      <c r="K61" s="38"/>
      <c r="L61" s="39"/>
      <c r="M61" s="39"/>
      <c r="N61" s="35" t="s">
        <v>17</v>
      </c>
      <c r="O61" s="40"/>
      <c r="P61" s="61"/>
      <c r="Q61" s="61"/>
      <c r="R61" s="61"/>
      <c r="S61" s="61"/>
      <c r="T61" s="61"/>
      <c r="U61" s="80"/>
      <c r="V61" s="80"/>
      <c r="W61" s="80"/>
    </row>
    <row r="62">
      <c r="A62" s="34">
        <v>45705.0</v>
      </c>
      <c r="B62" s="168">
        <v>45716.0</v>
      </c>
      <c r="C62" s="35">
        <v>155024.0</v>
      </c>
      <c r="D62" s="35" t="s">
        <v>214</v>
      </c>
      <c r="E62" s="34">
        <v>44805.0</v>
      </c>
      <c r="F62" s="36">
        <f t="shared" si="1"/>
        <v>29</v>
      </c>
      <c r="G62" s="34">
        <v>44896.0</v>
      </c>
      <c r="H62" s="36">
        <f t="shared" si="2"/>
        <v>26</v>
      </c>
      <c r="I62" s="35" t="s">
        <v>67</v>
      </c>
      <c r="J62" s="39"/>
      <c r="K62" s="38"/>
      <c r="L62" s="39"/>
      <c r="M62" s="39"/>
      <c r="N62" s="35" t="s">
        <v>17</v>
      </c>
      <c r="O62" s="40"/>
      <c r="P62" s="61"/>
      <c r="Q62" s="61"/>
      <c r="R62" s="61"/>
      <c r="S62" s="61"/>
      <c r="T62" s="61"/>
      <c r="U62" s="80"/>
      <c r="V62" s="80"/>
      <c r="W62" s="80"/>
    </row>
    <row r="63">
      <c r="A63" s="34">
        <v>45705.0</v>
      </c>
      <c r="B63" s="168">
        <v>45716.0</v>
      </c>
      <c r="C63" s="35">
        <v>194833.0</v>
      </c>
      <c r="D63" s="35" t="s">
        <v>214</v>
      </c>
      <c r="E63" s="34">
        <v>44835.0</v>
      </c>
      <c r="F63" s="36">
        <f t="shared" si="1"/>
        <v>28</v>
      </c>
      <c r="G63" s="34">
        <v>45370.0</v>
      </c>
      <c r="H63" s="36">
        <f t="shared" si="2"/>
        <v>11</v>
      </c>
      <c r="I63" s="35" t="s">
        <v>39</v>
      </c>
      <c r="J63" s="39"/>
      <c r="K63" s="38"/>
      <c r="L63" s="39"/>
      <c r="M63" s="39"/>
      <c r="N63" s="35" t="s">
        <v>17</v>
      </c>
      <c r="O63" s="40"/>
      <c r="P63" s="61"/>
      <c r="Q63" s="61"/>
      <c r="R63" s="61"/>
      <c r="S63" s="61"/>
      <c r="T63" s="61"/>
      <c r="U63" s="80"/>
      <c r="V63" s="80"/>
      <c r="W63" s="80"/>
    </row>
    <row r="64">
      <c r="A64" s="34">
        <v>45705.0</v>
      </c>
      <c r="B64" s="168">
        <v>45716.0</v>
      </c>
      <c r="C64" s="35">
        <v>202082.0</v>
      </c>
      <c r="D64" s="35" t="s">
        <v>214</v>
      </c>
      <c r="E64" s="34">
        <v>45200.0</v>
      </c>
      <c r="F64" s="36">
        <f t="shared" si="1"/>
        <v>16</v>
      </c>
      <c r="G64" s="34">
        <v>45334.0</v>
      </c>
      <c r="H64" s="36">
        <f t="shared" si="2"/>
        <v>12</v>
      </c>
      <c r="I64" s="35" t="s">
        <v>49</v>
      </c>
      <c r="J64" s="39"/>
      <c r="K64" s="38"/>
      <c r="L64" s="39"/>
      <c r="M64" s="39"/>
      <c r="N64" s="35" t="s">
        <v>17</v>
      </c>
      <c r="O64" s="40"/>
      <c r="P64" s="61"/>
      <c r="Q64" s="61"/>
      <c r="R64" s="61"/>
      <c r="S64" s="61"/>
      <c r="T64" s="61"/>
      <c r="U64" s="80"/>
      <c r="V64" s="80"/>
      <c r="W64" s="80"/>
    </row>
    <row r="65">
      <c r="A65" s="34">
        <v>45705.0</v>
      </c>
      <c r="B65" s="34">
        <v>45707.0</v>
      </c>
      <c r="C65" s="35">
        <v>200176.0</v>
      </c>
      <c r="D65" s="35" t="s">
        <v>214</v>
      </c>
      <c r="E65" s="34">
        <v>45292.0</v>
      </c>
      <c r="F65" s="36">
        <f t="shared" si="1"/>
        <v>13</v>
      </c>
      <c r="G65" s="34">
        <v>45316.0</v>
      </c>
      <c r="H65" s="36">
        <f t="shared" si="2"/>
        <v>13</v>
      </c>
      <c r="I65" s="35" t="s">
        <v>62</v>
      </c>
      <c r="J65" s="35">
        <v>101.0</v>
      </c>
      <c r="K65" s="48" t="s">
        <v>21</v>
      </c>
      <c r="L65" s="35" t="s">
        <v>68</v>
      </c>
      <c r="M65" s="35" t="s">
        <v>416</v>
      </c>
      <c r="N65" s="35" t="s">
        <v>21</v>
      </c>
      <c r="O65" s="40"/>
      <c r="P65" s="61"/>
      <c r="Q65" s="61"/>
      <c r="R65" s="61"/>
      <c r="S65" s="61"/>
      <c r="T65" s="61"/>
      <c r="U65" s="80"/>
      <c r="V65" s="80"/>
      <c r="W65" s="80"/>
    </row>
    <row r="66">
      <c r="A66" s="34">
        <v>45705.0</v>
      </c>
      <c r="B66" s="168">
        <v>45716.0</v>
      </c>
      <c r="C66" s="35">
        <v>222610.0</v>
      </c>
      <c r="D66" s="35" t="s">
        <v>214</v>
      </c>
      <c r="E66" s="34">
        <v>45474.0</v>
      </c>
      <c r="F66" s="36">
        <f t="shared" si="1"/>
        <v>7</v>
      </c>
      <c r="G66" s="34">
        <v>45497.0</v>
      </c>
      <c r="H66" s="36">
        <f t="shared" si="2"/>
        <v>7</v>
      </c>
      <c r="I66" s="35" t="s">
        <v>268</v>
      </c>
      <c r="J66" s="39"/>
      <c r="K66" s="38"/>
      <c r="L66" s="39"/>
      <c r="M66" s="39"/>
      <c r="N66" s="35" t="s">
        <v>17</v>
      </c>
      <c r="O66" s="40"/>
      <c r="P66" s="61"/>
      <c r="Q66" s="61"/>
      <c r="R66" s="61"/>
      <c r="S66" s="61"/>
      <c r="T66" s="61"/>
      <c r="U66" s="80"/>
      <c r="V66" s="80"/>
      <c r="W66" s="80"/>
    </row>
    <row r="67">
      <c r="A67" s="34">
        <v>45705.0</v>
      </c>
      <c r="B67" s="168">
        <v>45716.0</v>
      </c>
      <c r="C67" s="35">
        <v>236714.0</v>
      </c>
      <c r="D67" s="35" t="s">
        <v>214</v>
      </c>
      <c r="E67" s="34">
        <v>45505.0</v>
      </c>
      <c r="F67" s="36">
        <f t="shared" si="1"/>
        <v>6</v>
      </c>
      <c r="G67" s="37">
        <v>45636.0</v>
      </c>
      <c r="H67" s="36">
        <f t="shared" si="2"/>
        <v>2</v>
      </c>
      <c r="I67" s="35" t="s">
        <v>268</v>
      </c>
      <c r="J67" s="39"/>
      <c r="K67" s="38"/>
      <c r="L67" s="39"/>
      <c r="M67" s="39"/>
      <c r="N67" s="35" t="s">
        <v>17</v>
      </c>
      <c r="O67" s="40"/>
      <c r="P67" s="61"/>
      <c r="Q67" s="61"/>
      <c r="R67" s="61"/>
      <c r="S67" s="61"/>
      <c r="T67" s="61"/>
      <c r="U67" s="80"/>
      <c r="V67" s="80"/>
      <c r="W67" s="80"/>
    </row>
    <row r="68">
      <c r="A68" s="34">
        <v>45705.0</v>
      </c>
      <c r="B68" s="168">
        <v>45716.0</v>
      </c>
      <c r="C68" s="35">
        <v>224451.0</v>
      </c>
      <c r="D68" s="35" t="s">
        <v>214</v>
      </c>
      <c r="E68" s="34">
        <v>45474.0</v>
      </c>
      <c r="F68" s="36">
        <f t="shared" si="1"/>
        <v>7</v>
      </c>
      <c r="G68" s="34">
        <v>45678.0</v>
      </c>
      <c r="H68" s="36">
        <f t="shared" si="2"/>
        <v>1</v>
      </c>
      <c r="I68" s="35" t="s">
        <v>43</v>
      </c>
      <c r="J68" s="39"/>
      <c r="K68" s="38"/>
      <c r="L68" s="39"/>
      <c r="M68" s="39"/>
      <c r="N68" s="35" t="s">
        <v>17</v>
      </c>
      <c r="O68" s="40"/>
      <c r="P68" s="61"/>
      <c r="Q68" s="61"/>
      <c r="R68" s="61"/>
      <c r="S68" s="61"/>
      <c r="T68" s="61"/>
      <c r="U68" s="80"/>
      <c r="V68" s="80"/>
      <c r="W68" s="80"/>
    </row>
    <row r="69">
      <c r="A69" s="35" t="s">
        <v>417</v>
      </c>
      <c r="B69" s="34">
        <v>45707.0</v>
      </c>
      <c r="C69" s="35">
        <v>235052.0</v>
      </c>
      <c r="D69" s="35" t="s">
        <v>84</v>
      </c>
      <c r="E69" s="34">
        <v>45323.0</v>
      </c>
      <c r="F69" s="36">
        <f t="shared" si="1"/>
        <v>12</v>
      </c>
      <c r="G69" s="37">
        <v>45623.0</v>
      </c>
      <c r="H69" s="36">
        <f t="shared" si="2"/>
        <v>3</v>
      </c>
      <c r="I69" s="35" t="s">
        <v>49</v>
      </c>
      <c r="J69" s="35" t="s">
        <v>418</v>
      </c>
      <c r="K69" s="48">
        <v>7000.0</v>
      </c>
      <c r="L69" s="35" t="s">
        <v>54</v>
      </c>
      <c r="M69" s="34">
        <v>45707.0</v>
      </c>
      <c r="N69" s="35" t="s">
        <v>15</v>
      </c>
      <c r="O69" s="55" t="s">
        <v>185</v>
      </c>
      <c r="P69" s="61"/>
      <c r="Q69" s="61"/>
      <c r="R69" s="61"/>
      <c r="S69" s="61"/>
      <c r="T69" s="61"/>
      <c r="U69" s="80"/>
      <c r="V69" s="80"/>
      <c r="W69" s="80"/>
    </row>
    <row r="70">
      <c r="A70" s="34">
        <v>45705.0</v>
      </c>
      <c r="B70" s="168">
        <v>45716.0</v>
      </c>
      <c r="C70" s="35">
        <v>180270.0</v>
      </c>
      <c r="D70" s="35" t="s">
        <v>84</v>
      </c>
      <c r="E70" s="34">
        <v>45078.0</v>
      </c>
      <c r="F70" s="36">
        <f t="shared" si="1"/>
        <v>20</v>
      </c>
      <c r="G70" s="34">
        <v>45141.0</v>
      </c>
      <c r="H70" s="36">
        <f t="shared" si="2"/>
        <v>18</v>
      </c>
      <c r="I70" s="35" t="s">
        <v>131</v>
      </c>
      <c r="J70" s="39"/>
      <c r="K70" s="38"/>
      <c r="L70" s="39"/>
      <c r="M70" s="39"/>
      <c r="N70" s="35" t="s">
        <v>17</v>
      </c>
      <c r="O70" s="40"/>
      <c r="P70" s="61"/>
      <c r="Q70" s="61"/>
      <c r="R70" s="61"/>
      <c r="S70" s="61"/>
      <c r="T70" s="61"/>
      <c r="U70" s="80"/>
      <c r="V70" s="80"/>
      <c r="W70" s="80"/>
    </row>
    <row r="71">
      <c r="A71" s="34">
        <v>45705.0</v>
      </c>
      <c r="B71" s="168">
        <v>45716.0</v>
      </c>
      <c r="C71" s="35">
        <v>202430.0</v>
      </c>
      <c r="D71" s="35" t="s">
        <v>84</v>
      </c>
      <c r="E71" s="34">
        <v>45261.0</v>
      </c>
      <c r="F71" s="36">
        <f t="shared" si="1"/>
        <v>14</v>
      </c>
      <c r="G71" s="34">
        <v>45338.0</v>
      </c>
      <c r="H71" s="36">
        <f t="shared" si="2"/>
        <v>12</v>
      </c>
      <c r="I71" s="35" t="s">
        <v>268</v>
      </c>
      <c r="J71" s="39"/>
      <c r="K71" s="38"/>
      <c r="L71" s="39"/>
      <c r="M71" s="39"/>
      <c r="N71" s="35" t="s">
        <v>17</v>
      </c>
      <c r="O71" s="40"/>
      <c r="P71" s="61"/>
      <c r="Q71" s="61"/>
      <c r="R71" s="61"/>
      <c r="S71" s="61"/>
      <c r="T71" s="61"/>
      <c r="U71" s="80"/>
      <c r="V71" s="80"/>
      <c r="W71" s="80"/>
    </row>
    <row r="72">
      <c r="A72" s="34">
        <v>45705.0</v>
      </c>
      <c r="B72" s="168">
        <v>45716.0</v>
      </c>
      <c r="C72" s="35">
        <v>213226.0</v>
      </c>
      <c r="D72" s="35" t="s">
        <v>84</v>
      </c>
      <c r="E72" s="34">
        <v>45352.0</v>
      </c>
      <c r="F72" s="36">
        <f t="shared" si="1"/>
        <v>11</v>
      </c>
      <c r="G72" s="34">
        <v>45418.0</v>
      </c>
      <c r="H72" s="36">
        <f t="shared" si="2"/>
        <v>9</v>
      </c>
      <c r="I72" s="35" t="s">
        <v>268</v>
      </c>
      <c r="J72" s="39"/>
      <c r="K72" s="38"/>
      <c r="L72" s="39"/>
      <c r="M72" s="39"/>
      <c r="N72" s="35" t="s">
        <v>17</v>
      </c>
      <c r="O72" s="40"/>
      <c r="P72" s="61"/>
      <c r="Q72" s="61"/>
      <c r="R72" s="61"/>
      <c r="S72" s="61"/>
      <c r="T72" s="61"/>
      <c r="U72" s="80"/>
      <c r="V72" s="80"/>
      <c r="W72" s="80"/>
    </row>
    <row r="73">
      <c r="A73" s="34">
        <v>45705.0</v>
      </c>
      <c r="B73" s="168">
        <v>45716.0</v>
      </c>
      <c r="C73" s="35">
        <v>218101.0</v>
      </c>
      <c r="D73" s="35" t="s">
        <v>84</v>
      </c>
      <c r="E73" s="34">
        <v>45352.0</v>
      </c>
      <c r="F73" s="36">
        <f t="shared" si="1"/>
        <v>11</v>
      </c>
      <c r="G73" s="34">
        <v>45457.0</v>
      </c>
      <c r="H73" s="36">
        <f t="shared" si="2"/>
        <v>8</v>
      </c>
      <c r="I73" s="35" t="s">
        <v>268</v>
      </c>
      <c r="J73" s="39"/>
      <c r="K73" s="38"/>
      <c r="L73" s="39"/>
      <c r="M73" s="39"/>
      <c r="N73" s="35" t="s">
        <v>17</v>
      </c>
      <c r="O73" s="40"/>
      <c r="P73" s="61"/>
      <c r="Q73" s="61"/>
      <c r="R73" s="61"/>
      <c r="S73" s="61"/>
      <c r="T73" s="61"/>
      <c r="U73" s="80"/>
      <c r="V73" s="80"/>
      <c r="W73" s="80"/>
    </row>
    <row r="74">
      <c r="A74" s="34">
        <v>45705.0</v>
      </c>
      <c r="B74" s="168">
        <v>45716.0</v>
      </c>
      <c r="C74" s="35">
        <v>211393.0</v>
      </c>
      <c r="D74" s="35" t="s">
        <v>84</v>
      </c>
      <c r="E74" s="34">
        <v>45383.0</v>
      </c>
      <c r="F74" s="36">
        <f t="shared" si="1"/>
        <v>10</v>
      </c>
      <c r="G74" s="34">
        <v>45401.0</v>
      </c>
      <c r="H74" s="36">
        <f t="shared" si="2"/>
        <v>10</v>
      </c>
      <c r="I74" s="35" t="s">
        <v>268</v>
      </c>
      <c r="J74" s="39"/>
      <c r="K74" s="38"/>
      <c r="L74" s="39"/>
      <c r="M74" s="39"/>
      <c r="N74" s="35" t="s">
        <v>17</v>
      </c>
      <c r="O74" s="40"/>
      <c r="P74" s="61"/>
      <c r="Q74" s="61"/>
      <c r="R74" s="61"/>
      <c r="S74" s="61"/>
      <c r="T74" s="61"/>
      <c r="U74" s="80"/>
      <c r="V74" s="80"/>
      <c r="W74" s="80"/>
    </row>
    <row r="75">
      <c r="A75" s="34">
        <v>45705.0</v>
      </c>
      <c r="B75" s="168">
        <v>45716.0</v>
      </c>
      <c r="C75" s="35">
        <v>185397.0</v>
      </c>
      <c r="D75" s="35" t="s">
        <v>84</v>
      </c>
      <c r="E75" s="34">
        <v>45139.0</v>
      </c>
      <c r="F75" s="36">
        <f t="shared" si="1"/>
        <v>18</v>
      </c>
      <c r="G75" s="34">
        <v>45184.0</v>
      </c>
      <c r="H75" s="36">
        <f t="shared" si="2"/>
        <v>17</v>
      </c>
      <c r="I75" s="35" t="s">
        <v>39</v>
      </c>
      <c r="J75" s="39"/>
      <c r="K75" s="38"/>
      <c r="L75" s="39"/>
      <c r="M75" s="39"/>
      <c r="N75" s="35" t="s">
        <v>17</v>
      </c>
      <c r="O75" s="40"/>
      <c r="P75" s="61"/>
      <c r="Q75" s="61"/>
      <c r="R75" s="61"/>
      <c r="S75" s="61"/>
      <c r="T75" s="61"/>
      <c r="U75" s="80"/>
      <c r="V75" s="80"/>
      <c r="W75" s="80"/>
    </row>
    <row r="76">
      <c r="A76" s="34">
        <v>45705.0</v>
      </c>
      <c r="B76" s="168">
        <v>45716.0</v>
      </c>
      <c r="C76" s="35">
        <v>222185.0</v>
      </c>
      <c r="D76" s="35" t="s">
        <v>84</v>
      </c>
      <c r="E76" s="34">
        <v>45474.0</v>
      </c>
      <c r="F76" s="36">
        <f t="shared" si="1"/>
        <v>7</v>
      </c>
      <c r="G76" s="34">
        <v>45492.0</v>
      </c>
      <c r="H76" s="36">
        <f t="shared" si="2"/>
        <v>7</v>
      </c>
      <c r="I76" s="35" t="s">
        <v>268</v>
      </c>
      <c r="J76" s="39"/>
      <c r="K76" s="38"/>
      <c r="L76" s="39"/>
      <c r="M76" s="39"/>
      <c r="N76" s="35" t="s">
        <v>17</v>
      </c>
      <c r="O76" s="40"/>
      <c r="P76" s="61"/>
      <c r="Q76" s="61"/>
      <c r="R76" s="61"/>
      <c r="S76" s="61"/>
      <c r="T76" s="61"/>
      <c r="U76" s="80"/>
      <c r="V76" s="80"/>
      <c r="W76" s="80"/>
    </row>
    <row r="77">
      <c r="A77" s="34">
        <v>45705.0</v>
      </c>
      <c r="B77" s="168">
        <v>45714.0</v>
      </c>
      <c r="C77" s="35">
        <v>204008.0</v>
      </c>
      <c r="D77" s="35" t="s">
        <v>84</v>
      </c>
      <c r="E77" s="34">
        <v>45292.0</v>
      </c>
      <c r="F77" s="36">
        <f t="shared" si="1"/>
        <v>13</v>
      </c>
      <c r="G77" s="34">
        <v>45355.0</v>
      </c>
      <c r="H77" s="36">
        <f t="shared" si="2"/>
        <v>11</v>
      </c>
      <c r="I77" s="35" t="s">
        <v>62</v>
      </c>
      <c r="J77" s="35">
        <v>102.0</v>
      </c>
      <c r="K77" s="48">
        <v>0.0</v>
      </c>
      <c r="L77" s="35" t="s">
        <v>70</v>
      </c>
      <c r="M77" s="34">
        <v>45714.0</v>
      </c>
      <c r="N77" s="35" t="s">
        <v>15</v>
      </c>
      <c r="O77" s="40"/>
      <c r="P77" s="61"/>
      <c r="Q77" s="61"/>
      <c r="R77" s="61"/>
      <c r="S77" s="61"/>
      <c r="T77" s="61"/>
      <c r="U77" s="80"/>
      <c r="V77" s="80"/>
      <c r="W77" s="80"/>
    </row>
    <row r="78">
      <c r="A78" s="34">
        <v>45705.0</v>
      </c>
      <c r="B78" s="168">
        <v>45713.0</v>
      </c>
      <c r="C78" s="35">
        <v>215948.0</v>
      </c>
      <c r="D78" s="35" t="s">
        <v>84</v>
      </c>
      <c r="E78" s="34">
        <v>45383.0</v>
      </c>
      <c r="F78" s="36">
        <f t="shared" si="1"/>
        <v>10</v>
      </c>
      <c r="G78" s="34">
        <v>45450.0</v>
      </c>
      <c r="H78" s="36">
        <f t="shared" si="2"/>
        <v>8</v>
      </c>
      <c r="I78" s="35" t="s">
        <v>62</v>
      </c>
      <c r="J78" s="35" t="s">
        <v>31</v>
      </c>
      <c r="K78" s="48" t="s">
        <v>22</v>
      </c>
      <c r="L78" s="35" t="s">
        <v>54</v>
      </c>
      <c r="M78" s="34">
        <v>45713.0</v>
      </c>
      <c r="N78" s="35" t="s">
        <v>22</v>
      </c>
      <c r="O78" s="40"/>
      <c r="P78" s="61"/>
      <c r="Q78" s="61"/>
      <c r="R78" s="61"/>
      <c r="S78" s="61"/>
      <c r="T78" s="61"/>
      <c r="U78" s="80"/>
      <c r="V78" s="80"/>
      <c r="W78" s="80"/>
    </row>
    <row r="79">
      <c r="A79" s="34">
        <v>45705.0</v>
      </c>
      <c r="B79" s="168">
        <v>45716.0</v>
      </c>
      <c r="C79" s="35">
        <v>200319.0</v>
      </c>
      <c r="D79" s="35" t="s">
        <v>84</v>
      </c>
      <c r="E79" s="34">
        <v>45078.0</v>
      </c>
      <c r="F79" s="36">
        <f t="shared" si="1"/>
        <v>20</v>
      </c>
      <c r="G79" s="34">
        <v>45328.0</v>
      </c>
      <c r="H79" s="36">
        <f t="shared" si="2"/>
        <v>12</v>
      </c>
      <c r="I79" s="35" t="s">
        <v>265</v>
      </c>
      <c r="J79" s="39"/>
      <c r="K79" s="38"/>
      <c r="L79" s="39"/>
      <c r="M79" s="39"/>
      <c r="N79" s="35" t="s">
        <v>17</v>
      </c>
      <c r="O79" s="40"/>
      <c r="P79" s="61"/>
      <c r="Q79" s="61"/>
      <c r="R79" s="61"/>
      <c r="S79" s="61"/>
      <c r="T79" s="61"/>
      <c r="U79" s="80"/>
      <c r="V79" s="80"/>
      <c r="W79" s="80"/>
    </row>
    <row r="80">
      <c r="A80" s="34">
        <v>45705.0</v>
      </c>
      <c r="B80" s="34">
        <v>45705.0</v>
      </c>
      <c r="C80" s="35">
        <v>159732.0</v>
      </c>
      <c r="D80" s="35" t="s">
        <v>84</v>
      </c>
      <c r="E80" s="34">
        <v>45139.0</v>
      </c>
      <c r="F80" s="36">
        <f t="shared" si="1"/>
        <v>18</v>
      </c>
      <c r="G80" s="34">
        <v>45161.0</v>
      </c>
      <c r="H80" s="36">
        <f t="shared" si="2"/>
        <v>18</v>
      </c>
      <c r="I80" s="35" t="s">
        <v>46</v>
      </c>
      <c r="J80" s="35">
        <v>401.0</v>
      </c>
      <c r="K80" s="48">
        <v>0.0</v>
      </c>
      <c r="L80" s="35" t="s">
        <v>54</v>
      </c>
      <c r="M80" s="34">
        <v>45705.0</v>
      </c>
      <c r="N80" s="35" t="s">
        <v>20</v>
      </c>
      <c r="O80" s="55" t="s">
        <v>412</v>
      </c>
      <c r="P80" s="61"/>
      <c r="Q80" s="61"/>
      <c r="R80" s="61"/>
      <c r="S80" s="61"/>
      <c r="T80" s="61"/>
      <c r="U80" s="80"/>
      <c r="V80" s="80"/>
      <c r="W80" s="80"/>
    </row>
    <row r="81">
      <c r="A81" s="34">
        <v>45705.0</v>
      </c>
      <c r="B81" s="168">
        <v>45716.0</v>
      </c>
      <c r="C81" s="35">
        <v>228762.0</v>
      </c>
      <c r="D81" s="35" t="s">
        <v>84</v>
      </c>
      <c r="E81" s="34">
        <v>45505.0</v>
      </c>
      <c r="F81" s="36">
        <f t="shared" si="1"/>
        <v>6</v>
      </c>
      <c r="G81" s="34">
        <v>45558.0</v>
      </c>
      <c r="H81" s="36">
        <f t="shared" si="2"/>
        <v>5</v>
      </c>
      <c r="I81" s="35" t="s">
        <v>268</v>
      </c>
      <c r="J81" s="39"/>
      <c r="K81" s="38"/>
      <c r="L81" s="39"/>
      <c r="M81" s="39"/>
      <c r="N81" s="35" t="s">
        <v>17</v>
      </c>
      <c r="O81" s="40"/>
      <c r="P81" s="61"/>
      <c r="Q81" s="61"/>
      <c r="R81" s="61"/>
      <c r="S81" s="61"/>
      <c r="T81" s="61"/>
      <c r="U81" s="80"/>
      <c r="V81" s="80"/>
      <c r="W81" s="80"/>
    </row>
    <row r="82">
      <c r="A82" s="34">
        <v>45705.0</v>
      </c>
      <c r="B82" s="168">
        <v>45714.0</v>
      </c>
      <c r="C82" s="35">
        <v>231146.0</v>
      </c>
      <c r="D82" s="35" t="s">
        <v>84</v>
      </c>
      <c r="E82" s="34">
        <v>45474.0</v>
      </c>
      <c r="F82" s="36">
        <f t="shared" si="1"/>
        <v>7</v>
      </c>
      <c r="G82" s="37">
        <v>45580.0</v>
      </c>
      <c r="H82" s="36">
        <f t="shared" si="2"/>
        <v>4</v>
      </c>
      <c r="I82" s="35" t="s">
        <v>62</v>
      </c>
      <c r="J82" s="35">
        <v>104.0</v>
      </c>
      <c r="K82" s="48">
        <v>0.0</v>
      </c>
      <c r="L82" s="35" t="s">
        <v>54</v>
      </c>
      <c r="M82" s="34">
        <v>45714.0</v>
      </c>
      <c r="N82" s="35" t="s">
        <v>15</v>
      </c>
      <c r="O82" s="40"/>
      <c r="P82" s="61"/>
      <c r="Q82" s="61"/>
      <c r="R82" s="61"/>
      <c r="S82" s="61"/>
      <c r="T82" s="61"/>
      <c r="U82" s="80"/>
      <c r="V82" s="80"/>
      <c r="W82" s="80"/>
    </row>
    <row r="83">
      <c r="A83" s="34">
        <v>45705.0</v>
      </c>
      <c r="B83" s="34">
        <v>45707.0</v>
      </c>
      <c r="C83" s="35">
        <v>180299.0</v>
      </c>
      <c r="D83" s="35" t="s">
        <v>84</v>
      </c>
      <c r="E83" s="34">
        <v>45200.0</v>
      </c>
      <c r="F83" s="36">
        <f t="shared" si="1"/>
        <v>16</v>
      </c>
      <c r="G83" s="37">
        <v>45247.0</v>
      </c>
      <c r="H83" s="36">
        <f t="shared" si="2"/>
        <v>15</v>
      </c>
      <c r="I83" s="35" t="s">
        <v>39</v>
      </c>
      <c r="J83" s="39"/>
      <c r="K83" s="38"/>
      <c r="L83" s="39"/>
      <c r="M83" s="39"/>
      <c r="N83" s="35" t="s">
        <v>21</v>
      </c>
      <c r="O83" s="40"/>
      <c r="P83" s="61"/>
      <c r="Q83" s="61"/>
      <c r="R83" s="61"/>
      <c r="S83" s="61"/>
      <c r="T83" s="61"/>
      <c r="U83" s="80"/>
      <c r="V83" s="80"/>
      <c r="W83" s="80"/>
    </row>
    <row r="84">
      <c r="A84" s="34">
        <v>45705.0</v>
      </c>
      <c r="B84" s="168">
        <v>45716.0</v>
      </c>
      <c r="C84" s="35">
        <v>236190.0</v>
      </c>
      <c r="D84" s="35" t="s">
        <v>84</v>
      </c>
      <c r="E84" s="34">
        <v>45536.0</v>
      </c>
      <c r="F84" s="36">
        <f t="shared" si="1"/>
        <v>5</v>
      </c>
      <c r="G84" s="34">
        <v>45630.0</v>
      </c>
      <c r="H84" s="36">
        <f t="shared" si="2"/>
        <v>2</v>
      </c>
      <c r="I84" s="35" t="s">
        <v>268</v>
      </c>
      <c r="J84" s="39"/>
      <c r="K84" s="38"/>
      <c r="L84" s="39"/>
      <c r="M84" s="39"/>
      <c r="N84" s="35" t="s">
        <v>17</v>
      </c>
      <c r="O84" s="40"/>
      <c r="P84" s="61"/>
      <c r="Q84" s="61"/>
      <c r="R84" s="61"/>
      <c r="S84" s="61"/>
      <c r="T84" s="61"/>
      <c r="U84" s="80"/>
      <c r="V84" s="80"/>
      <c r="W84" s="80"/>
    </row>
    <row r="85">
      <c r="A85" s="34">
        <v>45705.0</v>
      </c>
      <c r="B85" s="168">
        <v>45716.0</v>
      </c>
      <c r="C85" s="35">
        <v>218877.0</v>
      </c>
      <c r="D85" s="35" t="s">
        <v>84</v>
      </c>
      <c r="E85" s="34">
        <v>45444.0</v>
      </c>
      <c r="F85" s="36">
        <f t="shared" si="1"/>
        <v>8</v>
      </c>
      <c r="G85" s="34">
        <v>45469.0</v>
      </c>
      <c r="H85" s="36">
        <f t="shared" si="2"/>
        <v>8</v>
      </c>
      <c r="I85" s="35" t="s">
        <v>49</v>
      </c>
      <c r="J85" s="39"/>
      <c r="K85" s="38"/>
      <c r="L85" s="39"/>
      <c r="M85" s="39"/>
      <c r="N85" s="35" t="s">
        <v>17</v>
      </c>
      <c r="O85" s="40"/>
      <c r="P85" s="61"/>
      <c r="Q85" s="61"/>
      <c r="R85" s="61"/>
      <c r="S85" s="61"/>
      <c r="T85" s="61"/>
      <c r="U85" s="80"/>
      <c r="V85" s="80"/>
      <c r="W85" s="80"/>
    </row>
    <row r="86">
      <c r="A86" s="34">
        <v>45705.0</v>
      </c>
      <c r="B86" s="34">
        <v>45707.0</v>
      </c>
      <c r="C86" s="35">
        <v>152304.0</v>
      </c>
      <c r="D86" s="35" t="s">
        <v>89</v>
      </c>
      <c r="E86" s="34">
        <v>44835.0</v>
      </c>
      <c r="F86" s="36">
        <f t="shared" si="1"/>
        <v>28</v>
      </c>
      <c r="G86" s="37">
        <v>44893.0</v>
      </c>
      <c r="H86" s="36">
        <f t="shared" si="2"/>
        <v>27</v>
      </c>
      <c r="I86" s="35" t="s">
        <v>49</v>
      </c>
      <c r="J86" s="39"/>
      <c r="K86" s="48" t="s">
        <v>267</v>
      </c>
      <c r="L86" s="35" t="s">
        <v>68</v>
      </c>
      <c r="M86" s="34">
        <v>45705.0</v>
      </c>
      <c r="N86" s="35" t="s">
        <v>21</v>
      </c>
      <c r="O86" s="40"/>
      <c r="P86" s="61"/>
      <c r="Q86" s="61"/>
      <c r="R86" s="61"/>
      <c r="S86" s="61"/>
      <c r="T86" s="61"/>
      <c r="U86" s="80"/>
      <c r="V86" s="80"/>
      <c r="W86" s="80"/>
    </row>
    <row r="87">
      <c r="A87" s="34">
        <v>45705.0</v>
      </c>
      <c r="B87" s="168">
        <v>45716.0</v>
      </c>
      <c r="C87" s="35">
        <v>186107.0</v>
      </c>
      <c r="D87" s="35" t="s">
        <v>89</v>
      </c>
      <c r="E87" s="34">
        <v>45108.0</v>
      </c>
      <c r="F87" s="36">
        <f t="shared" si="1"/>
        <v>19</v>
      </c>
      <c r="G87" s="34">
        <v>45184.0</v>
      </c>
      <c r="H87" s="36">
        <f t="shared" si="2"/>
        <v>17</v>
      </c>
      <c r="I87" s="35" t="s">
        <v>49</v>
      </c>
      <c r="J87" s="39"/>
      <c r="K87" s="38"/>
      <c r="L87" s="39"/>
      <c r="M87" s="39"/>
      <c r="N87" s="35" t="s">
        <v>17</v>
      </c>
      <c r="O87" s="40"/>
      <c r="P87" s="61"/>
      <c r="Q87" s="61"/>
      <c r="R87" s="61"/>
      <c r="S87" s="61"/>
      <c r="T87" s="61"/>
      <c r="U87" s="80"/>
      <c r="V87" s="80"/>
      <c r="W87" s="80"/>
    </row>
    <row r="88">
      <c r="A88" s="34">
        <v>45705.0</v>
      </c>
      <c r="B88" s="168">
        <v>45716.0</v>
      </c>
      <c r="C88" s="35">
        <v>198879.0</v>
      </c>
      <c r="D88" s="35" t="s">
        <v>89</v>
      </c>
      <c r="E88" s="34">
        <v>45078.0</v>
      </c>
      <c r="F88" s="36">
        <f t="shared" si="1"/>
        <v>20</v>
      </c>
      <c r="G88" s="34">
        <v>45308.0</v>
      </c>
      <c r="H88" s="36">
        <f t="shared" si="2"/>
        <v>13</v>
      </c>
      <c r="I88" s="35" t="s">
        <v>39</v>
      </c>
      <c r="J88" s="39"/>
      <c r="K88" s="38"/>
      <c r="L88" s="39"/>
      <c r="M88" s="39"/>
      <c r="N88" s="35" t="s">
        <v>17</v>
      </c>
      <c r="O88" s="40"/>
      <c r="P88" s="61"/>
      <c r="Q88" s="61"/>
      <c r="R88" s="61"/>
      <c r="S88" s="61"/>
      <c r="T88" s="61"/>
      <c r="U88" s="80"/>
      <c r="V88" s="80"/>
      <c r="W88" s="80"/>
    </row>
    <row r="89">
      <c r="A89" s="34">
        <v>45705.0</v>
      </c>
      <c r="B89" s="168">
        <v>45716.0</v>
      </c>
      <c r="C89" s="35">
        <v>208508.0</v>
      </c>
      <c r="D89" s="35" t="s">
        <v>89</v>
      </c>
      <c r="E89" s="34">
        <v>45352.0</v>
      </c>
      <c r="F89" s="36">
        <f t="shared" si="1"/>
        <v>11</v>
      </c>
      <c r="G89" s="34">
        <v>45426.0</v>
      </c>
      <c r="H89" s="36">
        <f t="shared" si="2"/>
        <v>9</v>
      </c>
      <c r="I89" s="35" t="s">
        <v>43</v>
      </c>
      <c r="J89" s="39"/>
      <c r="K89" s="38"/>
      <c r="L89" s="39"/>
      <c r="M89" s="39"/>
      <c r="N89" s="35" t="s">
        <v>17</v>
      </c>
      <c r="O89" s="40"/>
      <c r="P89" s="61"/>
      <c r="Q89" s="61"/>
      <c r="R89" s="61"/>
      <c r="S89" s="61"/>
      <c r="T89" s="61"/>
      <c r="U89" s="80"/>
      <c r="V89" s="80"/>
      <c r="W89" s="80"/>
    </row>
    <row r="90">
      <c r="A90" s="34">
        <v>45705.0</v>
      </c>
      <c r="B90" s="168">
        <v>45714.0</v>
      </c>
      <c r="C90" s="35">
        <v>209749.0</v>
      </c>
      <c r="D90" s="35" t="s">
        <v>89</v>
      </c>
      <c r="E90" s="34">
        <v>45383.0</v>
      </c>
      <c r="F90" s="36">
        <f t="shared" si="1"/>
        <v>10</v>
      </c>
      <c r="G90" s="34">
        <v>45393.0</v>
      </c>
      <c r="H90" s="36">
        <f t="shared" si="2"/>
        <v>10</v>
      </c>
      <c r="I90" s="35" t="s">
        <v>43</v>
      </c>
      <c r="J90" s="35">
        <v>314.0</v>
      </c>
      <c r="K90" s="48" t="s">
        <v>74</v>
      </c>
      <c r="L90" s="39"/>
      <c r="M90" s="35" t="s">
        <v>410</v>
      </c>
      <c r="N90" s="35" t="s">
        <v>20</v>
      </c>
      <c r="O90" s="40"/>
      <c r="P90" s="61"/>
      <c r="Q90" s="61"/>
      <c r="R90" s="61"/>
      <c r="S90" s="61"/>
      <c r="T90" s="61"/>
      <c r="U90" s="80"/>
      <c r="V90" s="80"/>
      <c r="W90" s="80"/>
    </row>
    <row r="91">
      <c r="A91" s="34">
        <v>45705.0</v>
      </c>
      <c r="B91" s="168">
        <v>45716.0</v>
      </c>
      <c r="C91" s="35">
        <v>220199.0</v>
      </c>
      <c r="D91" s="35" t="s">
        <v>89</v>
      </c>
      <c r="E91" s="34">
        <v>45444.0</v>
      </c>
      <c r="F91" s="36">
        <f t="shared" si="1"/>
        <v>8</v>
      </c>
      <c r="G91" s="34">
        <v>45477.0</v>
      </c>
      <c r="H91" s="36">
        <f t="shared" si="2"/>
        <v>7</v>
      </c>
      <c r="I91" s="35" t="s">
        <v>43</v>
      </c>
      <c r="J91" s="39"/>
      <c r="K91" s="38"/>
      <c r="L91" s="39"/>
      <c r="M91" s="39"/>
      <c r="N91" s="35" t="s">
        <v>17</v>
      </c>
      <c r="O91" s="40"/>
      <c r="P91" s="61"/>
      <c r="Q91" s="61"/>
      <c r="R91" s="61"/>
      <c r="S91" s="61"/>
      <c r="T91" s="61"/>
      <c r="U91" s="80"/>
      <c r="V91" s="80"/>
      <c r="W91" s="80"/>
    </row>
    <row r="92">
      <c r="A92" s="34">
        <v>45705.0</v>
      </c>
      <c r="B92" s="168">
        <v>45716.0</v>
      </c>
      <c r="C92" s="35">
        <v>218345.0</v>
      </c>
      <c r="D92" s="35" t="s">
        <v>89</v>
      </c>
      <c r="E92" s="34">
        <v>45383.0</v>
      </c>
      <c r="F92" s="36">
        <f t="shared" si="1"/>
        <v>10</v>
      </c>
      <c r="G92" s="34">
        <v>45461.0</v>
      </c>
      <c r="H92" s="36">
        <f t="shared" si="2"/>
        <v>8</v>
      </c>
      <c r="I92" s="35" t="s">
        <v>49</v>
      </c>
      <c r="J92" s="39"/>
      <c r="K92" s="38"/>
      <c r="L92" s="39"/>
      <c r="M92" s="39"/>
      <c r="N92" s="35" t="s">
        <v>17</v>
      </c>
      <c r="O92" s="40"/>
      <c r="P92" s="61"/>
      <c r="Q92" s="61"/>
      <c r="R92" s="61"/>
      <c r="S92" s="61"/>
      <c r="T92" s="61"/>
      <c r="U92" s="80"/>
      <c r="V92" s="80"/>
      <c r="W92" s="80"/>
    </row>
    <row r="93">
      <c r="A93" s="34">
        <v>45705.0</v>
      </c>
      <c r="B93" s="168">
        <v>45716.0</v>
      </c>
      <c r="C93" s="35">
        <v>233446.0</v>
      </c>
      <c r="D93" s="35" t="s">
        <v>89</v>
      </c>
      <c r="E93" s="34">
        <v>44927.0</v>
      </c>
      <c r="F93" s="36">
        <f t="shared" si="1"/>
        <v>25</v>
      </c>
      <c r="G93" s="37">
        <v>45609.0</v>
      </c>
      <c r="H93" s="36">
        <f t="shared" si="2"/>
        <v>3</v>
      </c>
      <c r="I93" s="35" t="s">
        <v>43</v>
      </c>
      <c r="J93" s="39"/>
      <c r="K93" s="38"/>
      <c r="L93" s="39"/>
      <c r="M93" s="39"/>
      <c r="N93" s="35" t="s">
        <v>17</v>
      </c>
      <c r="O93" s="40"/>
      <c r="P93" s="61"/>
      <c r="Q93" s="61"/>
      <c r="R93" s="61"/>
      <c r="S93" s="61"/>
      <c r="T93" s="61"/>
      <c r="U93" s="80"/>
      <c r="V93" s="80"/>
      <c r="W93" s="80"/>
    </row>
    <row r="94">
      <c r="A94" s="34">
        <v>45705.0</v>
      </c>
      <c r="B94" s="168">
        <v>45716.0</v>
      </c>
      <c r="C94" s="35">
        <v>236194.0</v>
      </c>
      <c r="D94" s="35" t="s">
        <v>89</v>
      </c>
      <c r="E94" s="34">
        <v>45444.0</v>
      </c>
      <c r="F94" s="36">
        <f t="shared" si="1"/>
        <v>8</v>
      </c>
      <c r="G94" s="34">
        <v>45630.0</v>
      </c>
      <c r="H94" s="36">
        <f t="shared" si="2"/>
        <v>2</v>
      </c>
      <c r="I94" s="35" t="s">
        <v>43</v>
      </c>
      <c r="J94" s="39"/>
      <c r="K94" s="38"/>
      <c r="L94" s="39"/>
      <c r="M94" s="39"/>
      <c r="N94" s="35" t="s">
        <v>17</v>
      </c>
      <c r="O94" s="40"/>
      <c r="P94" s="61"/>
      <c r="Q94" s="61"/>
      <c r="R94" s="61"/>
      <c r="S94" s="61"/>
      <c r="T94" s="61"/>
      <c r="U94" s="80"/>
      <c r="V94" s="80"/>
      <c r="W94" s="80"/>
    </row>
    <row r="95">
      <c r="A95" s="34">
        <v>45705.0</v>
      </c>
      <c r="B95" s="168">
        <v>45716.0</v>
      </c>
      <c r="C95" s="35">
        <v>239610.0</v>
      </c>
      <c r="D95" s="35" t="s">
        <v>89</v>
      </c>
      <c r="E95" s="34">
        <v>45047.0</v>
      </c>
      <c r="F95" s="36">
        <f t="shared" si="1"/>
        <v>21</v>
      </c>
      <c r="G95" s="34">
        <v>45673.0</v>
      </c>
      <c r="H95" s="36">
        <f t="shared" si="2"/>
        <v>1</v>
      </c>
      <c r="I95" s="35" t="s">
        <v>136</v>
      </c>
      <c r="J95" s="39"/>
      <c r="K95" s="38"/>
      <c r="L95" s="39"/>
      <c r="M95" s="39"/>
      <c r="N95" s="35" t="s">
        <v>17</v>
      </c>
      <c r="O95" s="40"/>
      <c r="P95" s="61"/>
      <c r="Q95" s="61"/>
      <c r="R95" s="61"/>
      <c r="S95" s="61"/>
      <c r="T95" s="61"/>
      <c r="U95" s="80"/>
      <c r="V95" s="80"/>
      <c r="W95" s="80"/>
    </row>
    <row r="96">
      <c r="A96" s="34">
        <v>45705.0</v>
      </c>
      <c r="B96" s="168">
        <v>45716.0</v>
      </c>
      <c r="C96" s="35">
        <v>102469.0</v>
      </c>
      <c r="D96" s="35" t="s">
        <v>94</v>
      </c>
      <c r="E96" s="34">
        <v>44378.0</v>
      </c>
      <c r="F96" s="36">
        <f t="shared" si="1"/>
        <v>43</v>
      </c>
      <c r="G96" s="34">
        <v>44475.0</v>
      </c>
      <c r="H96" s="36">
        <f t="shared" si="2"/>
        <v>40</v>
      </c>
      <c r="I96" s="35" t="s">
        <v>265</v>
      </c>
      <c r="J96" s="39"/>
      <c r="K96" s="38"/>
      <c r="L96" s="39"/>
      <c r="M96" s="39"/>
      <c r="N96" s="35" t="s">
        <v>17</v>
      </c>
      <c r="O96" s="40"/>
      <c r="P96" s="61"/>
      <c r="Q96" s="61"/>
      <c r="R96" s="61"/>
      <c r="S96" s="61"/>
      <c r="T96" s="61"/>
      <c r="U96" s="80"/>
      <c r="V96" s="80"/>
      <c r="W96" s="80"/>
    </row>
    <row r="97">
      <c r="A97" s="34">
        <v>45705.0</v>
      </c>
      <c r="B97" s="168">
        <v>45716.0</v>
      </c>
      <c r="C97" s="35">
        <v>191630.0</v>
      </c>
      <c r="D97" s="35" t="s">
        <v>94</v>
      </c>
      <c r="E97" s="34">
        <v>45231.0</v>
      </c>
      <c r="F97" s="36">
        <f t="shared" si="1"/>
        <v>15</v>
      </c>
      <c r="G97" s="34">
        <v>45236.0</v>
      </c>
      <c r="H97" s="36">
        <f t="shared" si="2"/>
        <v>15</v>
      </c>
      <c r="I97" s="35" t="s">
        <v>268</v>
      </c>
      <c r="J97" s="39"/>
      <c r="K97" s="38"/>
      <c r="L97" s="39"/>
      <c r="M97" s="39"/>
      <c r="N97" s="35" t="s">
        <v>17</v>
      </c>
      <c r="O97" s="40"/>
      <c r="P97" s="61"/>
      <c r="Q97" s="61"/>
      <c r="R97" s="61"/>
      <c r="S97" s="61"/>
      <c r="T97" s="61"/>
      <c r="U97" s="80"/>
      <c r="V97" s="80"/>
      <c r="W97" s="80"/>
    </row>
    <row r="98">
      <c r="A98" s="34">
        <v>45705.0</v>
      </c>
      <c r="B98" s="168">
        <v>45716.0</v>
      </c>
      <c r="C98" s="35">
        <v>178112.0</v>
      </c>
      <c r="D98" s="35" t="s">
        <v>94</v>
      </c>
      <c r="E98" s="34">
        <v>45108.0</v>
      </c>
      <c r="F98" s="36">
        <f t="shared" si="1"/>
        <v>19</v>
      </c>
      <c r="G98" s="34">
        <v>45118.0</v>
      </c>
      <c r="H98" s="36">
        <f t="shared" si="2"/>
        <v>19</v>
      </c>
      <c r="I98" s="35" t="s">
        <v>62</v>
      </c>
      <c r="J98" s="35">
        <v>102.0</v>
      </c>
      <c r="K98" s="38"/>
      <c r="L98" s="39"/>
      <c r="M98" s="39"/>
      <c r="N98" s="35" t="s">
        <v>17</v>
      </c>
      <c r="O98" s="40"/>
      <c r="P98" s="61"/>
      <c r="Q98" s="61"/>
      <c r="R98" s="61"/>
      <c r="S98" s="61"/>
      <c r="T98" s="61"/>
      <c r="U98" s="80"/>
      <c r="V98" s="80"/>
      <c r="W98" s="80"/>
    </row>
    <row r="99">
      <c r="A99" s="34">
        <v>45705.0</v>
      </c>
      <c r="B99" s="168">
        <v>45716.0</v>
      </c>
      <c r="C99" s="35">
        <v>217248.0</v>
      </c>
      <c r="D99" s="35" t="s">
        <v>94</v>
      </c>
      <c r="E99" s="34">
        <v>45413.0</v>
      </c>
      <c r="F99" s="36">
        <f t="shared" si="1"/>
        <v>9</v>
      </c>
      <c r="G99" s="34">
        <v>45450.0</v>
      </c>
      <c r="H99" s="36">
        <f t="shared" si="2"/>
        <v>8</v>
      </c>
      <c r="I99" s="35" t="s">
        <v>43</v>
      </c>
      <c r="J99" s="39"/>
      <c r="K99" s="38"/>
      <c r="L99" s="39"/>
      <c r="M99" s="39"/>
      <c r="N99" s="35" t="s">
        <v>17</v>
      </c>
      <c r="O99" s="40"/>
      <c r="P99" s="61"/>
      <c r="Q99" s="61"/>
      <c r="R99" s="61"/>
      <c r="S99" s="61"/>
      <c r="T99" s="61"/>
      <c r="U99" s="80"/>
      <c r="V99" s="80"/>
      <c r="W99" s="80"/>
    </row>
    <row r="100">
      <c r="A100" s="34">
        <v>45705.0</v>
      </c>
      <c r="B100" s="168">
        <v>45716.0</v>
      </c>
      <c r="C100" s="35">
        <v>175089.0</v>
      </c>
      <c r="D100" s="35" t="s">
        <v>94</v>
      </c>
      <c r="E100" s="34">
        <v>45047.0</v>
      </c>
      <c r="F100" s="36">
        <f t="shared" si="1"/>
        <v>21</v>
      </c>
      <c r="G100" s="34">
        <v>45096.0</v>
      </c>
      <c r="H100" s="36">
        <f t="shared" si="2"/>
        <v>20</v>
      </c>
      <c r="I100" s="35" t="s">
        <v>67</v>
      </c>
      <c r="J100" s="39"/>
      <c r="K100" s="38"/>
      <c r="L100" s="39"/>
      <c r="M100" s="39"/>
      <c r="N100" s="35" t="s">
        <v>17</v>
      </c>
      <c r="O100" s="40"/>
      <c r="P100" s="61"/>
      <c r="Q100" s="61"/>
      <c r="R100" s="61"/>
      <c r="S100" s="61"/>
      <c r="T100" s="61"/>
      <c r="U100" s="80"/>
      <c r="V100" s="80"/>
      <c r="W100" s="80"/>
    </row>
    <row r="101">
      <c r="A101" s="34">
        <v>45705.0</v>
      </c>
      <c r="B101" s="168">
        <v>45716.0</v>
      </c>
      <c r="C101" s="35">
        <v>103667.0</v>
      </c>
      <c r="D101" s="35" t="s">
        <v>95</v>
      </c>
      <c r="E101" s="34">
        <v>44378.0</v>
      </c>
      <c r="F101" s="36">
        <f t="shared" si="1"/>
        <v>43</v>
      </c>
      <c r="G101" s="37">
        <v>44488.0</v>
      </c>
      <c r="H101" s="36">
        <f t="shared" si="2"/>
        <v>40</v>
      </c>
      <c r="I101" s="35" t="s">
        <v>39</v>
      </c>
      <c r="J101" s="39"/>
      <c r="K101" s="38"/>
      <c r="L101" s="39"/>
      <c r="M101" s="39"/>
      <c r="N101" s="35" t="s">
        <v>17</v>
      </c>
      <c r="O101" s="40"/>
      <c r="P101" s="61"/>
      <c r="Q101" s="61"/>
      <c r="R101" s="61"/>
      <c r="S101" s="61"/>
      <c r="T101" s="61"/>
      <c r="U101" s="80"/>
      <c r="V101" s="80"/>
      <c r="W101" s="80"/>
    </row>
    <row r="102">
      <c r="A102" s="34">
        <v>45705.0</v>
      </c>
      <c r="B102" s="168">
        <v>45713.0</v>
      </c>
      <c r="C102" s="35">
        <v>220227.0</v>
      </c>
      <c r="D102" s="35" t="s">
        <v>95</v>
      </c>
      <c r="E102" s="34">
        <v>45383.0</v>
      </c>
      <c r="F102" s="36">
        <f t="shared" si="1"/>
        <v>10</v>
      </c>
      <c r="G102" s="34">
        <v>45483.0</v>
      </c>
      <c r="H102" s="36">
        <f t="shared" si="2"/>
        <v>7</v>
      </c>
      <c r="I102" s="35" t="s">
        <v>62</v>
      </c>
      <c r="J102" s="35">
        <v>102.0</v>
      </c>
      <c r="K102" s="48" t="s">
        <v>21</v>
      </c>
      <c r="L102" s="35" t="s">
        <v>68</v>
      </c>
      <c r="M102" s="34">
        <v>45684.0</v>
      </c>
      <c r="N102" s="35" t="s">
        <v>21</v>
      </c>
      <c r="O102" s="40"/>
      <c r="P102" s="61"/>
      <c r="Q102" s="61"/>
      <c r="R102" s="61"/>
      <c r="S102" s="61"/>
      <c r="T102" s="61"/>
      <c r="U102" s="80"/>
      <c r="V102" s="80"/>
      <c r="W102" s="80"/>
    </row>
    <row r="103">
      <c r="A103" s="34">
        <v>45705.0</v>
      </c>
      <c r="B103" s="168">
        <v>45716.0</v>
      </c>
      <c r="C103" s="35">
        <v>222754.0</v>
      </c>
      <c r="D103" s="35" t="s">
        <v>98</v>
      </c>
      <c r="E103" s="34">
        <v>45231.0</v>
      </c>
      <c r="F103" s="36">
        <f t="shared" si="1"/>
        <v>15</v>
      </c>
      <c r="G103" s="34">
        <v>45502.0</v>
      </c>
      <c r="H103" s="36">
        <f t="shared" si="2"/>
        <v>6</v>
      </c>
      <c r="I103" s="35" t="s">
        <v>265</v>
      </c>
      <c r="J103" s="39"/>
      <c r="K103" s="38"/>
      <c r="L103" s="39"/>
      <c r="M103" s="39"/>
      <c r="N103" s="35" t="s">
        <v>17</v>
      </c>
      <c r="O103" s="40"/>
      <c r="P103" s="61"/>
      <c r="Q103" s="61"/>
      <c r="R103" s="61"/>
      <c r="S103" s="61"/>
      <c r="T103" s="61"/>
      <c r="U103" s="80"/>
      <c r="V103" s="80"/>
      <c r="W103" s="80"/>
    </row>
    <row r="104">
      <c r="A104" s="34">
        <v>45705.0</v>
      </c>
      <c r="B104" s="168">
        <v>45716.0</v>
      </c>
      <c r="C104" s="35">
        <v>205075.0</v>
      </c>
      <c r="D104" s="35" t="s">
        <v>99</v>
      </c>
      <c r="E104" s="34">
        <v>45261.0</v>
      </c>
      <c r="F104" s="36">
        <f t="shared" si="1"/>
        <v>14</v>
      </c>
      <c r="G104" s="34">
        <v>45362.0</v>
      </c>
      <c r="H104" s="36">
        <f t="shared" si="2"/>
        <v>11</v>
      </c>
      <c r="I104" s="35" t="s">
        <v>268</v>
      </c>
      <c r="J104" s="39"/>
      <c r="K104" s="38"/>
      <c r="L104" s="39"/>
      <c r="M104" s="39"/>
      <c r="N104" s="35" t="s">
        <v>17</v>
      </c>
      <c r="O104" s="40"/>
      <c r="P104" s="61"/>
      <c r="Q104" s="61"/>
      <c r="R104" s="61"/>
      <c r="S104" s="61"/>
      <c r="T104" s="61"/>
      <c r="U104" s="80"/>
      <c r="V104" s="80"/>
      <c r="W104" s="80"/>
    </row>
    <row r="105">
      <c r="A105" s="34">
        <v>45705.0</v>
      </c>
      <c r="B105" s="168">
        <v>45716.0</v>
      </c>
      <c r="C105" s="35">
        <v>193844.0</v>
      </c>
      <c r="D105" s="35" t="s">
        <v>99</v>
      </c>
      <c r="E105" s="34">
        <v>45231.0</v>
      </c>
      <c r="F105" s="36">
        <f t="shared" si="1"/>
        <v>15</v>
      </c>
      <c r="G105" s="37">
        <v>45253.0</v>
      </c>
      <c r="H105" s="36">
        <f t="shared" si="2"/>
        <v>15</v>
      </c>
      <c r="I105" s="35" t="s">
        <v>268</v>
      </c>
      <c r="J105" s="39"/>
      <c r="K105" s="38"/>
      <c r="L105" s="39"/>
      <c r="M105" s="39"/>
      <c r="N105" s="35" t="s">
        <v>17</v>
      </c>
      <c r="O105" s="40"/>
      <c r="P105" s="61"/>
      <c r="Q105" s="61"/>
      <c r="R105" s="61"/>
      <c r="S105" s="61"/>
      <c r="T105" s="61"/>
      <c r="U105" s="80"/>
      <c r="V105" s="80"/>
      <c r="W105" s="80"/>
    </row>
    <row r="106">
      <c r="A106" s="34">
        <v>45705.0</v>
      </c>
      <c r="B106" s="168">
        <v>45716.0</v>
      </c>
      <c r="C106" s="35">
        <v>181951.0</v>
      </c>
      <c r="D106" s="35" t="s">
        <v>99</v>
      </c>
      <c r="E106" s="34">
        <v>45047.0</v>
      </c>
      <c r="F106" s="36">
        <f t="shared" si="1"/>
        <v>21</v>
      </c>
      <c r="G106" s="34">
        <v>45152.0</v>
      </c>
      <c r="H106" s="36">
        <f t="shared" si="2"/>
        <v>18</v>
      </c>
      <c r="I106" s="35" t="s">
        <v>265</v>
      </c>
      <c r="J106" s="39"/>
      <c r="K106" s="38"/>
      <c r="L106" s="39"/>
      <c r="M106" s="39"/>
      <c r="N106" s="35" t="s">
        <v>17</v>
      </c>
      <c r="O106" s="40"/>
      <c r="P106" s="61"/>
      <c r="Q106" s="61"/>
      <c r="R106" s="61"/>
      <c r="S106" s="61"/>
      <c r="T106" s="61"/>
      <c r="U106" s="80"/>
      <c r="V106" s="80"/>
      <c r="W106" s="80"/>
    </row>
    <row r="107">
      <c r="A107" s="34">
        <v>45705.0</v>
      </c>
      <c r="B107" s="168">
        <v>45716.0</v>
      </c>
      <c r="C107" s="35">
        <v>222812.0</v>
      </c>
      <c r="D107" s="35" t="s">
        <v>99</v>
      </c>
      <c r="E107" s="34">
        <v>45444.0</v>
      </c>
      <c r="F107" s="36">
        <f t="shared" si="1"/>
        <v>8</v>
      </c>
      <c r="G107" s="34">
        <v>45499.0</v>
      </c>
      <c r="H107" s="36">
        <f t="shared" si="2"/>
        <v>7</v>
      </c>
      <c r="I107" s="35" t="s">
        <v>268</v>
      </c>
      <c r="J107" s="39"/>
      <c r="K107" s="38"/>
      <c r="L107" s="39"/>
      <c r="M107" s="39"/>
      <c r="N107" s="35" t="s">
        <v>17</v>
      </c>
      <c r="O107" s="40"/>
      <c r="P107" s="61"/>
      <c r="Q107" s="61"/>
      <c r="R107" s="61"/>
      <c r="S107" s="61"/>
      <c r="T107" s="61"/>
      <c r="U107" s="80"/>
      <c r="V107" s="80"/>
      <c r="W107" s="80"/>
    </row>
    <row r="108">
      <c r="A108" s="34">
        <v>45705.0</v>
      </c>
      <c r="B108" s="168">
        <v>45716.0</v>
      </c>
      <c r="C108" s="35">
        <v>236993.0</v>
      </c>
      <c r="D108" s="35" t="s">
        <v>99</v>
      </c>
      <c r="E108" s="34">
        <v>45536.0</v>
      </c>
      <c r="F108" s="36">
        <f t="shared" si="1"/>
        <v>5</v>
      </c>
      <c r="G108" s="37">
        <v>45639.0</v>
      </c>
      <c r="H108" s="36">
        <f t="shared" si="2"/>
        <v>2</v>
      </c>
      <c r="I108" s="35" t="s">
        <v>268</v>
      </c>
      <c r="J108" s="39"/>
      <c r="K108" s="38"/>
      <c r="L108" s="39"/>
      <c r="M108" s="39"/>
      <c r="N108" s="35" t="s">
        <v>17</v>
      </c>
      <c r="O108" s="40"/>
      <c r="P108" s="61"/>
      <c r="Q108" s="61"/>
      <c r="R108" s="61"/>
      <c r="S108" s="61"/>
      <c r="T108" s="61"/>
      <c r="U108" s="80"/>
      <c r="V108" s="80"/>
      <c r="W108" s="80"/>
    </row>
    <row r="109">
      <c r="A109" s="34">
        <v>45705.0</v>
      </c>
      <c r="B109" s="168">
        <v>45716.0</v>
      </c>
      <c r="C109" s="35">
        <v>235624.0</v>
      </c>
      <c r="D109" s="35" t="s">
        <v>102</v>
      </c>
      <c r="E109" s="34">
        <v>45536.0</v>
      </c>
      <c r="F109" s="36">
        <f t="shared" si="1"/>
        <v>5</v>
      </c>
      <c r="G109" s="37">
        <v>45625.0</v>
      </c>
      <c r="H109" s="36">
        <f t="shared" si="2"/>
        <v>2</v>
      </c>
      <c r="I109" s="35" t="s">
        <v>43</v>
      </c>
      <c r="J109" s="39"/>
      <c r="K109" s="38"/>
      <c r="L109" s="39"/>
      <c r="M109" s="39"/>
      <c r="N109" s="35" t="s">
        <v>17</v>
      </c>
      <c r="O109" s="40"/>
      <c r="P109" s="61"/>
      <c r="Q109" s="61"/>
      <c r="R109" s="61"/>
      <c r="S109" s="61"/>
      <c r="T109" s="61"/>
      <c r="U109" s="80"/>
      <c r="V109" s="80"/>
      <c r="W109" s="80"/>
    </row>
    <row r="110">
      <c r="A110" s="34">
        <v>45705.0</v>
      </c>
      <c r="B110" s="34">
        <v>45705.0</v>
      </c>
      <c r="C110" s="35">
        <v>220044.0</v>
      </c>
      <c r="D110" s="35" t="s">
        <v>102</v>
      </c>
      <c r="E110" s="34">
        <v>45231.0</v>
      </c>
      <c r="F110" s="36">
        <f t="shared" si="1"/>
        <v>15</v>
      </c>
      <c r="G110" s="34">
        <v>45477.0</v>
      </c>
      <c r="H110" s="36">
        <f t="shared" si="2"/>
        <v>7</v>
      </c>
      <c r="I110" s="35" t="s">
        <v>46</v>
      </c>
      <c r="J110" s="35">
        <v>404.0</v>
      </c>
      <c r="K110" s="48">
        <v>0.0</v>
      </c>
      <c r="L110" s="35" t="s">
        <v>54</v>
      </c>
      <c r="M110" s="34">
        <v>45705.0</v>
      </c>
      <c r="N110" s="35" t="s">
        <v>20</v>
      </c>
      <c r="O110" s="55" t="s">
        <v>412</v>
      </c>
      <c r="P110" s="61"/>
      <c r="Q110" s="61"/>
      <c r="R110" s="61"/>
      <c r="S110" s="61"/>
      <c r="T110" s="61"/>
      <c r="U110" s="80"/>
      <c r="V110" s="80"/>
      <c r="W110" s="80"/>
    </row>
    <row r="111">
      <c r="A111" s="34">
        <v>45709.0</v>
      </c>
      <c r="B111" s="34">
        <v>45709.0</v>
      </c>
      <c r="C111" s="35">
        <v>209049.0</v>
      </c>
      <c r="D111" s="35" t="s">
        <v>102</v>
      </c>
      <c r="E111" s="34">
        <v>45323.0</v>
      </c>
      <c r="F111" s="36">
        <f t="shared" si="1"/>
        <v>12</v>
      </c>
      <c r="G111" s="34">
        <v>45387.0</v>
      </c>
      <c r="H111" s="36">
        <f t="shared" si="2"/>
        <v>10</v>
      </c>
      <c r="I111" s="35" t="s">
        <v>43</v>
      </c>
      <c r="J111" s="35" t="s">
        <v>246</v>
      </c>
      <c r="K111" s="48">
        <v>9000.0</v>
      </c>
      <c r="L111" s="35" t="s">
        <v>68</v>
      </c>
      <c r="M111" s="35" t="s">
        <v>410</v>
      </c>
      <c r="N111" s="35" t="s">
        <v>15</v>
      </c>
      <c r="O111" s="40"/>
      <c r="P111" s="61"/>
      <c r="Q111" s="61"/>
      <c r="R111" s="61"/>
      <c r="S111" s="61"/>
      <c r="T111" s="61"/>
      <c r="U111" s="80"/>
      <c r="V111" s="80"/>
      <c r="W111" s="80"/>
    </row>
    <row r="112">
      <c r="A112" s="34">
        <v>45705.0</v>
      </c>
      <c r="B112" s="168">
        <v>45713.0</v>
      </c>
      <c r="C112" s="35">
        <v>223079.0</v>
      </c>
      <c r="D112" s="35" t="s">
        <v>102</v>
      </c>
      <c r="E112" s="34">
        <v>45383.0</v>
      </c>
      <c r="F112" s="36">
        <f t="shared" si="1"/>
        <v>10</v>
      </c>
      <c r="G112" s="34">
        <v>45503.0</v>
      </c>
      <c r="H112" s="36">
        <f t="shared" si="2"/>
        <v>6</v>
      </c>
      <c r="I112" s="35" t="s">
        <v>62</v>
      </c>
      <c r="J112" s="35">
        <v>102.0</v>
      </c>
      <c r="K112" s="48">
        <v>20000.0</v>
      </c>
      <c r="L112" s="35" t="s">
        <v>54</v>
      </c>
      <c r="M112" s="34">
        <v>45713.0</v>
      </c>
      <c r="N112" s="35" t="s">
        <v>20</v>
      </c>
      <c r="O112" s="55" t="s">
        <v>412</v>
      </c>
      <c r="P112" s="61"/>
      <c r="Q112" s="61"/>
      <c r="R112" s="61"/>
      <c r="S112" s="61"/>
      <c r="T112" s="61"/>
      <c r="U112" s="80"/>
      <c r="V112" s="80"/>
      <c r="W112" s="80"/>
    </row>
    <row r="113">
      <c r="A113" s="34">
        <v>45705.0</v>
      </c>
      <c r="B113" s="168">
        <v>45716.0</v>
      </c>
      <c r="C113" s="35">
        <v>226987.0</v>
      </c>
      <c r="D113" s="35" t="s">
        <v>102</v>
      </c>
      <c r="E113" s="34">
        <v>45505.0</v>
      </c>
      <c r="F113" s="36">
        <f t="shared" si="1"/>
        <v>6</v>
      </c>
      <c r="G113" s="34">
        <v>45540.0</v>
      </c>
      <c r="H113" s="36">
        <f t="shared" si="2"/>
        <v>5</v>
      </c>
      <c r="I113" s="35" t="s">
        <v>46</v>
      </c>
      <c r="J113" s="35">
        <v>404.0</v>
      </c>
      <c r="K113" s="38"/>
      <c r="L113" s="39"/>
      <c r="M113" s="39"/>
      <c r="N113" s="35" t="s">
        <v>17</v>
      </c>
      <c r="O113" s="40"/>
      <c r="P113" s="61"/>
      <c r="Q113" s="61"/>
      <c r="R113" s="61"/>
      <c r="S113" s="61"/>
      <c r="T113" s="61"/>
      <c r="U113" s="80"/>
      <c r="V113" s="80"/>
      <c r="W113" s="80"/>
    </row>
    <row r="114">
      <c r="A114" s="34">
        <v>45705.0</v>
      </c>
      <c r="B114" s="168">
        <v>45716.0</v>
      </c>
      <c r="C114" s="35">
        <v>234916.0</v>
      </c>
      <c r="D114" s="35" t="s">
        <v>102</v>
      </c>
      <c r="E114" s="34">
        <v>45566.0</v>
      </c>
      <c r="F114" s="36">
        <f t="shared" si="1"/>
        <v>4</v>
      </c>
      <c r="G114" s="37">
        <v>45624.0</v>
      </c>
      <c r="H114" s="36">
        <f t="shared" si="2"/>
        <v>3</v>
      </c>
      <c r="I114" s="35" t="s">
        <v>43</v>
      </c>
      <c r="J114" s="39"/>
      <c r="K114" s="38"/>
      <c r="L114" s="39"/>
      <c r="M114" s="39"/>
      <c r="N114" s="35" t="s">
        <v>17</v>
      </c>
      <c r="O114" s="40"/>
      <c r="P114" s="61"/>
      <c r="Q114" s="61"/>
      <c r="R114" s="61"/>
      <c r="S114" s="61"/>
      <c r="T114" s="61"/>
      <c r="U114" s="80"/>
      <c r="V114" s="80"/>
      <c r="W114" s="80"/>
    </row>
    <row r="115">
      <c r="A115" s="34">
        <v>45705.0</v>
      </c>
      <c r="B115" s="34">
        <v>45341.0</v>
      </c>
      <c r="C115" s="35">
        <v>198451.0</v>
      </c>
      <c r="D115" s="35" t="s">
        <v>105</v>
      </c>
      <c r="E115" s="34">
        <v>45292.0</v>
      </c>
      <c r="F115" s="36">
        <f t="shared" si="1"/>
        <v>13</v>
      </c>
      <c r="G115" s="34">
        <v>45303.0</v>
      </c>
      <c r="H115" s="36">
        <f t="shared" si="2"/>
        <v>13</v>
      </c>
      <c r="I115" s="35" t="s">
        <v>66</v>
      </c>
      <c r="J115" s="35" t="s">
        <v>419</v>
      </c>
      <c r="K115" s="48" t="s">
        <v>420</v>
      </c>
      <c r="L115" s="35" t="s">
        <v>54</v>
      </c>
      <c r="M115" s="34">
        <v>45707.0</v>
      </c>
      <c r="N115" s="35" t="s">
        <v>15</v>
      </c>
      <c r="O115" s="55" t="s">
        <v>421</v>
      </c>
      <c r="P115" s="61"/>
      <c r="Q115" s="61"/>
      <c r="R115" s="61"/>
      <c r="S115" s="61"/>
      <c r="T115" s="61"/>
      <c r="U115" s="80"/>
      <c r="V115" s="80"/>
      <c r="W115" s="80"/>
    </row>
    <row r="116">
      <c r="A116" s="34">
        <v>45702.0</v>
      </c>
      <c r="B116" s="34">
        <v>45707.0</v>
      </c>
      <c r="C116" s="35">
        <v>221752.0</v>
      </c>
      <c r="D116" s="35" t="s">
        <v>105</v>
      </c>
      <c r="E116" s="34">
        <v>45444.0</v>
      </c>
      <c r="F116" s="36">
        <f t="shared" si="1"/>
        <v>8</v>
      </c>
      <c r="G116" s="34">
        <v>45489.0</v>
      </c>
      <c r="H116" s="36">
        <f t="shared" si="2"/>
        <v>7</v>
      </c>
      <c r="I116" s="35" t="s">
        <v>265</v>
      </c>
      <c r="J116" s="35" t="s">
        <v>100</v>
      </c>
      <c r="K116" s="48">
        <v>6000.0</v>
      </c>
      <c r="L116" s="35" t="s">
        <v>54</v>
      </c>
      <c r="M116" s="34">
        <v>45707.0</v>
      </c>
      <c r="N116" s="35" t="s">
        <v>15</v>
      </c>
      <c r="O116" s="55" t="s">
        <v>421</v>
      </c>
      <c r="P116" s="61"/>
      <c r="Q116" s="61"/>
      <c r="R116" s="61"/>
      <c r="S116" s="61"/>
      <c r="T116" s="61"/>
      <c r="U116" s="80"/>
      <c r="V116" s="80"/>
      <c r="W116" s="80"/>
    </row>
    <row r="117">
      <c r="A117" s="34">
        <v>45705.0</v>
      </c>
      <c r="B117" s="168">
        <v>45716.0</v>
      </c>
      <c r="C117" s="35">
        <v>237713.0</v>
      </c>
      <c r="D117" s="35" t="s">
        <v>105</v>
      </c>
      <c r="E117" s="34">
        <v>45566.0</v>
      </c>
      <c r="F117" s="36">
        <f t="shared" si="1"/>
        <v>4</v>
      </c>
      <c r="G117" s="37">
        <v>45647.0</v>
      </c>
      <c r="H117" s="36">
        <f t="shared" si="2"/>
        <v>2</v>
      </c>
      <c r="I117" s="35" t="s">
        <v>43</v>
      </c>
      <c r="J117" s="39"/>
      <c r="K117" s="38"/>
      <c r="L117" s="39"/>
      <c r="M117" s="39"/>
      <c r="N117" s="35" t="s">
        <v>17</v>
      </c>
      <c r="O117" s="40"/>
      <c r="P117" s="61"/>
      <c r="Q117" s="61"/>
      <c r="R117" s="61"/>
      <c r="S117" s="61"/>
      <c r="T117" s="61"/>
      <c r="U117" s="80"/>
      <c r="V117" s="80"/>
      <c r="W117" s="80"/>
    </row>
    <row r="118">
      <c r="A118" s="34">
        <v>45705.0</v>
      </c>
      <c r="B118" s="168">
        <v>45716.0</v>
      </c>
      <c r="C118" s="35">
        <v>211369.0</v>
      </c>
      <c r="D118" s="35" t="s">
        <v>106</v>
      </c>
      <c r="E118" s="34">
        <v>45383.0</v>
      </c>
      <c r="F118" s="36">
        <f t="shared" si="1"/>
        <v>10</v>
      </c>
      <c r="G118" s="34">
        <v>45401.0</v>
      </c>
      <c r="H118" s="36">
        <f t="shared" si="2"/>
        <v>10</v>
      </c>
      <c r="I118" s="35" t="s">
        <v>265</v>
      </c>
      <c r="J118" s="39"/>
      <c r="K118" s="38"/>
      <c r="L118" s="39"/>
      <c r="M118" s="39"/>
      <c r="N118" s="35" t="s">
        <v>17</v>
      </c>
      <c r="O118" s="40"/>
      <c r="P118" s="61"/>
      <c r="Q118" s="61"/>
      <c r="R118" s="61"/>
      <c r="S118" s="61"/>
      <c r="T118" s="61"/>
      <c r="U118" s="80"/>
      <c r="V118" s="80"/>
      <c r="W118" s="80"/>
    </row>
    <row r="119">
      <c r="A119" s="34">
        <v>45705.0</v>
      </c>
      <c r="B119" s="168">
        <v>45716.0</v>
      </c>
      <c r="C119" s="35">
        <v>215460.0</v>
      </c>
      <c r="D119" s="35" t="s">
        <v>106</v>
      </c>
      <c r="E119" s="34">
        <v>45413.0</v>
      </c>
      <c r="F119" s="36">
        <f t="shared" si="1"/>
        <v>9</v>
      </c>
      <c r="G119" s="34">
        <v>45434.0</v>
      </c>
      <c r="H119" s="36">
        <f t="shared" si="2"/>
        <v>9</v>
      </c>
      <c r="I119" s="35" t="s">
        <v>46</v>
      </c>
      <c r="J119" s="35">
        <v>401.0</v>
      </c>
      <c r="K119" s="48">
        <v>7500.0</v>
      </c>
      <c r="L119" s="39"/>
      <c r="M119" s="39"/>
      <c r="N119" s="35" t="s">
        <v>18</v>
      </c>
      <c r="O119" s="40"/>
      <c r="P119" s="61"/>
      <c r="Q119" s="61"/>
      <c r="R119" s="61"/>
      <c r="S119" s="61"/>
      <c r="T119" s="61"/>
      <c r="U119" s="80"/>
      <c r="V119" s="80"/>
      <c r="W119" s="80"/>
    </row>
    <row r="120">
      <c r="A120" s="34">
        <v>45705.0</v>
      </c>
      <c r="B120" s="34">
        <v>45707.0</v>
      </c>
      <c r="C120" s="35">
        <v>237367.0</v>
      </c>
      <c r="D120" s="35" t="s">
        <v>106</v>
      </c>
      <c r="E120" s="34">
        <v>45597.0</v>
      </c>
      <c r="F120" s="36">
        <f t="shared" si="1"/>
        <v>3</v>
      </c>
      <c r="G120" s="37">
        <v>45651.0</v>
      </c>
      <c r="H120" s="36">
        <f t="shared" si="2"/>
        <v>2</v>
      </c>
      <c r="I120" s="35" t="s">
        <v>268</v>
      </c>
      <c r="J120" s="35">
        <v>316.0</v>
      </c>
      <c r="K120" s="48">
        <v>6000.0</v>
      </c>
      <c r="L120" s="35" t="s">
        <v>54</v>
      </c>
      <c r="M120" s="34">
        <v>45707.0</v>
      </c>
      <c r="N120" s="35" t="s">
        <v>15</v>
      </c>
      <c r="O120" s="55" t="s">
        <v>185</v>
      </c>
      <c r="P120" s="61"/>
      <c r="Q120" s="61"/>
      <c r="R120" s="61"/>
      <c r="S120" s="61"/>
      <c r="T120" s="61"/>
      <c r="U120" s="80"/>
      <c r="V120" s="80"/>
      <c r="W120" s="80"/>
    </row>
    <row r="121">
      <c r="A121" s="34">
        <v>45705.0</v>
      </c>
      <c r="B121" s="168">
        <v>45716.0</v>
      </c>
      <c r="C121" s="35">
        <v>147716.0</v>
      </c>
      <c r="D121" s="35" t="s">
        <v>109</v>
      </c>
      <c r="E121" s="34">
        <v>44835.0</v>
      </c>
      <c r="F121" s="36">
        <f t="shared" si="1"/>
        <v>28</v>
      </c>
      <c r="G121" s="37">
        <v>44887.0</v>
      </c>
      <c r="H121" s="36">
        <f t="shared" si="2"/>
        <v>27</v>
      </c>
      <c r="I121" s="35" t="s">
        <v>265</v>
      </c>
      <c r="J121" s="39"/>
      <c r="K121" s="38"/>
      <c r="L121" s="39"/>
      <c r="M121" s="39"/>
      <c r="N121" s="35" t="s">
        <v>17</v>
      </c>
      <c r="O121" s="40"/>
      <c r="P121" s="61"/>
      <c r="Q121" s="61"/>
      <c r="R121" s="61"/>
      <c r="S121" s="61"/>
      <c r="T121" s="61"/>
      <c r="U121" s="80"/>
      <c r="V121" s="80"/>
      <c r="W121" s="80"/>
    </row>
    <row r="122">
      <c r="A122" s="34">
        <v>45705.0</v>
      </c>
      <c r="B122" s="168">
        <v>45716.0</v>
      </c>
      <c r="C122" s="35">
        <v>206187.0</v>
      </c>
      <c r="D122" s="35" t="s">
        <v>109</v>
      </c>
      <c r="E122" s="34">
        <v>45292.0</v>
      </c>
      <c r="F122" s="36">
        <f t="shared" si="1"/>
        <v>13</v>
      </c>
      <c r="G122" s="34">
        <v>45365.0</v>
      </c>
      <c r="H122" s="36">
        <f t="shared" si="2"/>
        <v>11</v>
      </c>
      <c r="I122" s="35" t="s">
        <v>67</v>
      </c>
      <c r="J122" s="35">
        <v>4034.0</v>
      </c>
      <c r="K122" s="48" t="s">
        <v>74</v>
      </c>
      <c r="L122" s="39"/>
      <c r="M122" s="35" t="s">
        <v>422</v>
      </c>
      <c r="N122" s="35" t="s">
        <v>20</v>
      </c>
      <c r="O122" s="40"/>
      <c r="P122" s="61"/>
      <c r="Q122" s="61"/>
      <c r="R122" s="61"/>
      <c r="S122" s="61"/>
      <c r="T122" s="61"/>
      <c r="U122" s="80"/>
      <c r="V122" s="80"/>
      <c r="W122" s="80"/>
    </row>
    <row r="123">
      <c r="A123" s="34">
        <v>45705.0</v>
      </c>
      <c r="B123" s="168">
        <v>45716.0</v>
      </c>
      <c r="C123" s="35">
        <v>143369.0</v>
      </c>
      <c r="D123" s="35" t="s">
        <v>110</v>
      </c>
      <c r="E123" s="34">
        <v>44958.0</v>
      </c>
      <c r="F123" s="36">
        <f t="shared" si="1"/>
        <v>24</v>
      </c>
      <c r="G123" s="34">
        <v>45164.0</v>
      </c>
      <c r="H123" s="36">
        <f t="shared" si="2"/>
        <v>18</v>
      </c>
      <c r="I123" s="35" t="s">
        <v>46</v>
      </c>
      <c r="J123" s="35">
        <v>404.0</v>
      </c>
      <c r="K123" s="38"/>
      <c r="L123" s="39"/>
      <c r="M123" s="39"/>
      <c r="N123" s="35" t="s">
        <v>17</v>
      </c>
      <c r="O123" s="40"/>
      <c r="P123" s="61"/>
      <c r="Q123" s="61"/>
      <c r="R123" s="61"/>
      <c r="S123" s="61"/>
      <c r="T123" s="61"/>
      <c r="U123" s="80"/>
      <c r="V123" s="80"/>
      <c r="W123" s="80"/>
    </row>
    <row r="124">
      <c r="A124" s="34">
        <v>45705.0</v>
      </c>
      <c r="B124" s="168">
        <v>45716.0</v>
      </c>
      <c r="C124" s="35">
        <v>222457.0</v>
      </c>
      <c r="D124" s="35" t="s">
        <v>113</v>
      </c>
      <c r="E124" s="34">
        <v>45444.0</v>
      </c>
      <c r="F124" s="36">
        <f t="shared" si="1"/>
        <v>8</v>
      </c>
      <c r="G124" s="34">
        <v>45498.0</v>
      </c>
      <c r="H124" s="36">
        <f t="shared" si="2"/>
        <v>7</v>
      </c>
      <c r="I124" s="35" t="s">
        <v>265</v>
      </c>
      <c r="J124" s="39"/>
      <c r="K124" s="38"/>
      <c r="L124" s="39"/>
      <c r="M124" s="39"/>
      <c r="N124" s="35" t="s">
        <v>17</v>
      </c>
      <c r="O124" s="40"/>
      <c r="P124" s="61"/>
      <c r="Q124" s="61"/>
      <c r="R124" s="61"/>
      <c r="S124" s="61"/>
      <c r="T124" s="61"/>
      <c r="U124" s="80"/>
      <c r="V124" s="80"/>
      <c r="W124" s="80"/>
    </row>
    <row r="125">
      <c r="A125" s="34">
        <v>45705.0</v>
      </c>
      <c r="B125" s="168">
        <v>45716.0</v>
      </c>
      <c r="C125" s="35">
        <v>224839.0</v>
      </c>
      <c r="D125" s="35" t="s">
        <v>113</v>
      </c>
      <c r="E125" s="34">
        <v>45383.0</v>
      </c>
      <c r="F125" s="36">
        <f t="shared" si="1"/>
        <v>10</v>
      </c>
      <c r="G125" s="34">
        <v>45518.0</v>
      </c>
      <c r="H125" s="36">
        <f t="shared" si="2"/>
        <v>6</v>
      </c>
      <c r="I125" s="35" t="s">
        <v>265</v>
      </c>
      <c r="J125" s="39"/>
      <c r="K125" s="38"/>
      <c r="L125" s="39"/>
      <c r="M125" s="39"/>
      <c r="N125" s="35" t="s">
        <v>17</v>
      </c>
      <c r="O125" s="40"/>
      <c r="P125" s="61"/>
      <c r="Q125" s="61"/>
      <c r="R125" s="61"/>
      <c r="S125" s="61"/>
      <c r="T125" s="61"/>
      <c r="U125" s="80"/>
      <c r="V125" s="80"/>
      <c r="W125" s="80"/>
    </row>
    <row r="126">
      <c r="A126" s="34">
        <v>45705.0</v>
      </c>
      <c r="B126" s="168">
        <v>45714.0</v>
      </c>
      <c r="C126" s="35">
        <v>233388.0</v>
      </c>
      <c r="D126" s="35" t="s">
        <v>114</v>
      </c>
      <c r="E126" s="34">
        <v>45536.0</v>
      </c>
      <c r="F126" s="36">
        <f t="shared" si="1"/>
        <v>5</v>
      </c>
      <c r="G126" s="34">
        <v>45601.0</v>
      </c>
      <c r="H126" s="36">
        <f t="shared" si="2"/>
        <v>3</v>
      </c>
      <c r="I126" s="35" t="s">
        <v>43</v>
      </c>
      <c r="J126" s="35" t="s">
        <v>124</v>
      </c>
      <c r="K126" s="48" t="s">
        <v>74</v>
      </c>
      <c r="L126" s="35" t="s">
        <v>54</v>
      </c>
      <c r="M126" s="34">
        <v>45714.0</v>
      </c>
      <c r="N126" s="35" t="s">
        <v>20</v>
      </c>
      <c r="O126" s="55" t="s">
        <v>412</v>
      </c>
      <c r="P126" s="61"/>
      <c r="Q126" s="61"/>
      <c r="R126" s="61"/>
      <c r="S126" s="61"/>
      <c r="T126" s="61"/>
      <c r="U126" s="80"/>
      <c r="V126" s="80"/>
      <c r="W126" s="80"/>
    </row>
    <row r="127">
      <c r="A127" s="34">
        <v>45705.0</v>
      </c>
      <c r="B127" s="34">
        <v>45709.0</v>
      </c>
      <c r="C127" s="35">
        <v>150190.0</v>
      </c>
      <c r="D127" s="35" t="s">
        <v>115</v>
      </c>
      <c r="E127" s="34">
        <v>44835.0</v>
      </c>
      <c r="F127" s="36">
        <f t="shared" si="1"/>
        <v>28</v>
      </c>
      <c r="G127" s="37">
        <v>44882.0</v>
      </c>
      <c r="H127" s="36">
        <f t="shared" si="2"/>
        <v>27</v>
      </c>
      <c r="I127" s="35" t="s">
        <v>265</v>
      </c>
      <c r="J127" s="35" t="s">
        <v>423</v>
      </c>
      <c r="K127" s="48">
        <v>30000.0</v>
      </c>
      <c r="L127" s="39"/>
      <c r="M127" s="39"/>
      <c r="N127" s="35" t="s">
        <v>16</v>
      </c>
      <c r="O127" s="55" t="s">
        <v>61</v>
      </c>
      <c r="P127" s="61"/>
      <c r="Q127" s="61"/>
      <c r="R127" s="61"/>
      <c r="S127" s="61"/>
      <c r="T127" s="61"/>
      <c r="U127" s="80"/>
      <c r="V127" s="80"/>
      <c r="W127" s="80"/>
    </row>
    <row r="128">
      <c r="A128" s="34">
        <v>45705.0</v>
      </c>
      <c r="B128" s="168">
        <v>45716.0</v>
      </c>
      <c r="C128" s="35">
        <v>149974.0</v>
      </c>
      <c r="D128" s="35" t="s">
        <v>115</v>
      </c>
      <c r="E128" s="34">
        <v>45200.0</v>
      </c>
      <c r="F128" s="36">
        <f t="shared" si="1"/>
        <v>16</v>
      </c>
      <c r="G128" s="34">
        <v>45236.0</v>
      </c>
      <c r="H128" s="36">
        <f t="shared" si="2"/>
        <v>15</v>
      </c>
      <c r="I128" s="35" t="s">
        <v>43</v>
      </c>
      <c r="J128" s="39"/>
      <c r="K128" s="38"/>
      <c r="L128" s="39"/>
      <c r="M128" s="39"/>
      <c r="N128" s="35" t="s">
        <v>17</v>
      </c>
      <c r="O128" s="40"/>
      <c r="P128" s="61"/>
      <c r="Q128" s="61"/>
      <c r="R128" s="61"/>
      <c r="S128" s="61"/>
      <c r="T128" s="61"/>
      <c r="U128" s="80"/>
      <c r="V128" s="80"/>
      <c r="W128" s="80"/>
    </row>
    <row r="129">
      <c r="A129" s="34">
        <v>45705.0</v>
      </c>
      <c r="B129" s="168">
        <v>45716.0</v>
      </c>
      <c r="C129" s="35">
        <v>203782.0</v>
      </c>
      <c r="D129" s="35" t="s">
        <v>115</v>
      </c>
      <c r="E129" s="34">
        <v>45323.0</v>
      </c>
      <c r="F129" s="36">
        <f t="shared" si="1"/>
        <v>12</v>
      </c>
      <c r="G129" s="34">
        <v>45345.0</v>
      </c>
      <c r="H129" s="36">
        <f t="shared" si="2"/>
        <v>12</v>
      </c>
      <c r="I129" s="35" t="s">
        <v>43</v>
      </c>
      <c r="J129" s="39"/>
      <c r="K129" s="38"/>
      <c r="L129" s="39"/>
      <c r="M129" s="39"/>
      <c r="N129" s="35" t="s">
        <v>17</v>
      </c>
      <c r="O129" s="40"/>
      <c r="P129" s="61"/>
      <c r="Q129" s="61"/>
      <c r="R129" s="61"/>
      <c r="S129" s="61"/>
      <c r="T129" s="61"/>
      <c r="U129" s="80"/>
      <c r="V129" s="80"/>
      <c r="W129" s="80"/>
    </row>
    <row r="130">
      <c r="A130" s="112">
        <v>45705.0</v>
      </c>
      <c r="B130" s="168">
        <v>45716.0</v>
      </c>
      <c r="C130" s="113">
        <v>192541.0</v>
      </c>
      <c r="D130" s="113" t="s">
        <v>210</v>
      </c>
      <c r="E130" s="112">
        <v>45170.0</v>
      </c>
      <c r="F130" s="114">
        <f t="shared" si="1"/>
        <v>17</v>
      </c>
      <c r="G130" s="127">
        <v>45243.0</v>
      </c>
      <c r="H130" s="114">
        <f t="shared" si="2"/>
        <v>15</v>
      </c>
      <c r="I130" s="113" t="s">
        <v>268</v>
      </c>
      <c r="J130" s="113" t="s">
        <v>101</v>
      </c>
      <c r="K130" s="116"/>
      <c r="L130" s="117"/>
      <c r="M130" s="170">
        <v>45680.0</v>
      </c>
      <c r="N130" s="118" t="s">
        <v>17</v>
      </c>
      <c r="O130" s="117"/>
      <c r="P130" s="61"/>
      <c r="Q130" s="61"/>
      <c r="R130" s="61"/>
      <c r="S130" s="61"/>
      <c r="T130" s="61"/>
      <c r="U130" s="80"/>
      <c r="V130" s="80"/>
      <c r="W130" s="80"/>
    </row>
    <row r="131">
      <c r="A131" s="34">
        <v>45705.0</v>
      </c>
      <c r="B131" s="168">
        <v>45716.0</v>
      </c>
      <c r="C131" s="35">
        <v>222686.0</v>
      </c>
      <c r="D131" s="35" t="s">
        <v>115</v>
      </c>
      <c r="E131" s="34">
        <v>45474.0</v>
      </c>
      <c r="F131" s="36">
        <f t="shared" si="1"/>
        <v>7</v>
      </c>
      <c r="G131" s="34">
        <v>45499.0</v>
      </c>
      <c r="H131" s="36">
        <f t="shared" si="2"/>
        <v>7</v>
      </c>
      <c r="I131" s="35" t="s">
        <v>43</v>
      </c>
      <c r="J131" s="39"/>
      <c r="K131" s="38"/>
      <c r="L131" s="39"/>
      <c r="M131" s="39"/>
      <c r="N131" s="35" t="s">
        <v>17</v>
      </c>
      <c r="O131" s="40"/>
      <c r="P131" s="61"/>
      <c r="Q131" s="61"/>
      <c r="R131" s="61"/>
      <c r="S131" s="61"/>
      <c r="T131" s="61"/>
      <c r="U131" s="80"/>
      <c r="V131" s="80"/>
      <c r="W131" s="80"/>
    </row>
    <row r="132">
      <c r="A132" s="34">
        <v>45705.0</v>
      </c>
      <c r="B132" s="168">
        <v>45712.0</v>
      </c>
      <c r="C132" s="35">
        <v>220633.0</v>
      </c>
      <c r="D132" s="35" t="s">
        <v>115</v>
      </c>
      <c r="E132" s="34">
        <v>45413.0</v>
      </c>
      <c r="F132" s="36">
        <f t="shared" si="1"/>
        <v>9</v>
      </c>
      <c r="G132" s="34">
        <v>45492.0</v>
      </c>
      <c r="H132" s="36">
        <f t="shared" si="2"/>
        <v>7</v>
      </c>
      <c r="I132" s="35" t="s">
        <v>39</v>
      </c>
      <c r="J132" s="35" t="s">
        <v>52</v>
      </c>
      <c r="K132" s="48">
        <v>9000.0</v>
      </c>
      <c r="L132" s="39"/>
      <c r="M132" s="34">
        <v>45712.0</v>
      </c>
      <c r="N132" s="35" t="s">
        <v>20</v>
      </c>
      <c r="O132" s="40"/>
      <c r="P132" s="61"/>
      <c r="Q132" s="61"/>
      <c r="R132" s="61"/>
      <c r="S132" s="61"/>
      <c r="T132" s="61"/>
      <c r="U132" s="80"/>
      <c r="V132" s="80"/>
      <c r="W132" s="80"/>
    </row>
    <row r="133">
      <c r="A133" s="34">
        <v>45705.0</v>
      </c>
      <c r="B133" s="168">
        <v>45713.0</v>
      </c>
      <c r="C133" s="35">
        <v>189229.0</v>
      </c>
      <c r="D133" s="35" t="s">
        <v>115</v>
      </c>
      <c r="E133" s="34">
        <v>45170.0</v>
      </c>
      <c r="F133" s="36">
        <f t="shared" si="1"/>
        <v>17</v>
      </c>
      <c r="G133" s="37">
        <v>45219.0</v>
      </c>
      <c r="H133" s="36">
        <f t="shared" si="2"/>
        <v>16</v>
      </c>
      <c r="I133" s="35" t="s">
        <v>62</v>
      </c>
      <c r="J133" s="35">
        <v>112.0</v>
      </c>
      <c r="K133" s="48">
        <v>4000.0</v>
      </c>
      <c r="L133" s="35" t="s">
        <v>68</v>
      </c>
      <c r="M133" s="34">
        <v>45713.0</v>
      </c>
      <c r="N133" s="35" t="s">
        <v>20</v>
      </c>
      <c r="O133" s="55" t="s">
        <v>424</v>
      </c>
      <c r="P133" s="61"/>
      <c r="Q133" s="61"/>
      <c r="R133" s="61"/>
      <c r="S133" s="61"/>
      <c r="T133" s="61"/>
      <c r="U133" s="80"/>
      <c r="V133" s="80"/>
      <c r="W133" s="80"/>
    </row>
    <row r="134">
      <c r="A134" s="34">
        <v>45705.0</v>
      </c>
      <c r="B134" s="168">
        <v>45716.0</v>
      </c>
      <c r="C134" s="35">
        <v>94608.0</v>
      </c>
      <c r="D134" s="35" t="s">
        <v>116</v>
      </c>
      <c r="E134" s="34">
        <v>44228.0</v>
      </c>
      <c r="F134" s="36">
        <f t="shared" si="1"/>
        <v>48</v>
      </c>
      <c r="G134" s="34">
        <v>44378.0</v>
      </c>
      <c r="H134" s="36">
        <f t="shared" si="2"/>
        <v>43</v>
      </c>
      <c r="I134" s="35" t="s">
        <v>265</v>
      </c>
      <c r="J134" s="39"/>
      <c r="K134" s="38"/>
      <c r="L134" s="39"/>
      <c r="M134" s="39"/>
      <c r="N134" s="35" t="s">
        <v>17</v>
      </c>
      <c r="O134" s="40"/>
      <c r="P134" s="61"/>
      <c r="Q134" s="61"/>
      <c r="R134" s="61"/>
      <c r="S134" s="61"/>
      <c r="T134" s="61"/>
      <c r="U134" s="80"/>
      <c r="V134" s="80"/>
      <c r="W134" s="80"/>
    </row>
    <row r="135">
      <c r="A135" s="34">
        <v>45705.0</v>
      </c>
      <c r="B135" s="168">
        <v>45716.0</v>
      </c>
      <c r="C135" s="35">
        <v>193006.0</v>
      </c>
      <c r="D135" s="35" t="s">
        <v>116</v>
      </c>
      <c r="E135" s="34">
        <v>45261.0</v>
      </c>
      <c r="F135" s="36">
        <f t="shared" si="1"/>
        <v>14</v>
      </c>
      <c r="G135" s="37">
        <v>45247.0</v>
      </c>
      <c r="H135" s="36">
        <f t="shared" si="2"/>
        <v>15</v>
      </c>
      <c r="I135" s="35" t="s">
        <v>49</v>
      </c>
      <c r="J135" s="39"/>
      <c r="K135" s="38"/>
      <c r="L135" s="39"/>
      <c r="M135" s="39"/>
      <c r="N135" s="35" t="s">
        <v>17</v>
      </c>
      <c r="O135" s="40"/>
      <c r="P135" s="61"/>
      <c r="Q135" s="61"/>
      <c r="R135" s="61"/>
      <c r="S135" s="61"/>
      <c r="T135" s="61"/>
      <c r="U135" s="80"/>
      <c r="V135" s="80"/>
      <c r="W135" s="80"/>
    </row>
    <row r="136">
      <c r="A136" s="34">
        <v>45705.0</v>
      </c>
      <c r="B136" s="168">
        <v>45716.0</v>
      </c>
      <c r="C136" s="35">
        <v>218603.0</v>
      </c>
      <c r="D136" s="35" t="s">
        <v>116</v>
      </c>
      <c r="E136" s="34">
        <v>45383.0</v>
      </c>
      <c r="F136" s="36">
        <f t="shared" si="1"/>
        <v>10</v>
      </c>
      <c r="G136" s="34">
        <v>45464.0</v>
      </c>
      <c r="H136" s="36">
        <f t="shared" si="2"/>
        <v>8</v>
      </c>
      <c r="I136" s="35" t="s">
        <v>46</v>
      </c>
      <c r="J136" s="35">
        <v>402.0</v>
      </c>
      <c r="K136" s="38"/>
      <c r="L136" s="39"/>
      <c r="M136" s="39"/>
      <c r="N136" s="35" t="s">
        <v>17</v>
      </c>
      <c r="O136" s="40"/>
      <c r="P136" s="61"/>
      <c r="Q136" s="61"/>
      <c r="R136" s="61"/>
      <c r="S136" s="61"/>
      <c r="T136" s="61"/>
      <c r="U136" s="80"/>
      <c r="V136" s="80"/>
      <c r="W136" s="80"/>
    </row>
    <row r="137">
      <c r="A137" s="34">
        <v>45705.0</v>
      </c>
      <c r="B137" s="168">
        <v>45716.0</v>
      </c>
      <c r="C137" s="35">
        <v>238374.0</v>
      </c>
      <c r="D137" s="35" t="s">
        <v>116</v>
      </c>
      <c r="E137" s="34">
        <v>45566.0</v>
      </c>
      <c r="F137" s="36">
        <f t="shared" si="1"/>
        <v>4</v>
      </c>
      <c r="G137" s="34">
        <v>45664.0</v>
      </c>
      <c r="H137" s="36">
        <f t="shared" si="2"/>
        <v>1</v>
      </c>
      <c r="I137" s="35" t="s">
        <v>43</v>
      </c>
      <c r="J137" s="39"/>
      <c r="K137" s="38"/>
      <c r="L137" s="39"/>
      <c r="M137" s="39"/>
      <c r="N137" s="35" t="s">
        <v>17</v>
      </c>
      <c r="O137" s="40"/>
      <c r="P137" s="61"/>
      <c r="Q137" s="61"/>
      <c r="R137" s="61"/>
      <c r="S137" s="61"/>
      <c r="T137" s="61"/>
      <c r="U137" s="80"/>
      <c r="V137" s="80"/>
      <c r="W137" s="80"/>
    </row>
    <row r="138">
      <c r="A138" s="34">
        <v>45705.0</v>
      </c>
      <c r="B138" s="168">
        <v>45715.0</v>
      </c>
      <c r="C138" s="35">
        <v>141101.0</v>
      </c>
      <c r="D138" s="35" t="s">
        <v>117</v>
      </c>
      <c r="E138" s="34">
        <v>44866.0</v>
      </c>
      <c r="F138" s="36">
        <f t="shared" si="1"/>
        <v>27</v>
      </c>
      <c r="G138" s="34">
        <v>44987.0</v>
      </c>
      <c r="H138" s="36">
        <f t="shared" si="2"/>
        <v>23</v>
      </c>
      <c r="I138" s="35" t="s">
        <v>49</v>
      </c>
      <c r="J138" s="39"/>
      <c r="K138" s="48" t="s">
        <v>74</v>
      </c>
      <c r="L138" s="39"/>
      <c r="M138" s="35" t="s">
        <v>410</v>
      </c>
      <c r="N138" s="35" t="s">
        <v>87</v>
      </c>
      <c r="O138" s="40"/>
      <c r="P138" s="61"/>
      <c r="Q138" s="61"/>
      <c r="R138" s="61"/>
      <c r="S138" s="61"/>
      <c r="T138" s="61"/>
      <c r="U138" s="80"/>
      <c r="V138" s="80"/>
      <c r="W138" s="80"/>
    </row>
    <row r="139">
      <c r="A139" s="34">
        <v>45705.0</v>
      </c>
      <c r="B139" s="168">
        <v>45716.0</v>
      </c>
      <c r="C139" s="35">
        <v>177961.0</v>
      </c>
      <c r="D139" s="35" t="s">
        <v>117</v>
      </c>
      <c r="E139" s="34">
        <v>45017.0</v>
      </c>
      <c r="F139" s="36">
        <f t="shared" si="1"/>
        <v>22</v>
      </c>
      <c r="G139" s="34">
        <v>45026.0</v>
      </c>
      <c r="H139" s="36">
        <f t="shared" si="2"/>
        <v>22</v>
      </c>
      <c r="I139" s="35" t="s">
        <v>265</v>
      </c>
      <c r="J139" s="39"/>
      <c r="K139" s="38"/>
      <c r="L139" s="39"/>
      <c r="M139" s="39"/>
      <c r="N139" s="35" t="s">
        <v>17</v>
      </c>
      <c r="O139" s="40"/>
      <c r="P139" s="61"/>
      <c r="Q139" s="61"/>
      <c r="R139" s="61"/>
      <c r="S139" s="61"/>
      <c r="T139" s="61"/>
      <c r="U139" s="80"/>
      <c r="V139" s="80"/>
      <c r="W139" s="80"/>
    </row>
    <row r="140">
      <c r="A140" s="34">
        <v>45705.0</v>
      </c>
      <c r="B140" s="168">
        <v>45716.0</v>
      </c>
      <c r="C140" s="35">
        <v>201741.0</v>
      </c>
      <c r="D140" s="35" t="s">
        <v>117</v>
      </c>
      <c r="E140" s="34">
        <v>45170.0</v>
      </c>
      <c r="F140" s="36">
        <f t="shared" si="1"/>
        <v>17</v>
      </c>
      <c r="G140" s="37">
        <v>45224.0</v>
      </c>
      <c r="H140" s="36">
        <f t="shared" si="2"/>
        <v>16</v>
      </c>
      <c r="I140" s="35" t="s">
        <v>43</v>
      </c>
      <c r="J140" s="39"/>
      <c r="K140" s="38"/>
      <c r="L140" s="39"/>
      <c r="M140" s="39"/>
      <c r="N140" s="35" t="s">
        <v>17</v>
      </c>
      <c r="O140" s="40"/>
      <c r="P140" s="61"/>
      <c r="Q140" s="61"/>
      <c r="R140" s="61"/>
      <c r="S140" s="61"/>
      <c r="T140" s="61"/>
      <c r="U140" s="80"/>
      <c r="V140" s="80"/>
      <c r="W140" s="80"/>
    </row>
    <row r="141">
      <c r="A141" s="34">
        <v>45705.0</v>
      </c>
      <c r="B141" s="168">
        <v>45716.0</v>
      </c>
      <c r="C141" s="35">
        <v>200192.0</v>
      </c>
      <c r="D141" s="35" t="s">
        <v>117</v>
      </c>
      <c r="E141" s="34">
        <v>45292.0</v>
      </c>
      <c r="F141" s="36">
        <f t="shared" si="1"/>
        <v>13</v>
      </c>
      <c r="G141" s="34">
        <v>45363.0</v>
      </c>
      <c r="H141" s="36">
        <f t="shared" si="2"/>
        <v>11</v>
      </c>
      <c r="I141" s="35" t="s">
        <v>268</v>
      </c>
      <c r="J141" s="39"/>
      <c r="K141" s="38"/>
      <c r="L141" s="39"/>
      <c r="M141" s="39"/>
      <c r="N141" s="35" t="s">
        <v>17</v>
      </c>
      <c r="O141" s="40"/>
      <c r="P141" s="61"/>
      <c r="Q141" s="61"/>
      <c r="R141" s="61"/>
      <c r="S141" s="61"/>
      <c r="T141" s="61"/>
      <c r="U141" s="80"/>
      <c r="V141" s="80"/>
      <c r="W141" s="80"/>
    </row>
    <row r="142">
      <c r="A142" s="34">
        <v>45705.0</v>
      </c>
      <c r="B142" s="168">
        <v>45716.0</v>
      </c>
      <c r="C142" s="35">
        <v>213665.0</v>
      </c>
      <c r="D142" s="35" t="s">
        <v>117</v>
      </c>
      <c r="E142" s="34">
        <v>45352.0</v>
      </c>
      <c r="F142" s="36">
        <f t="shared" si="1"/>
        <v>11</v>
      </c>
      <c r="G142" s="34">
        <v>45420.0</v>
      </c>
      <c r="H142" s="36">
        <f t="shared" si="2"/>
        <v>9</v>
      </c>
      <c r="I142" s="35" t="s">
        <v>268</v>
      </c>
      <c r="J142" s="39"/>
      <c r="K142" s="38"/>
      <c r="L142" s="39"/>
      <c r="M142" s="39"/>
      <c r="N142" s="35" t="s">
        <v>17</v>
      </c>
      <c r="O142" s="40"/>
      <c r="P142" s="61"/>
      <c r="Q142" s="61"/>
      <c r="R142" s="61"/>
      <c r="S142" s="61"/>
      <c r="T142" s="61"/>
      <c r="U142" s="80"/>
      <c r="V142" s="80"/>
      <c r="W142" s="80"/>
    </row>
    <row r="143">
      <c r="A143" s="34">
        <v>45705.0</v>
      </c>
      <c r="B143" s="168">
        <v>45712.0</v>
      </c>
      <c r="C143" s="35">
        <v>220776.0</v>
      </c>
      <c r="D143" s="35" t="s">
        <v>117</v>
      </c>
      <c r="E143" s="34">
        <v>45323.0</v>
      </c>
      <c r="F143" s="36">
        <f t="shared" si="1"/>
        <v>12</v>
      </c>
      <c r="G143" s="34">
        <v>45481.0</v>
      </c>
      <c r="H143" s="36">
        <f t="shared" si="2"/>
        <v>7</v>
      </c>
      <c r="I143" s="35" t="s">
        <v>268</v>
      </c>
      <c r="J143" s="35">
        <v>302.0</v>
      </c>
      <c r="K143" s="48">
        <v>0.0</v>
      </c>
      <c r="L143" s="35" t="s">
        <v>68</v>
      </c>
      <c r="M143" s="34">
        <v>45712.0</v>
      </c>
      <c r="N143" s="35" t="s">
        <v>20</v>
      </c>
      <c r="O143" s="40"/>
      <c r="P143" s="61"/>
      <c r="Q143" s="61"/>
      <c r="R143" s="61"/>
      <c r="S143" s="61"/>
      <c r="T143" s="61"/>
      <c r="U143" s="80"/>
      <c r="V143" s="80"/>
      <c r="W143" s="80"/>
    </row>
    <row r="144">
      <c r="A144" s="34">
        <v>45705.0</v>
      </c>
      <c r="B144" s="168">
        <v>45716.0</v>
      </c>
      <c r="C144" s="35">
        <v>189240.0</v>
      </c>
      <c r="D144" s="35" t="s">
        <v>117</v>
      </c>
      <c r="E144" s="34">
        <v>45170.0</v>
      </c>
      <c r="F144" s="36">
        <f t="shared" si="1"/>
        <v>17</v>
      </c>
      <c r="G144" s="37">
        <v>45217.0</v>
      </c>
      <c r="H144" s="36">
        <f t="shared" si="2"/>
        <v>16</v>
      </c>
      <c r="I144" s="35" t="s">
        <v>39</v>
      </c>
      <c r="J144" s="39"/>
      <c r="K144" s="38"/>
      <c r="L144" s="39"/>
      <c r="M144" s="39"/>
      <c r="N144" s="35" t="s">
        <v>17</v>
      </c>
      <c r="O144" s="40"/>
      <c r="P144" s="61"/>
      <c r="Q144" s="61"/>
      <c r="R144" s="61"/>
      <c r="S144" s="61"/>
      <c r="T144" s="61"/>
      <c r="U144" s="80"/>
      <c r="V144" s="80"/>
      <c r="W144" s="80"/>
    </row>
    <row r="145">
      <c r="A145" s="34">
        <v>45705.0</v>
      </c>
      <c r="B145" s="168">
        <v>45712.0</v>
      </c>
      <c r="C145" s="35">
        <v>229714.0</v>
      </c>
      <c r="D145" s="35" t="s">
        <v>117</v>
      </c>
      <c r="E145" s="34">
        <v>45323.0</v>
      </c>
      <c r="F145" s="36">
        <f t="shared" si="1"/>
        <v>12</v>
      </c>
      <c r="G145" s="34">
        <v>45567.0</v>
      </c>
      <c r="H145" s="36">
        <f t="shared" si="2"/>
        <v>4</v>
      </c>
      <c r="I145" s="35" t="s">
        <v>46</v>
      </c>
      <c r="J145" s="35">
        <v>402.0</v>
      </c>
      <c r="K145" s="48">
        <v>0.0</v>
      </c>
      <c r="L145" s="35" t="s">
        <v>54</v>
      </c>
      <c r="M145" s="34">
        <v>45712.0</v>
      </c>
      <c r="N145" s="35" t="s">
        <v>20</v>
      </c>
      <c r="O145" s="40"/>
      <c r="P145" s="61"/>
      <c r="Q145" s="61"/>
      <c r="R145" s="61"/>
      <c r="S145" s="61"/>
      <c r="T145" s="61"/>
      <c r="U145" s="80"/>
      <c r="V145" s="80"/>
      <c r="W145" s="80"/>
    </row>
    <row r="146">
      <c r="A146" s="34">
        <v>45705.0</v>
      </c>
      <c r="B146" s="168">
        <v>45716.0</v>
      </c>
      <c r="C146" s="35">
        <v>234992.0</v>
      </c>
      <c r="D146" s="35" t="s">
        <v>117</v>
      </c>
      <c r="E146" s="34">
        <v>45323.0</v>
      </c>
      <c r="F146" s="36">
        <f t="shared" si="1"/>
        <v>12</v>
      </c>
      <c r="G146" s="37">
        <v>45618.0</v>
      </c>
      <c r="H146" s="36">
        <f t="shared" si="2"/>
        <v>3</v>
      </c>
      <c r="I146" s="35" t="s">
        <v>67</v>
      </c>
      <c r="J146" s="39"/>
      <c r="K146" s="38"/>
      <c r="L146" s="39"/>
      <c r="M146" s="39"/>
      <c r="N146" s="35" t="s">
        <v>17</v>
      </c>
      <c r="O146" s="40"/>
      <c r="P146" s="61"/>
      <c r="Q146" s="61"/>
      <c r="R146" s="61"/>
      <c r="S146" s="61"/>
      <c r="T146" s="61"/>
      <c r="U146" s="80"/>
      <c r="V146" s="80"/>
      <c r="W146" s="80"/>
    </row>
    <row r="147">
      <c r="A147" s="34">
        <v>45705.0</v>
      </c>
      <c r="B147" s="168">
        <v>45716.0</v>
      </c>
      <c r="C147" s="35">
        <v>223262.0</v>
      </c>
      <c r="D147" s="35" t="s">
        <v>117</v>
      </c>
      <c r="E147" s="34">
        <v>45474.0</v>
      </c>
      <c r="F147" s="36">
        <f t="shared" si="1"/>
        <v>7</v>
      </c>
      <c r="G147" s="34">
        <v>45513.0</v>
      </c>
      <c r="H147" s="36">
        <f t="shared" si="2"/>
        <v>6</v>
      </c>
      <c r="I147" s="35" t="s">
        <v>268</v>
      </c>
      <c r="J147" s="39"/>
      <c r="K147" s="38"/>
      <c r="L147" s="39"/>
      <c r="M147" s="39"/>
      <c r="N147" s="35" t="s">
        <v>17</v>
      </c>
      <c r="O147" s="40"/>
      <c r="P147" s="61"/>
      <c r="Q147" s="61"/>
      <c r="R147" s="61"/>
      <c r="S147" s="61"/>
      <c r="T147" s="61"/>
      <c r="U147" s="80"/>
      <c r="V147" s="80"/>
      <c r="W147" s="80"/>
    </row>
    <row r="148">
      <c r="A148" s="34">
        <v>45705.0</v>
      </c>
      <c r="B148" s="168">
        <v>45716.0</v>
      </c>
      <c r="C148" s="35">
        <v>239084.0</v>
      </c>
      <c r="D148" s="35" t="s">
        <v>117</v>
      </c>
      <c r="E148" s="34">
        <v>45566.0</v>
      </c>
      <c r="F148" s="36">
        <f t="shared" si="1"/>
        <v>4</v>
      </c>
      <c r="G148" s="34">
        <v>45667.0</v>
      </c>
      <c r="H148" s="36">
        <f t="shared" si="2"/>
        <v>1</v>
      </c>
      <c r="I148" s="35" t="s">
        <v>268</v>
      </c>
      <c r="J148" s="39"/>
      <c r="K148" s="38"/>
      <c r="L148" s="39"/>
      <c r="M148" s="39"/>
      <c r="N148" s="35" t="s">
        <v>17</v>
      </c>
      <c r="O148" s="40"/>
      <c r="P148" s="61"/>
      <c r="Q148" s="61"/>
      <c r="R148" s="61"/>
      <c r="S148" s="61"/>
      <c r="T148" s="61"/>
      <c r="U148" s="80"/>
      <c r="V148" s="80"/>
      <c r="W148" s="80"/>
    </row>
    <row r="149">
      <c r="A149" s="34">
        <v>45705.0</v>
      </c>
      <c r="B149" s="168">
        <v>45716.0</v>
      </c>
      <c r="C149" s="35">
        <v>139648.0</v>
      </c>
      <c r="D149" s="35" t="s">
        <v>125</v>
      </c>
      <c r="E149" s="34">
        <v>44501.0</v>
      </c>
      <c r="F149" s="36">
        <f t="shared" si="1"/>
        <v>39</v>
      </c>
      <c r="G149" s="34">
        <v>44779.0</v>
      </c>
      <c r="H149" s="36">
        <f t="shared" si="2"/>
        <v>30</v>
      </c>
      <c r="I149" s="35" t="s">
        <v>268</v>
      </c>
      <c r="J149" s="39"/>
      <c r="K149" s="38"/>
      <c r="L149" s="39"/>
      <c r="M149" s="39"/>
      <c r="N149" s="35" t="s">
        <v>17</v>
      </c>
      <c r="O149" s="40"/>
      <c r="P149" s="61"/>
      <c r="Q149" s="61"/>
      <c r="R149" s="61"/>
      <c r="S149" s="61"/>
      <c r="T149" s="61"/>
      <c r="U149" s="80"/>
      <c r="V149" s="80"/>
      <c r="W149" s="80"/>
    </row>
    <row r="150">
      <c r="A150" s="34">
        <v>45705.0</v>
      </c>
      <c r="B150" s="168">
        <v>45716.0</v>
      </c>
      <c r="C150" s="35">
        <v>181578.0</v>
      </c>
      <c r="D150" s="35" t="s">
        <v>125</v>
      </c>
      <c r="E150" s="34">
        <v>45108.0</v>
      </c>
      <c r="F150" s="36">
        <f t="shared" si="1"/>
        <v>19</v>
      </c>
      <c r="G150" s="34">
        <v>45146.0</v>
      </c>
      <c r="H150" s="36">
        <f t="shared" si="2"/>
        <v>18</v>
      </c>
      <c r="I150" s="35" t="s">
        <v>118</v>
      </c>
      <c r="J150" s="39"/>
      <c r="K150" s="38"/>
      <c r="L150" s="39"/>
      <c r="M150" s="39"/>
      <c r="N150" s="35" t="s">
        <v>17</v>
      </c>
      <c r="O150" s="40"/>
      <c r="P150" s="61"/>
      <c r="Q150" s="61"/>
      <c r="R150" s="61"/>
      <c r="S150" s="61"/>
      <c r="T150" s="61"/>
      <c r="U150" s="80"/>
      <c r="V150" s="80"/>
      <c r="W150" s="80"/>
    </row>
    <row r="151">
      <c r="A151" s="34">
        <v>45705.0</v>
      </c>
      <c r="B151" s="168">
        <v>45716.0</v>
      </c>
      <c r="C151" s="35">
        <v>201747.0</v>
      </c>
      <c r="D151" s="35" t="s">
        <v>125</v>
      </c>
      <c r="E151" s="34">
        <v>45231.0</v>
      </c>
      <c r="F151" s="36">
        <f t="shared" si="1"/>
        <v>15</v>
      </c>
      <c r="G151" s="34">
        <v>45329.0</v>
      </c>
      <c r="H151" s="36">
        <f t="shared" si="2"/>
        <v>12</v>
      </c>
      <c r="I151" s="35" t="s">
        <v>39</v>
      </c>
      <c r="J151" s="39"/>
      <c r="K151" s="38"/>
      <c r="L151" s="39"/>
      <c r="M151" s="39"/>
      <c r="N151" s="35" t="s">
        <v>17</v>
      </c>
      <c r="O151" s="40"/>
      <c r="P151" s="61"/>
      <c r="Q151" s="61"/>
      <c r="R151" s="61"/>
      <c r="S151" s="61"/>
      <c r="T151" s="61"/>
      <c r="U151" s="80"/>
      <c r="V151" s="80"/>
      <c r="W151" s="80"/>
    </row>
    <row r="152">
      <c r="A152" s="34">
        <v>45705.0</v>
      </c>
      <c r="B152" s="168">
        <v>45716.0</v>
      </c>
      <c r="C152" s="35">
        <v>214561.0</v>
      </c>
      <c r="D152" s="35" t="s">
        <v>125</v>
      </c>
      <c r="E152" s="34">
        <v>45383.0</v>
      </c>
      <c r="F152" s="36">
        <f t="shared" si="1"/>
        <v>10</v>
      </c>
      <c r="G152" s="34">
        <v>45427.0</v>
      </c>
      <c r="H152" s="36">
        <f t="shared" si="2"/>
        <v>9</v>
      </c>
      <c r="I152" s="35" t="s">
        <v>49</v>
      </c>
      <c r="J152" s="39"/>
      <c r="K152" s="38"/>
      <c r="L152" s="39"/>
      <c r="M152" s="39"/>
      <c r="N152" s="35" t="s">
        <v>17</v>
      </c>
      <c r="O152" s="40"/>
      <c r="P152" s="61"/>
      <c r="Q152" s="61"/>
      <c r="R152" s="61"/>
      <c r="S152" s="61"/>
      <c r="T152" s="61"/>
      <c r="U152" s="80"/>
      <c r="V152" s="80"/>
      <c r="W152" s="80"/>
    </row>
    <row r="153">
      <c r="A153" s="34">
        <v>45705.0</v>
      </c>
      <c r="B153" s="168">
        <v>45712.0</v>
      </c>
      <c r="C153" s="35">
        <v>222253.0</v>
      </c>
      <c r="D153" s="35" t="s">
        <v>125</v>
      </c>
      <c r="E153" s="34">
        <v>44835.0</v>
      </c>
      <c r="F153" s="36">
        <f t="shared" si="1"/>
        <v>28</v>
      </c>
      <c r="G153" s="34">
        <v>45495.0</v>
      </c>
      <c r="H153" s="36">
        <f t="shared" si="2"/>
        <v>7</v>
      </c>
      <c r="I153" s="35" t="s">
        <v>46</v>
      </c>
      <c r="J153" s="35">
        <v>406.0</v>
      </c>
      <c r="K153" s="48">
        <v>6000.0</v>
      </c>
      <c r="L153" s="35" t="s">
        <v>70</v>
      </c>
      <c r="M153" s="34">
        <v>45712.0</v>
      </c>
      <c r="N153" s="35" t="s">
        <v>20</v>
      </c>
      <c r="O153" s="40"/>
      <c r="P153" s="61"/>
      <c r="Q153" s="61"/>
      <c r="R153" s="61"/>
      <c r="S153" s="61"/>
      <c r="T153" s="61"/>
      <c r="U153" s="80"/>
      <c r="V153" s="80"/>
      <c r="W153" s="80"/>
    </row>
    <row r="154">
      <c r="A154" s="34">
        <v>45705.0</v>
      </c>
      <c r="B154" s="168">
        <v>45716.0</v>
      </c>
      <c r="C154" s="35">
        <v>226821.0</v>
      </c>
      <c r="D154" s="35" t="s">
        <v>125</v>
      </c>
      <c r="E154" s="34">
        <v>45536.0</v>
      </c>
      <c r="F154" s="36">
        <f t="shared" si="1"/>
        <v>5</v>
      </c>
      <c r="G154" s="34">
        <v>45540.0</v>
      </c>
      <c r="H154" s="36">
        <f t="shared" si="2"/>
        <v>5</v>
      </c>
      <c r="I154" s="35" t="s">
        <v>46</v>
      </c>
      <c r="J154" s="35">
        <v>404.0</v>
      </c>
      <c r="K154" s="38"/>
      <c r="L154" s="39"/>
      <c r="M154" s="39"/>
      <c r="N154" s="35" t="s">
        <v>17</v>
      </c>
      <c r="O154" s="40"/>
      <c r="P154" s="61"/>
      <c r="Q154" s="61"/>
      <c r="R154" s="61"/>
      <c r="S154" s="61"/>
      <c r="T154" s="61"/>
      <c r="U154" s="80"/>
      <c r="V154" s="80"/>
      <c r="W154" s="80"/>
    </row>
    <row r="155">
      <c r="A155" s="34">
        <v>45705.0</v>
      </c>
      <c r="B155" s="168">
        <v>45716.0</v>
      </c>
      <c r="C155" s="35">
        <v>176231.0</v>
      </c>
      <c r="D155" s="35" t="s">
        <v>128</v>
      </c>
      <c r="E155" s="34">
        <v>44652.0</v>
      </c>
      <c r="F155" s="36">
        <f t="shared" si="1"/>
        <v>34</v>
      </c>
      <c r="G155" s="34">
        <v>45104.0</v>
      </c>
      <c r="H155" s="36">
        <f t="shared" si="2"/>
        <v>20</v>
      </c>
      <c r="I155" s="35" t="s">
        <v>43</v>
      </c>
      <c r="J155" s="39"/>
      <c r="K155" s="38"/>
      <c r="L155" s="39"/>
      <c r="M155" s="39"/>
      <c r="N155" s="35" t="s">
        <v>17</v>
      </c>
      <c r="O155" s="40"/>
      <c r="P155" s="61"/>
      <c r="Q155" s="61"/>
      <c r="R155" s="61"/>
      <c r="S155" s="61"/>
      <c r="T155" s="61"/>
      <c r="U155" s="80"/>
      <c r="V155" s="80"/>
      <c r="W155" s="80"/>
    </row>
    <row r="156">
      <c r="A156" s="34">
        <v>45705.0</v>
      </c>
      <c r="B156" s="168">
        <v>45716.0</v>
      </c>
      <c r="C156" s="35">
        <v>179380.0</v>
      </c>
      <c r="D156" s="35" t="s">
        <v>128</v>
      </c>
      <c r="E156" s="34">
        <v>45078.0</v>
      </c>
      <c r="F156" s="36">
        <f t="shared" si="1"/>
        <v>20</v>
      </c>
      <c r="G156" s="34">
        <v>45127.0</v>
      </c>
      <c r="H156" s="36">
        <f t="shared" si="2"/>
        <v>19</v>
      </c>
      <c r="I156" s="35" t="s">
        <v>265</v>
      </c>
      <c r="J156" s="39"/>
      <c r="K156" s="38"/>
      <c r="L156" s="39"/>
      <c r="M156" s="39"/>
      <c r="N156" s="35" t="s">
        <v>17</v>
      </c>
      <c r="O156" s="40"/>
      <c r="P156" s="61"/>
      <c r="Q156" s="61"/>
      <c r="R156" s="61"/>
      <c r="S156" s="61"/>
      <c r="T156" s="61"/>
      <c r="U156" s="80"/>
      <c r="V156" s="80"/>
      <c r="W156" s="80"/>
    </row>
    <row r="157">
      <c r="A157" s="34">
        <v>45705.0</v>
      </c>
      <c r="B157" s="168">
        <v>45716.0</v>
      </c>
      <c r="C157" s="35">
        <v>204788.0</v>
      </c>
      <c r="D157" s="35" t="s">
        <v>128</v>
      </c>
      <c r="E157" s="34">
        <v>45323.0</v>
      </c>
      <c r="F157" s="36">
        <f t="shared" si="1"/>
        <v>12</v>
      </c>
      <c r="G157" s="34">
        <v>45355.0</v>
      </c>
      <c r="H157" s="36">
        <f t="shared" si="2"/>
        <v>11</v>
      </c>
      <c r="I157" s="35" t="s">
        <v>43</v>
      </c>
      <c r="J157" s="39"/>
      <c r="K157" s="38"/>
      <c r="L157" s="39"/>
      <c r="M157" s="39"/>
      <c r="N157" s="35" t="s">
        <v>17</v>
      </c>
      <c r="O157" s="40"/>
      <c r="P157" s="61"/>
      <c r="Q157" s="61"/>
      <c r="R157" s="61"/>
      <c r="S157" s="61"/>
      <c r="T157" s="61"/>
      <c r="U157" s="80"/>
      <c r="V157" s="80"/>
      <c r="W157" s="80"/>
    </row>
    <row r="158">
      <c r="A158" s="34">
        <v>45705.0</v>
      </c>
      <c r="B158" s="168">
        <v>45716.0</v>
      </c>
      <c r="C158" s="35">
        <v>225806.0</v>
      </c>
      <c r="D158" s="35" t="s">
        <v>128</v>
      </c>
      <c r="E158" s="34">
        <v>45474.0</v>
      </c>
      <c r="F158" s="36">
        <f t="shared" si="1"/>
        <v>7</v>
      </c>
      <c r="G158" s="34">
        <v>45532.0</v>
      </c>
      <c r="H158" s="36">
        <f t="shared" si="2"/>
        <v>6</v>
      </c>
      <c r="I158" s="35" t="s">
        <v>62</v>
      </c>
      <c r="J158" s="35">
        <v>101.0</v>
      </c>
      <c r="K158" s="38"/>
      <c r="L158" s="39"/>
      <c r="M158" s="39"/>
      <c r="N158" s="35" t="s">
        <v>17</v>
      </c>
      <c r="O158" s="40"/>
      <c r="P158" s="61"/>
      <c r="Q158" s="61"/>
      <c r="R158" s="61"/>
      <c r="S158" s="61"/>
      <c r="T158" s="61"/>
      <c r="U158" s="80"/>
      <c r="V158" s="80"/>
      <c r="W158" s="80"/>
    </row>
    <row r="159">
      <c r="A159" s="34">
        <v>45705.0</v>
      </c>
      <c r="B159" s="168">
        <v>45716.0</v>
      </c>
      <c r="C159" s="35">
        <v>230004.0</v>
      </c>
      <c r="D159" s="35" t="s">
        <v>128</v>
      </c>
      <c r="E159" s="34">
        <v>45474.0</v>
      </c>
      <c r="F159" s="36">
        <f t="shared" si="1"/>
        <v>7</v>
      </c>
      <c r="G159" s="34">
        <v>45573.0</v>
      </c>
      <c r="H159" s="36">
        <f t="shared" si="2"/>
        <v>4</v>
      </c>
      <c r="I159" s="35" t="s">
        <v>43</v>
      </c>
      <c r="J159" s="39"/>
      <c r="K159" s="38"/>
      <c r="L159" s="39"/>
      <c r="M159" s="39"/>
      <c r="N159" s="35" t="s">
        <v>17</v>
      </c>
      <c r="O159" s="40"/>
      <c r="P159" s="61"/>
      <c r="Q159" s="61"/>
      <c r="R159" s="61"/>
      <c r="S159" s="61"/>
      <c r="T159" s="61"/>
      <c r="U159" s="80"/>
      <c r="V159" s="80"/>
      <c r="W159" s="80"/>
    </row>
    <row r="160">
      <c r="A160" s="34">
        <v>45705.0</v>
      </c>
      <c r="B160" s="168">
        <v>45716.0</v>
      </c>
      <c r="C160" s="35">
        <v>237080.0</v>
      </c>
      <c r="D160" s="35" t="s">
        <v>128</v>
      </c>
      <c r="E160" s="34">
        <v>45352.0</v>
      </c>
      <c r="F160" s="36">
        <f t="shared" si="1"/>
        <v>11</v>
      </c>
      <c r="G160" s="37">
        <v>45639.0</v>
      </c>
      <c r="H160" s="36">
        <f t="shared" si="2"/>
        <v>2</v>
      </c>
      <c r="I160" s="35" t="s">
        <v>268</v>
      </c>
      <c r="J160" s="39"/>
      <c r="K160" s="38"/>
      <c r="L160" s="39"/>
      <c r="M160" s="39"/>
      <c r="N160" s="35" t="s">
        <v>17</v>
      </c>
      <c r="O160" s="40"/>
      <c r="P160" s="61"/>
      <c r="Q160" s="61"/>
      <c r="R160" s="61"/>
      <c r="S160" s="61"/>
      <c r="T160" s="61"/>
      <c r="U160" s="80"/>
      <c r="V160" s="80"/>
      <c r="W160" s="80"/>
    </row>
    <row r="161">
      <c r="A161" s="34">
        <v>45705.0</v>
      </c>
      <c r="B161" s="168">
        <v>45716.0</v>
      </c>
      <c r="C161" s="35">
        <v>181790.0</v>
      </c>
      <c r="D161" s="35" t="s">
        <v>128</v>
      </c>
      <c r="E161" s="34">
        <v>45170.0</v>
      </c>
      <c r="F161" s="36">
        <f t="shared" si="1"/>
        <v>17</v>
      </c>
      <c r="G161" s="34">
        <v>45150.0</v>
      </c>
      <c r="H161" s="36">
        <f t="shared" si="2"/>
        <v>18</v>
      </c>
      <c r="I161" s="35" t="s">
        <v>39</v>
      </c>
      <c r="J161" s="39"/>
      <c r="K161" s="38"/>
      <c r="L161" s="39"/>
      <c r="M161" s="39"/>
      <c r="N161" s="35" t="s">
        <v>17</v>
      </c>
      <c r="O161" s="40"/>
      <c r="P161" s="61"/>
      <c r="Q161" s="61"/>
      <c r="R161" s="61"/>
      <c r="S161" s="61"/>
      <c r="T161" s="61"/>
      <c r="U161" s="80"/>
      <c r="V161" s="80"/>
      <c r="W161" s="80"/>
    </row>
    <row r="162">
      <c r="A162" s="34">
        <v>45705.0</v>
      </c>
      <c r="B162" s="168">
        <v>45716.0</v>
      </c>
      <c r="C162" s="35">
        <v>191679.0</v>
      </c>
      <c r="D162" s="35" t="s">
        <v>129</v>
      </c>
      <c r="E162" s="34">
        <v>45170.0</v>
      </c>
      <c r="F162" s="36">
        <f t="shared" si="1"/>
        <v>17</v>
      </c>
      <c r="G162" s="34">
        <v>45238.0</v>
      </c>
      <c r="H162" s="36">
        <f t="shared" si="2"/>
        <v>15</v>
      </c>
      <c r="I162" s="35" t="s">
        <v>43</v>
      </c>
      <c r="J162" s="39"/>
      <c r="K162" s="38"/>
      <c r="L162" s="39"/>
      <c r="M162" s="39"/>
      <c r="N162" s="35" t="s">
        <v>17</v>
      </c>
      <c r="O162" s="40"/>
      <c r="P162" s="61"/>
      <c r="Q162" s="61"/>
      <c r="R162" s="61"/>
      <c r="S162" s="61"/>
      <c r="T162" s="61"/>
      <c r="U162" s="80"/>
      <c r="V162" s="80"/>
      <c r="W162" s="80"/>
    </row>
    <row r="163">
      <c r="A163" s="34">
        <v>45705.0</v>
      </c>
      <c r="B163" s="168">
        <v>45716.0</v>
      </c>
      <c r="C163" s="35">
        <v>211949.0</v>
      </c>
      <c r="D163" s="35" t="s">
        <v>129</v>
      </c>
      <c r="E163" s="34">
        <v>44562.0</v>
      </c>
      <c r="F163" s="36">
        <f t="shared" si="1"/>
        <v>37</v>
      </c>
      <c r="G163" s="34">
        <v>45407.0</v>
      </c>
      <c r="H163" s="36">
        <f t="shared" si="2"/>
        <v>10</v>
      </c>
      <c r="I163" s="35" t="s">
        <v>39</v>
      </c>
      <c r="J163" s="39"/>
      <c r="K163" s="38"/>
      <c r="L163" s="39"/>
      <c r="M163" s="39"/>
      <c r="N163" s="35" t="s">
        <v>17</v>
      </c>
      <c r="O163" s="40"/>
      <c r="P163" s="61"/>
      <c r="Q163" s="61"/>
      <c r="R163" s="61"/>
      <c r="S163" s="61"/>
      <c r="T163" s="61"/>
      <c r="U163" s="80"/>
      <c r="V163" s="80"/>
      <c r="W163" s="80"/>
    </row>
    <row r="164">
      <c r="A164" s="34">
        <v>45705.0</v>
      </c>
      <c r="B164" s="168">
        <v>45716.0</v>
      </c>
      <c r="C164" s="35">
        <v>231891.0</v>
      </c>
      <c r="D164" s="35" t="s">
        <v>129</v>
      </c>
      <c r="E164" s="34">
        <v>44105.0</v>
      </c>
      <c r="F164" s="36">
        <f t="shared" si="1"/>
        <v>52</v>
      </c>
      <c r="G164" s="37">
        <v>45587.0</v>
      </c>
      <c r="H164" s="36">
        <f t="shared" si="2"/>
        <v>4</v>
      </c>
      <c r="I164" s="35" t="s">
        <v>275</v>
      </c>
      <c r="J164" s="39"/>
      <c r="K164" s="38"/>
      <c r="L164" s="39"/>
      <c r="M164" s="39"/>
      <c r="N164" s="35" t="s">
        <v>17</v>
      </c>
      <c r="O164" s="40"/>
      <c r="P164" s="61"/>
      <c r="Q164" s="61"/>
      <c r="R164" s="61"/>
      <c r="S164" s="61"/>
      <c r="T164" s="61"/>
      <c r="U164" s="80"/>
      <c r="V164" s="80"/>
      <c r="W164" s="80"/>
    </row>
    <row r="165">
      <c r="A165" s="34">
        <v>45705.0</v>
      </c>
      <c r="B165" s="168">
        <v>45716.0</v>
      </c>
      <c r="C165" s="35">
        <v>233372.0</v>
      </c>
      <c r="D165" s="35" t="s">
        <v>129</v>
      </c>
      <c r="E165" s="34">
        <v>45444.0</v>
      </c>
      <c r="F165" s="36">
        <f t="shared" si="1"/>
        <v>8</v>
      </c>
      <c r="G165" s="34">
        <v>45602.0</v>
      </c>
      <c r="H165" s="36">
        <f t="shared" si="2"/>
        <v>3</v>
      </c>
      <c r="I165" s="35" t="s">
        <v>49</v>
      </c>
      <c r="J165" s="39"/>
      <c r="K165" s="38"/>
      <c r="L165" s="39"/>
      <c r="M165" s="39"/>
      <c r="N165" s="35" t="s">
        <v>17</v>
      </c>
      <c r="O165" s="40"/>
      <c r="P165" s="61"/>
      <c r="Q165" s="61"/>
      <c r="R165" s="61"/>
      <c r="S165" s="61"/>
      <c r="T165" s="61"/>
      <c r="U165" s="80"/>
      <c r="V165" s="80"/>
      <c r="W165" s="80"/>
    </row>
    <row r="166">
      <c r="A166" s="34">
        <v>45705.0</v>
      </c>
      <c r="B166" s="34">
        <v>45707.0</v>
      </c>
      <c r="C166" s="35">
        <v>182012.0</v>
      </c>
      <c r="D166" s="35" t="s">
        <v>132</v>
      </c>
      <c r="E166" s="34">
        <v>45139.0</v>
      </c>
      <c r="F166" s="36">
        <f t="shared" si="1"/>
        <v>18</v>
      </c>
      <c r="G166" s="34">
        <v>45150.0</v>
      </c>
      <c r="H166" s="36">
        <f t="shared" si="2"/>
        <v>18</v>
      </c>
      <c r="I166" s="35" t="s">
        <v>268</v>
      </c>
      <c r="J166" s="39"/>
      <c r="K166" s="48" t="s">
        <v>267</v>
      </c>
      <c r="L166" s="35" t="s">
        <v>68</v>
      </c>
      <c r="M166" s="34">
        <v>45702.0</v>
      </c>
      <c r="N166" s="35" t="s">
        <v>21</v>
      </c>
      <c r="O166" s="40"/>
      <c r="P166" s="61"/>
      <c r="Q166" s="61"/>
      <c r="R166" s="61"/>
      <c r="S166" s="61"/>
      <c r="T166" s="61"/>
      <c r="U166" s="80"/>
      <c r="V166" s="80"/>
      <c r="W166" s="80"/>
    </row>
    <row r="167">
      <c r="A167" s="34">
        <v>45705.0</v>
      </c>
      <c r="B167" s="168">
        <v>45716.0</v>
      </c>
      <c r="C167" s="35">
        <v>203651.0</v>
      </c>
      <c r="D167" s="35" t="s">
        <v>132</v>
      </c>
      <c r="E167" s="34">
        <v>45261.0</v>
      </c>
      <c r="F167" s="36">
        <f t="shared" si="1"/>
        <v>14</v>
      </c>
      <c r="G167" s="34">
        <v>45345.0</v>
      </c>
      <c r="H167" s="36">
        <f t="shared" si="2"/>
        <v>12</v>
      </c>
      <c r="I167" s="35" t="s">
        <v>62</v>
      </c>
      <c r="J167" s="35">
        <v>104.0</v>
      </c>
      <c r="K167" s="48">
        <v>3500.0</v>
      </c>
      <c r="L167" s="39"/>
      <c r="M167" s="39"/>
      <c r="N167" s="35" t="s">
        <v>18</v>
      </c>
      <c r="O167" s="40"/>
      <c r="P167" s="61"/>
      <c r="Q167" s="61"/>
      <c r="R167" s="61"/>
      <c r="S167" s="61"/>
      <c r="T167" s="61"/>
      <c r="U167" s="80"/>
      <c r="V167" s="80"/>
      <c r="W167" s="80"/>
    </row>
    <row r="168">
      <c r="A168" s="34">
        <v>45705.0</v>
      </c>
      <c r="B168" s="168">
        <v>45716.0</v>
      </c>
      <c r="C168" s="35">
        <v>213431.0</v>
      </c>
      <c r="D168" s="35" t="s">
        <v>132</v>
      </c>
      <c r="E168" s="34">
        <v>45352.0</v>
      </c>
      <c r="F168" s="36">
        <f t="shared" si="1"/>
        <v>11</v>
      </c>
      <c r="G168" s="34">
        <v>45419.0</v>
      </c>
      <c r="H168" s="36">
        <f t="shared" si="2"/>
        <v>9</v>
      </c>
      <c r="I168" s="35" t="s">
        <v>49</v>
      </c>
      <c r="J168" s="39"/>
      <c r="K168" s="38"/>
      <c r="L168" s="39"/>
      <c r="M168" s="39"/>
      <c r="N168" s="35" t="s">
        <v>17</v>
      </c>
      <c r="O168" s="40"/>
      <c r="P168" s="61"/>
      <c r="Q168" s="61"/>
      <c r="R168" s="61"/>
      <c r="S168" s="61"/>
      <c r="T168" s="61"/>
      <c r="U168" s="80"/>
      <c r="V168" s="80"/>
      <c r="W168" s="80"/>
    </row>
    <row r="169">
      <c r="A169" s="34">
        <v>45705.0</v>
      </c>
      <c r="B169" s="168">
        <v>45716.0</v>
      </c>
      <c r="C169" s="35">
        <v>226303.0</v>
      </c>
      <c r="D169" s="35" t="s">
        <v>132</v>
      </c>
      <c r="E169" s="34">
        <v>45413.0</v>
      </c>
      <c r="F169" s="36">
        <f t="shared" si="1"/>
        <v>9</v>
      </c>
      <c r="G169" s="34">
        <v>45532.0</v>
      </c>
      <c r="H169" s="36">
        <f t="shared" si="2"/>
        <v>6</v>
      </c>
      <c r="I169" s="35" t="s">
        <v>62</v>
      </c>
      <c r="J169" s="35">
        <v>106.0</v>
      </c>
      <c r="K169" s="38"/>
      <c r="L169" s="39"/>
      <c r="M169" s="39"/>
      <c r="N169" s="35" t="s">
        <v>17</v>
      </c>
      <c r="O169" s="40"/>
      <c r="P169" s="61"/>
      <c r="Q169" s="61"/>
      <c r="R169" s="61"/>
      <c r="S169" s="61"/>
      <c r="T169" s="61"/>
      <c r="U169" s="80"/>
      <c r="V169" s="80"/>
      <c r="W169" s="80"/>
    </row>
    <row r="170">
      <c r="A170" s="34">
        <v>45705.0</v>
      </c>
      <c r="B170" s="168">
        <v>45716.0</v>
      </c>
      <c r="C170" s="35">
        <v>199262.0</v>
      </c>
      <c r="D170" s="35" t="s">
        <v>134</v>
      </c>
      <c r="E170" s="34">
        <v>45261.0</v>
      </c>
      <c r="F170" s="36">
        <f t="shared" si="1"/>
        <v>14</v>
      </c>
      <c r="G170" s="34">
        <v>45311.0</v>
      </c>
      <c r="H170" s="36">
        <f t="shared" si="2"/>
        <v>13</v>
      </c>
      <c r="I170" s="35" t="s">
        <v>268</v>
      </c>
      <c r="J170" s="39"/>
      <c r="K170" s="38"/>
      <c r="L170" s="39"/>
      <c r="M170" s="39"/>
      <c r="N170" s="35" t="s">
        <v>17</v>
      </c>
      <c r="O170" s="40"/>
      <c r="P170" s="61"/>
      <c r="Q170" s="61"/>
      <c r="R170" s="61"/>
      <c r="S170" s="61"/>
      <c r="T170" s="61"/>
      <c r="U170" s="80"/>
      <c r="V170" s="80"/>
      <c r="W170" s="80"/>
    </row>
    <row r="171">
      <c r="A171" s="34">
        <v>45705.0</v>
      </c>
      <c r="B171" s="168">
        <v>45716.0</v>
      </c>
      <c r="C171" s="35">
        <v>180375.0</v>
      </c>
      <c r="D171" s="35" t="s">
        <v>134</v>
      </c>
      <c r="E171" s="34">
        <v>44927.0</v>
      </c>
      <c r="F171" s="36">
        <f t="shared" si="1"/>
        <v>25</v>
      </c>
      <c r="G171" s="34">
        <v>45135.0</v>
      </c>
      <c r="H171" s="36">
        <f t="shared" si="2"/>
        <v>19</v>
      </c>
      <c r="I171" s="35" t="s">
        <v>49</v>
      </c>
      <c r="J171" s="39"/>
      <c r="K171" s="38"/>
      <c r="L171" s="39"/>
      <c r="M171" s="39"/>
      <c r="N171" s="35" t="s">
        <v>17</v>
      </c>
      <c r="O171" s="40"/>
      <c r="P171" s="61"/>
      <c r="Q171" s="61"/>
      <c r="R171" s="61"/>
      <c r="S171" s="61"/>
      <c r="T171" s="61"/>
      <c r="U171" s="80"/>
      <c r="V171" s="80"/>
      <c r="W171" s="80"/>
    </row>
    <row r="172">
      <c r="A172" s="34">
        <v>45705.0</v>
      </c>
      <c r="B172" s="168">
        <v>45716.0</v>
      </c>
      <c r="C172" s="35">
        <v>209501.0</v>
      </c>
      <c r="D172" s="35" t="s">
        <v>134</v>
      </c>
      <c r="E172" s="34">
        <v>45292.0</v>
      </c>
      <c r="F172" s="36">
        <f t="shared" si="1"/>
        <v>13</v>
      </c>
      <c r="G172" s="34">
        <v>45394.0</v>
      </c>
      <c r="H172" s="36">
        <f t="shared" si="2"/>
        <v>10</v>
      </c>
      <c r="I172" s="35" t="s">
        <v>43</v>
      </c>
      <c r="J172" s="39"/>
      <c r="K172" s="38"/>
      <c r="L172" s="39"/>
      <c r="M172" s="39"/>
      <c r="N172" s="35" t="s">
        <v>17</v>
      </c>
      <c r="O172" s="40"/>
      <c r="P172" s="61"/>
      <c r="Q172" s="61"/>
      <c r="R172" s="61"/>
      <c r="S172" s="61"/>
      <c r="T172" s="61"/>
      <c r="U172" s="80"/>
      <c r="V172" s="80"/>
      <c r="W172" s="80"/>
    </row>
    <row r="173">
      <c r="A173" s="34">
        <v>45705.0</v>
      </c>
      <c r="B173" s="34">
        <v>45705.0</v>
      </c>
      <c r="C173" s="35">
        <v>189000.0</v>
      </c>
      <c r="D173" s="35" t="s">
        <v>134</v>
      </c>
      <c r="E173" s="34">
        <v>45170.0</v>
      </c>
      <c r="F173" s="36">
        <f t="shared" si="1"/>
        <v>17</v>
      </c>
      <c r="G173" s="37">
        <v>45209.0</v>
      </c>
      <c r="H173" s="36">
        <f t="shared" si="2"/>
        <v>16</v>
      </c>
      <c r="I173" s="35" t="s">
        <v>46</v>
      </c>
      <c r="J173" s="35">
        <v>434.0</v>
      </c>
      <c r="K173" s="48" t="s">
        <v>21</v>
      </c>
      <c r="L173" s="35" t="s">
        <v>54</v>
      </c>
      <c r="M173" s="39"/>
      <c r="N173" s="35" t="s">
        <v>21</v>
      </c>
      <c r="O173" s="40"/>
      <c r="P173" s="61"/>
      <c r="Q173" s="61"/>
      <c r="R173" s="61"/>
      <c r="S173" s="61"/>
      <c r="T173" s="61"/>
      <c r="U173" s="80"/>
      <c r="V173" s="80"/>
      <c r="W173" s="80"/>
    </row>
    <row r="174">
      <c r="A174" s="34">
        <v>45705.0</v>
      </c>
      <c r="B174" s="34">
        <v>45707.0</v>
      </c>
      <c r="C174" s="35">
        <v>214217.0</v>
      </c>
      <c r="D174" s="35" t="s">
        <v>134</v>
      </c>
      <c r="E174" s="34">
        <v>45383.0</v>
      </c>
      <c r="F174" s="36">
        <f t="shared" si="1"/>
        <v>10</v>
      </c>
      <c r="G174" s="34">
        <v>45432.0</v>
      </c>
      <c r="H174" s="36">
        <f t="shared" si="2"/>
        <v>9</v>
      </c>
      <c r="I174" s="35" t="s">
        <v>49</v>
      </c>
      <c r="J174" s="39"/>
      <c r="K174" s="38"/>
      <c r="L174" s="39"/>
      <c r="M174" s="39"/>
      <c r="N174" s="35" t="s">
        <v>21</v>
      </c>
      <c r="O174" s="40"/>
      <c r="P174" s="61"/>
      <c r="Q174" s="61"/>
      <c r="R174" s="61"/>
      <c r="S174" s="61"/>
      <c r="T174" s="61"/>
      <c r="U174" s="80"/>
      <c r="V174" s="80"/>
      <c r="W174" s="80"/>
    </row>
    <row r="175">
      <c r="A175" s="34">
        <v>45705.0</v>
      </c>
      <c r="B175" s="168">
        <v>45716.0</v>
      </c>
      <c r="C175" s="35">
        <v>205741.0</v>
      </c>
      <c r="D175" s="35" t="s">
        <v>134</v>
      </c>
      <c r="E175" s="34">
        <v>45231.0</v>
      </c>
      <c r="F175" s="36">
        <f t="shared" si="1"/>
        <v>15</v>
      </c>
      <c r="G175" s="34">
        <v>45362.0</v>
      </c>
      <c r="H175" s="36">
        <f t="shared" si="2"/>
        <v>11</v>
      </c>
      <c r="I175" s="35" t="s">
        <v>62</v>
      </c>
      <c r="J175" s="35">
        <v>106.0</v>
      </c>
      <c r="K175" s="38"/>
      <c r="L175" s="39"/>
      <c r="M175" s="39"/>
      <c r="N175" s="35" t="s">
        <v>17</v>
      </c>
      <c r="O175" s="40"/>
      <c r="P175" s="61"/>
      <c r="Q175" s="61"/>
      <c r="R175" s="61"/>
      <c r="S175" s="61"/>
      <c r="T175" s="61"/>
      <c r="U175" s="80"/>
      <c r="V175" s="80"/>
      <c r="W175" s="80"/>
    </row>
    <row r="176">
      <c r="A176" s="34">
        <v>45705.0</v>
      </c>
      <c r="B176" s="168">
        <v>45716.0</v>
      </c>
      <c r="C176" s="35">
        <v>228240.0</v>
      </c>
      <c r="D176" s="35" t="s">
        <v>134</v>
      </c>
      <c r="E176" s="34">
        <v>45505.0</v>
      </c>
      <c r="F176" s="36">
        <f t="shared" si="1"/>
        <v>6</v>
      </c>
      <c r="G176" s="34">
        <v>45555.0</v>
      </c>
      <c r="H176" s="36">
        <f t="shared" si="2"/>
        <v>5</v>
      </c>
      <c r="I176" s="35" t="s">
        <v>268</v>
      </c>
      <c r="J176" s="39"/>
      <c r="K176" s="38"/>
      <c r="L176" s="39"/>
      <c r="M176" s="39"/>
      <c r="N176" s="35" t="s">
        <v>17</v>
      </c>
      <c r="O176" s="40"/>
      <c r="P176" s="61"/>
      <c r="Q176" s="61"/>
      <c r="R176" s="61"/>
      <c r="S176" s="61"/>
      <c r="T176" s="61"/>
      <c r="U176" s="80"/>
      <c r="V176" s="80"/>
      <c r="W176" s="80"/>
    </row>
    <row r="177">
      <c r="A177" s="34">
        <v>45715.0</v>
      </c>
      <c r="B177" s="168">
        <v>45715.0</v>
      </c>
      <c r="C177" s="35">
        <v>88119.0</v>
      </c>
      <c r="D177" s="35" t="s">
        <v>84</v>
      </c>
      <c r="E177" s="34">
        <v>44287.0</v>
      </c>
      <c r="F177" s="36">
        <f t="shared" si="1"/>
        <v>46</v>
      </c>
      <c r="G177" s="34">
        <v>44317.0</v>
      </c>
      <c r="H177" s="36">
        <f t="shared" si="2"/>
        <v>45</v>
      </c>
      <c r="I177" s="35" t="s">
        <v>139</v>
      </c>
      <c r="J177" s="35">
        <v>701.0</v>
      </c>
      <c r="K177" s="48" t="s">
        <v>425</v>
      </c>
      <c r="L177" s="35" t="s">
        <v>68</v>
      </c>
      <c r="M177" s="34">
        <v>45715.0</v>
      </c>
      <c r="N177" s="35" t="s">
        <v>87</v>
      </c>
      <c r="O177" s="55" t="s">
        <v>249</v>
      </c>
      <c r="P177" s="61"/>
      <c r="Q177" s="61"/>
      <c r="R177" s="61"/>
      <c r="S177" s="61"/>
      <c r="T177" s="61"/>
      <c r="U177" s="80"/>
      <c r="V177" s="80"/>
      <c r="W177" s="80"/>
    </row>
    <row r="178">
      <c r="A178" s="34">
        <v>45705.0</v>
      </c>
      <c r="B178" s="168">
        <v>45716.0</v>
      </c>
      <c r="C178" s="35">
        <v>127266.0</v>
      </c>
      <c r="D178" s="35" t="s">
        <v>214</v>
      </c>
      <c r="E178" s="34">
        <v>44621.0</v>
      </c>
      <c r="F178" s="36">
        <f t="shared" si="1"/>
        <v>35</v>
      </c>
      <c r="G178" s="34">
        <v>44690.0</v>
      </c>
      <c r="H178" s="36">
        <f t="shared" si="2"/>
        <v>33</v>
      </c>
      <c r="I178" s="35" t="s">
        <v>139</v>
      </c>
      <c r="J178" s="39"/>
      <c r="K178" s="38"/>
      <c r="L178" s="39"/>
      <c r="M178" s="39"/>
      <c r="N178" s="35" t="s">
        <v>17</v>
      </c>
      <c r="O178" s="40"/>
      <c r="P178" s="61"/>
      <c r="Q178" s="61"/>
      <c r="R178" s="61"/>
      <c r="S178" s="61"/>
      <c r="T178" s="61"/>
      <c r="U178" s="80"/>
      <c r="V178" s="80"/>
      <c r="W178" s="80"/>
    </row>
    <row r="179">
      <c r="A179" s="34">
        <v>45705.0</v>
      </c>
      <c r="B179" s="168">
        <v>45716.0</v>
      </c>
      <c r="C179" s="35">
        <v>56127.0</v>
      </c>
      <c r="D179" s="35" t="s">
        <v>134</v>
      </c>
      <c r="E179" s="34">
        <v>43983.0</v>
      </c>
      <c r="F179" s="36">
        <f t="shared" si="1"/>
        <v>56</v>
      </c>
      <c r="G179" s="34">
        <v>44018.0</v>
      </c>
      <c r="H179" s="36">
        <f t="shared" si="2"/>
        <v>55</v>
      </c>
      <c r="I179" s="35" t="s">
        <v>139</v>
      </c>
      <c r="J179" s="39"/>
      <c r="K179" s="38"/>
      <c r="L179" s="39"/>
      <c r="M179" s="39"/>
      <c r="N179" s="35" t="s">
        <v>17</v>
      </c>
      <c r="O179" s="40"/>
      <c r="P179" s="61"/>
      <c r="Q179" s="61"/>
      <c r="R179" s="61"/>
      <c r="S179" s="61"/>
      <c r="T179" s="61"/>
      <c r="U179" s="80"/>
      <c r="V179" s="80"/>
      <c r="W179" s="80"/>
    </row>
    <row r="180">
      <c r="A180" s="34">
        <v>45705.0</v>
      </c>
      <c r="B180" s="168">
        <v>45716.0</v>
      </c>
      <c r="C180" s="35">
        <v>89252.0</v>
      </c>
      <c r="D180" s="35" t="s">
        <v>125</v>
      </c>
      <c r="E180" s="34">
        <v>43862.0</v>
      </c>
      <c r="F180" s="36">
        <f t="shared" si="1"/>
        <v>60</v>
      </c>
      <c r="G180" s="34">
        <v>44348.0</v>
      </c>
      <c r="H180" s="36">
        <f t="shared" si="2"/>
        <v>44</v>
      </c>
      <c r="I180" s="35" t="s">
        <v>139</v>
      </c>
      <c r="J180" s="39"/>
      <c r="K180" s="38"/>
      <c r="L180" s="39"/>
      <c r="M180" s="39"/>
      <c r="N180" s="35" t="s">
        <v>17</v>
      </c>
      <c r="O180" s="40"/>
      <c r="P180" s="61"/>
      <c r="Q180" s="61"/>
      <c r="R180" s="61"/>
      <c r="S180" s="61"/>
      <c r="T180" s="61"/>
      <c r="U180" s="80"/>
      <c r="V180" s="80"/>
      <c r="W180" s="80"/>
    </row>
    <row r="181">
      <c r="A181" s="34">
        <v>45705.0</v>
      </c>
      <c r="B181" s="168">
        <v>45716.0</v>
      </c>
      <c r="C181" s="35">
        <v>112246.0</v>
      </c>
      <c r="D181" s="35" t="s">
        <v>102</v>
      </c>
      <c r="E181" s="34">
        <v>44501.0</v>
      </c>
      <c r="F181" s="36">
        <f t="shared" si="1"/>
        <v>39</v>
      </c>
      <c r="G181" s="34">
        <v>44578.0</v>
      </c>
      <c r="H181" s="36">
        <f t="shared" si="2"/>
        <v>37</v>
      </c>
      <c r="I181" s="35" t="s">
        <v>139</v>
      </c>
      <c r="J181" s="39"/>
      <c r="K181" s="38"/>
      <c r="L181" s="39"/>
      <c r="M181" s="39"/>
      <c r="N181" s="35" t="s">
        <v>17</v>
      </c>
      <c r="O181" s="40"/>
      <c r="P181" s="61"/>
      <c r="Q181" s="61"/>
      <c r="R181" s="61"/>
      <c r="S181" s="61"/>
      <c r="T181" s="61"/>
      <c r="U181" s="80"/>
      <c r="V181" s="80"/>
      <c r="W181" s="80"/>
    </row>
    <row r="182">
      <c r="A182" s="34">
        <v>45705.0</v>
      </c>
      <c r="B182" s="168">
        <v>45716.0</v>
      </c>
      <c r="C182" s="35">
        <v>73407.0</v>
      </c>
      <c r="D182" s="35" t="s">
        <v>117</v>
      </c>
      <c r="E182" s="34">
        <v>44166.0</v>
      </c>
      <c r="F182" s="36">
        <f t="shared" si="1"/>
        <v>50</v>
      </c>
      <c r="G182" s="34">
        <v>44197.0</v>
      </c>
      <c r="H182" s="36">
        <f t="shared" si="2"/>
        <v>49</v>
      </c>
      <c r="I182" s="35" t="s">
        <v>139</v>
      </c>
      <c r="J182" s="39"/>
      <c r="K182" s="38"/>
      <c r="L182" s="39"/>
      <c r="M182" s="39"/>
      <c r="N182" s="35" t="s">
        <v>17</v>
      </c>
      <c r="O182" s="40"/>
      <c r="P182" s="61"/>
      <c r="Q182" s="61"/>
      <c r="R182" s="61"/>
      <c r="S182" s="61"/>
      <c r="T182" s="61"/>
      <c r="U182" s="80"/>
      <c r="V182" s="80"/>
      <c r="W182" s="80"/>
    </row>
    <row r="183">
      <c r="A183" s="34">
        <v>45705.0</v>
      </c>
      <c r="B183" s="168">
        <v>45716.0</v>
      </c>
      <c r="C183" s="35">
        <v>98621.0</v>
      </c>
      <c r="D183" s="35" t="s">
        <v>426</v>
      </c>
      <c r="E183" s="34">
        <v>44317.0</v>
      </c>
      <c r="F183" s="36">
        <f t="shared" si="1"/>
        <v>45</v>
      </c>
      <c r="G183" s="34">
        <v>44435.0</v>
      </c>
      <c r="H183" s="36">
        <f t="shared" si="2"/>
        <v>42</v>
      </c>
      <c r="I183" s="35" t="s">
        <v>139</v>
      </c>
      <c r="J183" s="39"/>
      <c r="K183" s="38"/>
      <c r="L183" s="39"/>
      <c r="M183" s="39"/>
      <c r="N183" s="35" t="s">
        <v>17</v>
      </c>
      <c r="O183" s="40"/>
      <c r="P183" s="61"/>
      <c r="Q183" s="61"/>
      <c r="R183" s="61"/>
      <c r="S183" s="61"/>
      <c r="T183" s="61"/>
      <c r="U183" s="80"/>
      <c r="V183" s="80"/>
      <c r="W183" s="80"/>
    </row>
    <row r="184">
      <c r="A184" s="34">
        <v>45705.0</v>
      </c>
      <c r="B184" s="168">
        <v>45716.0</v>
      </c>
      <c r="C184" s="35">
        <v>68255.0</v>
      </c>
      <c r="D184" s="35" t="s">
        <v>48</v>
      </c>
      <c r="E184" s="34">
        <v>44075.0</v>
      </c>
      <c r="F184" s="36">
        <f t="shared" si="1"/>
        <v>53</v>
      </c>
      <c r="G184" s="34">
        <v>44105.0</v>
      </c>
      <c r="H184" s="36">
        <f t="shared" si="2"/>
        <v>52</v>
      </c>
      <c r="I184" s="35" t="s">
        <v>139</v>
      </c>
      <c r="J184" s="39"/>
      <c r="K184" s="38"/>
      <c r="L184" s="39"/>
      <c r="M184" s="39"/>
      <c r="N184" s="35" t="s">
        <v>17</v>
      </c>
      <c r="O184" s="40"/>
      <c r="P184" s="61"/>
      <c r="Q184" s="61"/>
      <c r="R184" s="61"/>
      <c r="S184" s="61"/>
      <c r="T184" s="61"/>
      <c r="U184" s="80"/>
      <c r="V184" s="80"/>
      <c r="W184" s="80"/>
    </row>
    <row r="185">
      <c r="A185" s="34">
        <v>45705.0</v>
      </c>
      <c r="B185" s="168">
        <v>45716.0</v>
      </c>
      <c r="C185" s="35">
        <v>35420.0</v>
      </c>
      <c r="D185" s="35" t="s">
        <v>125</v>
      </c>
      <c r="E185" s="34">
        <v>43800.0</v>
      </c>
      <c r="F185" s="36">
        <f t="shared" si="1"/>
        <v>62</v>
      </c>
      <c r="G185" s="37">
        <v>43816.0</v>
      </c>
      <c r="H185" s="36">
        <f t="shared" si="2"/>
        <v>62</v>
      </c>
      <c r="I185" s="35" t="s">
        <v>139</v>
      </c>
      <c r="J185" s="39"/>
      <c r="K185" s="38"/>
      <c r="L185" s="39"/>
      <c r="M185" s="39"/>
      <c r="N185" s="35" t="s">
        <v>17</v>
      </c>
      <c r="O185" s="40"/>
      <c r="P185" s="61"/>
      <c r="Q185" s="61"/>
      <c r="R185" s="61"/>
      <c r="S185" s="61"/>
      <c r="T185" s="61"/>
      <c r="U185" s="80"/>
      <c r="V185" s="80"/>
      <c r="W185" s="80"/>
    </row>
    <row r="186">
      <c r="A186" s="34">
        <v>45705.0</v>
      </c>
      <c r="B186" s="168">
        <v>45716.0</v>
      </c>
      <c r="C186" s="35">
        <v>43316.0</v>
      </c>
      <c r="D186" s="35" t="s">
        <v>117</v>
      </c>
      <c r="E186" s="34">
        <v>43739.0</v>
      </c>
      <c r="F186" s="36">
        <f t="shared" si="1"/>
        <v>64</v>
      </c>
      <c r="G186" s="34">
        <v>43927.0</v>
      </c>
      <c r="H186" s="36">
        <f t="shared" si="2"/>
        <v>58</v>
      </c>
      <c r="I186" s="35" t="s">
        <v>265</v>
      </c>
      <c r="J186" s="39"/>
      <c r="K186" s="38"/>
      <c r="L186" s="39"/>
      <c r="M186" s="39"/>
      <c r="N186" s="35" t="s">
        <v>17</v>
      </c>
      <c r="O186" s="40"/>
      <c r="P186" s="61"/>
      <c r="Q186" s="61"/>
      <c r="R186" s="61"/>
      <c r="S186" s="61"/>
      <c r="T186" s="61"/>
      <c r="U186" s="80"/>
      <c r="V186" s="80"/>
      <c r="W186" s="80"/>
    </row>
    <row r="187">
      <c r="A187" s="34">
        <v>45705.0</v>
      </c>
      <c r="B187" s="168">
        <v>45716.0</v>
      </c>
      <c r="C187" s="35">
        <v>147499.0</v>
      </c>
      <c r="D187" s="35" t="s">
        <v>81</v>
      </c>
      <c r="E187" s="34">
        <v>44774.0</v>
      </c>
      <c r="F187" s="36">
        <f t="shared" si="1"/>
        <v>30</v>
      </c>
      <c r="G187" s="37">
        <v>44848.0</v>
      </c>
      <c r="H187" s="36">
        <f t="shared" si="2"/>
        <v>28</v>
      </c>
      <c r="I187" s="35" t="s">
        <v>49</v>
      </c>
      <c r="J187" s="39"/>
      <c r="K187" s="38"/>
      <c r="L187" s="39"/>
      <c r="M187" s="39"/>
      <c r="N187" s="35" t="s">
        <v>17</v>
      </c>
      <c r="O187" s="40"/>
      <c r="P187" s="61"/>
      <c r="Q187" s="61"/>
      <c r="R187" s="61"/>
      <c r="S187" s="61"/>
      <c r="T187" s="61"/>
      <c r="U187" s="80"/>
      <c r="V187" s="80"/>
      <c r="W187" s="80"/>
    </row>
    <row r="188">
      <c r="A188" s="34">
        <v>45705.0</v>
      </c>
      <c r="B188" s="168">
        <v>45716.0</v>
      </c>
      <c r="C188" s="35">
        <v>206856.0</v>
      </c>
      <c r="D188" s="35" t="s">
        <v>116</v>
      </c>
      <c r="E188" s="34">
        <v>45261.0</v>
      </c>
      <c r="F188" s="36">
        <f t="shared" si="1"/>
        <v>14</v>
      </c>
      <c r="G188" s="34">
        <v>45369.0</v>
      </c>
      <c r="H188" s="36">
        <f t="shared" si="2"/>
        <v>11</v>
      </c>
      <c r="I188" s="35" t="s">
        <v>265</v>
      </c>
      <c r="J188" s="39"/>
      <c r="K188" s="38"/>
      <c r="L188" s="39"/>
      <c r="M188" s="39"/>
      <c r="N188" s="35" t="s">
        <v>17</v>
      </c>
      <c r="O188" s="40"/>
      <c r="P188" s="61"/>
      <c r="Q188" s="61"/>
      <c r="R188" s="61"/>
      <c r="S188" s="61"/>
      <c r="T188" s="61"/>
      <c r="U188" s="80"/>
      <c r="V188" s="80"/>
      <c r="W188" s="80"/>
    </row>
    <row r="189">
      <c r="A189" s="34">
        <v>45705.0</v>
      </c>
      <c r="B189" s="168">
        <v>45716.0</v>
      </c>
      <c r="C189" s="35">
        <v>171535.0</v>
      </c>
      <c r="D189" s="35" t="s">
        <v>210</v>
      </c>
      <c r="E189" s="34">
        <v>44348.0</v>
      </c>
      <c r="F189" s="36">
        <f t="shared" si="1"/>
        <v>44</v>
      </c>
      <c r="G189" s="34">
        <v>45066.0</v>
      </c>
      <c r="H189" s="36">
        <f t="shared" si="2"/>
        <v>21</v>
      </c>
      <c r="I189" s="35" t="s">
        <v>49</v>
      </c>
      <c r="J189" s="39"/>
      <c r="K189" s="38"/>
      <c r="L189" s="39"/>
      <c r="M189" s="39"/>
      <c r="N189" s="35" t="s">
        <v>17</v>
      </c>
      <c r="O189" s="40"/>
      <c r="P189" s="61"/>
      <c r="Q189" s="61"/>
      <c r="R189" s="61"/>
      <c r="S189" s="61"/>
      <c r="T189" s="61"/>
      <c r="U189" s="80"/>
      <c r="V189" s="80"/>
      <c r="W189" s="80"/>
    </row>
    <row r="190">
      <c r="A190" s="34">
        <v>45705.0</v>
      </c>
      <c r="B190" s="168">
        <v>45716.0</v>
      </c>
      <c r="C190" s="35">
        <v>123030.0</v>
      </c>
      <c r="D190" s="35" t="s">
        <v>65</v>
      </c>
      <c r="E190" s="34">
        <v>44562.0</v>
      </c>
      <c r="F190" s="36">
        <f t="shared" si="1"/>
        <v>37</v>
      </c>
      <c r="G190" s="34">
        <v>44656.0</v>
      </c>
      <c r="H190" s="36">
        <f t="shared" si="2"/>
        <v>34</v>
      </c>
      <c r="I190" s="35" t="s">
        <v>49</v>
      </c>
      <c r="J190" s="39"/>
      <c r="K190" s="38"/>
      <c r="L190" s="39"/>
      <c r="M190" s="39"/>
      <c r="N190" s="35" t="s">
        <v>17</v>
      </c>
      <c r="O190" s="40"/>
      <c r="P190" s="61"/>
      <c r="Q190" s="61"/>
      <c r="R190" s="61"/>
      <c r="S190" s="61"/>
      <c r="T190" s="61"/>
      <c r="U190" s="80"/>
      <c r="V190" s="80"/>
      <c r="W190" s="80"/>
    </row>
    <row r="191">
      <c r="A191" s="34">
        <v>45705.0</v>
      </c>
      <c r="B191" s="168">
        <v>45716.0</v>
      </c>
      <c r="C191" s="35">
        <v>178388.0</v>
      </c>
      <c r="D191" s="35" t="s">
        <v>89</v>
      </c>
      <c r="E191" s="34">
        <v>44927.0</v>
      </c>
      <c r="F191" s="36">
        <f t="shared" si="1"/>
        <v>25</v>
      </c>
      <c r="G191" s="34">
        <v>45120.0</v>
      </c>
      <c r="H191" s="36">
        <f t="shared" si="2"/>
        <v>19</v>
      </c>
      <c r="I191" s="35" t="s">
        <v>43</v>
      </c>
      <c r="J191" s="39"/>
      <c r="K191" s="38"/>
      <c r="L191" s="39"/>
      <c r="M191" s="39"/>
      <c r="N191" s="35" t="s">
        <v>17</v>
      </c>
      <c r="O191" s="40"/>
      <c r="P191" s="61"/>
      <c r="Q191" s="61"/>
      <c r="R191" s="61"/>
      <c r="S191" s="61"/>
      <c r="T191" s="61"/>
      <c r="U191" s="80"/>
      <c r="V191" s="80"/>
      <c r="W191" s="80"/>
    </row>
    <row r="192">
      <c r="A192" s="34">
        <v>45705.0</v>
      </c>
      <c r="B192" s="168">
        <v>45716.0</v>
      </c>
      <c r="C192" s="35">
        <v>227533.0</v>
      </c>
      <c r="D192" s="35" t="s">
        <v>89</v>
      </c>
      <c r="E192" s="34">
        <v>45536.0</v>
      </c>
      <c r="F192" s="36">
        <f t="shared" si="1"/>
        <v>5</v>
      </c>
      <c r="G192" s="34">
        <v>45547.0</v>
      </c>
      <c r="H192" s="36">
        <f t="shared" si="2"/>
        <v>5</v>
      </c>
      <c r="I192" s="35" t="s">
        <v>268</v>
      </c>
      <c r="J192" s="39"/>
      <c r="K192" s="38"/>
      <c r="L192" s="39"/>
      <c r="M192" s="39"/>
      <c r="N192" s="35" t="s">
        <v>17</v>
      </c>
      <c r="O192" s="40"/>
      <c r="P192" s="61"/>
      <c r="Q192" s="61"/>
      <c r="R192" s="61"/>
      <c r="S192" s="61"/>
      <c r="T192" s="61"/>
      <c r="U192" s="80"/>
      <c r="V192" s="80"/>
      <c r="W192" s="80"/>
    </row>
    <row r="193">
      <c r="A193" s="34">
        <v>45705.0</v>
      </c>
      <c r="B193" s="168">
        <v>45713.0</v>
      </c>
      <c r="C193" s="35">
        <v>173512.0</v>
      </c>
      <c r="D193" s="35" t="s">
        <v>125</v>
      </c>
      <c r="E193" s="34">
        <v>44835.0</v>
      </c>
      <c r="F193" s="36">
        <f t="shared" si="1"/>
        <v>28</v>
      </c>
      <c r="G193" s="34">
        <v>45082.0</v>
      </c>
      <c r="H193" s="36">
        <f t="shared" si="2"/>
        <v>20</v>
      </c>
      <c r="I193" s="35" t="s">
        <v>118</v>
      </c>
      <c r="J193" s="39"/>
      <c r="K193" s="38"/>
      <c r="L193" s="39"/>
      <c r="M193" s="39"/>
      <c r="N193" s="35" t="s">
        <v>21</v>
      </c>
      <c r="O193" s="40"/>
      <c r="P193" s="61"/>
      <c r="Q193" s="61"/>
      <c r="R193" s="61"/>
      <c r="S193" s="61"/>
      <c r="T193" s="61"/>
      <c r="U193" s="80"/>
      <c r="V193" s="80"/>
      <c r="W193" s="80"/>
    </row>
    <row r="194">
      <c r="A194" s="34">
        <v>45705.0</v>
      </c>
      <c r="B194" s="168">
        <v>45716.0</v>
      </c>
      <c r="C194" s="35">
        <v>156621.0</v>
      </c>
      <c r="D194" s="35" t="s">
        <v>115</v>
      </c>
      <c r="E194" s="34">
        <v>44562.0</v>
      </c>
      <c r="F194" s="36">
        <f t="shared" si="1"/>
        <v>37</v>
      </c>
      <c r="G194" s="34">
        <v>44940.0</v>
      </c>
      <c r="H194" s="36">
        <f t="shared" si="2"/>
        <v>25</v>
      </c>
      <c r="I194" s="35" t="s">
        <v>265</v>
      </c>
      <c r="J194" s="39"/>
      <c r="K194" s="38"/>
      <c r="L194" s="39"/>
      <c r="M194" s="39"/>
      <c r="N194" s="35" t="s">
        <v>17</v>
      </c>
      <c r="O194" s="40"/>
      <c r="P194" s="61"/>
      <c r="Q194" s="61"/>
      <c r="R194" s="61"/>
      <c r="S194" s="61"/>
      <c r="T194" s="61"/>
      <c r="U194" s="80"/>
      <c r="V194" s="80"/>
      <c r="W194" s="80"/>
    </row>
    <row r="195">
      <c r="A195" s="34">
        <v>45705.0</v>
      </c>
      <c r="B195" s="34">
        <v>45707.0</v>
      </c>
      <c r="C195" s="35">
        <v>147974.0</v>
      </c>
      <c r="D195" s="35" t="s">
        <v>427</v>
      </c>
      <c r="E195" s="34">
        <v>44805.0</v>
      </c>
      <c r="F195" s="36">
        <f t="shared" si="1"/>
        <v>29</v>
      </c>
      <c r="G195" s="37">
        <v>44855.0</v>
      </c>
      <c r="H195" s="36">
        <f t="shared" si="2"/>
        <v>28</v>
      </c>
      <c r="I195" s="35" t="s">
        <v>49</v>
      </c>
      <c r="J195" s="39"/>
      <c r="K195" s="38"/>
      <c r="L195" s="39"/>
      <c r="M195" s="39"/>
      <c r="N195" s="35" t="s">
        <v>21</v>
      </c>
      <c r="O195" s="40"/>
      <c r="P195" s="61"/>
      <c r="Q195" s="61"/>
      <c r="R195" s="61"/>
      <c r="S195" s="61"/>
      <c r="T195" s="61"/>
      <c r="U195" s="80"/>
      <c r="V195" s="80"/>
      <c r="W195" s="80"/>
    </row>
    <row r="196">
      <c r="A196" s="34">
        <v>45705.0</v>
      </c>
      <c r="B196" s="168">
        <v>45716.0</v>
      </c>
      <c r="C196" s="35">
        <v>140154.0</v>
      </c>
      <c r="D196" s="35" t="s">
        <v>260</v>
      </c>
      <c r="E196" s="34">
        <v>44774.0</v>
      </c>
      <c r="F196" s="36">
        <f t="shared" si="1"/>
        <v>30</v>
      </c>
      <c r="G196" s="34">
        <v>44783.0</v>
      </c>
      <c r="H196" s="36">
        <f t="shared" si="2"/>
        <v>30</v>
      </c>
      <c r="I196" s="35" t="s">
        <v>49</v>
      </c>
      <c r="J196" s="39"/>
      <c r="K196" s="38"/>
      <c r="L196" s="39"/>
      <c r="M196" s="39"/>
      <c r="N196" s="35" t="s">
        <v>17</v>
      </c>
      <c r="O196" s="40"/>
      <c r="P196" s="61"/>
      <c r="Q196" s="61"/>
      <c r="R196" s="61"/>
      <c r="S196" s="61"/>
      <c r="T196" s="61"/>
      <c r="U196" s="80"/>
      <c r="V196" s="80"/>
      <c r="W196" s="80"/>
    </row>
    <row r="197">
      <c r="A197" s="34">
        <v>45705.0</v>
      </c>
      <c r="B197" s="168">
        <v>45714.0</v>
      </c>
      <c r="C197" s="35">
        <v>209466.0</v>
      </c>
      <c r="D197" s="35" t="s">
        <v>84</v>
      </c>
      <c r="E197" s="34">
        <v>45261.0</v>
      </c>
      <c r="F197" s="36">
        <f t="shared" si="1"/>
        <v>14</v>
      </c>
      <c r="G197" s="34">
        <v>45390.0</v>
      </c>
      <c r="H197" s="36">
        <f t="shared" si="2"/>
        <v>10</v>
      </c>
      <c r="I197" s="35" t="s">
        <v>268</v>
      </c>
      <c r="J197" s="35" t="s">
        <v>101</v>
      </c>
      <c r="K197" s="48" t="s">
        <v>74</v>
      </c>
      <c r="L197" s="35" t="s">
        <v>54</v>
      </c>
      <c r="M197" s="34">
        <v>45714.0</v>
      </c>
      <c r="N197" s="35" t="s">
        <v>20</v>
      </c>
      <c r="O197" s="40"/>
      <c r="P197" s="61"/>
      <c r="Q197" s="61"/>
      <c r="R197" s="61"/>
      <c r="S197" s="61"/>
      <c r="T197" s="61"/>
      <c r="U197" s="80"/>
      <c r="V197" s="80"/>
      <c r="W197" s="80"/>
    </row>
    <row r="198">
      <c r="A198" s="34">
        <v>45705.0</v>
      </c>
      <c r="B198" s="168">
        <v>45716.0</v>
      </c>
      <c r="C198" s="35">
        <v>221033.0</v>
      </c>
      <c r="D198" s="35" t="s">
        <v>99</v>
      </c>
      <c r="E198" s="34">
        <v>45383.0</v>
      </c>
      <c r="F198" s="36">
        <f t="shared" si="1"/>
        <v>10</v>
      </c>
      <c r="G198" s="34">
        <v>45483.0</v>
      </c>
      <c r="H198" s="36">
        <f t="shared" si="2"/>
        <v>7</v>
      </c>
      <c r="I198" s="35" t="s">
        <v>268</v>
      </c>
      <c r="J198" s="39"/>
      <c r="K198" s="38"/>
      <c r="L198" s="39"/>
      <c r="M198" s="39"/>
      <c r="N198" s="35" t="s">
        <v>17</v>
      </c>
      <c r="O198" s="40"/>
      <c r="P198" s="61"/>
      <c r="Q198" s="61"/>
      <c r="R198" s="61"/>
      <c r="S198" s="61"/>
      <c r="T198" s="61"/>
      <c r="U198" s="80"/>
      <c r="V198" s="80"/>
      <c r="W198" s="80"/>
    </row>
    <row r="199">
      <c r="A199" s="34">
        <v>45705.0</v>
      </c>
      <c r="B199" s="168">
        <v>45716.0</v>
      </c>
      <c r="C199" s="35">
        <v>197773.0</v>
      </c>
      <c r="D199" s="35" t="s">
        <v>210</v>
      </c>
      <c r="E199" s="34">
        <v>45292.0</v>
      </c>
      <c r="F199" s="36">
        <f t="shared" si="1"/>
        <v>13</v>
      </c>
      <c r="G199" s="34">
        <v>45300.0</v>
      </c>
      <c r="H199" s="36">
        <f t="shared" si="2"/>
        <v>13</v>
      </c>
      <c r="I199" s="35" t="s">
        <v>47</v>
      </c>
      <c r="J199" s="39"/>
      <c r="K199" s="38"/>
      <c r="L199" s="39"/>
      <c r="M199" s="39"/>
      <c r="N199" s="35" t="s">
        <v>17</v>
      </c>
      <c r="O199" s="40"/>
      <c r="P199" s="61"/>
      <c r="Q199" s="61"/>
      <c r="R199" s="61"/>
      <c r="S199" s="61"/>
      <c r="T199" s="61"/>
      <c r="U199" s="80"/>
      <c r="V199" s="80"/>
      <c r="W199" s="80"/>
    </row>
    <row r="200">
      <c r="A200" s="34">
        <v>45705.0</v>
      </c>
      <c r="B200" s="168">
        <v>45716.0</v>
      </c>
      <c r="C200" s="35">
        <v>162727.0</v>
      </c>
      <c r="D200" s="35" t="s">
        <v>79</v>
      </c>
      <c r="E200" s="34">
        <v>44743.0</v>
      </c>
      <c r="F200" s="36">
        <f t="shared" si="1"/>
        <v>31</v>
      </c>
      <c r="G200" s="34">
        <v>44989.0</v>
      </c>
      <c r="H200" s="36">
        <f t="shared" si="2"/>
        <v>23</v>
      </c>
      <c r="I200" s="35" t="s">
        <v>49</v>
      </c>
      <c r="J200" s="39"/>
      <c r="K200" s="38"/>
      <c r="L200" s="39"/>
      <c r="M200" s="39"/>
      <c r="N200" s="35" t="s">
        <v>17</v>
      </c>
      <c r="O200" s="40"/>
      <c r="P200" s="61"/>
      <c r="Q200" s="61"/>
      <c r="R200" s="61"/>
      <c r="S200" s="61"/>
      <c r="T200" s="61"/>
      <c r="U200" s="80"/>
      <c r="V200" s="80"/>
      <c r="W200" s="80"/>
    </row>
    <row r="201">
      <c r="A201" s="34">
        <v>45705.0</v>
      </c>
      <c r="B201" s="168">
        <v>45716.0</v>
      </c>
      <c r="C201" s="35">
        <v>188723.0</v>
      </c>
      <c r="D201" s="35" t="s">
        <v>110</v>
      </c>
      <c r="E201" s="34">
        <v>45170.0</v>
      </c>
      <c r="F201" s="36">
        <f t="shared" si="1"/>
        <v>17</v>
      </c>
      <c r="G201" s="34">
        <v>45208.0</v>
      </c>
      <c r="H201" s="36">
        <f t="shared" si="2"/>
        <v>16</v>
      </c>
      <c r="I201" s="35" t="s">
        <v>43</v>
      </c>
      <c r="J201" s="39"/>
      <c r="K201" s="38"/>
      <c r="L201" s="39"/>
      <c r="M201" s="39"/>
      <c r="N201" s="35" t="s">
        <v>17</v>
      </c>
      <c r="O201" s="40"/>
      <c r="P201" s="61"/>
      <c r="Q201" s="61"/>
      <c r="R201" s="61"/>
      <c r="S201" s="61"/>
      <c r="T201" s="61"/>
      <c r="U201" s="80"/>
      <c r="V201" s="80"/>
      <c r="W201" s="80"/>
    </row>
    <row r="202">
      <c r="A202" s="34">
        <v>45705.0</v>
      </c>
      <c r="B202" s="168">
        <v>45716.0</v>
      </c>
      <c r="C202" s="35">
        <v>9429.0</v>
      </c>
      <c r="D202" s="35" t="s">
        <v>233</v>
      </c>
      <c r="E202" s="34">
        <v>43435.0</v>
      </c>
      <c r="F202" s="36">
        <f t="shared" si="1"/>
        <v>74</v>
      </c>
      <c r="G202" s="34">
        <v>43497.0</v>
      </c>
      <c r="H202" s="36">
        <f t="shared" si="2"/>
        <v>72</v>
      </c>
      <c r="I202" s="35" t="s">
        <v>118</v>
      </c>
      <c r="J202" s="39"/>
      <c r="K202" s="38"/>
      <c r="L202" s="39"/>
      <c r="M202" s="39"/>
      <c r="N202" s="35" t="s">
        <v>17</v>
      </c>
      <c r="O202" s="40"/>
      <c r="P202" s="61"/>
      <c r="Q202" s="61"/>
      <c r="R202" s="61"/>
      <c r="S202" s="61"/>
      <c r="T202" s="61"/>
      <c r="U202" s="80"/>
      <c r="V202" s="80"/>
      <c r="W202" s="80"/>
    </row>
    <row r="203">
      <c r="A203" s="34">
        <v>45705.0</v>
      </c>
      <c r="B203" s="168">
        <v>45716.0</v>
      </c>
      <c r="C203" s="35">
        <v>4381.0</v>
      </c>
      <c r="D203" s="35" t="s">
        <v>89</v>
      </c>
      <c r="E203" s="34">
        <v>43277.0</v>
      </c>
      <c r="F203" s="36">
        <f t="shared" si="1"/>
        <v>80</v>
      </c>
      <c r="G203" s="34">
        <v>43277.0</v>
      </c>
      <c r="H203" s="36">
        <f t="shared" si="2"/>
        <v>80</v>
      </c>
      <c r="I203" s="35" t="s">
        <v>139</v>
      </c>
      <c r="J203" s="39"/>
      <c r="K203" s="38"/>
      <c r="L203" s="39"/>
      <c r="M203" s="39"/>
      <c r="N203" s="35" t="s">
        <v>17</v>
      </c>
      <c r="O203" s="40"/>
      <c r="P203" s="61"/>
      <c r="Q203" s="61"/>
      <c r="R203" s="61"/>
      <c r="S203" s="61"/>
      <c r="T203" s="61"/>
      <c r="U203" s="80"/>
      <c r="V203" s="80"/>
      <c r="W203" s="80"/>
    </row>
    <row r="204">
      <c r="A204" s="34">
        <v>45705.0</v>
      </c>
      <c r="B204" s="168">
        <v>45716.0</v>
      </c>
      <c r="C204" s="35">
        <v>11755.0</v>
      </c>
      <c r="D204" s="35" t="s">
        <v>134</v>
      </c>
      <c r="E204" s="34">
        <v>43466.0</v>
      </c>
      <c r="F204" s="36">
        <f t="shared" si="1"/>
        <v>73</v>
      </c>
      <c r="G204" s="34">
        <v>43601.0</v>
      </c>
      <c r="H204" s="36">
        <f t="shared" si="2"/>
        <v>69</v>
      </c>
      <c r="I204" s="35" t="s">
        <v>265</v>
      </c>
      <c r="J204" s="39"/>
      <c r="K204" s="38"/>
      <c r="L204" s="39"/>
      <c r="M204" s="39"/>
      <c r="N204" s="35" t="s">
        <v>17</v>
      </c>
      <c r="O204" s="40"/>
      <c r="P204" s="61"/>
      <c r="Q204" s="61"/>
      <c r="R204" s="61"/>
      <c r="S204" s="61"/>
      <c r="T204" s="61"/>
      <c r="U204" s="80"/>
      <c r="V204" s="80"/>
      <c r="W204" s="80"/>
    </row>
    <row r="205">
      <c r="A205" s="34">
        <v>45705.0</v>
      </c>
      <c r="B205" s="168">
        <v>45716.0</v>
      </c>
      <c r="C205" s="35" t="s">
        <v>428</v>
      </c>
      <c r="D205" s="35" t="s">
        <v>27</v>
      </c>
      <c r="E205" s="35" t="s">
        <v>28</v>
      </c>
      <c r="F205" s="36" t="str">
        <f t="shared" si="1"/>
        <v>#VALUE!</v>
      </c>
      <c r="G205" s="35" t="s">
        <v>30</v>
      </c>
      <c r="H205" s="36" t="str">
        <f t="shared" si="2"/>
        <v>#VALUE!</v>
      </c>
      <c r="I205" s="35" t="s">
        <v>31</v>
      </c>
      <c r="J205" s="39"/>
      <c r="K205" s="38"/>
      <c r="L205" s="39"/>
      <c r="M205" s="39"/>
      <c r="N205" s="35" t="s">
        <v>17</v>
      </c>
      <c r="O205" s="40"/>
      <c r="P205" s="61"/>
      <c r="Q205" s="61"/>
      <c r="R205" s="61"/>
      <c r="S205" s="61"/>
      <c r="T205" s="61"/>
      <c r="U205" s="80"/>
      <c r="V205" s="80"/>
      <c r="W205" s="80"/>
    </row>
    <row r="206">
      <c r="A206" s="34">
        <v>45705.0</v>
      </c>
      <c r="B206" s="168">
        <v>45716.0</v>
      </c>
      <c r="C206" s="35">
        <v>87503.0</v>
      </c>
      <c r="D206" s="35" t="s">
        <v>142</v>
      </c>
      <c r="E206" s="34">
        <v>44256.0</v>
      </c>
      <c r="F206" s="36">
        <f t="shared" si="1"/>
        <v>47</v>
      </c>
      <c r="G206" s="34">
        <v>44368.0</v>
      </c>
      <c r="H206" s="36">
        <f t="shared" si="2"/>
        <v>44</v>
      </c>
      <c r="I206" s="35" t="s">
        <v>62</v>
      </c>
      <c r="J206" s="35" t="s">
        <v>429</v>
      </c>
      <c r="K206" s="38"/>
      <c r="L206" s="39"/>
      <c r="M206" s="39"/>
      <c r="N206" s="35" t="s">
        <v>17</v>
      </c>
      <c r="O206" s="40"/>
      <c r="P206" s="61"/>
      <c r="Q206" s="61"/>
      <c r="R206" s="61"/>
      <c r="S206" s="61"/>
      <c r="T206" s="61"/>
      <c r="U206" s="80"/>
      <c r="V206" s="80"/>
      <c r="W206" s="80"/>
    </row>
    <row r="207">
      <c r="A207" s="34">
        <v>45705.0</v>
      </c>
      <c r="B207" s="168">
        <v>45716.0</v>
      </c>
      <c r="C207" s="35">
        <v>33225.0</v>
      </c>
      <c r="D207" s="35" t="s">
        <v>42</v>
      </c>
      <c r="E207" s="34">
        <v>43709.0</v>
      </c>
      <c r="F207" s="36">
        <f t="shared" si="1"/>
        <v>65</v>
      </c>
      <c r="G207" s="37">
        <v>43790.0</v>
      </c>
      <c r="H207" s="36">
        <f t="shared" si="2"/>
        <v>63</v>
      </c>
      <c r="I207" s="35" t="s">
        <v>265</v>
      </c>
      <c r="J207" s="39"/>
      <c r="K207" s="38"/>
      <c r="L207" s="39"/>
      <c r="M207" s="39"/>
      <c r="N207" s="35" t="s">
        <v>17</v>
      </c>
      <c r="O207" s="40"/>
      <c r="P207" s="61"/>
      <c r="Q207" s="61"/>
      <c r="R207" s="61"/>
      <c r="S207" s="61"/>
      <c r="T207" s="61"/>
      <c r="U207" s="80"/>
      <c r="V207" s="80"/>
      <c r="W207" s="80"/>
    </row>
    <row r="208">
      <c r="A208" s="34">
        <v>45705.0</v>
      </c>
      <c r="B208" s="168">
        <v>45716.0</v>
      </c>
      <c r="C208" s="35">
        <v>240806.0</v>
      </c>
      <c r="D208" s="35" t="s">
        <v>42</v>
      </c>
      <c r="E208" s="34">
        <v>45566.0</v>
      </c>
      <c r="F208" s="36">
        <f t="shared" si="1"/>
        <v>4</v>
      </c>
      <c r="G208" s="34">
        <v>45685.0</v>
      </c>
      <c r="H208" s="36">
        <f t="shared" si="2"/>
        <v>1</v>
      </c>
      <c r="I208" s="35" t="s">
        <v>62</v>
      </c>
      <c r="J208" s="39"/>
      <c r="K208" s="38"/>
      <c r="L208" s="39"/>
      <c r="M208" s="39"/>
      <c r="N208" s="35" t="s">
        <v>17</v>
      </c>
      <c r="O208" s="40"/>
      <c r="P208" s="61"/>
      <c r="Q208" s="61"/>
      <c r="R208" s="61"/>
      <c r="S208" s="61"/>
      <c r="T208" s="61"/>
      <c r="U208" s="80"/>
      <c r="V208" s="80"/>
      <c r="W208" s="80"/>
    </row>
    <row r="209">
      <c r="A209" s="34">
        <v>45705.0</v>
      </c>
      <c r="B209" s="168">
        <v>45716.0</v>
      </c>
      <c r="C209" s="35">
        <v>206465.0</v>
      </c>
      <c r="D209" s="35" t="s">
        <v>42</v>
      </c>
      <c r="E209" s="34">
        <v>45323.0</v>
      </c>
      <c r="F209" s="36">
        <f t="shared" si="1"/>
        <v>12</v>
      </c>
      <c r="G209" s="34">
        <v>45367.0</v>
      </c>
      <c r="H209" s="36">
        <f t="shared" si="2"/>
        <v>11</v>
      </c>
      <c r="I209" s="35" t="s">
        <v>39</v>
      </c>
      <c r="J209" s="39"/>
      <c r="K209" s="38"/>
      <c r="L209" s="39"/>
      <c r="M209" s="39"/>
      <c r="N209" s="35" t="s">
        <v>17</v>
      </c>
      <c r="O209" s="40"/>
      <c r="P209" s="61"/>
      <c r="Q209" s="61"/>
      <c r="R209" s="61"/>
      <c r="S209" s="61"/>
      <c r="T209" s="61"/>
      <c r="U209" s="80"/>
      <c r="V209" s="80"/>
      <c r="W209" s="80"/>
    </row>
    <row r="210">
      <c r="A210" s="34">
        <v>45705.0</v>
      </c>
      <c r="B210" s="168">
        <v>45716.0</v>
      </c>
      <c r="C210" s="35">
        <v>221740.0</v>
      </c>
      <c r="D210" s="35" t="s">
        <v>42</v>
      </c>
      <c r="E210" s="34">
        <v>45474.0</v>
      </c>
      <c r="F210" s="36">
        <f t="shared" si="1"/>
        <v>7</v>
      </c>
      <c r="G210" s="34">
        <v>45500.0</v>
      </c>
      <c r="H210" s="36">
        <f t="shared" si="2"/>
        <v>7</v>
      </c>
      <c r="I210" s="35" t="s">
        <v>39</v>
      </c>
      <c r="J210" s="39"/>
      <c r="K210" s="38"/>
      <c r="L210" s="39"/>
      <c r="M210" s="39"/>
      <c r="N210" s="35" t="s">
        <v>17</v>
      </c>
      <c r="O210" s="40"/>
      <c r="P210" s="61"/>
      <c r="Q210" s="61"/>
      <c r="R210" s="61"/>
      <c r="S210" s="61"/>
      <c r="T210" s="61"/>
      <c r="U210" s="80"/>
      <c r="V210" s="80"/>
      <c r="W210" s="80"/>
    </row>
    <row r="211">
      <c r="A211" s="34">
        <v>45705.0</v>
      </c>
      <c r="B211" s="168">
        <v>45716.0</v>
      </c>
      <c r="C211" s="35">
        <v>229671.0</v>
      </c>
      <c r="D211" s="35" t="s">
        <v>42</v>
      </c>
      <c r="E211" s="34">
        <v>45536.0</v>
      </c>
      <c r="F211" s="36">
        <f t="shared" si="1"/>
        <v>5</v>
      </c>
      <c r="G211" s="37">
        <v>45587.0</v>
      </c>
      <c r="H211" s="36">
        <f t="shared" si="2"/>
        <v>4</v>
      </c>
      <c r="I211" s="35" t="s">
        <v>43</v>
      </c>
      <c r="J211" s="39"/>
      <c r="K211" s="38"/>
      <c r="L211" s="39"/>
      <c r="M211" s="39"/>
      <c r="N211" s="35" t="s">
        <v>17</v>
      </c>
      <c r="O211" s="40"/>
      <c r="P211" s="61"/>
      <c r="Q211" s="61"/>
      <c r="R211" s="61"/>
      <c r="S211" s="61"/>
      <c r="T211" s="61"/>
      <c r="U211" s="80"/>
      <c r="V211" s="80"/>
      <c r="W211" s="80"/>
    </row>
    <row r="212">
      <c r="A212" s="34">
        <v>45705.0</v>
      </c>
      <c r="B212" s="168">
        <v>45716.0</v>
      </c>
      <c r="C212" s="35">
        <v>237420.0</v>
      </c>
      <c r="D212" s="35" t="s">
        <v>42</v>
      </c>
      <c r="E212" s="34">
        <v>45627.0</v>
      </c>
      <c r="F212" s="36">
        <f t="shared" si="1"/>
        <v>2</v>
      </c>
      <c r="G212" s="37">
        <v>45643.0</v>
      </c>
      <c r="H212" s="36">
        <f t="shared" si="2"/>
        <v>2</v>
      </c>
      <c r="I212" s="35" t="s">
        <v>49</v>
      </c>
      <c r="J212" s="39"/>
      <c r="K212" s="38"/>
      <c r="L212" s="39"/>
      <c r="M212" s="39"/>
      <c r="N212" s="35" t="s">
        <v>17</v>
      </c>
      <c r="O212" s="40"/>
      <c r="P212" s="61"/>
      <c r="Q212" s="61"/>
      <c r="R212" s="61"/>
      <c r="S212" s="61"/>
      <c r="T212" s="61"/>
      <c r="U212" s="80"/>
      <c r="V212" s="80"/>
      <c r="W212" s="80"/>
    </row>
    <row r="213">
      <c r="A213" s="34">
        <v>45705.0</v>
      </c>
      <c r="B213" s="168">
        <v>45716.0</v>
      </c>
      <c r="C213" s="35">
        <v>240008.0</v>
      </c>
      <c r="D213" s="35" t="s">
        <v>42</v>
      </c>
      <c r="E213" s="34">
        <v>45627.0</v>
      </c>
      <c r="F213" s="36">
        <f t="shared" si="1"/>
        <v>2</v>
      </c>
      <c r="G213" s="34">
        <v>45678.0</v>
      </c>
      <c r="H213" s="36">
        <f t="shared" si="2"/>
        <v>1</v>
      </c>
      <c r="I213" s="35" t="s">
        <v>62</v>
      </c>
      <c r="J213" s="39"/>
      <c r="K213" s="38"/>
      <c r="L213" s="39"/>
      <c r="M213" s="39"/>
      <c r="N213" s="35" t="s">
        <v>17</v>
      </c>
      <c r="O213" s="40"/>
      <c r="P213" s="61"/>
      <c r="Q213" s="61"/>
      <c r="R213" s="61"/>
      <c r="S213" s="61"/>
      <c r="T213" s="61"/>
      <c r="U213" s="80"/>
      <c r="V213" s="80"/>
      <c r="W213" s="80"/>
    </row>
    <row r="214">
      <c r="A214" s="34">
        <v>45705.0</v>
      </c>
      <c r="B214" s="168">
        <v>45716.0</v>
      </c>
      <c r="C214" s="35">
        <v>242137.0</v>
      </c>
      <c r="D214" s="35" t="s">
        <v>42</v>
      </c>
      <c r="E214" s="34">
        <v>45658.0</v>
      </c>
      <c r="F214" s="36">
        <f t="shared" si="1"/>
        <v>1</v>
      </c>
      <c r="G214" s="34">
        <v>45695.0</v>
      </c>
      <c r="H214" s="36">
        <f t="shared" si="2"/>
        <v>0</v>
      </c>
      <c r="I214" s="35" t="s">
        <v>43</v>
      </c>
      <c r="J214" s="39"/>
      <c r="K214" s="38"/>
      <c r="L214" s="39"/>
      <c r="M214" s="39"/>
      <c r="N214" s="35" t="s">
        <v>17</v>
      </c>
      <c r="O214" s="40"/>
      <c r="P214" s="61"/>
      <c r="Q214" s="61"/>
      <c r="R214" s="61"/>
      <c r="S214" s="61"/>
      <c r="T214" s="61"/>
      <c r="U214" s="80"/>
      <c r="V214" s="80"/>
      <c r="W214" s="80"/>
    </row>
    <row r="215">
      <c r="A215" s="34">
        <v>45705.0</v>
      </c>
      <c r="B215" s="168">
        <v>45716.0</v>
      </c>
      <c r="C215" s="35">
        <v>136270.0</v>
      </c>
      <c r="D215" s="35" t="s">
        <v>48</v>
      </c>
      <c r="E215" s="34">
        <v>44652.0</v>
      </c>
      <c r="F215" s="36">
        <f t="shared" si="1"/>
        <v>34</v>
      </c>
      <c r="G215" s="34">
        <v>44751.0</v>
      </c>
      <c r="H215" s="36">
        <f t="shared" si="2"/>
        <v>31</v>
      </c>
      <c r="I215" s="35" t="s">
        <v>39</v>
      </c>
      <c r="J215" s="39"/>
      <c r="K215" s="38"/>
      <c r="L215" s="39"/>
      <c r="M215" s="39"/>
      <c r="N215" s="35" t="s">
        <v>17</v>
      </c>
      <c r="O215" s="40"/>
      <c r="P215" s="61"/>
      <c r="Q215" s="61"/>
      <c r="R215" s="61"/>
      <c r="S215" s="61"/>
      <c r="T215" s="61"/>
      <c r="U215" s="80"/>
      <c r="V215" s="80"/>
      <c r="W215" s="80"/>
    </row>
    <row r="216">
      <c r="A216" s="34">
        <v>45705.0</v>
      </c>
      <c r="B216" s="168">
        <v>45716.0</v>
      </c>
      <c r="C216" s="35">
        <v>227765.0</v>
      </c>
      <c r="D216" s="35" t="s">
        <v>48</v>
      </c>
      <c r="E216" s="34">
        <v>45505.0</v>
      </c>
      <c r="F216" s="36">
        <f t="shared" si="1"/>
        <v>6</v>
      </c>
      <c r="G216" s="34">
        <v>45547.0</v>
      </c>
      <c r="H216" s="36">
        <f t="shared" si="2"/>
        <v>5</v>
      </c>
      <c r="I216" s="35" t="s">
        <v>39</v>
      </c>
      <c r="J216" s="39"/>
      <c r="K216" s="38"/>
      <c r="L216" s="39"/>
      <c r="M216" s="39"/>
      <c r="N216" s="35" t="s">
        <v>17</v>
      </c>
      <c r="O216" s="40"/>
      <c r="P216" s="61"/>
      <c r="Q216" s="61"/>
      <c r="R216" s="61"/>
      <c r="S216" s="61"/>
      <c r="T216" s="61"/>
      <c r="U216" s="80"/>
      <c r="V216" s="80"/>
      <c r="W216" s="80"/>
    </row>
    <row r="217">
      <c r="A217" s="34">
        <v>45705.0</v>
      </c>
      <c r="B217" s="168">
        <v>45716.0</v>
      </c>
      <c r="C217" s="35">
        <v>164914.0</v>
      </c>
      <c r="D217" s="35" t="s">
        <v>48</v>
      </c>
      <c r="E217" s="34">
        <v>44713.0</v>
      </c>
      <c r="F217" s="36">
        <f t="shared" si="1"/>
        <v>32</v>
      </c>
      <c r="G217" s="34">
        <v>45007.0</v>
      </c>
      <c r="H217" s="36">
        <f t="shared" si="2"/>
        <v>23</v>
      </c>
      <c r="I217" s="35" t="s">
        <v>67</v>
      </c>
      <c r="J217" s="39"/>
      <c r="K217" s="38"/>
      <c r="L217" s="39"/>
      <c r="M217" s="39"/>
      <c r="N217" s="35" t="s">
        <v>17</v>
      </c>
      <c r="O217" s="40"/>
      <c r="P217" s="61"/>
      <c r="Q217" s="61"/>
      <c r="R217" s="61"/>
      <c r="S217" s="61"/>
      <c r="T217" s="61"/>
      <c r="U217" s="80"/>
      <c r="V217" s="80"/>
      <c r="W217" s="80"/>
    </row>
    <row r="218">
      <c r="A218" s="34">
        <v>45705.0</v>
      </c>
      <c r="B218" s="34">
        <v>45707.0</v>
      </c>
      <c r="C218" s="35">
        <v>183486.0</v>
      </c>
      <c r="D218" s="35" t="s">
        <v>48</v>
      </c>
      <c r="E218" s="34">
        <v>45108.0</v>
      </c>
      <c r="F218" s="36">
        <f t="shared" si="1"/>
        <v>19</v>
      </c>
      <c r="G218" s="34">
        <v>45169.0</v>
      </c>
      <c r="H218" s="36">
        <f t="shared" si="2"/>
        <v>17</v>
      </c>
      <c r="I218" s="35" t="s">
        <v>39</v>
      </c>
      <c r="J218" s="35">
        <v>502.0</v>
      </c>
      <c r="K218" s="48" t="s">
        <v>74</v>
      </c>
      <c r="L218" s="35" t="s">
        <v>54</v>
      </c>
      <c r="M218" s="39"/>
      <c r="N218" s="35" t="s">
        <v>20</v>
      </c>
      <c r="O218" s="40"/>
      <c r="P218" s="61"/>
      <c r="Q218" s="61"/>
      <c r="R218" s="61"/>
      <c r="S218" s="61"/>
      <c r="T218" s="61"/>
      <c r="U218" s="80"/>
      <c r="V218" s="80"/>
      <c r="W218" s="80"/>
    </row>
    <row r="219">
      <c r="A219" s="34">
        <v>45705.0</v>
      </c>
      <c r="B219" s="168">
        <v>45716.0</v>
      </c>
      <c r="C219" s="35">
        <v>187576.0</v>
      </c>
      <c r="D219" s="35" t="s">
        <v>48</v>
      </c>
      <c r="E219" s="34">
        <v>45139.0</v>
      </c>
      <c r="F219" s="36">
        <f t="shared" si="1"/>
        <v>18</v>
      </c>
      <c r="G219" s="37">
        <v>45218.0</v>
      </c>
      <c r="H219" s="36">
        <f t="shared" si="2"/>
        <v>16</v>
      </c>
      <c r="I219" s="35" t="s">
        <v>39</v>
      </c>
      <c r="J219" s="39"/>
      <c r="K219" s="38"/>
      <c r="L219" s="39"/>
      <c r="M219" s="39"/>
      <c r="N219" s="35" t="s">
        <v>17</v>
      </c>
      <c r="O219" s="40"/>
      <c r="P219" s="61"/>
      <c r="Q219" s="61"/>
      <c r="R219" s="61"/>
      <c r="S219" s="61"/>
      <c r="T219" s="61"/>
      <c r="U219" s="80"/>
      <c r="V219" s="80"/>
      <c r="W219" s="80"/>
    </row>
    <row r="220">
      <c r="A220" s="34">
        <v>45705.0</v>
      </c>
      <c r="B220" s="34">
        <v>45707.0</v>
      </c>
      <c r="C220" s="35">
        <v>198456.0</v>
      </c>
      <c r="D220" s="35" t="s">
        <v>48</v>
      </c>
      <c r="E220" s="34">
        <v>45292.0</v>
      </c>
      <c r="F220" s="36">
        <f t="shared" si="1"/>
        <v>13</v>
      </c>
      <c r="G220" s="34">
        <v>45303.0</v>
      </c>
      <c r="H220" s="36">
        <f t="shared" si="2"/>
        <v>13</v>
      </c>
      <c r="I220" s="35" t="s">
        <v>39</v>
      </c>
      <c r="J220" s="39"/>
      <c r="K220" s="38"/>
      <c r="L220" s="39"/>
      <c r="M220" s="39"/>
      <c r="N220" s="35" t="s">
        <v>21</v>
      </c>
      <c r="O220" s="40"/>
      <c r="P220" s="61"/>
      <c r="Q220" s="61"/>
      <c r="R220" s="61"/>
      <c r="S220" s="61"/>
      <c r="T220" s="61"/>
      <c r="U220" s="80"/>
      <c r="V220" s="80"/>
      <c r="W220" s="80"/>
    </row>
    <row r="221">
      <c r="A221" s="34">
        <v>45705.0</v>
      </c>
      <c r="B221" s="168">
        <v>45716.0</v>
      </c>
      <c r="C221" s="35">
        <v>205096.0</v>
      </c>
      <c r="D221" s="35" t="s">
        <v>48</v>
      </c>
      <c r="E221" s="34">
        <v>45261.0</v>
      </c>
      <c r="F221" s="36">
        <f t="shared" si="1"/>
        <v>14</v>
      </c>
      <c r="G221" s="34">
        <v>45369.0</v>
      </c>
      <c r="H221" s="36">
        <f t="shared" si="2"/>
        <v>11</v>
      </c>
      <c r="I221" s="35" t="s">
        <v>39</v>
      </c>
      <c r="J221" s="39"/>
      <c r="K221" s="38"/>
      <c r="L221" s="39"/>
      <c r="M221" s="39"/>
      <c r="N221" s="35" t="s">
        <v>17</v>
      </c>
      <c r="O221" s="40"/>
      <c r="P221" s="61"/>
      <c r="Q221" s="61"/>
      <c r="R221" s="61"/>
      <c r="S221" s="61"/>
      <c r="T221" s="61"/>
      <c r="U221" s="80"/>
      <c r="V221" s="80"/>
      <c r="W221" s="80"/>
    </row>
    <row r="222">
      <c r="A222" s="34">
        <v>45705.0</v>
      </c>
      <c r="B222" s="168">
        <v>45716.0</v>
      </c>
      <c r="C222" s="35">
        <v>207339.0</v>
      </c>
      <c r="D222" s="35" t="s">
        <v>48</v>
      </c>
      <c r="E222" s="34">
        <v>45352.0</v>
      </c>
      <c r="F222" s="36">
        <f t="shared" si="1"/>
        <v>11</v>
      </c>
      <c r="G222" s="34">
        <v>45388.0</v>
      </c>
      <c r="H222" s="36">
        <f t="shared" si="2"/>
        <v>10</v>
      </c>
      <c r="I222" s="35" t="s">
        <v>39</v>
      </c>
      <c r="J222" s="39"/>
      <c r="K222" s="38"/>
      <c r="L222" s="39"/>
      <c r="M222" s="39"/>
      <c r="N222" s="35" t="s">
        <v>17</v>
      </c>
      <c r="O222" s="40"/>
      <c r="P222" s="61"/>
      <c r="Q222" s="61"/>
      <c r="R222" s="61"/>
      <c r="S222" s="61"/>
      <c r="T222" s="61"/>
      <c r="U222" s="80"/>
      <c r="V222" s="80"/>
      <c r="W222" s="80"/>
    </row>
    <row r="223">
      <c r="A223" s="34">
        <v>45702.0</v>
      </c>
      <c r="B223" s="34">
        <v>45706.0</v>
      </c>
      <c r="C223" s="35">
        <v>208607.0</v>
      </c>
      <c r="D223" s="35" t="s">
        <v>48</v>
      </c>
      <c r="E223" s="34">
        <v>45261.0</v>
      </c>
      <c r="F223" s="36">
        <f t="shared" si="1"/>
        <v>14</v>
      </c>
      <c r="G223" s="34">
        <v>45433.0</v>
      </c>
      <c r="H223" s="36">
        <f t="shared" si="2"/>
        <v>9</v>
      </c>
      <c r="I223" s="35" t="s">
        <v>62</v>
      </c>
      <c r="J223" s="35" t="s">
        <v>31</v>
      </c>
      <c r="K223" s="48" t="s">
        <v>51</v>
      </c>
      <c r="L223" s="35" t="s">
        <v>54</v>
      </c>
      <c r="M223" s="34">
        <v>45706.0</v>
      </c>
      <c r="N223" s="35" t="s">
        <v>15</v>
      </c>
      <c r="O223" s="55" t="s">
        <v>412</v>
      </c>
      <c r="P223" s="61"/>
      <c r="Q223" s="61"/>
      <c r="R223" s="61"/>
      <c r="S223" s="61"/>
      <c r="T223" s="61"/>
      <c r="U223" s="80"/>
      <c r="V223" s="80"/>
      <c r="W223" s="80"/>
    </row>
    <row r="224">
      <c r="A224" s="34">
        <v>45705.0</v>
      </c>
      <c r="B224" s="168">
        <v>45716.0</v>
      </c>
      <c r="C224" s="35">
        <v>198686.0</v>
      </c>
      <c r="D224" s="35" t="s">
        <v>48</v>
      </c>
      <c r="E224" s="34">
        <v>45292.0</v>
      </c>
      <c r="F224" s="36">
        <f t="shared" si="1"/>
        <v>13</v>
      </c>
      <c r="G224" s="34">
        <v>45342.0</v>
      </c>
      <c r="H224" s="36">
        <f t="shared" si="2"/>
        <v>12</v>
      </c>
      <c r="I224" s="35" t="s">
        <v>49</v>
      </c>
      <c r="J224" s="39"/>
      <c r="K224" s="38"/>
      <c r="L224" s="39"/>
      <c r="M224" s="39"/>
      <c r="N224" s="35" t="s">
        <v>17</v>
      </c>
      <c r="O224" s="40"/>
      <c r="P224" s="61"/>
      <c r="Q224" s="61"/>
      <c r="R224" s="61"/>
      <c r="S224" s="61"/>
      <c r="T224" s="61"/>
      <c r="U224" s="80"/>
      <c r="V224" s="80"/>
      <c r="W224" s="80"/>
    </row>
    <row r="225">
      <c r="A225" s="34">
        <v>45705.0</v>
      </c>
      <c r="B225" s="168">
        <v>45716.0</v>
      </c>
      <c r="C225" s="35">
        <v>221883.0</v>
      </c>
      <c r="D225" s="35" t="s">
        <v>48</v>
      </c>
      <c r="E225" s="34">
        <v>45261.0</v>
      </c>
      <c r="F225" s="36">
        <f t="shared" si="1"/>
        <v>14</v>
      </c>
      <c r="G225" s="34">
        <v>45490.0</v>
      </c>
      <c r="H225" s="36">
        <f t="shared" si="2"/>
        <v>7</v>
      </c>
      <c r="I225" s="35" t="s">
        <v>43</v>
      </c>
      <c r="J225" s="39"/>
      <c r="K225" s="38"/>
      <c r="L225" s="39"/>
      <c r="M225" s="39"/>
      <c r="N225" s="35" t="s">
        <v>17</v>
      </c>
      <c r="O225" s="40"/>
      <c r="P225" s="61"/>
      <c r="Q225" s="61"/>
      <c r="R225" s="61"/>
      <c r="S225" s="61"/>
      <c r="T225" s="61"/>
      <c r="U225" s="80"/>
      <c r="V225" s="80"/>
      <c r="W225" s="80"/>
    </row>
    <row r="226">
      <c r="A226" s="34">
        <v>45705.0</v>
      </c>
      <c r="B226" s="168">
        <v>45716.0</v>
      </c>
      <c r="C226" s="35">
        <v>185549.0</v>
      </c>
      <c r="D226" s="35" t="s">
        <v>48</v>
      </c>
      <c r="E226" s="34">
        <v>44835.0</v>
      </c>
      <c r="F226" s="36">
        <f t="shared" si="1"/>
        <v>28</v>
      </c>
      <c r="G226" s="34">
        <v>45516.0</v>
      </c>
      <c r="H226" s="36">
        <f t="shared" si="2"/>
        <v>6</v>
      </c>
      <c r="I226" s="35" t="s">
        <v>268</v>
      </c>
      <c r="J226" s="39"/>
      <c r="K226" s="38"/>
      <c r="L226" s="39"/>
      <c r="M226" s="39"/>
      <c r="N226" s="35" t="s">
        <v>17</v>
      </c>
      <c r="O226" s="40"/>
      <c r="P226" s="61"/>
      <c r="Q226" s="61"/>
      <c r="R226" s="61"/>
      <c r="S226" s="61"/>
      <c r="T226" s="61"/>
      <c r="U226" s="80"/>
      <c r="V226" s="80"/>
      <c r="W226" s="80"/>
    </row>
    <row r="227">
      <c r="A227" s="34">
        <v>45705.0</v>
      </c>
      <c r="B227" s="168">
        <v>45716.0</v>
      </c>
      <c r="C227" s="35">
        <v>223346.0</v>
      </c>
      <c r="D227" s="35" t="s">
        <v>48</v>
      </c>
      <c r="E227" s="34">
        <v>45536.0</v>
      </c>
      <c r="F227" s="36">
        <f t="shared" si="1"/>
        <v>5</v>
      </c>
      <c r="G227" s="34">
        <v>45544.0</v>
      </c>
      <c r="H227" s="36">
        <f t="shared" si="2"/>
        <v>5</v>
      </c>
      <c r="I227" s="35" t="s">
        <v>39</v>
      </c>
      <c r="J227" s="39"/>
      <c r="K227" s="38"/>
      <c r="L227" s="39"/>
      <c r="M227" s="39"/>
      <c r="N227" s="35" t="s">
        <v>17</v>
      </c>
      <c r="O227" s="40"/>
      <c r="P227" s="61"/>
      <c r="Q227" s="61"/>
      <c r="R227" s="61"/>
      <c r="S227" s="61"/>
      <c r="T227" s="61"/>
      <c r="U227" s="80"/>
      <c r="V227" s="80"/>
      <c r="W227" s="80"/>
    </row>
    <row r="228">
      <c r="A228" s="34">
        <v>45705.0</v>
      </c>
      <c r="B228" s="168">
        <v>45716.0</v>
      </c>
      <c r="C228" s="35">
        <v>230540.0</v>
      </c>
      <c r="D228" s="35" t="s">
        <v>48</v>
      </c>
      <c r="E228" s="34">
        <v>45566.0</v>
      </c>
      <c r="F228" s="36">
        <f t="shared" si="1"/>
        <v>4</v>
      </c>
      <c r="G228" s="34">
        <v>45574.0</v>
      </c>
      <c r="H228" s="36">
        <f t="shared" si="2"/>
        <v>4</v>
      </c>
      <c r="I228" s="35" t="s">
        <v>39</v>
      </c>
      <c r="J228" s="39"/>
      <c r="K228" s="38"/>
      <c r="L228" s="39"/>
      <c r="M228" s="39"/>
      <c r="N228" s="35" t="s">
        <v>17</v>
      </c>
      <c r="O228" s="40"/>
      <c r="P228" s="61"/>
      <c r="Q228" s="61"/>
      <c r="R228" s="61"/>
      <c r="S228" s="61"/>
      <c r="T228" s="61"/>
      <c r="U228" s="80"/>
      <c r="V228" s="80"/>
      <c r="W228" s="80"/>
    </row>
    <row r="229">
      <c r="A229" s="34">
        <v>45705.0</v>
      </c>
      <c r="B229" s="168">
        <v>45716.0</v>
      </c>
      <c r="C229" s="35">
        <v>198221.0</v>
      </c>
      <c r="D229" s="35" t="s">
        <v>48</v>
      </c>
      <c r="E229" s="34">
        <v>45536.0</v>
      </c>
      <c r="F229" s="36">
        <f t="shared" si="1"/>
        <v>5</v>
      </c>
      <c r="G229" s="37">
        <v>45590.0</v>
      </c>
      <c r="H229" s="36">
        <f t="shared" si="2"/>
        <v>4</v>
      </c>
      <c r="I229" s="35" t="s">
        <v>49</v>
      </c>
      <c r="J229" s="39"/>
      <c r="K229" s="38"/>
      <c r="L229" s="39"/>
      <c r="M229" s="39"/>
      <c r="N229" s="35" t="s">
        <v>17</v>
      </c>
      <c r="O229" s="40"/>
      <c r="P229" s="61"/>
      <c r="Q229" s="61"/>
      <c r="R229" s="61"/>
      <c r="S229" s="61"/>
      <c r="T229" s="61"/>
      <c r="U229" s="80"/>
      <c r="V229" s="80"/>
      <c r="W229" s="80"/>
    </row>
    <row r="230">
      <c r="A230" s="34">
        <v>45705.0</v>
      </c>
      <c r="B230" s="168">
        <v>45716.0</v>
      </c>
      <c r="C230" s="35">
        <v>234225.0</v>
      </c>
      <c r="D230" s="35" t="s">
        <v>48</v>
      </c>
      <c r="E230" s="34">
        <v>45597.0</v>
      </c>
      <c r="F230" s="36">
        <f t="shared" si="1"/>
        <v>3</v>
      </c>
      <c r="G230" s="37">
        <v>45610.0</v>
      </c>
      <c r="H230" s="36">
        <f t="shared" si="2"/>
        <v>3</v>
      </c>
      <c r="I230" s="35" t="s">
        <v>62</v>
      </c>
      <c r="J230" s="39"/>
      <c r="K230" s="38"/>
      <c r="L230" s="39"/>
      <c r="M230" s="39"/>
      <c r="N230" s="35" t="s">
        <v>17</v>
      </c>
      <c r="O230" s="40"/>
      <c r="P230" s="61"/>
      <c r="Q230" s="61"/>
      <c r="R230" s="61"/>
      <c r="S230" s="61"/>
      <c r="T230" s="61"/>
      <c r="U230" s="80"/>
      <c r="V230" s="80"/>
      <c r="W230" s="80"/>
    </row>
    <row r="231">
      <c r="A231" s="34">
        <v>45705.0</v>
      </c>
      <c r="B231" s="168">
        <v>45716.0</v>
      </c>
      <c r="C231" s="35">
        <v>236418.0</v>
      </c>
      <c r="D231" s="35" t="s">
        <v>48</v>
      </c>
      <c r="E231" s="34">
        <v>45627.0</v>
      </c>
      <c r="F231" s="36">
        <f t="shared" si="1"/>
        <v>2</v>
      </c>
      <c r="G231" s="34">
        <v>45632.0</v>
      </c>
      <c r="H231" s="36">
        <f t="shared" si="2"/>
        <v>2</v>
      </c>
      <c r="I231" s="35" t="s">
        <v>49</v>
      </c>
      <c r="J231" s="39"/>
      <c r="K231" s="38"/>
      <c r="L231" s="39"/>
      <c r="M231" s="39"/>
      <c r="N231" s="35" t="s">
        <v>17</v>
      </c>
      <c r="O231" s="40"/>
      <c r="P231" s="61"/>
      <c r="Q231" s="61"/>
      <c r="R231" s="61"/>
      <c r="S231" s="61"/>
      <c r="T231" s="61"/>
      <c r="U231" s="80"/>
      <c r="V231" s="80"/>
      <c r="W231" s="80"/>
    </row>
    <row r="232">
      <c r="A232" s="34">
        <v>45705.0</v>
      </c>
      <c r="B232" s="168">
        <v>45716.0</v>
      </c>
      <c r="C232" s="35">
        <v>236951.0</v>
      </c>
      <c r="D232" s="35" t="s">
        <v>48</v>
      </c>
      <c r="E232" s="34">
        <v>45627.0</v>
      </c>
      <c r="F232" s="36">
        <f t="shared" si="1"/>
        <v>2</v>
      </c>
      <c r="G232" s="37">
        <v>45639.0</v>
      </c>
      <c r="H232" s="36">
        <f t="shared" si="2"/>
        <v>2</v>
      </c>
      <c r="I232" s="35" t="s">
        <v>39</v>
      </c>
      <c r="J232" s="39"/>
      <c r="K232" s="38"/>
      <c r="L232" s="39"/>
      <c r="M232" s="39"/>
      <c r="N232" s="35" t="s">
        <v>17</v>
      </c>
      <c r="O232" s="40"/>
      <c r="P232" s="61"/>
      <c r="Q232" s="61"/>
      <c r="R232" s="61"/>
      <c r="S232" s="61"/>
      <c r="T232" s="61"/>
      <c r="U232" s="80"/>
      <c r="V232" s="80"/>
      <c r="W232" s="80"/>
    </row>
    <row r="233">
      <c r="A233" s="34">
        <v>45705.0</v>
      </c>
      <c r="B233" s="168">
        <v>45716.0</v>
      </c>
      <c r="C233" s="35">
        <v>238524.0</v>
      </c>
      <c r="D233" s="35" t="s">
        <v>48</v>
      </c>
      <c r="E233" s="34">
        <v>45627.0</v>
      </c>
      <c r="F233" s="36">
        <f t="shared" si="1"/>
        <v>2</v>
      </c>
      <c r="G233" s="34">
        <v>45665.0</v>
      </c>
      <c r="H233" s="36">
        <f t="shared" si="2"/>
        <v>1</v>
      </c>
      <c r="I233" s="35" t="s">
        <v>62</v>
      </c>
      <c r="J233" s="39"/>
      <c r="K233" s="38"/>
      <c r="L233" s="39"/>
      <c r="M233" s="39"/>
      <c r="N233" s="35" t="s">
        <v>17</v>
      </c>
      <c r="O233" s="40"/>
      <c r="P233" s="61"/>
      <c r="Q233" s="61"/>
      <c r="R233" s="61"/>
      <c r="S233" s="61"/>
      <c r="T233" s="61"/>
      <c r="U233" s="80"/>
      <c r="V233" s="80"/>
      <c r="W233" s="80"/>
    </row>
    <row r="234">
      <c r="A234" s="34">
        <v>45705.0</v>
      </c>
      <c r="B234" s="168">
        <v>45716.0</v>
      </c>
      <c r="C234" s="35">
        <v>239050.0</v>
      </c>
      <c r="D234" s="35" t="s">
        <v>48</v>
      </c>
      <c r="E234" s="34">
        <v>45658.0</v>
      </c>
      <c r="F234" s="36">
        <f t="shared" si="1"/>
        <v>1</v>
      </c>
      <c r="G234" s="34">
        <v>45674.0</v>
      </c>
      <c r="H234" s="36">
        <f t="shared" si="2"/>
        <v>1</v>
      </c>
      <c r="I234" s="35" t="s">
        <v>49</v>
      </c>
      <c r="J234" s="39"/>
      <c r="K234" s="38"/>
      <c r="L234" s="39"/>
      <c r="M234" s="39"/>
      <c r="N234" s="35" t="s">
        <v>17</v>
      </c>
      <c r="O234" s="40"/>
      <c r="P234" s="61"/>
      <c r="Q234" s="61"/>
      <c r="R234" s="61"/>
      <c r="S234" s="61"/>
      <c r="T234" s="61"/>
      <c r="U234" s="80"/>
      <c r="V234" s="80"/>
      <c r="W234" s="80"/>
    </row>
    <row r="235">
      <c r="A235" s="34">
        <v>45705.0</v>
      </c>
      <c r="B235" s="168">
        <v>45716.0</v>
      </c>
      <c r="C235" s="35">
        <v>180195.0</v>
      </c>
      <c r="D235" s="35" t="s">
        <v>48</v>
      </c>
      <c r="E235" s="34">
        <v>45413.0</v>
      </c>
      <c r="F235" s="36">
        <f t="shared" si="1"/>
        <v>9</v>
      </c>
      <c r="G235" s="37">
        <v>45647.0</v>
      </c>
      <c r="H235" s="36">
        <f t="shared" si="2"/>
        <v>2</v>
      </c>
      <c r="I235" s="35" t="s">
        <v>62</v>
      </c>
      <c r="J235" s="39"/>
      <c r="K235" s="38"/>
      <c r="L235" s="39"/>
      <c r="M235" s="39"/>
      <c r="N235" s="35" t="s">
        <v>17</v>
      </c>
      <c r="O235" s="40"/>
      <c r="P235" s="61"/>
      <c r="Q235" s="61"/>
      <c r="R235" s="61"/>
      <c r="S235" s="61"/>
      <c r="T235" s="61"/>
      <c r="U235" s="80"/>
      <c r="V235" s="80"/>
      <c r="W235" s="80"/>
    </row>
    <row r="236">
      <c r="A236" s="34">
        <v>45705.0</v>
      </c>
      <c r="B236" s="168">
        <v>45716.0</v>
      </c>
      <c r="C236" s="35">
        <v>241098.0</v>
      </c>
      <c r="D236" s="35" t="s">
        <v>48</v>
      </c>
      <c r="E236" s="34">
        <v>45658.0</v>
      </c>
      <c r="F236" s="36">
        <f t="shared" si="1"/>
        <v>1</v>
      </c>
      <c r="G236" s="34">
        <v>45691.0</v>
      </c>
      <c r="H236" s="36">
        <f t="shared" si="2"/>
        <v>0</v>
      </c>
      <c r="I236" s="35" t="s">
        <v>49</v>
      </c>
      <c r="J236" s="39"/>
      <c r="K236" s="38"/>
      <c r="L236" s="39"/>
      <c r="M236" s="39"/>
      <c r="N236" s="35" t="s">
        <v>17</v>
      </c>
      <c r="O236" s="40"/>
      <c r="P236" s="61"/>
      <c r="Q236" s="61"/>
      <c r="R236" s="61"/>
      <c r="S236" s="61"/>
      <c r="T236" s="61"/>
      <c r="U236" s="80"/>
      <c r="V236" s="80"/>
      <c r="W236" s="80"/>
    </row>
    <row r="237">
      <c r="A237" s="34">
        <v>45705.0</v>
      </c>
      <c r="B237" s="168">
        <v>45716.0</v>
      </c>
      <c r="C237" s="35">
        <v>218038.0</v>
      </c>
      <c r="D237" s="35" t="s">
        <v>48</v>
      </c>
      <c r="E237" s="34">
        <v>45352.0</v>
      </c>
      <c r="F237" s="36">
        <f t="shared" si="1"/>
        <v>11</v>
      </c>
      <c r="G237" s="34">
        <v>45457.0</v>
      </c>
      <c r="H237" s="36">
        <f t="shared" si="2"/>
        <v>8</v>
      </c>
      <c r="I237" s="35" t="s">
        <v>39</v>
      </c>
      <c r="J237" s="39"/>
      <c r="K237" s="38"/>
      <c r="L237" s="39"/>
      <c r="M237" s="39"/>
      <c r="N237" s="35" t="s">
        <v>17</v>
      </c>
      <c r="O237" s="40"/>
      <c r="P237" s="61"/>
      <c r="Q237" s="61"/>
      <c r="R237" s="61"/>
      <c r="S237" s="61"/>
      <c r="T237" s="61"/>
      <c r="U237" s="80"/>
      <c r="V237" s="80"/>
      <c r="W237" s="80"/>
    </row>
    <row r="238">
      <c r="A238" s="34">
        <v>45705.0</v>
      </c>
      <c r="B238" s="168">
        <v>45716.0</v>
      </c>
      <c r="C238" s="35">
        <v>220454.0</v>
      </c>
      <c r="D238" s="35" t="s">
        <v>240</v>
      </c>
      <c r="E238" s="34">
        <v>45444.0</v>
      </c>
      <c r="F238" s="36">
        <f t="shared" si="1"/>
        <v>8</v>
      </c>
      <c r="G238" s="34">
        <v>45478.0</v>
      </c>
      <c r="H238" s="36">
        <f t="shared" si="2"/>
        <v>7</v>
      </c>
      <c r="I238" s="35" t="s">
        <v>62</v>
      </c>
      <c r="J238" s="39"/>
      <c r="K238" s="38"/>
      <c r="L238" s="39"/>
      <c r="M238" s="39"/>
      <c r="N238" s="35" t="s">
        <v>17</v>
      </c>
      <c r="O238" s="40"/>
      <c r="P238" s="61"/>
      <c r="Q238" s="61"/>
      <c r="R238" s="61"/>
      <c r="S238" s="61"/>
      <c r="T238" s="61"/>
      <c r="U238" s="80"/>
      <c r="V238" s="80"/>
      <c r="W238" s="80"/>
    </row>
    <row r="239">
      <c r="A239" s="34">
        <v>45705.0</v>
      </c>
      <c r="B239" s="168">
        <v>45712.0</v>
      </c>
      <c r="C239" s="35">
        <v>168648.0</v>
      </c>
      <c r="D239" s="35" t="s">
        <v>240</v>
      </c>
      <c r="E239" s="34">
        <v>45017.0</v>
      </c>
      <c r="F239" s="36">
        <f t="shared" si="1"/>
        <v>22</v>
      </c>
      <c r="G239" s="34">
        <v>45050.0</v>
      </c>
      <c r="H239" s="36">
        <f t="shared" si="2"/>
        <v>21</v>
      </c>
      <c r="I239" s="35" t="s">
        <v>49</v>
      </c>
      <c r="J239" s="35" t="s">
        <v>430</v>
      </c>
      <c r="K239" s="48" t="s">
        <v>74</v>
      </c>
      <c r="L239" s="35" t="s">
        <v>54</v>
      </c>
      <c r="M239" s="34">
        <v>45712.0</v>
      </c>
      <c r="N239" s="35" t="s">
        <v>20</v>
      </c>
      <c r="O239" s="40"/>
      <c r="P239" s="61"/>
      <c r="Q239" s="61"/>
      <c r="R239" s="61"/>
      <c r="S239" s="61"/>
      <c r="T239" s="61"/>
      <c r="U239" s="80"/>
      <c r="V239" s="80"/>
      <c r="W239" s="80"/>
    </row>
    <row r="240">
      <c r="A240" s="34">
        <v>45705.0</v>
      </c>
      <c r="B240" s="168">
        <v>45716.0</v>
      </c>
      <c r="C240" s="35">
        <v>205368.0</v>
      </c>
      <c r="D240" s="35" t="s">
        <v>240</v>
      </c>
      <c r="E240" s="34">
        <v>45231.0</v>
      </c>
      <c r="F240" s="36">
        <f t="shared" si="1"/>
        <v>15</v>
      </c>
      <c r="G240" s="34">
        <v>45358.0</v>
      </c>
      <c r="H240" s="36">
        <f t="shared" si="2"/>
        <v>11</v>
      </c>
      <c r="I240" s="35" t="s">
        <v>62</v>
      </c>
      <c r="J240" s="39"/>
      <c r="K240" s="38"/>
      <c r="L240" s="39"/>
      <c r="M240" s="39"/>
      <c r="N240" s="35" t="s">
        <v>17</v>
      </c>
      <c r="O240" s="40"/>
      <c r="P240" s="61"/>
      <c r="Q240" s="61"/>
      <c r="R240" s="61"/>
      <c r="S240" s="61"/>
      <c r="T240" s="61"/>
      <c r="U240" s="80"/>
      <c r="V240" s="80"/>
      <c r="W240" s="80"/>
    </row>
    <row r="241">
      <c r="A241" s="34">
        <v>45705.0</v>
      </c>
      <c r="B241" s="168">
        <v>45716.0</v>
      </c>
      <c r="C241" s="35">
        <v>206940.0</v>
      </c>
      <c r="D241" s="35" t="s">
        <v>240</v>
      </c>
      <c r="E241" s="34">
        <v>45352.0</v>
      </c>
      <c r="F241" s="36">
        <f t="shared" si="1"/>
        <v>11</v>
      </c>
      <c r="G241" s="34">
        <v>45447.0</v>
      </c>
      <c r="H241" s="36">
        <f t="shared" si="2"/>
        <v>8</v>
      </c>
      <c r="I241" s="35" t="s">
        <v>62</v>
      </c>
      <c r="J241" s="39"/>
      <c r="K241" s="38"/>
      <c r="L241" s="39"/>
      <c r="M241" s="39"/>
      <c r="N241" s="35" t="s">
        <v>17</v>
      </c>
      <c r="O241" s="40"/>
      <c r="P241" s="61"/>
      <c r="Q241" s="61"/>
      <c r="R241" s="61"/>
      <c r="S241" s="61"/>
      <c r="T241" s="61"/>
      <c r="U241" s="80"/>
      <c r="V241" s="80"/>
      <c r="W241" s="80"/>
    </row>
    <row r="242">
      <c r="A242" s="34">
        <v>45705.0</v>
      </c>
      <c r="B242" s="168">
        <v>45716.0</v>
      </c>
      <c r="C242" s="35">
        <v>202510.0</v>
      </c>
      <c r="D242" s="35" t="s">
        <v>240</v>
      </c>
      <c r="E242" s="34">
        <v>45261.0</v>
      </c>
      <c r="F242" s="36">
        <f t="shared" si="1"/>
        <v>14</v>
      </c>
      <c r="G242" s="34">
        <v>45341.0</v>
      </c>
      <c r="H242" s="36">
        <f t="shared" si="2"/>
        <v>12</v>
      </c>
      <c r="I242" s="35" t="s">
        <v>62</v>
      </c>
      <c r="J242" s="39"/>
      <c r="K242" s="38"/>
      <c r="L242" s="39"/>
      <c r="M242" s="39"/>
      <c r="N242" s="35" t="s">
        <v>17</v>
      </c>
      <c r="O242" s="40"/>
      <c r="P242" s="61"/>
      <c r="Q242" s="61"/>
      <c r="R242" s="61"/>
      <c r="S242" s="61"/>
      <c r="T242" s="61"/>
      <c r="U242" s="80"/>
      <c r="V242" s="80"/>
      <c r="W242" s="80"/>
    </row>
    <row r="243">
      <c r="A243" s="34">
        <v>45705.0</v>
      </c>
      <c r="B243" s="168">
        <v>45716.0</v>
      </c>
      <c r="C243" s="35">
        <v>222408.0</v>
      </c>
      <c r="D243" s="35" t="s">
        <v>240</v>
      </c>
      <c r="E243" s="34">
        <v>45474.0</v>
      </c>
      <c r="F243" s="36">
        <f t="shared" si="1"/>
        <v>7</v>
      </c>
      <c r="G243" s="34">
        <v>45524.0</v>
      </c>
      <c r="H243" s="36">
        <f t="shared" si="2"/>
        <v>6</v>
      </c>
      <c r="I243" s="35" t="s">
        <v>62</v>
      </c>
      <c r="J243" s="39"/>
      <c r="K243" s="38"/>
      <c r="L243" s="39"/>
      <c r="M243" s="39"/>
      <c r="N243" s="35" t="s">
        <v>17</v>
      </c>
      <c r="O243" s="40"/>
      <c r="P243" s="61"/>
      <c r="Q243" s="61"/>
      <c r="R243" s="61"/>
      <c r="S243" s="61"/>
      <c r="T243" s="61"/>
      <c r="U243" s="80"/>
      <c r="V243" s="80"/>
      <c r="W243" s="80"/>
    </row>
    <row r="244">
      <c r="A244" s="34">
        <v>45705.0</v>
      </c>
      <c r="B244" s="168">
        <v>45716.0</v>
      </c>
      <c r="C244" s="35">
        <v>234840.0</v>
      </c>
      <c r="D244" s="35" t="s">
        <v>240</v>
      </c>
      <c r="E244" s="34">
        <v>44835.0</v>
      </c>
      <c r="F244" s="36">
        <f t="shared" si="1"/>
        <v>28</v>
      </c>
      <c r="G244" s="37">
        <v>45617.0</v>
      </c>
      <c r="H244" s="36">
        <f t="shared" si="2"/>
        <v>3</v>
      </c>
      <c r="I244" s="35" t="s">
        <v>62</v>
      </c>
      <c r="J244" s="39"/>
      <c r="K244" s="38"/>
      <c r="L244" s="39"/>
      <c r="M244" s="39"/>
      <c r="N244" s="35" t="s">
        <v>17</v>
      </c>
      <c r="O244" s="40"/>
      <c r="P244" s="61"/>
      <c r="Q244" s="61"/>
      <c r="R244" s="61"/>
      <c r="S244" s="61"/>
      <c r="T244" s="61"/>
      <c r="U244" s="80"/>
      <c r="V244" s="80"/>
      <c r="W244" s="80"/>
    </row>
    <row r="245">
      <c r="A245" s="34">
        <v>45705.0</v>
      </c>
      <c r="B245" s="168">
        <v>45716.0</v>
      </c>
      <c r="C245" s="35">
        <v>233257.0</v>
      </c>
      <c r="D245" s="35" t="s">
        <v>240</v>
      </c>
      <c r="E245" s="34">
        <v>45566.0</v>
      </c>
      <c r="F245" s="36">
        <f t="shared" si="1"/>
        <v>4</v>
      </c>
      <c r="G245" s="34">
        <v>45543.0</v>
      </c>
      <c r="H245" s="36">
        <f t="shared" si="2"/>
        <v>5</v>
      </c>
      <c r="I245" s="35" t="s">
        <v>46</v>
      </c>
      <c r="J245" s="39"/>
      <c r="K245" s="38"/>
      <c r="L245" s="39"/>
      <c r="M245" s="39"/>
      <c r="N245" s="35" t="s">
        <v>17</v>
      </c>
      <c r="O245" s="40"/>
      <c r="P245" s="61"/>
      <c r="Q245" s="61"/>
      <c r="R245" s="61"/>
      <c r="S245" s="61"/>
      <c r="T245" s="61"/>
      <c r="U245" s="80"/>
      <c r="V245" s="80"/>
      <c r="W245" s="80"/>
    </row>
    <row r="246">
      <c r="A246" s="34">
        <v>45705.0</v>
      </c>
      <c r="B246" s="168">
        <v>45716.0</v>
      </c>
      <c r="C246" s="35">
        <v>235742.0</v>
      </c>
      <c r="D246" s="35" t="s">
        <v>240</v>
      </c>
      <c r="E246" s="34">
        <v>45566.0</v>
      </c>
      <c r="F246" s="36">
        <f t="shared" si="1"/>
        <v>4</v>
      </c>
      <c r="G246" s="34">
        <v>45629.0</v>
      </c>
      <c r="H246" s="36">
        <f t="shared" si="2"/>
        <v>2</v>
      </c>
      <c r="I246" s="35" t="s">
        <v>62</v>
      </c>
      <c r="J246" s="39"/>
      <c r="K246" s="38"/>
      <c r="L246" s="39"/>
      <c r="M246" s="39"/>
      <c r="N246" s="35" t="s">
        <v>17</v>
      </c>
      <c r="O246" s="40"/>
      <c r="P246" s="61"/>
      <c r="Q246" s="61"/>
      <c r="R246" s="61"/>
      <c r="S246" s="61"/>
      <c r="T246" s="61"/>
      <c r="U246" s="80"/>
      <c r="V246" s="80"/>
      <c r="W246" s="80"/>
    </row>
    <row r="247">
      <c r="A247" s="34">
        <v>45705.0</v>
      </c>
      <c r="B247" s="168">
        <v>45716.0</v>
      </c>
      <c r="C247" s="35">
        <v>205851.0</v>
      </c>
      <c r="D247" s="35" t="s">
        <v>59</v>
      </c>
      <c r="E247" s="34">
        <v>45292.0</v>
      </c>
      <c r="F247" s="36">
        <f t="shared" si="1"/>
        <v>13</v>
      </c>
      <c r="G247" s="34">
        <v>45363.0</v>
      </c>
      <c r="H247" s="36">
        <f t="shared" si="2"/>
        <v>11</v>
      </c>
      <c r="I247" s="35" t="s">
        <v>46</v>
      </c>
      <c r="J247" s="39"/>
      <c r="K247" s="38"/>
      <c r="L247" s="39"/>
      <c r="M247" s="39"/>
      <c r="N247" s="35" t="s">
        <v>17</v>
      </c>
      <c r="O247" s="40"/>
      <c r="P247" s="61"/>
      <c r="Q247" s="61"/>
      <c r="R247" s="61"/>
      <c r="S247" s="61"/>
      <c r="T247" s="61"/>
      <c r="U247" s="80"/>
      <c r="V247" s="80"/>
      <c r="W247" s="80"/>
    </row>
    <row r="248">
      <c r="A248" s="34">
        <v>45705.0</v>
      </c>
      <c r="B248" s="168">
        <v>45716.0</v>
      </c>
      <c r="C248" s="35">
        <v>217391.0</v>
      </c>
      <c r="D248" s="35" t="s">
        <v>59</v>
      </c>
      <c r="E248" s="34">
        <v>45413.0</v>
      </c>
      <c r="F248" s="36">
        <f t="shared" si="1"/>
        <v>9</v>
      </c>
      <c r="G248" s="34">
        <v>45451.0</v>
      </c>
      <c r="H248" s="36">
        <f t="shared" si="2"/>
        <v>8</v>
      </c>
      <c r="I248" s="35" t="s">
        <v>62</v>
      </c>
      <c r="J248" s="39"/>
      <c r="K248" s="38"/>
      <c r="L248" s="39"/>
      <c r="M248" s="39"/>
      <c r="N248" s="35" t="s">
        <v>17</v>
      </c>
      <c r="O248" s="40"/>
      <c r="P248" s="61"/>
      <c r="Q248" s="61"/>
      <c r="R248" s="61"/>
      <c r="S248" s="61"/>
      <c r="T248" s="61"/>
      <c r="U248" s="80"/>
      <c r="V248" s="80"/>
      <c r="W248" s="80"/>
    </row>
    <row r="249">
      <c r="A249" s="34">
        <v>45705.0</v>
      </c>
      <c r="B249" s="168">
        <v>45716.0</v>
      </c>
      <c r="C249" s="35">
        <v>232385.0</v>
      </c>
      <c r="D249" s="35" t="s">
        <v>59</v>
      </c>
      <c r="E249" s="34">
        <v>45474.0</v>
      </c>
      <c r="F249" s="36">
        <f t="shared" si="1"/>
        <v>7</v>
      </c>
      <c r="G249" s="34">
        <v>45597.0</v>
      </c>
      <c r="H249" s="36">
        <f t="shared" si="2"/>
        <v>3</v>
      </c>
      <c r="I249" s="35" t="s">
        <v>49</v>
      </c>
      <c r="J249" s="39"/>
      <c r="K249" s="38"/>
      <c r="L249" s="39"/>
      <c r="M249" s="39"/>
      <c r="N249" s="35" t="s">
        <v>17</v>
      </c>
      <c r="O249" s="40"/>
      <c r="P249" s="61"/>
      <c r="Q249" s="61"/>
      <c r="R249" s="61"/>
      <c r="S249" s="61"/>
      <c r="T249" s="61"/>
      <c r="U249" s="80"/>
      <c r="V249" s="80"/>
      <c r="W249" s="80"/>
    </row>
    <row r="250">
      <c r="A250" s="34">
        <v>45705.0</v>
      </c>
      <c r="B250" s="34">
        <v>45709.0</v>
      </c>
      <c r="C250" s="35">
        <v>231788.0</v>
      </c>
      <c r="D250" s="35" t="s">
        <v>59</v>
      </c>
      <c r="E250" s="34">
        <v>45566.0</v>
      </c>
      <c r="F250" s="36">
        <f t="shared" si="1"/>
        <v>4</v>
      </c>
      <c r="G250" s="37">
        <v>45586.0</v>
      </c>
      <c r="H250" s="36">
        <f t="shared" si="2"/>
        <v>4</v>
      </c>
      <c r="I250" s="35" t="s">
        <v>49</v>
      </c>
      <c r="J250" s="35">
        <v>210.0</v>
      </c>
      <c r="K250" s="48">
        <v>20000.0</v>
      </c>
      <c r="L250" s="39"/>
      <c r="M250" s="35" t="s">
        <v>410</v>
      </c>
      <c r="N250" s="35" t="s">
        <v>15</v>
      </c>
      <c r="O250" s="40"/>
      <c r="P250" s="61"/>
      <c r="Q250" s="61"/>
      <c r="R250" s="61"/>
      <c r="S250" s="61"/>
      <c r="T250" s="61"/>
      <c r="U250" s="80"/>
      <c r="V250" s="80"/>
      <c r="W250" s="80"/>
    </row>
    <row r="251">
      <c r="A251" s="34">
        <v>45705.0</v>
      </c>
      <c r="B251" s="168">
        <v>45716.0</v>
      </c>
      <c r="C251" s="35">
        <v>185753.0</v>
      </c>
      <c r="D251" s="35" t="s">
        <v>59</v>
      </c>
      <c r="E251" s="34">
        <v>45139.0</v>
      </c>
      <c r="F251" s="36">
        <f t="shared" si="1"/>
        <v>18</v>
      </c>
      <c r="G251" s="34">
        <v>45199.0</v>
      </c>
      <c r="H251" s="36">
        <f t="shared" si="2"/>
        <v>16</v>
      </c>
      <c r="I251" s="35" t="s">
        <v>39</v>
      </c>
      <c r="J251" s="39"/>
      <c r="K251" s="38"/>
      <c r="L251" s="39"/>
      <c r="M251" s="39"/>
      <c r="N251" s="35" t="s">
        <v>17</v>
      </c>
      <c r="O251" s="40"/>
      <c r="P251" s="61"/>
      <c r="Q251" s="61"/>
      <c r="R251" s="61"/>
      <c r="S251" s="61"/>
      <c r="T251" s="61"/>
      <c r="U251" s="80"/>
      <c r="V251" s="80"/>
      <c r="W251" s="80"/>
    </row>
    <row r="252">
      <c r="A252" s="34">
        <v>45705.0</v>
      </c>
      <c r="B252" s="168">
        <v>45716.0</v>
      </c>
      <c r="C252" s="35">
        <v>205465.0</v>
      </c>
      <c r="D252" s="35" t="s">
        <v>59</v>
      </c>
      <c r="E252" s="34">
        <v>45352.0</v>
      </c>
      <c r="F252" s="36">
        <f t="shared" si="1"/>
        <v>11</v>
      </c>
      <c r="G252" s="34">
        <v>45362.0</v>
      </c>
      <c r="H252" s="36">
        <f t="shared" si="2"/>
        <v>11</v>
      </c>
      <c r="I252" s="35" t="s">
        <v>39</v>
      </c>
      <c r="J252" s="39"/>
      <c r="K252" s="38"/>
      <c r="L252" s="39"/>
      <c r="M252" s="39"/>
      <c r="N252" s="35" t="s">
        <v>17</v>
      </c>
      <c r="O252" s="40"/>
      <c r="P252" s="61"/>
      <c r="Q252" s="61"/>
      <c r="R252" s="61"/>
      <c r="S252" s="61"/>
      <c r="T252" s="61"/>
      <c r="U252" s="80"/>
      <c r="V252" s="80"/>
      <c r="W252" s="80"/>
    </row>
    <row r="253">
      <c r="A253" s="34">
        <v>45705.0</v>
      </c>
      <c r="B253" s="168">
        <v>45716.0</v>
      </c>
      <c r="C253" s="35">
        <v>217631.0</v>
      </c>
      <c r="D253" s="35" t="s">
        <v>59</v>
      </c>
      <c r="E253" s="34">
        <v>45383.0</v>
      </c>
      <c r="F253" s="36">
        <f t="shared" si="1"/>
        <v>10</v>
      </c>
      <c r="G253" s="34">
        <v>45457.0</v>
      </c>
      <c r="H253" s="36">
        <f t="shared" si="2"/>
        <v>8</v>
      </c>
      <c r="I253" s="35" t="s">
        <v>39</v>
      </c>
      <c r="J253" s="39"/>
      <c r="K253" s="38"/>
      <c r="L253" s="39"/>
      <c r="M253" s="39"/>
      <c r="N253" s="35" t="s">
        <v>17</v>
      </c>
      <c r="O253" s="40"/>
      <c r="P253" s="61"/>
      <c r="Q253" s="61"/>
      <c r="R253" s="61"/>
      <c r="S253" s="61"/>
      <c r="T253" s="61"/>
      <c r="U253" s="80"/>
      <c r="V253" s="80"/>
      <c r="W253" s="80"/>
    </row>
    <row r="254">
      <c r="A254" s="34">
        <v>45705.0</v>
      </c>
      <c r="B254" s="168">
        <v>45716.0</v>
      </c>
      <c r="C254" s="35">
        <v>223782.0</v>
      </c>
      <c r="D254" s="35" t="s">
        <v>59</v>
      </c>
      <c r="E254" s="34">
        <v>45200.0</v>
      </c>
      <c r="F254" s="36">
        <f t="shared" si="1"/>
        <v>16</v>
      </c>
      <c r="G254" s="34">
        <v>45530.0</v>
      </c>
      <c r="H254" s="36">
        <f t="shared" si="2"/>
        <v>6</v>
      </c>
      <c r="I254" s="35" t="s">
        <v>39</v>
      </c>
      <c r="J254" s="39"/>
      <c r="K254" s="38"/>
      <c r="L254" s="39"/>
      <c r="M254" s="39"/>
      <c r="N254" s="35" t="s">
        <v>17</v>
      </c>
      <c r="O254" s="40"/>
      <c r="P254" s="61"/>
      <c r="Q254" s="61"/>
      <c r="R254" s="61"/>
      <c r="S254" s="61"/>
      <c r="T254" s="61"/>
      <c r="U254" s="80"/>
      <c r="V254" s="80"/>
      <c r="W254" s="80"/>
    </row>
    <row r="255">
      <c r="A255" s="34">
        <v>45705.0</v>
      </c>
      <c r="B255" s="168">
        <v>45716.0</v>
      </c>
      <c r="C255" s="35">
        <v>232218.0</v>
      </c>
      <c r="D255" s="35" t="s">
        <v>59</v>
      </c>
      <c r="E255" s="34">
        <v>45474.0</v>
      </c>
      <c r="F255" s="36">
        <f t="shared" si="1"/>
        <v>7</v>
      </c>
      <c r="G255" s="37">
        <v>45590.0</v>
      </c>
      <c r="H255" s="36">
        <f t="shared" si="2"/>
        <v>4</v>
      </c>
      <c r="I255" s="35" t="s">
        <v>39</v>
      </c>
      <c r="J255" s="39"/>
      <c r="K255" s="38"/>
      <c r="L255" s="39"/>
      <c r="M255" s="39"/>
      <c r="N255" s="35" t="s">
        <v>17</v>
      </c>
      <c r="O255" s="40"/>
      <c r="P255" s="61"/>
      <c r="Q255" s="61"/>
      <c r="R255" s="61"/>
      <c r="S255" s="61"/>
      <c r="T255" s="61"/>
      <c r="U255" s="80"/>
      <c r="V255" s="80"/>
      <c r="W255" s="80"/>
    </row>
    <row r="256">
      <c r="A256" s="34">
        <v>45705.0</v>
      </c>
      <c r="B256" s="168">
        <v>45716.0</v>
      </c>
      <c r="C256" s="35">
        <v>98447.0</v>
      </c>
      <c r="D256" s="35" t="s">
        <v>65</v>
      </c>
      <c r="E256" s="34">
        <v>44317.0</v>
      </c>
      <c r="F256" s="36">
        <f t="shared" si="1"/>
        <v>45</v>
      </c>
      <c r="G256" s="34">
        <v>44434.0</v>
      </c>
      <c r="H256" s="36">
        <f t="shared" si="2"/>
        <v>42</v>
      </c>
      <c r="I256" s="35" t="s">
        <v>268</v>
      </c>
      <c r="J256" s="39"/>
      <c r="K256" s="38"/>
      <c r="L256" s="39"/>
      <c r="M256" s="39"/>
      <c r="N256" s="35" t="s">
        <v>17</v>
      </c>
      <c r="O256" s="40"/>
      <c r="P256" s="61"/>
      <c r="Q256" s="61"/>
      <c r="R256" s="61"/>
      <c r="S256" s="61"/>
      <c r="T256" s="61"/>
      <c r="U256" s="80"/>
      <c r="V256" s="80"/>
      <c r="W256" s="80"/>
    </row>
    <row r="257">
      <c r="A257" s="34">
        <v>45705.0</v>
      </c>
      <c r="B257" s="168">
        <v>45716.0</v>
      </c>
      <c r="C257" s="35">
        <v>43890.0</v>
      </c>
      <c r="D257" s="35" t="s">
        <v>65</v>
      </c>
      <c r="E257" s="34">
        <v>43862.0</v>
      </c>
      <c r="F257" s="36">
        <f t="shared" si="1"/>
        <v>60</v>
      </c>
      <c r="G257" s="34">
        <v>43917.0</v>
      </c>
      <c r="H257" s="36">
        <f t="shared" si="2"/>
        <v>59</v>
      </c>
      <c r="I257" s="35" t="s">
        <v>265</v>
      </c>
      <c r="J257" s="39"/>
      <c r="K257" s="38"/>
      <c r="L257" s="39"/>
      <c r="M257" s="39"/>
      <c r="N257" s="35" t="s">
        <v>17</v>
      </c>
      <c r="O257" s="40"/>
      <c r="P257" s="61"/>
      <c r="Q257" s="61"/>
      <c r="R257" s="61"/>
      <c r="S257" s="61"/>
      <c r="T257" s="61"/>
      <c r="U257" s="80"/>
      <c r="V257" s="80"/>
      <c r="W257" s="80"/>
    </row>
    <row r="258">
      <c r="A258" s="34">
        <v>45705.0</v>
      </c>
      <c r="B258" s="168">
        <v>45716.0</v>
      </c>
      <c r="C258" s="35">
        <v>158332.0</v>
      </c>
      <c r="D258" s="35" t="s">
        <v>65</v>
      </c>
      <c r="E258" s="34">
        <v>44805.0</v>
      </c>
      <c r="F258" s="36">
        <f t="shared" si="1"/>
        <v>29</v>
      </c>
      <c r="G258" s="34">
        <v>44952.0</v>
      </c>
      <c r="H258" s="36">
        <f t="shared" si="2"/>
        <v>25</v>
      </c>
      <c r="I258" s="35" t="s">
        <v>67</v>
      </c>
      <c r="J258" s="39"/>
      <c r="K258" s="38"/>
      <c r="L258" s="39"/>
      <c r="M258" s="39"/>
      <c r="N258" s="35" t="s">
        <v>17</v>
      </c>
      <c r="O258" s="40"/>
      <c r="P258" s="61"/>
      <c r="Q258" s="61"/>
      <c r="R258" s="61"/>
      <c r="S258" s="61"/>
      <c r="T258" s="61"/>
      <c r="U258" s="80"/>
      <c r="V258" s="80"/>
      <c r="W258" s="80"/>
    </row>
    <row r="259">
      <c r="A259" s="34">
        <v>45705.0</v>
      </c>
      <c r="B259" s="168">
        <v>45716.0</v>
      </c>
      <c r="C259" s="35">
        <v>211425.0</v>
      </c>
      <c r="D259" s="35" t="s">
        <v>65</v>
      </c>
      <c r="E259" s="34">
        <v>45352.0</v>
      </c>
      <c r="F259" s="36">
        <f t="shared" si="1"/>
        <v>11</v>
      </c>
      <c r="G259" s="34">
        <v>45404.0</v>
      </c>
      <c r="H259" s="36">
        <f t="shared" si="2"/>
        <v>10</v>
      </c>
      <c r="I259" s="35" t="s">
        <v>39</v>
      </c>
      <c r="J259" s="39"/>
      <c r="K259" s="38"/>
      <c r="L259" s="39"/>
      <c r="M259" s="39"/>
      <c r="N259" s="35" t="s">
        <v>17</v>
      </c>
      <c r="O259" s="40"/>
      <c r="P259" s="61"/>
      <c r="Q259" s="61"/>
      <c r="R259" s="61"/>
      <c r="S259" s="61"/>
      <c r="T259" s="61"/>
      <c r="U259" s="80"/>
      <c r="V259" s="80"/>
      <c r="W259" s="80"/>
    </row>
    <row r="260">
      <c r="A260" s="34">
        <v>45705.0</v>
      </c>
      <c r="B260" s="168">
        <v>45716.0</v>
      </c>
      <c r="C260" s="35">
        <v>241205.0</v>
      </c>
      <c r="D260" s="35" t="s">
        <v>65</v>
      </c>
      <c r="E260" s="34">
        <v>45566.0</v>
      </c>
      <c r="F260" s="36">
        <f t="shared" si="1"/>
        <v>4</v>
      </c>
      <c r="G260" s="34">
        <v>45686.0</v>
      </c>
      <c r="H260" s="36">
        <f t="shared" si="2"/>
        <v>0</v>
      </c>
      <c r="I260" s="35" t="s">
        <v>67</v>
      </c>
      <c r="J260" s="39"/>
      <c r="K260" s="38"/>
      <c r="L260" s="39"/>
      <c r="M260" s="39"/>
      <c r="N260" s="35" t="s">
        <v>17</v>
      </c>
      <c r="O260" s="40"/>
      <c r="P260" s="61"/>
      <c r="Q260" s="61"/>
      <c r="R260" s="61"/>
      <c r="S260" s="61"/>
      <c r="T260" s="61"/>
      <c r="U260" s="80"/>
      <c r="V260" s="80"/>
      <c r="W260" s="80"/>
    </row>
    <row r="261">
      <c r="A261" s="34">
        <v>45705.0</v>
      </c>
      <c r="B261" s="168">
        <v>45716.0</v>
      </c>
      <c r="C261" s="35">
        <v>209915.0</v>
      </c>
      <c r="D261" s="35" t="s">
        <v>65</v>
      </c>
      <c r="E261" s="34">
        <v>44378.0</v>
      </c>
      <c r="F261" s="36">
        <f t="shared" si="1"/>
        <v>43</v>
      </c>
      <c r="G261" s="34">
        <v>45392.0</v>
      </c>
      <c r="H261" s="36">
        <f t="shared" si="2"/>
        <v>10</v>
      </c>
      <c r="I261" s="35" t="s">
        <v>62</v>
      </c>
      <c r="J261" s="39"/>
      <c r="K261" s="38"/>
      <c r="L261" s="39"/>
      <c r="M261" s="39"/>
      <c r="N261" s="35" t="s">
        <v>17</v>
      </c>
      <c r="O261" s="40"/>
      <c r="P261" s="61"/>
      <c r="Q261" s="61"/>
      <c r="R261" s="61"/>
      <c r="S261" s="61"/>
      <c r="T261" s="61"/>
      <c r="U261" s="80"/>
      <c r="V261" s="80"/>
      <c r="W261" s="80"/>
    </row>
    <row r="262">
      <c r="A262" s="34">
        <v>45705.0</v>
      </c>
      <c r="B262" s="34">
        <v>45707.0</v>
      </c>
      <c r="C262" s="35">
        <v>204140.0</v>
      </c>
      <c r="D262" s="35" t="s">
        <v>65</v>
      </c>
      <c r="E262" s="34">
        <v>45292.0</v>
      </c>
      <c r="F262" s="36">
        <f t="shared" si="1"/>
        <v>13</v>
      </c>
      <c r="G262" s="34">
        <v>45349.0</v>
      </c>
      <c r="H262" s="36">
        <f t="shared" si="2"/>
        <v>12</v>
      </c>
      <c r="I262" s="35" t="s">
        <v>39</v>
      </c>
      <c r="J262" s="39"/>
      <c r="K262" s="38"/>
      <c r="L262" s="39"/>
      <c r="M262" s="39"/>
      <c r="N262" s="35" t="s">
        <v>21</v>
      </c>
      <c r="O262" s="40"/>
      <c r="P262" s="61"/>
      <c r="Q262" s="61"/>
      <c r="R262" s="61"/>
      <c r="S262" s="61"/>
      <c r="T262" s="61"/>
      <c r="U262" s="80"/>
      <c r="V262" s="80"/>
      <c r="W262" s="80"/>
    </row>
    <row r="263">
      <c r="A263" s="34">
        <v>45705.0</v>
      </c>
      <c r="B263" s="168">
        <v>45716.0</v>
      </c>
      <c r="C263" s="35">
        <v>171726.0</v>
      </c>
      <c r="D263" s="35" t="s">
        <v>65</v>
      </c>
      <c r="E263" s="34">
        <v>45017.0</v>
      </c>
      <c r="F263" s="36">
        <f t="shared" si="1"/>
        <v>22</v>
      </c>
      <c r="G263" s="34">
        <v>45068.0</v>
      </c>
      <c r="H263" s="36">
        <f t="shared" si="2"/>
        <v>21</v>
      </c>
      <c r="I263" s="35" t="s">
        <v>49</v>
      </c>
      <c r="J263" s="39"/>
      <c r="K263" s="38"/>
      <c r="L263" s="39"/>
      <c r="M263" s="39"/>
      <c r="N263" s="35" t="s">
        <v>17</v>
      </c>
      <c r="O263" s="40"/>
      <c r="P263" s="61"/>
      <c r="Q263" s="61"/>
      <c r="R263" s="61"/>
      <c r="S263" s="61"/>
      <c r="T263" s="61"/>
      <c r="U263" s="80"/>
      <c r="V263" s="80"/>
      <c r="W263" s="80"/>
    </row>
    <row r="264">
      <c r="A264" s="34">
        <v>45705.0</v>
      </c>
      <c r="B264" s="168">
        <v>45716.0</v>
      </c>
      <c r="C264" s="35">
        <v>187466.0</v>
      </c>
      <c r="D264" s="35" t="s">
        <v>65</v>
      </c>
      <c r="E264" s="34">
        <v>45170.0</v>
      </c>
      <c r="F264" s="36">
        <f t="shared" si="1"/>
        <v>17</v>
      </c>
      <c r="G264" s="34">
        <v>45196.0</v>
      </c>
      <c r="H264" s="36">
        <f t="shared" si="2"/>
        <v>17</v>
      </c>
      <c r="I264" s="35" t="s">
        <v>39</v>
      </c>
      <c r="J264" s="39"/>
      <c r="K264" s="38"/>
      <c r="L264" s="39"/>
      <c r="M264" s="39"/>
      <c r="N264" s="35" t="s">
        <v>17</v>
      </c>
      <c r="O264" s="40"/>
      <c r="P264" s="61"/>
      <c r="Q264" s="61"/>
      <c r="R264" s="61"/>
      <c r="S264" s="61"/>
      <c r="T264" s="61"/>
      <c r="U264" s="80"/>
      <c r="V264" s="80"/>
      <c r="W264" s="80"/>
    </row>
    <row r="265">
      <c r="A265" s="34">
        <v>45705.0</v>
      </c>
      <c r="B265" s="168">
        <v>45716.0</v>
      </c>
      <c r="C265" s="35">
        <v>197476.0</v>
      </c>
      <c r="D265" s="35" t="s">
        <v>65</v>
      </c>
      <c r="E265" s="34">
        <v>45231.0</v>
      </c>
      <c r="F265" s="36">
        <f t="shared" si="1"/>
        <v>15</v>
      </c>
      <c r="G265" s="34">
        <v>45297.0</v>
      </c>
      <c r="H265" s="36">
        <f t="shared" si="2"/>
        <v>13</v>
      </c>
      <c r="I265" s="35" t="s">
        <v>62</v>
      </c>
      <c r="J265" s="39"/>
      <c r="K265" s="38"/>
      <c r="L265" s="39"/>
      <c r="M265" s="39"/>
      <c r="N265" s="35" t="s">
        <v>17</v>
      </c>
      <c r="O265" s="40"/>
      <c r="P265" s="61"/>
      <c r="Q265" s="61"/>
      <c r="R265" s="61"/>
      <c r="S265" s="61"/>
      <c r="T265" s="61"/>
      <c r="U265" s="80"/>
      <c r="V265" s="80"/>
      <c r="W265" s="80"/>
    </row>
    <row r="266">
      <c r="A266" s="34">
        <v>45705.0</v>
      </c>
      <c r="B266" s="168">
        <v>45716.0</v>
      </c>
      <c r="C266" s="35">
        <v>203161.0</v>
      </c>
      <c r="D266" s="35" t="s">
        <v>65</v>
      </c>
      <c r="E266" s="34">
        <v>45292.0</v>
      </c>
      <c r="F266" s="36">
        <f t="shared" si="1"/>
        <v>13</v>
      </c>
      <c r="G266" s="34">
        <v>45343.0</v>
      </c>
      <c r="H266" s="36">
        <f t="shared" si="2"/>
        <v>12</v>
      </c>
      <c r="I266" s="35" t="s">
        <v>62</v>
      </c>
      <c r="J266" s="39"/>
      <c r="K266" s="38"/>
      <c r="L266" s="39"/>
      <c r="M266" s="39"/>
      <c r="N266" s="35" t="s">
        <v>17</v>
      </c>
      <c r="O266" s="40"/>
      <c r="P266" s="61"/>
      <c r="Q266" s="61"/>
      <c r="R266" s="61"/>
      <c r="S266" s="61"/>
      <c r="T266" s="61"/>
      <c r="U266" s="80"/>
      <c r="V266" s="80"/>
      <c r="W266" s="80"/>
    </row>
    <row r="267">
      <c r="A267" s="34">
        <v>45712.0</v>
      </c>
      <c r="B267" s="168">
        <v>45712.0</v>
      </c>
      <c r="C267" s="35">
        <v>213965.0</v>
      </c>
      <c r="D267" s="35" t="s">
        <v>65</v>
      </c>
      <c r="E267" s="34">
        <v>45413.0</v>
      </c>
      <c r="F267" s="36">
        <f t="shared" si="1"/>
        <v>9</v>
      </c>
      <c r="G267" s="34">
        <v>45422.0</v>
      </c>
      <c r="H267" s="36">
        <f t="shared" si="2"/>
        <v>9</v>
      </c>
      <c r="I267" s="35" t="s">
        <v>49</v>
      </c>
      <c r="J267" s="35" t="s">
        <v>241</v>
      </c>
      <c r="K267" s="48">
        <v>11500.0</v>
      </c>
      <c r="L267" s="35" t="s">
        <v>54</v>
      </c>
      <c r="M267" s="34">
        <v>45712.0</v>
      </c>
      <c r="N267" s="35" t="s">
        <v>15</v>
      </c>
      <c r="O267" s="40"/>
      <c r="P267" s="61"/>
      <c r="Q267" s="61"/>
      <c r="R267" s="61"/>
      <c r="S267" s="61"/>
      <c r="T267" s="61"/>
      <c r="U267" s="80"/>
      <c r="V267" s="80"/>
      <c r="W267" s="80"/>
    </row>
    <row r="268">
      <c r="A268" s="34">
        <v>45705.0</v>
      </c>
      <c r="B268" s="168">
        <v>45716.0</v>
      </c>
      <c r="C268" s="35">
        <v>218111.0</v>
      </c>
      <c r="D268" s="35" t="s">
        <v>65</v>
      </c>
      <c r="E268" s="34">
        <v>45413.0</v>
      </c>
      <c r="F268" s="36">
        <f t="shared" si="1"/>
        <v>9</v>
      </c>
      <c r="G268" s="34">
        <v>45457.0</v>
      </c>
      <c r="H268" s="36">
        <f t="shared" si="2"/>
        <v>8</v>
      </c>
      <c r="I268" s="35" t="s">
        <v>62</v>
      </c>
      <c r="J268" s="39"/>
      <c r="K268" s="38"/>
      <c r="L268" s="39"/>
      <c r="M268" s="39"/>
      <c r="N268" s="35" t="s">
        <v>17</v>
      </c>
      <c r="O268" s="40"/>
      <c r="P268" s="61"/>
      <c r="Q268" s="61"/>
      <c r="R268" s="61"/>
      <c r="S268" s="61"/>
      <c r="T268" s="61"/>
      <c r="U268" s="80"/>
      <c r="V268" s="80"/>
      <c r="W268" s="80"/>
    </row>
    <row r="269">
      <c r="A269" s="34">
        <v>45705.0</v>
      </c>
      <c r="B269" s="168">
        <v>45716.0</v>
      </c>
      <c r="C269" s="35">
        <v>225631.0</v>
      </c>
      <c r="D269" s="35" t="s">
        <v>65</v>
      </c>
      <c r="E269" s="34">
        <v>45474.0</v>
      </c>
      <c r="F269" s="36">
        <f t="shared" si="1"/>
        <v>7</v>
      </c>
      <c r="G269" s="34">
        <v>45526.0</v>
      </c>
      <c r="H269" s="36">
        <f t="shared" si="2"/>
        <v>6</v>
      </c>
      <c r="I269" s="35" t="s">
        <v>62</v>
      </c>
      <c r="J269" s="39"/>
      <c r="K269" s="38"/>
      <c r="L269" s="39"/>
      <c r="M269" s="39"/>
      <c r="N269" s="35" t="s">
        <v>17</v>
      </c>
      <c r="O269" s="40"/>
      <c r="P269" s="61"/>
      <c r="Q269" s="61"/>
      <c r="R269" s="61"/>
      <c r="S269" s="61"/>
      <c r="T269" s="61"/>
      <c r="U269" s="80"/>
      <c r="V269" s="80"/>
      <c r="W269" s="80"/>
    </row>
    <row r="270">
      <c r="A270" s="34">
        <v>45705.0</v>
      </c>
      <c r="B270" s="168">
        <v>45716.0</v>
      </c>
      <c r="C270" s="35">
        <v>227980.0</v>
      </c>
      <c r="D270" s="35" t="s">
        <v>65</v>
      </c>
      <c r="E270" s="34">
        <v>45505.0</v>
      </c>
      <c r="F270" s="36">
        <f t="shared" si="1"/>
        <v>6</v>
      </c>
      <c r="G270" s="34">
        <v>45548.0</v>
      </c>
      <c r="H270" s="36">
        <f t="shared" si="2"/>
        <v>5</v>
      </c>
      <c r="I270" s="35" t="s">
        <v>39</v>
      </c>
      <c r="J270" s="39"/>
      <c r="K270" s="38"/>
      <c r="L270" s="39"/>
      <c r="M270" s="39"/>
      <c r="N270" s="35" t="s">
        <v>17</v>
      </c>
      <c r="O270" s="40"/>
      <c r="P270" s="61"/>
      <c r="Q270" s="61"/>
      <c r="R270" s="61"/>
      <c r="S270" s="61"/>
      <c r="T270" s="61"/>
      <c r="U270" s="80"/>
      <c r="V270" s="80"/>
      <c r="W270" s="80"/>
    </row>
    <row r="271">
      <c r="A271" s="34">
        <v>45705.0</v>
      </c>
      <c r="B271" s="168">
        <v>45716.0</v>
      </c>
      <c r="C271" s="35">
        <v>234360.0</v>
      </c>
      <c r="D271" s="35" t="s">
        <v>65</v>
      </c>
      <c r="E271" s="34">
        <v>45566.0</v>
      </c>
      <c r="F271" s="36">
        <f t="shared" si="1"/>
        <v>4</v>
      </c>
      <c r="G271" s="37">
        <v>45610.0</v>
      </c>
      <c r="H271" s="36">
        <f t="shared" si="2"/>
        <v>3</v>
      </c>
      <c r="I271" s="35" t="s">
        <v>39</v>
      </c>
      <c r="J271" s="39"/>
      <c r="K271" s="38"/>
      <c r="L271" s="39"/>
      <c r="M271" s="39"/>
      <c r="N271" s="35" t="s">
        <v>17</v>
      </c>
      <c r="O271" s="40"/>
      <c r="P271" s="61"/>
      <c r="Q271" s="61"/>
      <c r="R271" s="61"/>
      <c r="S271" s="61"/>
      <c r="T271" s="61"/>
      <c r="U271" s="80"/>
      <c r="V271" s="80"/>
      <c r="W271" s="80"/>
    </row>
    <row r="272">
      <c r="A272" s="34">
        <v>45705.0</v>
      </c>
      <c r="B272" s="168">
        <v>45716.0</v>
      </c>
      <c r="C272" s="35">
        <v>237158.0</v>
      </c>
      <c r="D272" s="35" t="s">
        <v>65</v>
      </c>
      <c r="E272" s="34">
        <v>45597.0</v>
      </c>
      <c r="F272" s="36">
        <f t="shared" si="1"/>
        <v>3</v>
      </c>
      <c r="G272" s="37">
        <v>45639.0</v>
      </c>
      <c r="H272" s="36">
        <f t="shared" si="2"/>
        <v>2</v>
      </c>
      <c r="I272" s="35" t="s">
        <v>62</v>
      </c>
      <c r="J272" s="39"/>
      <c r="K272" s="38"/>
      <c r="L272" s="39"/>
      <c r="M272" s="39"/>
      <c r="N272" s="35" t="s">
        <v>17</v>
      </c>
      <c r="O272" s="40"/>
      <c r="P272" s="61"/>
      <c r="Q272" s="61"/>
      <c r="R272" s="61"/>
      <c r="S272" s="61"/>
      <c r="T272" s="61"/>
      <c r="U272" s="80"/>
      <c r="V272" s="80"/>
      <c r="W272" s="80"/>
    </row>
    <row r="273">
      <c r="A273" s="34">
        <v>45705.0</v>
      </c>
      <c r="B273" s="168">
        <v>45716.0</v>
      </c>
      <c r="C273" s="35">
        <v>238494.0</v>
      </c>
      <c r="D273" s="35" t="s">
        <v>65</v>
      </c>
      <c r="E273" s="34">
        <v>45566.0</v>
      </c>
      <c r="F273" s="36">
        <f t="shared" si="1"/>
        <v>4</v>
      </c>
      <c r="G273" s="34">
        <v>45664.0</v>
      </c>
      <c r="H273" s="36">
        <f t="shared" si="2"/>
        <v>1</v>
      </c>
      <c r="I273" s="35" t="s">
        <v>67</v>
      </c>
      <c r="J273" s="39"/>
      <c r="K273" s="38"/>
      <c r="L273" s="39"/>
      <c r="M273" s="39"/>
      <c r="N273" s="35" t="s">
        <v>17</v>
      </c>
      <c r="O273" s="40"/>
      <c r="P273" s="61"/>
      <c r="Q273" s="61"/>
      <c r="R273" s="61"/>
      <c r="S273" s="61"/>
      <c r="T273" s="61"/>
      <c r="U273" s="80"/>
      <c r="V273" s="80"/>
      <c r="W273" s="80"/>
    </row>
    <row r="274">
      <c r="A274" s="34">
        <v>45705.0</v>
      </c>
      <c r="B274" s="168">
        <v>45716.0</v>
      </c>
      <c r="C274" s="35">
        <v>239172.0</v>
      </c>
      <c r="D274" s="35" t="s">
        <v>65</v>
      </c>
      <c r="E274" s="34">
        <v>45597.0</v>
      </c>
      <c r="F274" s="36">
        <f t="shared" si="1"/>
        <v>3</v>
      </c>
      <c r="G274" s="34">
        <v>45670.0</v>
      </c>
      <c r="H274" s="36">
        <f t="shared" si="2"/>
        <v>1</v>
      </c>
      <c r="I274" s="35" t="s">
        <v>39</v>
      </c>
      <c r="J274" s="39"/>
      <c r="K274" s="38"/>
      <c r="L274" s="39"/>
      <c r="M274" s="39"/>
      <c r="N274" s="35" t="s">
        <v>17</v>
      </c>
      <c r="O274" s="40"/>
      <c r="P274" s="61"/>
      <c r="Q274" s="61"/>
      <c r="R274" s="61"/>
      <c r="S274" s="61"/>
      <c r="T274" s="61"/>
      <c r="U274" s="80"/>
      <c r="V274" s="80"/>
      <c r="W274" s="80"/>
    </row>
    <row r="275">
      <c r="A275" s="34">
        <v>45705.0</v>
      </c>
      <c r="B275" s="168">
        <v>45716.0</v>
      </c>
      <c r="C275" s="35">
        <v>239691.0</v>
      </c>
      <c r="D275" s="35" t="s">
        <v>65</v>
      </c>
      <c r="E275" s="34">
        <v>45627.0</v>
      </c>
      <c r="F275" s="36">
        <f t="shared" si="1"/>
        <v>2</v>
      </c>
      <c r="G275" s="34">
        <v>45674.0</v>
      </c>
      <c r="H275" s="36">
        <f t="shared" si="2"/>
        <v>1</v>
      </c>
      <c r="I275" s="35" t="s">
        <v>62</v>
      </c>
      <c r="J275" s="39"/>
      <c r="K275" s="38"/>
      <c r="L275" s="39"/>
      <c r="M275" s="39"/>
      <c r="N275" s="35" t="s">
        <v>17</v>
      </c>
      <c r="O275" s="40"/>
      <c r="P275" s="61"/>
      <c r="Q275" s="61"/>
      <c r="R275" s="61"/>
      <c r="S275" s="61"/>
      <c r="T275" s="61"/>
      <c r="U275" s="80"/>
      <c r="V275" s="80"/>
      <c r="W275" s="80"/>
    </row>
    <row r="276">
      <c r="A276" s="34">
        <v>45705.0</v>
      </c>
      <c r="B276" s="168">
        <v>45716.0</v>
      </c>
      <c r="C276" s="35">
        <v>225488.0</v>
      </c>
      <c r="D276" s="35" t="s">
        <v>65</v>
      </c>
      <c r="E276" s="34">
        <v>45413.0</v>
      </c>
      <c r="F276" s="36">
        <f t="shared" si="1"/>
        <v>9</v>
      </c>
      <c r="G276" s="34">
        <v>45524.0</v>
      </c>
      <c r="H276" s="36">
        <f t="shared" si="2"/>
        <v>6</v>
      </c>
      <c r="I276" s="35" t="s">
        <v>39</v>
      </c>
      <c r="J276" s="39"/>
      <c r="K276" s="38"/>
      <c r="L276" s="39"/>
      <c r="M276" s="39"/>
      <c r="N276" s="35" t="s">
        <v>17</v>
      </c>
      <c r="O276" s="40"/>
      <c r="P276" s="61"/>
      <c r="Q276" s="61"/>
      <c r="R276" s="61"/>
      <c r="S276" s="61"/>
      <c r="T276" s="61"/>
      <c r="U276" s="80"/>
      <c r="V276" s="80"/>
      <c r="W276" s="80"/>
    </row>
    <row r="277">
      <c r="A277" s="34">
        <v>45705.0</v>
      </c>
      <c r="B277" s="168">
        <v>45716.0</v>
      </c>
      <c r="C277" s="35">
        <v>241112.0</v>
      </c>
      <c r="D277" s="35" t="s">
        <v>65</v>
      </c>
      <c r="E277" s="34">
        <v>45658.0</v>
      </c>
      <c r="F277" s="36">
        <f t="shared" si="1"/>
        <v>1</v>
      </c>
      <c r="G277" s="34">
        <v>45686.0</v>
      </c>
      <c r="H277" s="36">
        <f t="shared" si="2"/>
        <v>0</v>
      </c>
      <c r="I277" s="35" t="s">
        <v>268</v>
      </c>
      <c r="J277" s="39"/>
      <c r="K277" s="38"/>
      <c r="L277" s="39"/>
      <c r="M277" s="39"/>
      <c r="N277" s="35" t="s">
        <v>17</v>
      </c>
      <c r="O277" s="40"/>
      <c r="P277" s="61"/>
      <c r="Q277" s="61"/>
      <c r="R277" s="61"/>
      <c r="S277" s="61"/>
      <c r="T277" s="61"/>
      <c r="U277" s="80"/>
      <c r="V277" s="80"/>
      <c r="W277" s="80"/>
    </row>
    <row r="278">
      <c r="A278" s="34">
        <v>45705.0</v>
      </c>
      <c r="B278" s="168">
        <v>45716.0</v>
      </c>
      <c r="C278" s="35">
        <v>242272.0</v>
      </c>
      <c r="D278" s="35" t="s">
        <v>65</v>
      </c>
      <c r="E278" s="34">
        <v>45413.0</v>
      </c>
      <c r="F278" s="36">
        <f t="shared" si="1"/>
        <v>9</v>
      </c>
      <c r="G278" s="34">
        <v>45695.0</v>
      </c>
      <c r="H278" s="36">
        <f t="shared" si="2"/>
        <v>0</v>
      </c>
      <c r="I278" s="35" t="s">
        <v>265</v>
      </c>
      <c r="J278" s="39"/>
      <c r="K278" s="38"/>
      <c r="L278" s="39"/>
      <c r="M278" s="39"/>
      <c r="N278" s="35" t="s">
        <v>17</v>
      </c>
      <c r="O278" s="40"/>
      <c r="P278" s="61"/>
      <c r="Q278" s="61"/>
      <c r="R278" s="61"/>
      <c r="S278" s="61"/>
      <c r="T278" s="61"/>
      <c r="U278" s="80"/>
      <c r="V278" s="80"/>
      <c r="W278" s="80"/>
    </row>
    <row r="279">
      <c r="A279" s="34">
        <v>45705.0</v>
      </c>
      <c r="B279" s="168">
        <v>45716.0</v>
      </c>
      <c r="C279" s="35">
        <v>87868.0</v>
      </c>
      <c r="D279" s="35" t="s">
        <v>72</v>
      </c>
      <c r="E279" s="34">
        <v>44197.0</v>
      </c>
      <c r="F279" s="36">
        <f t="shared" si="1"/>
        <v>49</v>
      </c>
      <c r="G279" s="34">
        <v>44334.0</v>
      </c>
      <c r="H279" s="36">
        <f t="shared" si="2"/>
        <v>45</v>
      </c>
      <c r="I279" s="35" t="s">
        <v>62</v>
      </c>
      <c r="J279" s="39"/>
      <c r="K279" s="38"/>
      <c r="L279" s="39"/>
      <c r="M279" s="39"/>
      <c r="N279" s="35" t="s">
        <v>17</v>
      </c>
      <c r="O279" s="40"/>
      <c r="P279" s="61"/>
      <c r="Q279" s="61"/>
      <c r="R279" s="61"/>
      <c r="S279" s="61"/>
      <c r="T279" s="61"/>
      <c r="U279" s="80"/>
      <c r="V279" s="80"/>
      <c r="W279" s="80"/>
    </row>
    <row r="280">
      <c r="A280" s="34">
        <v>45705.0</v>
      </c>
      <c r="B280" s="168">
        <v>45715.0</v>
      </c>
      <c r="C280" s="35">
        <v>235248.0</v>
      </c>
      <c r="D280" s="35" t="s">
        <v>72</v>
      </c>
      <c r="E280" s="34">
        <v>45200.0</v>
      </c>
      <c r="F280" s="36">
        <f t="shared" si="1"/>
        <v>16</v>
      </c>
      <c r="G280" s="37">
        <v>45622.0</v>
      </c>
      <c r="H280" s="36">
        <f t="shared" si="2"/>
        <v>3</v>
      </c>
      <c r="I280" s="35" t="s">
        <v>62</v>
      </c>
      <c r="J280" s="35">
        <v>105.0</v>
      </c>
      <c r="K280" s="48">
        <v>11000.0</v>
      </c>
      <c r="L280" s="39"/>
      <c r="M280" s="35" t="s">
        <v>431</v>
      </c>
      <c r="N280" s="35" t="s">
        <v>20</v>
      </c>
      <c r="O280" s="40"/>
      <c r="P280" s="61"/>
      <c r="Q280" s="61"/>
      <c r="R280" s="61"/>
      <c r="S280" s="61"/>
      <c r="T280" s="61"/>
      <c r="U280" s="80"/>
      <c r="V280" s="80"/>
      <c r="W280" s="80"/>
    </row>
    <row r="281">
      <c r="A281" s="34">
        <v>45705.0</v>
      </c>
      <c r="B281" s="168">
        <v>45716.0</v>
      </c>
      <c r="C281" s="35">
        <v>215794.0</v>
      </c>
      <c r="D281" s="35" t="s">
        <v>72</v>
      </c>
      <c r="E281" s="34">
        <v>45323.0</v>
      </c>
      <c r="F281" s="36">
        <f t="shared" si="1"/>
        <v>12</v>
      </c>
      <c r="G281" s="34">
        <v>45436.0</v>
      </c>
      <c r="H281" s="36">
        <f t="shared" si="2"/>
        <v>9</v>
      </c>
      <c r="I281" s="35" t="s">
        <v>43</v>
      </c>
      <c r="J281" s="39"/>
      <c r="K281" s="38"/>
      <c r="L281" s="39"/>
      <c r="M281" s="39"/>
      <c r="N281" s="35" t="s">
        <v>17</v>
      </c>
      <c r="O281" s="40"/>
      <c r="P281" s="61"/>
      <c r="Q281" s="61"/>
      <c r="R281" s="61"/>
      <c r="S281" s="61"/>
      <c r="T281" s="61"/>
      <c r="U281" s="80"/>
      <c r="V281" s="80"/>
      <c r="W281" s="80"/>
    </row>
    <row r="282">
      <c r="A282" s="34">
        <v>45705.0</v>
      </c>
      <c r="B282" s="168">
        <v>45712.0</v>
      </c>
      <c r="C282" s="35">
        <v>230283.0</v>
      </c>
      <c r="D282" s="35" t="s">
        <v>72</v>
      </c>
      <c r="E282" s="34">
        <v>45505.0</v>
      </c>
      <c r="F282" s="36">
        <f t="shared" si="1"/>
        <v>6</v>
      </c>
      <c r="G282" s="34">
        <v>45573.0</v>
      </c>
      <c r="H282" s="36">
        <f t="shared" si="2"/>
        <v>4</v>
      </c>
      <c r="I282" s="35" t="s">
        <v>39</v>
      </c>
      <c r="J282" s="35">
        <v>531.0</v>
      </c>
      <c r="K282" s="48" t="s">
        <v>74</v>
      </c>
      <c r="L282" s="35" t="s">
        <v>68</v>
      </c>
      <c r="M282" s="34">
        <v>45712.0</v>
      </c>
      <c r="N282" s="35" t="s">
        <v>20</v>
      </c>
      <c r="O282" s="40"/>
      <c r="P282" s="61"/>
      <c r="Q282" s="61"/>
      <c r="R282" s="61"/>
      <c r="S282" s="61"/>
      <c r="T282" s="61"/>
      <c r="U282" s="80"/>
      <c r="V282" s="80"/>
      <c r="W282" s="80"/>
    </row>
    <row r="283">
      <c r="A283" s="34">
        <v>45705.0</v>
      </c>
      <c r="B283" s="168">
        <v>45716.0</v>
      </c>
      <c r="C283" s="35">
        <v>235267.0</v>
      </c>
      <c r="D283" s="35" t="s">
        <v>72</v>
      </c>
      <c r="E283" s="34">
        <v>45413.0</v>
      </c>
      <c r="F283" s="36">
        <f t="shared" si="1"/>
        <v>9</v>
      </c>
      <c r="G283" s="37">
        <v>45622.0</v>
      </c>
      <c r="H283" s="36">
        <f t="shared" si="2"/>
        <v>3</v>
      </c>
      <c r="I283" s="35" t="s">
        <v>49</v>
      </c>
      <c r="J283" s="39"/>
      <c r="K283" s="38"/>
      <c r="L283" s="39"/>
      <c r="M283" s="39"/>
      <c r="N283" s="35" t="s">
        <v>17</v>
      </c>
      <c r="O283" s="40"/>
      <c r="P283" s="61"/>
      <c r="Q283" s="61"/>
      <c r="R283" s="61"/>
      <c r="S283" s="61"/>
      <c r="T283" s="61"/>
      <c r="U283" s="80"/>
      <c r="V283" s="80"/>
      <c r="W283" s="80"/>
    </row>
    <row r="284">
      <c r="A284" s="34">
        <v>45705.0</v>
      </c>
      <c r="B284" s="168">
        <v>45716.0</v>
      </c>
      <c r="C284" s="35">
        <v>137776.0</v>
      </c>
      <c r="D284" s="35" t="s">
        <v>72</v>
      </c>
      <c r="E284" s="34">
        <v>44621.0</v>
      </c>
      <c r="F284" s="36">
        <f t="shared" si="1"/>
        <v>35</v>
      </c>
      <c r="G284" s="34">
        <v>44763.0</v>
      </c>
      <c r="H284" s="36">
        <f t="shared" si="2"/>
        <v>31</v>
      </c>
      <c r="I284" s="35" t="s">
        <v>49</v>
      </c>
      <c r="J284" s="39"/>
      <c r="K284" s="38"/>
      <c r="L284" s="39"/>
      <c r="M284" s="39"/>
      <c r="N284" s="35" t="s">
        <v>17</v>
      </c>
      <c r="O284" s="40"/>
      <c r="P284" s="61"/>
      <c r="Q284" s="61"/>
      <c r="R284" s="61"/>
      <c r="S284" s="61"/>
      <c r="T284" s="61"/>
      <c r="U284" s="80"/>
      <c r="V284" s="80"/>
      <c r="W284" s="80"/>
    </row>
    <row r="285">
      <c r="A285" s="34">
        <v>45705.0</v>
      </c>
      <c r="B285" s="168">
        <v>45716.0</v>
      </c>
      <c r="C285" s="35">
        <v>170196.0</v>
      </c>
      <c r="D285" s="35" t="s">
        <v>72</v>
      </c>
      <c r="E285" s="34">
        <v>44896.0</v>
      </c>
      <c r="F285" s="36">
        <f t="shared" si="1"/>
        <v>26</v>
      </c>
      <c r="G285" s="34">
        <v>45055.0</v>
      </c>
      <c r="H285" s="36">
        <f t="shared" si="2"/>
        <v>21</v>
      </c>
      <c r="I285" s="35" t="s">
        <v>49</v>
      </c>
      <c r="J285" s="39"/>
      <c r="K285" s="38"/>
      <c r="L285" s="39"/>
      <c r="M285" s="39"/>
      <c r="N285" s="35" t="s">
        <v>17</v>
      </c>
      <c r="O285" s="40"/>
      <c r="P285" s="61"/>
      <c r="Q285" s="61"/>
      <c r="R285" s="61"/>
      <c r="S285" s="61"/>
      <c r="T285" s="61"/>
      <c r="U285" s="80"/>
      <c r="V285" s="80"/>
      <c r="W285" s="80"/>
    </row>
    <row r="286">
      <c r="A286" s="34">
        <v>45705.0</v>
      </c>
      <c r="B286" s="168">
        <v>45716.0</v>
      </c>
      <c r="C286" s="35">
        <v>180656.0</v>
      </c>
      <c r="D286" s="35" t="s">
        <v>72</v>
      </c>
      <c r="E286" s="34">
        <v>45139.0</v>
      </c>
      <c r="F286" s="36">
        <f t="shared" si="1"/>
        <v>18</v>
      </c>
      <c r="G286" s="37">
        <v>45216.0</v>
      </c>
      <c r="H286" s="36">
        <f t="shared" si="2"/>
        <v>16</v>
      </c>
      <c r="I286" s="35" t="s">
        <v>339</v>
      </c>
      <c r="J286" s="39"/>
      <c r="K286" s="38"/>
      <c r="L286" s="39"/>
      <c r="M286" s="39"/>
      <c r="N286" s="35" t="s">
        <v>17</v>
      </c>
      <c r="O286" s="40"/>
      <c r="P286" s="61"/>
      <c r="Q286" s="61"/>
      <c r="R286" s="61"/>
      <c r="S286" s="61"/>
      <c r="T286" s="61"/>
      <c r="U286" s="80"/>
      <c r="V286" s="80"/>
      <c r="W286" s="80"/>
    </row>
    <row r="287">
      <c r="A287" s="34">
        <v>45705.0</v>
      </c>
      <c r="B287" s="168">
        <v>45716.0</v>
      </c>
      <c r="C287" s="35">
        <v>220083.0</v>
      </c>
      <c r="D287" s="35" t="s">
        <v>72</v>
      </c>
      <c r="E287" s="34">
        <v>45323.0</v>
      </c>
      <c r="F287" s="36">
        <f t="shared" si="1"/>
        <v>12</v>
      </c>
      <c r="G287" s="34">
        <v>45477.0</v>
      </c>
      <c r="H287" s="36">
        <f t="shared" si="2"/>
        <v>7</v>
      </c>
      <c r="I287" s="35" t="s">
        <v>49</v>
      </c>
      <c r="J287" s="39"/>
      <c r="K287" s="38"/>
      <c r="L287" s="39"/>
      <c r="M287" s="39"/>
      <c r="N287" s="35" t="s">
        <v>17</v>
      </c>
      <c r="O287" s="40"/>
      <c r="P287" s="61"/>
      <c r="Q287" s="61"/>
      <c r="R287" s="61"/>
      <c r="S287" s="61"/>
      <c r="T287" s="61"/>
      <c r="U287" s="80"/>
      <c r="V287" s="80"/>
      <c r="W287" s="80"/>
    </row>
    <row r="288">
      <c r="A288" s="34">
        <v>45705.0</v>
      </c>
      <c r="B288" s="168">
        <v>45716.0</v>
      </c>
      <c r="C288" s="35">
        <v>235197.0</v>
      </c>
      <c r="D288" s="35" t="s">
        <v>72</v>
      </c>
      <c r="E288" s="34">
        <v>45597.0</v>
      </c>
      <c r="F288" s="36">
        <f t="shared" si="1"/>
        <v>3</v>
      </c>
      <c r="G288" s="37">
        <v>45621.0</v>
      </c>
      <c r="H288" s="36">
        <f t="shared" si="2"/>
        <v>3</v>
      </c>
      <c r="I288" s="35" t="s">
        <v>62</v>
      </c>
      <c r="J288" s="39"/>
      <c r="K288" s="38"/>
      <c r="L288" s="39"/>
      <c r="M288" s="39"/>
      <c r="N288" s="35" t="s">
        <v>17</v>
      </c>
      <c r="O288" s="40"/>
      <c r="P288" s="61"/>
      <c r="Q288" s="61"/>
      <c r="R288" s="61"/>
      <c r="S288" s="61"/>
      <c r="T288" s="61"/>
      <c r="U288" s="80"/>
      <c r="V288" s="80"/>
      <c r="W288" s="80"/>
    </row>
    <row r="289">
      <c r="A289" s="34">
        <v>45705.0</v>
      </c>
      <c r="B289" s="168">
        <v>45716.0</v>
      </c>
      <c r="C289" s="35">
        <v>239998.0</v>
      </c>
      <c r="D289" s="35" t="s">
        <v>72</v>
      </c>
      <c r="E289" s="34">
        <v>45566.0</v>
      </c>
      <c r="F289" s="36">
        <f t="shared" si="1"/>
        <v>4</v>
      </c>
      <c r="G289" s="34">
        <v>45693.0</v>
      </c>
      <c r="H289" s="36">
        <f t="shared" si="2"/>
        <v>0</v>
      </c>
      <c r="I289" s="35" t="s">
        <v>49</v>
      </c>
      <c r="J289" s="39"/>
      <c r="K289" s="48"/>
      <c r="L289" s="39"/>
      <c r="M289" s="39"/>
      <c r="N289" s="35" t="s">
        <v>17</v>
      </c>
      <c r="O289" s="40"/>
      <c r="P289" s="61"/>
      <c r="Q289" s="61"/>
      <c r="R289" s="61"/>
      <c r="S289" s="61"/>
      <c r="T289" s="61"/>
      <c r="U289" s="80"/>
      <c r="V289" s="80"/>
      <c r="W289" s="80"/>
    </row>
    <row r="290">
      <c r="A290" s="34">
        <v>45702.0</v>
      </c>
      <c r="B290" s="34">
        <v>45706.0</v>
      </c>
      <c r="C290" s="35">
        <v>216622.0</v>
      </c>
      <c r="D290" s="35" t="s">
        <v>79</v>
      </c>
      <c r="E290" s="35">
        <v>9.0</v>
      </c>
      <c r="F290" s="36">
        <f t="shared" si="1"/>
        <v>1501</v>
      </c>
      <c r="G290" s="35">
        <v>8.0</v>
      </c>
      <c r="H290" s="36">
        <f t="shared" si="2"/>
        <v>1501</v>
      </c>
      <c r="I290" s="35" t="s">
        <v>39</v>
      </c>
      <c r="J290" s="35">
        <v>510.0</v>
      </c>
      <c r="K290" s="48">
        <v>5000.0</v>
      </c>
      <c r="L290" s="35" t="s">
        <v>54</v>
      </c>
      <c r="M290" s="34">
        <v>45706.0</v>
      </c>
      <c r="N290" s="35" t="s">
        <v>20</v>
      </c>
      <c r="O290" s="55" t="s">
        <v>432</v>
      </c>
      <c r="P290" s="61"/>
      <c r="Q290" s="61"/>
      <c r="R290" s="61"/>
      <c r="S290" s="61"/>
      <c r="T290" s="61"/>
      <c r="U290" s="80"/>
      <c r="V290" s="80"/>
      <c r="W290" s="80"/>
    </row>
    <row r="291">
      <c r="A291" s="34">
        <v>45705.0</v>
      </c>
      <c r="B291" s="168">
        <v>45716.0</v>
      </c>
      <c r="C291" s="35">
        <v>239035.0</v>
      </c>
      <c r="D291" s="35" t="s">
        <v>79</v>
      </c>
      <c r="E291" s="35">
        <v>3.0</v>
      </c>
      <c r="F291" s="36">
        <f t="shared" si="1"/>
        <v>1501</v>
      </c>
      <c r="G291" s="35">
        <v>0.0</v>
      </c>
      <c r="H291" s="36">
        <f t="shared" si="2"/>
        <v>1501</v>
      </c>
      <c r="I291" s="35" t="s">
        <v>39</v>
      </c>
      <c r="J291" s="39"/>
      <c r="K291" s="38"/>
      <c r="L291" s="39"/>
      <c r="M291" s="39"/>
      <c r="N291" s="35" t="s">
        <v>17</v>
      </c>
      <c r="O291" s="40"/>
      <c r="P291" s="61"/>
      <c r="Q291" s="61"/>
      <c r="R291" s="61"/>
      <c r="S291" s="61"/>
      <c r="T291" s="61"/>
      <c r="U291" s="80"/>
      <c r="V291" s="80"/>
      <c r="W291" s="80"/>
    </row>
    <row r="292">
      <c r="A292" s="34">
        <v>45705.0</v>
      </c>
      <c r="B292" s="168">
        <v>45716.0</v>
      </c>
      <c r="C292" s="35">
        <v>216672.0</v>
      </c>
      <c r="D292" s="35" t="s">
        <v>79</v>
      </c>
      <c r="E292" s="35">
        <v>9.0</v>
      </c>
      <c r="F292" s="36">
        <f t="shared" si="1"/>
        <v>1501</v>
      </c>
      <c r="G292" s="35">
        <v>8.0</v>
      </c>
      <c r="H292" s="36">
        <f t="shared" si="2"/>
        <v>1501</v>
      </c>
      <c r="I292" s="35" t="s">
        <v>39</v>
      </c>
      <c r="J292" s="39"/>
      <c r="K292" s="38"/>
      <c r="L292" s="39"/>
      <c r="M292" s="39"/>
      <c r="N292" s="35" t="s">
        <v>17</v>
      </c>
      <c r="O292" s="40"/>
      <c r="P292" s="61"/>
      <c r="Q292" s="61"/>
      <c r="R292" s="61"/>
      <c r="S292" s="61"/>
      <c r="T292" s="61"/>
      <c r="U292" s="80"/>
      <c r="V292" s="80"/>
      <c r="W292" s="80"/>
    </row>
    <row r="293">
      <c r="A293" s="34">
        <v>45705.0</v>
      </c>
      <c r="B293" s="168">
        <v>45716.0</v>
      </c>
      <c r="C293" s="35">
        <v>176865.0</v>
      </c>
      <c r="D293" s="35" t="s">
        <v>79</v>
      </c>
      <c r="E293" s="35">
        <v>20.0</v>
      </c>
      <c r="F293" s="36">
        <f t="shared" si="1"/>
        <v>1501</v>
      </c>
      <c r="G293" s="35">
        <v>19.0</v>
      </c>
      <c r="H293" s="36">
        <f t="shared" si="2"/>
        <v>1501</v>
      </c>
      <c r="I293" s="35" t="s">
        <v>39</v>
      </c>
      <c r="J293" s="39"/>
      <c r="K293" s="38"/>
      <c r="L293" s="39"/>
      <c r="M293" s="39"/>
      <c r="N293" s="35" t="s">
        <v>17</v>
      </c>
      <c r="O293" s="40"/>
      <c r="P293" s="61"/>
      <c r="Q293" s="61"/>
      <c r="R293" s="61"/>
      <c r="S293" s="61"/>
      <c r="T293" s="61"/>
      <c r="U293" s="80"/>
      <c r="V293" s="80"/>
      <c r="W293" s="80"/>
    </row>
    <row r="294">
      <c r="A294" s="34">
        <v>45705.0</v>
      </c>
      <c r="B294" s="168">
        <v>45716.0</v>
      </c>
      <c r="C294" s="35">
        <v>195237.0</v>
      </c>
      <c r="D294" s="35" t="s">
        <v>79</v>
      </c>
      <c r="E294" s="35">
        <v>17.0</v>
      </c>
      <c r="F294" s="36">
        <f t="shared" si="1"/>
        <v>1501</v>
      </c>
      <c r="G294" s="35">
        <v>14.0</v>
      </c>
      <c r="H294" s="36">
        <f t="shared" si="2"/>
        <v>1501</v>
      </c>
      <c r="I294" s="35" t="s">
        <v>39</v>
      </c>
      <c r="J294" s="39"/>
      <c r="K294" s="38"/>
      <c r="L294" s="39"/>
      <c r="M294" s="39"/>
      <c r="N294" s="35" t="s">
        <v>17</v>
      </c>
      <c r="O294" s="40"/>
      <c r="P294" s="61"/>
      <c r="Q294" s="61"/>
      <c r="R294" s="61"/>
      <c r="S294" s="61"/>
      <c r="T294" s="61"/>
      <c r="U294" s="80"/>
      <c r="V294" s="80"/>
      <c r="W294" s="80"/>
    </row>
    <row r="295">
      <c r="A295" s="34">
        <v>45705.0</v>
      </c>
      <c r="B295" s="168">
        <v>45716.0</v>
      </c>
      <c r="C295" s="35">
        <v>207091.0</v>
      </c>
      <c r="D295" s="35" t="s">
        <v>79</v>
      </c>
      <c r="E295" s="35">
        <v>50.0</v>
      </c>
      <c r="F295" s="36">
        <f t="shared" si="1"/>
        <v>1500</v>
      </c>
      <c r="G295" s="35">
        <v>10.0</v>
      </c>
      <c r="H295" s="36">
        <f t="shared" si="2"/>
        <v>1501</v>
      </c>
      <c r="I295" s="35" t="s">
        <v>67</v>
      </c>
      <c r="J295" s="39"/>
      <c r="K295" s="38"/>
      <c r="L295" s="39"/>
      <c r="M295" s="39"/>
      <c r="N295" s="35" t="s">
        <v>17</v>
      </c>
      <c r="O295" s="40"/>
      <c r="P295" s="61"/>
      <c r="Q295" s="61"/>
      <c r="R295" s="61"/>
      <c r="S295" s="61"/>
      <c r="T295" s="61"/>
      <c r="U295" s="80"/>
      <c r="V295" s="80"/>
      <c r="W295" s="80"/>
    </row>
    <row r="296">
      <c r="A296" s="34">
        <v>45705.0</v>
      </c>
      <c r="B296" s="168">
        <v>45716.0</v>
      </c>
      <c r="C296" s="35">
        <v>216961.0</v>
      </c>
      <c r="D296" s="35" t="s">
        <v>79</v>
      </c>
      <c r="E296" s="35">
        <v>45.0</v>
      </c>
      <c r="F296" s="36">
        <f t="shared" si="1"/>
        <v>1500</v>
      </c>
      <c r="G296" s="35">
        <v>8.0</v>
      </c>
      <c r="H296" s="36">
        <f t="shared" si="2"/>
        <v>1501</v>
      </c>
      <c r="I296" s="35" t="s">
        <v>67</v>
      </c>
      <c r="J296" s="39"/>
      <c r="K296" s="38"/>
      <c r="L296" s="39"/>
      <c r="M296" s="39"/>
      <c r="N296" s="35" t="s">
        <v>17</v>
      </c>
      <c r="O296" s="40"/>
      <c r="P296" s="61"/>
      <c r="Q296" s="61"/>
      <c r="R296" s="61"/>
      <c r="S296" s="61"/>
      <c r="T296" s="61"/>
      <c r="U296" s="80"/>
      <c r="V296" s="80"/>
      <c r="W296" s="80"/>
    </row>
    <row r="297">
      <c r="A297" s="34">
        <v>45705.0</v>
      </c>
      <c r="B297" s="168">
        <v>45716.0</v>
      </c>
      <c r="C297" s="35">
        <v>223438.0</v>
      </c>
      <c r="D297" s="35" t="s">
        <v>79</v>
      </c>
      <c r="E297" s="35">
        <v>7.0</v>
      </c>
      <c r="F297" s="36">
        <f t="shared" si="1"/>
        <v>1501</v>
      </c>
      <c r="G297" s="35">
        <v>6.0</v>
      </c>
      <c r="H297" s="36">
        <f t="shared" si="2"/>
        <v>1501</v>
      </c>
      <c r="I297" s="35" t="s">
        <v>39</v>
      </c>
      <c r="J297" s="39"/>
      <c r="K297" s="38"/>
      <c r="L297" s="39"/>
      <c r="M297" s="39"/>
      <c r="N297" s="35" t="s">
        <v>17</v>
      </c>
      <c r="O297" s="40"/>
      <c r="P297" s="61"/>
      <c r="Q297" s="61"/>
      <c r="R297" s="61"/>
      <c r="S297" s="61"/>
      <c r="T297" s="61"/>
      <c r="U297" s="80"/>
      <c r="V297" s="80"/>
      <c r="W297" s="80"/>
    </row>
    <row r="298">
      <c r="A298" s="34">
        <v>45705.0</v>
      </c>
      <c r="B298" s="168">
        <v>45716.0</v>
      </c>
      <c r="C298" s="35">
        <v>227850.0</v>
      </c>
      <c r="D298" s="35" t="s">
        <v>79</v>
      </c>
      <c r="E298" s="35">
        <v>6.0</v>
      </c>
      <c r="F298" s="36">
        <f t="shared" si="1"/>
        <v>1501</v>
      </c>
      <c r="G298" s="35">
        <v>4.0</v>
      </c>
      <c r="H298" s="36">
        <f t="shared" si="2"/>
        <v>1501</v>
      </c>
      <c r="I298" s="35" t="s">
        <v>39</v>
      </c>
      <c r="J298" s="39"/>
      <c r="K298" s="38"/>
      <c r="L298" s="39"/>
      <c r="M298" s="39"/>
      <c r="N298" s="35" t="s">
        <v>17</v>
      </c>
      <c r="O298" s="40"/>
      <c r="P298" s="61"/>
      <c r="Q298" s="61"/>
      <c r="R298" s="61"/>
      <c r="S298" s="61"/>
      <c r="T298" s="61"/>
      <c r="U298" s="80"/>
      <c r="V298" s="80"/>
      <c r="W298" s="80"/>
    </row>
    <row r="299">
      <c r="A299" s="34">
        <v>45705.0</v>
      </c>
      <c r="B299" s="168">
        <v>45716.0</v>
      </c>
      <c r="C299" s="35">
        <v>230648.0</v>
      </c>
      <c r="D299" s="35" t="s">
        <v>79</v>
      </c>
      <c r="E299" s="35">
        <v>6.0</v>
      </c>
      <c r="F299" s="36">
        <f t="shared" si="1"/>
        <v>1501</v>
      </c>
      <c r="G299" s="35">
        <v>4.0</v>
      </c>
      <c r="H299" s="36">
        <f t="shared" si="2"/>
        <v>1501</v>
      </c>
      <c r="I299" s="35" t="s">
        <v>39</v>
      </c>
      <c r="J299" s="39"/>
      <c r="K299" s="38"/>
      <c r="L299" s="39"/>
      <c r="M299" s="39"/>
      <c r="N299" s="35" t="s">
        <v>17</v>
      </c>
      <c r="O299" s="40"/>
      <c r="P299" s="61"/>
      <c r="Q299" s="61"/>
      <c r="R299" s="61"/>
      <c r="S299" s="61"/>
      <c r="T299" s="61"/>
      <c r="U299" s="80"/>
      <c r="V299" s="80"/>
      <c r="W299" s="80"/>
    </row>
    <row r="300">
      <c r="A300" s="34">
        <v>45708.0</v>
      </c>
      <c r="B300" s="34">
        <v>45709.0</v>
      </c>
      <c r="C300" s="35">
        <v>214941.0</v>
      </c>
      <c r="D300" s="35" t="s">
        <v>79</v>
      </c>
      <c r="E300" s="35">
        <v>8.0</v>
      </c>
      <c r="F300" s="36">
        <f t="shared" si="1"/>
        <v>1501</v>
      </c>
      <c r="G300" s="35">
        <v>8.0</v>
      </c>
      <c r="H300" s="36">
        <f t="shared" si="2"/>
        <v>1501</v>
      </c>
      <c r="I300" s="35" t="s">
        <v>39</v>
      </c>
      <c r="J300" s="35">
        <v>514.0</v>
      </c>
      <c r="K300" s="48" t="s">
        <v>433</v>
      </c>
      <c r="L300" s="35" t="s">
        <v>70</v>
      </c>
      <c r="M300" s="35" t="s">
        <v>410</v>
      </c>
      <c r="N300" s="35" t="s">
        <v>15</v>
      </c>
      <c r="O300" s="40"/>
      <c r="P300" s="61"/>
      <c r="Q300" s="61"/>
      <c r="R300" s="61"/>
      <c r="S300" s="61"/>
      <c r="T300" s="61"/>
      <c r="U300" s="80"/>
      <c r="V300" s="80"/>
      <c r="W300" s="80"/>
    </row>
    <row r="301">
      <c r="A301" s="34">
        <v>45705.0</v>
      </c>
      <c r="B301" s="168">
        <v>45716.0</v>
      </c>
      <c r="C301" s="35">
        <v>235006.0</v>
      </c>
      <c r="D301" s="35" t="s">
        <v>79</v>
      </c>
      <c r="E301" s="35">
        <v>3.0</v>
      </c>
      <c r="F301" s="36">
        <f t="shared" si="1"/>
        <v>1501</v>
      </c>
      <c r="G301" s="35">
        <v>2.0</v>
      </c>
      <c r="H301" s="36">
        <f t="shared" si="2"/>
        <v>1501</v>
      </c>
      <c r="I301" s="35" t="s">
        <v>268</v>
      </c>
      <c r="J301" s="39"/>
      <c r="K301" s="38"/>
      <c r="L301" s="39"/>
      <c r="M301" s="39"/>
      <c r="N301" s="35" t="s">
        <v>17</v>
      </c>
      <c r="O301" s="40"/>
      <c r="P301" s="61"/>
      <c r="Q301" s="61"/>
      <c r="R301" s="61"/>
      <c r="S301" s="61"/>
      <c r="T301" s="61"/>
      <c r="U301" s="80"/>
      <c r="V301" s="80"/>
      <c r="W301" s="80"/>
    </row>
    <row r="302">
      <c r="A302" s="34">
        <v>45705.0</v>
      </c>
      <c r="B302" s="168">
        <v>45716.0</v>
      </c>
      <c r="C302" s="35">
        <v>236968.0</v>
      </c>
      <c r="D302" s="35" t="s">
        <v>79</v>
      </c>
      <c r="E302" s="35">
        <v>3.0</v>
      </c>
      <c r="F302" s="36">
        <f t="shared" si="1"/>
        <v>1501</v>
      </c>
      <c r="G302" s="35">
        <v>1.0</v>
      </c>
      <c r="H302" s="36">
        <f t="shared" si="2"/>
        <v>1501</v>
      </c>
      <c r="I302" s="35" t="s">
        <v>39</v>
      </c>
      <c r="J302" s="39"/>
      <c r="K302" s="38"/>
      <c r="L302" s="39"/>
      <c r="M302" s="39"/>
      <c r="N302" s="35" t="s">
        <v>17</v>
      </c>
      <c r="O302" s="40"/>
      <c r="P302" s="61"/>
      <c r="Q302" s="61"/>
      <c r="R302" s="61"/>
      <c r="S302" s="61"/>
      <c r="T302" s="61"/>
      <c r="U302" s="80"/>
      <c r="V302" s="80"/>
      <c r="W302" s="80"/>
    </row>
    <row r="303">
      <c r="A303" s="34">
        <v>45705.0</v>
      </c>
      <c r="B303" s="168">
        <v>45716.0</v>
      </c>
      <c r="C303" s="35">
        <v>238929.0</v>
      </c>
      <c r="D303" s="35" t="s">
        <v>79</v>
      </c>
      <c r="E303" s="35">
        <v>2.0</v>
      </c>
      <c r="F303" s="36">
        <f t="shared" si="1"/>
        <v>1501</v>
      </c>
      <c r="G303" s="35">
        <v>1.0</v>
      </c>
      <c r="H303" s="36">
        <f t="shared" si="2"/>
        <v>1501</v>
      </c>
      <c r="I303" s="35" t="s">
        <v>268</v>
      </c>
      <c r="J303" s="39"/>
      <c r="K303" s="38"/>
      <c r="L303" s="39"/>
      <c r="M303" s="39"/>
      <c r="N303" s="35" t="s">
        <v>17</v>
      </c>
      <c r="O303" s="40"/>
      <c r="P303" s="61"/>
      <c r="Q303" s="61"/>
      <c r="R303" s="61"/>
      <c r="S303" s="61"/>
      <c r="T303" s="61"/>
      <c r="U303" s="80"/>
      <c r="V303" s="80"/>
      <c r="W303" s="80"/>
    </row>
    <row r="304">
      <c r="A304" s="34">
        <v>45705.0</v>
      </c>
      <c r="B304" s="168">
        <v>45716.0</v>
      </c>
      <c r="C304" s="35">
        <v>240310.0</v>
      </c>
      <c r="D304" s="35" t="s">
        <v>79</v>
      </c>
      <c r="E304" s="35">
        <v>13.0</v>
      </c>
      <c r="F304" s="36">
        <f t="shared" si="1"/>
        <v>1501</v>
      </c>
      <c r="G304" s="35">
        <v>0.0</v>
      </c>
      <c r="H304" s="36">
        <f t="shared" si="2"/>
        <v>1501</v>
      </c>
      <c r="I304" s="35" t="s">
        <v>39</v>
      </c>
      <c r="J304" s="39"/>
      <c r="K304" s="38"/>
      <c r="L304" s="39"/>
      <c r="M304" s="39"/>
      <c r="N304" s="35" t="s">
        <v>17</v>
      </c>
      <c r="O304" s="40"/>
      <c r="P304" s="61"/>
      <c r="Q304" s="61"/>
      <c r="R304" s="61"/>
      <c r="S304" s="61"/>
      <c r="T304" s="61"/>
      <c r="U304" s="80"/>
      <c r="V304" s="80"/>
      <c r="W304" s="80"/>
    </row>
    <row r="305">
      <c r="A305" s="34">
        <v>45705.0</v>
      </c>
      <c r="B305" s="168">
        <v>45716.0</v>
      </c>
      <c r="C305" s="35">
        <v>241465.0</v>
      </c>
      <c r="D305" s="35" t="s">
        <v>79</v>
      </c>
      <c r="E305" s="35">
        <v>2.0</v>
      </c>
      <c r="F305" s="36">
        <f t="shared" si="1"/>
        <v>1501</v>
      </c>
      <c r="G305" s="35">
        <v>0.0</v>
      </c>
      <c r="H305" s="36">
        <f t="shared" si="2"/>
        <v>1501</v>
      </c>
      <c r="I305" s="35" t="s">
        <v>49</v>
      </c>
      <c r="J305" s="39"/>
      <c r="K305" s="38"/>
      <c r="L305" s="39"/>
      <c r="M305" s="39"/>
      <c r="N305" s="35" t="s">
        <v>17</v>
      </c>
      <c r="O305" s="40"/>
      <c r="P305" s="61"/>
      <c r="Q305" s="61"/>
      <c r="R305" s="61"/>
      <c r="S305" s="61"/>
      <c r="T305" s="61"/>
      <c r="U305" s="80"/>
      <c r="V305" s="80"/>
      <c r="W305" s="80"/>
    </row>
    <row r="306">
      <c r="A306" s="34">
        <v>45705.0</v>
      </c>
      <c r="B306" s="168">
        <v>45716.0</v>
      </c>
      <c r="C306" s="35">
        <v>242322.0</v>
      </c>
      <c r="D306" s="35" t="s">
        <v>79</v>
      </c>
      <c r="E306" s="35">
        <v>1.0</v>
      </c>
      <c r="F306" s="36">
        <f t="shared" si="1"/>
        <v>1501</v>
      </c>
      <c r="G306" s="35">
        <v>0.0</v>
      </c>
      <c r="H306" s="36">
        <f t="shared" si="2"/>
        <v>1501</v>
      </c>
      <c r="I306" s="35" t="s">
        <v>62</v>
      </c>
      <c r="J306" s="39"/>
      <c r="K306" s="38"/>
      <c r="L306" s="39"/>
      <c r="M306" s="39"/>
      <c r="N306" s="35" t="s">
        <v>17</v>
      </c>
      <c r="O306" s="40"/>
      <c r="P306" s="61"/>
      <c r="Q306" s="61"/>
      <c r="R306" s="61"/>
      <c r="S306" s="61"/>
      <c r="T306" s="61"/>
      <c r="U306" s="80"/>
      <c r="V306" s="80"/>
      <c r="W306" s="80"/>
    </row>
    <row r="307">
      <c r="A307" s="34">
        <v>45705.0</v>
      </c>
      <c r="B307" s="168">
        <v>45716.0</v>
      </c>
      <c r="C307" s="35">
        <v>234175.0</v>
      </c>
      <c r="D307" s="35" t="s">
        <v>243</v>
      </c>
      <c r="E307" s="34">
        <v>45566.0</v>
      </c>
      <c r="F307" s="36">
        <f t="shared" si="1"/>
        <v>4</v>
      </c>
      <c r="G307" s="37">
        <v>45617.0</v>
      </c>
      <c r="H307" s="36">
        <f t="shared" si="2"/>
        <v>3</v>
      </c>
      <c r="I307" s="35" t="s">
        <v>62</v>
      </c>
      <c r="J307" s="39"/>
      <c r="K307" s="38"/>
      <c r="L307" s="39"/>
      <c r="M307" s="39"/>
      <c r="N307" s="35" t="s">
        <v>17</v>
      </c>
      <c r="O307" s="40"/>
      <c r="P307" s="61"/>
      <c r="Q307" s="61"/>
      <c r="R307" s="61"/>
      <c r="S307" s="61"/>
      <c r="T307" s="61"/>
      <c r="U307" s="80"/>
      <c r="V307" s="80"/>
      <c r="W307" s="80"/>
    </row>
    <row r="308">
      <c r="A308" s="34">
        <v>45705.0</v>
      </c>
      <c r="B308" s="168">
        <v>45716.0</v>
      </c>
      <c r="C308" s="35">
        <v>219617.0</v>
      </c>
      <c r="D308" s="35" t="s">
        <v>243</v>
      </c>
      <c r="E308" s="34">
        <v>45413.0</v>
      </c>
      <c r="F308" s="36">
        <f t="shared" si="1"/>
        <v>9</v>
      </c>
      <c r="G308" s="34">
        <v>45470.0</v>
      </c>
      <c r="H308" s="36">
        <f t="shared" si="2"/>
        <v>8</v>
      </c>
      <c r="I308" s="35" t="s">
        <v>62</v>
      </c>
      <c r="J308" s="39"/>
      <c r="K308" s="38"/>
      <c r="L308" s="39"/>
      <c r="M308" s="39"/>
      <c r="N308" s="35" t="s">
        <v>17</v>
      </c>
      <c r="O308" s="40"/>
      <c r="P308" s="61"/>
      <c r="Q308" s="61"/>
      <c r="R308" s="61"/>
      <c r="S308" s="61"/>
      <c r="T308" s="61"/>
      <c r="U308" s="80"/>
      <c r="V308" s="80"/>
      <c r="W308" s="80"/>
    </row>
    <row r="309">
      <c r="A309" s="34">
        <v>45705.0</v>
      </c>
      <c r="B309" s="168">
        <v>45716.0</v>
      </c>
      <c r="C309" s="35">
        <v>181504.0</v>
      </c>
      <c r="D309" s="35" t="s">
        <v>243</v>
      </c>
      <c r="E309" s="34">
        <v>45078.0</v>
      </c>
      <c r="F309" s="36">
        <f t="shared" si="1"/>
        <v>20</v>
      </c>
      <c r="G309" s="34">
        <v>45146.0</v>
      </c>
      <c r="H309" s="36">
        <f t="shared" si="2"/>
        <v>18</v>
      </c>
      <c r="I309" s="35" t="s">
        <v>49</v>
      </c>
      <c r="J309" s="39"/>
      <c r="K309" s="38"/>
      <c r="L309" s="39"/>
      <c r="M309" s="39"/>
      <c r="N309" s="35" t="s">
        <v>17</v>
      </c>
      <c r="O309" s="40"/>
      <c r="P309" s="61"/>
      <c r="Q309" s="61"/>
      <c r="R309" s="61"/>
      <c r="S309" s="61"/>
      <c r="T309" s="61"/>
      <c r="U309" s="80"/>
      <c r="V309" s="80"/>
      <c r="W309" s="80"/>
    </row>
    <row r="310">
      <c r="A310" s="34">
        <v>45705.0</v>
      </c>
      <c r="B310" s="34">
        <v>45705.0</v>
      </c>
      <c r="C310" s="35">
        <v>217506.0</v>
      </c>
      <c r="D310" s="35" t="s">
        <v>243</v>
      </c>
      <c r="E310" s="34">
        <v>45292.0</v>
      </c>
      <c r="F310" s="36">
        <f t="shared" si="1"/>
        <v>13</v>
      </c>
      <c r="G310" s="34">
        <v>45453.0</v>
      </c>
      <c r="H310" s="36">
        <f t="shared" si="2"/>
        <v>8</v>
      </c>
      <c r="I310" s="35" t="s">
        <v>62</v>
      </c>
      <c r="J310" s="35" t="s">
        <v>434</v>
      </c>
      <c r="K310" s="48">
        <v>2991.6</v>
      </c>
      <c r="L310" s="35" t="s">
        <v>68</v>
      </c>
      <c r="M310" s="35" t="s">
        <v>435</v>
      </c>
      <c r="N310" s="35" t="s">
        <v>21</v>
      </c>
      <c r="O310" s="40"/>
      <c r="P310" s="61"/>
      <c r="Q310" s="61"/>
      <c r="R310" s="61"/>
      <c r="S310" s="61"/>
      <c r="T310" s="61"/>
      <c r="U310" s="80"/>
      <c r="V310" s="80"/>
      <c r="W310" s="80"/>
    </row>
    <row r="311">
      <c r="A311" s="34">
        <v>45705.0</v>
      </c>
      <c r="B311" s="168">
        <v>45716.0</v>
      </c>
      <c r="C311" s="35">
        <v>210853.0</v>
      </c>
      <c r="D311" s="35" t="s">
        <v>243</v>
      </c>
      <c r="E311" s="34">
        <v>45352.0</v>
      </c>
      <c r="F311" s="36">
        <f t="shared" si="1"/>
        <v>11</v>
      </c>
      <c r="G311" s="34">
        <v>45476.0</v>
      </c>
      <c r="H311" s="36">
        <f t="shared" si="2"/>
        <v>7</v>
      </c>
      <c r="I311" s="35" t="s">
        <v>62</v>
      </c>
      <c r="J311" s="39"/>
      <c r="K311" s="38"/>
      <c r="L311" s="39"/>
      <c r="M311" s="39"/>
      <c r="N311" s="35" t="s">
        <v>17</v>
      </c>
      <c r="O311" s="40"/>
      <c r="P311" s="61"/>
      <c r="Q311" s="61"/>
      <c r="R311" s="61"/>
      <c r="S311" s="61"/>
      <c r="T311" s="61"/>
      <c r="U311" s="80"/>
      <c r="V311" s="80"/>
      <c r="W311" s="80"/>
    </row>
    <row r="312">
      <c r="A312" s="34">
        <v>45705.0</v>
      </c>
      <c r="B312" s="168">
        <v>45716.0</v>
      </c>
      <c r="C312" s="35">
        <v>220813.0</v>
      </c>
      <c r="D312" s="35" t="s">
        <v>243</v>
      </c>
      <c r="E312" s="34">
        <v>45383.0</v>
      </c>
      <c r="F312" s="36">
        <f t="shared" si="1"/>
        <v>10</v>
      </c>
      <c r="G312" s="34">
        <v>45482.0</v>
      </c>
      <c r="H312" s="36">
        <f t="shared" si="2"/>
        <v>7</v>
      </c>
      <c r="I312" s="35" t="s">
        <v>43</v>
      </c>
      <c r="J312" s="39"/>
      <c r="K312" s="38"/>
      <c r="L312" s="39"/>
      <c r="M312" s="39"/>
      <c r="N312" s="35" t="s">
        <v>17</v>
      </c>
      <c r="O312" s="40"/>
      <c r="P312" s="61"/>
      <c r="Q312" s="61"/>
      <c r="R312" s="61"/>
      <c r="S312" s="61"/>
      <c r="T312" s="61"/>
      <c r="U312" s="80"/>
      <c r="V312" s="80"/>
      <c r="W312" s="80"/>
    </row>
    <row r="313">
      <c r="A313" s="171">
        <v>45700.0</v>
      </c>
      <c r="B313" s="34">
        <v>45709.0</v>
      </c>
      <c r="C313" s="35">
        <v>230955.0</v>
      </c>
      <c r="D313" s="35" t="s">
        <v>243</v>
      </c>
      <c r="E313" s="34">
        <v>44896.0</v>
      </c>
      <c r="F313" s="36">
        <f t="shared" si="1"/>
        <v>26</v>
      </c>
      <c r="G313" s="37">
        <v>45580.0</v>
      </c>
      <c r="H313" s="36">
        <f t="shared" si="2"/>
        <v>4</v>
      </c>
      <c r="I313" s="35" t="s">
        <v>62</v>
      </c>
      <c r="J313" s="35" t="s">
        <v>155</v>
      </c>
      <c r="K313" s="48" t="s">
        <v>74</v>
      </c>
      <c r="L313" s="35" t="s">
        <v>54</v>
      </c>
      <c r="M313" s="35" t="s">
        <v>410</v>
      </c>
      <c r="N313" s="35" t="s">
        <v>20</v>
      </c>
      <c r="O313" s="40"/>
      <c r="P313" s="61"/>
      <c r="Q313" s="61"/>
      <c r="R313" s="61"/>
      <c r="S313" s="61"/>
      <c r="T313" s="61"/>
      <c r="U313" s="80"/>
      <c r="V313" s="80"/>
      <c r="W313" s="80"/>
    </row>
    <row r="314">
      <c r="A314" s="34">
        <v>45705.0</v>
      </c>
      <c r="B314" s="168">
        <v>45716.0</v>
      </c>
      <c r="C314" s="35">
        <v>223380.0</v>
      </c>
      <c r="D314" s="35" t="s">
        <v>243</v>
      </c>
      <c r="E314" s="34">
        <v>45474.0</v>
      </c>
      <c r="F314" s="36">
        <f t="shared" si="1"/>
        <v>7</v>
      </c>
      <c r="G314" s="34">
        <v>45506.0</v>
      </c>
      <c r="H314" s="36">
        <f t="shared" si="2"/>
        <v>6</v>
      </c>
      <c r="I314" s="35" t="s">
        <v>62</v>
      </c>
      <c r="J314" s="39"/>
      <c r="K314" s="38"/>
      <c r="L314" s="39"/>
      <c r="M314" s="39"/>
      <c r="N314" s="35" t="s">
        <v>17</v>
      </c>
      <c r="O314" s="40"/>
      <c r="P314" s="61"/>
      <c r="Q314" s="61"/>
      <c r="R314" s="61"/>
      <c r="S314" s="61"/>
      <c r="T314" s="61"/>
      <c r="U314" s="80"/>
      <c r="V314" s="80"/>
      <c r="W314" s="80"/>
    </row>
    <row r="315">
      <c r="A315" s="34">
        <v>45705.0</v>
      </c>
      <c r="B315" s="168">
        <v>45716.0</v>
      </c>
      <c r="C315" s="35">
        <v>226898.0</v>
      </c>
      <c r="D315" s="35" t="s">
        <v>243</v>
      </c>
      <c r="E315" s="34">
        <v>45505.0</v>
      </c>
      <c r="F315" s="36">
        <f t="shared" si="1"/>
        <v>6</v>
      </c>
      <c r="G315" s="34">
        <v>45539.0</v>
      </c>
      <c r="H315" s="36">
        <f t="shared" si="2"/>
        <v>5</v>
      </c>
      <c r="I315" s="35" t="s">
        <v>49</v>
      </c>
      <c r="J315" s="39"/>
      <c r="K315" s="38"/>
      <c r="L315" s="39"/>
      <c r="M315" s="39"/>
      <c r="N315" s="35" t="s">
        <v>17</v>
      </c>
      <c r="O315" s="40"/>
      <c r="P315" s="61"/>
      <c r="Q315" s="61"/>
      <c r="R315" s="61"/>
      <c r="S315" s="61"/>
      <c r="T315" s="61"/>
      <c r="U315" s="80"/>
      <c r="V315" s="80"/>
      <c r="W315" s="80"/>
    </row>
    <row r="316">
      <c r="A316" s="34">
        <v>45702.0</v>
      </c>
      <c r="B316" s="34">
        <v>45706.0</v>
      </c>
      <c r="C316" s="35">
        <v>237107.0</v>
      </c>
      <c r="D316" s="35" t="s">
        <v>243</v>
      </c>
      <c r="E316" s="34">
        <v>45505.0</v>
      </c>
      <c r="F316" s="36">
        <f t="shared" si="1"/>
        <v>6</v>
      </c>
      <c r="G316" s="37">
        <v>45639.0</v>
      </c>
      <c r="H316" s="36">
        <f t="shared" si="2"/>
        <v>2</v>
      </c>
      <c r="I316" s="35" t="s">
        <v>268</v>
      </c>
      <c r="J316" s="35">
        <v>301.0</v>
      </c>
      <c r="K316" s="48">
        <v>13000.0</v>
      </c>
      <c r="L316" s="35" t="s">
        <v>54</v>
      </c>
      <c r="M316" s="34">
        <v>45706.0</v>
      </c>
      <c r="N316" s="35" t="s">
        <v>15</v>
      </c>
      <c r="O316" s="40"/>
      <c r="P316" s="61"/>
      <c r="Q316" s="61"/>
      <c r="R316" s="61"/>
      <c r="S316" s="61"/>
      <c r="T316" s="61"/>
      <c r="U316" s="80"/>
      <c r="V316" s="80"/>
      <c r="W316" s="80"/>
    </row>
    <row r="317">
      <c r="A317" s="34">
        <v>45705.0</v>
      </c>
      <c r="B317" s="168">
        <v>45716.0</v>
      </c>
      <c r="C317" s="35">
        <v>231762.0</v>
      </c>
      <c r="D317" s="35" t="s">
        <v>243</v>
      </c>
      <c r="E317" s="34">
        <v>45566.0</v>
      </c>
      <c r="F317" s="36">
        <f t="shared" si="1"/>
        <v>4</v>
      </c>
      <c r="G317" s="37">
        <v>45586.0</v>
      </c>
      <c r="H317" s="36">
        <f t="shared" si="2"/>
        <v>4</v>
      </c>
      <c r="I317" s="35" t="s">
        <v>46</v>
      </c>
      <c r="J317" s="39"/>
      <c r="K317" s="38"/>
      <c r="L317" s="39"/>
      <c r="M317" s="39"/>
      <c r="N317" s="35" t="s">
        <v>17</v>
      </c>
      <c r="O317" s="40"/>
      <c r="P317" s="61"/>
      <c r="Q317" s="61"/>
      <c r="R317" s="61"/>
      <c r="S317" s="61"/>
      <c r="T317" s="61"/>
      <c r="U317" s="80"/>
      <c r="V317" s="80"/>
      <c r="W317" s="80"/>
    </row>
    <row r="318">
      <c r="A318" s="34">
        <v>45705.0</v>
      </c>
      <c r="B318" s="168">
        <v>45716.0</v>
      </c>
      <c r="C318" s="35">
        <v>231479.0</v>
      </c>
      <c r="D318" s="35" t="s">
        <v>243</v>
      </c>
      <c r="E318" s="34">
        <v>45566.0</v>
      </c>
      <c r="F318" s="36">
        <f t="shared" si="1"/>
        <v>4</v>
      </c>
      <c r="G318" s="37">
        <v>45582.0</v>
      </c>
      <c r="H318" s="36">
        <f t="shared" si="2"/>
        <v>4</v>
      </c>
      <c r="I318" s="35" t="s">
        <v>49</v>
      </c>
      <c r="J318" s="39"/>
      <c r="K318" s="38"/>
      <c r="L318" s="39"/>
      <c r="M318" s="39"/>
      <c r="N318" s="35" t="s">
        <v>17</v>
      </c>
      <c r="O318" s="40"/>
      <c r="P318" s="61"/>
      <c r="Q318" s="61"/>
      <c r="R318" s="61"/>
      <c r="S318" s="61"/>
      <c r="T318" s="61"/>
      <c r="U318" s="80"/>
      <c r="V318" s="80"/>
      <c r="W318" s="80"/>
    </row>
    <row r="319">
      <c r="A319" s="34">
        <v>45705.0</v>
      </c>
      <c r="B319" s="168">
        <v>45716.0</v>
      </c>
      <c r="C319" s="35">
        <v>232602.0</v>
      </c>
      <c r="D319" s="35" t="s">
        <v>243</v>
      </c>
      <c r="E319" s="34">
        <v>45566.0</v>
      </c>
      <c r="F319" s="36">
        <f t="shared" si="1"/>
        <v>4</v>
      </c>
      <c r="G319" s="37">
        <v>45593.0</v>
      </c>
      <c r="H319" s="36">
        <f t="shared" si="2"/>
        <v>4</v>
      </c>
      <c r="I319" s="35" t="s">
        <v>62</v>
      </c>
      <c r="J319" s="39"/>
      <c r="K319" s="38"/>
      <c r="L319" s="39"/>
      <c r="M319" s="39"/>
      <c r="N319" s="35" t="s">
        <v>17</v>
      </c>
      <c r="O319" s="40"/>
      <c r="P319" s="61"/>
      <c r="Q319" s="61"/>
      <c r="R319" s="61"/>
      <c r="S319" s="61"/>
      <c r="T319" s="61"/>
      <c r="U319" s="80"/>
      <c r="V319" s="80"/>
      <c r="W319" s="80"/>
    </row>
    <row r="320">
      <c r="A320" s="34">
        <v>45705.0</v>
      </c>
      <c r="B320" s="168">
        <v>45716.0</v>
      </c>
      <c r="C320" s="35">
        <v>174088.0</v>
      </c>
      <c r="D320" s="35" t="s">
        <v>210</v>
      </c>
      <c r="E320" s="34">
        <v>45047.0</v>
      </c>
      <c r="F320" s="36">
        <f t="shared" si="1"/>
        <v>21</v>
      </c>
      <c r="G320" s="34">
        <v>45086.0</v>
      </c>
      <c r="H320" s="36">
        <f t="shared" si="2"/>
        <v>20</v>
      </c>
      <c r="I320" s="35" t="s">
        <v>39</v>
      </c>
      <c r="J320" s="39"/>
      <c r="K320" s="38"/>
      <c r="L320" s="39"/>
      <c r="M320" s="39"/>
      <c r="N320" s="35" t="s">
        <v>17</v>
      </c>
      <c r="O320" s="40"/>
      <c r="P320" s="61"/>
      <c r="Q320" s="61"/>
      <c r="R320" s="61"/>
      <c r="S320" s="61"/>
      <c r="T320" s="61"/>
      <c r="U320" s="80"/>
      <c r="V320" s="80"/>
      <c r="W320" s="80"/>
    </row>
    <row r="321">
      <c r="A321" s="34">
        <v>45705.0</v>
      </c>
      <c r="B321" s="168">
        <v>45716.0</v>
      </c>
      <c r="C321" s="35">
        <v>221127.0</v>
      </c>
      <c r="D321" s="35" t="s">
        <v>210</v>
      </c>
      <c r="E321" s="34">
        <v>45261.0</v>
      </c>
      <c r="F321" s="36">
        <f t="shared" si="1"/>
        <v>14</v>
      </c>
      <c r="G321" s="34">
        <v>45484.0</v>
      </c>
      <c r="H321" s="36">
        <f t="shared" si="2"/>
        <v>7</v>
      </c>
      <c r="I321" s="35" t="s">
        <v>39</v>
      </c>
      <c r="J321" s="39"/>
      <c r="K321" s="38"/>
      <c r="L321" s="39"/>
      <c r="M321" s="39"/>
      <c r="N321" s="35" t="s">
        <v>17</v>
      </c>
      <c r="O321" s="40"/>
      <c r="P321" s="61"/>
      <c r="Q321" s="61"/>
      <c r="R321" s="61"/>
      <c r="S321" s="61"/>
      <c r="T321" s="61"/>
      <c r="U321" s="80"/>
      <c r="V321" s="80"/>
      <c r="W321" s="80"/>
    </row>
    <row r="322">
      <c r="A322" s="34">
        <v>45705.0</v>
      </c>
      <c r="B322" s="168">
        <v>45716.0</v>
      </c>
      <c r="C322" s="35">
        <v>236743.0</v>
      </c>
      <c r="D322" s="35" t="s">
        <v>210</v>
      </c>
      <c r="E322" s="34">
        <v>45597.0</v>
      </c>
      <c r="F322" s="36">
        <f t="shared" si="1"/>
        <v>3</v>
      </c>
      <c r="G322" s="37">
        <v>45639.0</v>
      </c>
      <c r="H322" s="36">
        <f t="shared" si="2"/>
        <v>2</v>
      </c>
      <c r="I322" s="35" t="s">
        <v>39</v>
      </c>
      <c r="J322" s="39"/>
      <c r="K322" s="38"/>
      <c r="L322" s="39"/>
      <c r="M322" s="39"/>
      <c r="N322" s="35" t="s">
        <v>17</v>
      </c>
      <c r="O322" s="40"/>
      <c r="P322" s="61"/>
      <c r="Q322" s="61"/>
      <c r="R322" s="61"/>
      <c r="S322" s="61"/>
      <c r="T322" s="61"/>
      <c r="U322" s="80"/>
      <c r="V322" s="80"/>
      <c r="W322" s="80"/>
    </row>
    <row r="323">
      <c r="A323" s="34">
        <v>45705.0</v>
      </c>
      <c r="B323" s="34">
        <v>45707.0</v>
      </c>
      <c r="C323" s="35">
        <v>200307.0</v>
      </c>
      <c r="D323" s="35" t="s">
        <v>210</v>
      </c>
      <c r="E323" s="34">
        <v>45261.0</v>
      </c>
      <c r="F323" s="36">
        <f t="shared" si="1"/>
        <v>14</v>
      </c>
      <c r="G323" s="34">
        <v>45318.0</v>
      </c>
      <c r="H323" s="36">
        <f t="shared" si="2"/>
        <v>13</v>
      </c>
      <c r="I323" s="35" t="s">
        <v>39</v>
      </c>
      <c r="J323" s="35">
        <v>535.0</v>
      </c>
      <c r="K323" s="48">
        <v>11000.0</v>
      </c>
      <c r="L323" s="35" t="s">
        <v>54</v>
      </c>
      <c r="M323" s="34">
        <v>45707.0</v>
      </c>
      <c r="N323" s="35" t="s">
        <v>15</v>
      </c>
      <c r="O323" s="55" t="s">
        <v>185</v>
      </c>
      <c r="P323" s="61"/>
      <c r="Q323" s="61"/>
      <c r="R323" s="61"/>
      <c r="S323" s="61"/>
      <c r="T323" s="61"/>
      <c r="U323" s="80"/>
      <c r="V323" s="80"/>
      <c r="W323" s="80"/>
    </row>
    <row r="324">
      <c r="A324" s="34">
        <v>45705.0</v>
      </c>
      <c r="B324" s="168">
        <v>45716.0</v>
      </c>
      <c r="C324" s="35">
        <v>192834.0</v>
      </c>
      <c r="D324" s="35" t="s">
        <v>210</v>
      </c>
      <c r="E324" s="34">
        <v>45139.0</v>
      </c>
      <c r="F324" s="36">
        <f t="shared" si="1"/>
        <v>18</v>
      </c>
      <c r="G324" s="37">
        <v>45244.0</v>
      </c>
      <c r="H324" s="36">
        <f t="shared" si="2"/>
        <v>15</v>
      </c>
      <c r="I324" s="35" t="s">
        <v>39</v>
      </c>
      <c r="J324" s="39"/>
      <c r="K324" s="38"/>
      <c r="L324" s="39"/>
      <c r="M324" s="39"/>
      <c r="N324" s="35" t="s">
        <v>17</v>
      </c>
      <c r="O324" s="40"/>
      <c r="P324" s="61"/>
      <c r="Q324" s="61"/>
      <c r="R324" s="61"/>
      <c r="S324" s="61"/>
      <c r="T324" s="61"/>
      <c r="U324" s="80"/>
      <c r="V324" s="80"/>
      <c r="W324" s="80"/>
    </row>
    <row r="325">
      <c r="A325" s="34">
        <v>45705.0</v>
      </c>
      <c r="B325" s="168">
        <v>45716.0</v>
      </c>
      <c r="C325" s="35">
        <v>180008.0</v>
      </c>
      <c r="D325" s="35" t="s">
        <v>210</v>
      </c>
      <c r="E325" s="34">
        <v>45383.0</v>
      </c>
      <c r="F325" s="36">
        <f t="shared" si="1"/>
        <v>10</v>
      </c>
      <c r="G325" s="34">
        <v>45398.0</v>
      </c>
      <c r="H325" s="36">
        <f t="shared" si="2"/>
        <v>10</v>
      </c>
      <c r="I325" s="35" t="s">
        <v>39</v>
      </c>
      <c r="J325" s="39"/>
      <c r="K325" s="38"/>
      <c r="L325" s="39"/>
      <c r="M325" s="39"/>
      <c r="N325" s="35" t="s">
        <v>17</v>
      </c>
      <c r="O325" s="40"/>
      <c r="P325" s="61"/>
      <c r="Q325" s="61"/>
      <c r="R325" s="61"/>
      <c r="S325" s="61"/>
      <c r="T325" s="61"/>
      <c r="U325" s="80"/>
      <c r="V325" s="80"/>
      <c r="W325" s="80"/>
    </row>
    <row r="326">
      <c r="A326" s="34">
        <v>45705.0</v>
      </c>
      <c r="B326" s="168">
        <v>45716.0</v>
      </c>
      <c r="C326" s="35">
        <v>219431.0</v>
      </c>
      <c r="D326" s="35" t="s">
        <v>210</v>
      </c>
      <c r="E326" s="34">
        <v>45413.0</v>
      </c>
      <c r="F326" s="36">
        <f t="shared" si="1"/>
        <v>9</v>
      </c>
      <c r="G326" s="34">
        <v>45469.0</v>
      </c>
      <c r="H326" s="36">
        <f t="shared" si="2"/>
        <v>8</v>
      </c>
      <c r="I326" s="35" t="s">
        <v>39</v>
      </c>
      <c r="J326" s="39"/>
      <c r="K326" s="38"/>
      <c r="L326" s="39"/>
      <c r="M326" s="39"/>
      <c r="N326" s="35" t="s">
        <v>17</v>
      </c>
      <c r="O326" s="40"/>
      <c r="P326" s="61"/>
      <c r="Q326" s="61"/>
      <c r="R326" s="61"/>
      <c r="S326" s="61"/>
      <c r="T326" s="61"/>
      <c r="U326" s="80"/>
      <c r="V326" s="80"/>
      <c r="W326" s="80"/>
    </row>
    <row r="327">
      <c r="A327" s="34">
        <v>45705.0</v>
      </c>
      <c r="B327" s="168">
        <v>45716.0</v>
      </c>
      <c r="C327" s="35">
        <v>224838.0</v>
      </c>
      <c r="D327" s="35" t="s">
        <v>210</v>
      </c>
      <c r="E327" s="34">
        <v>45474.0</v>
      </c>
      <c r="F327" s="36">
        <f t="shared" si="1"/>
        <v>7</v>
      </c>
      <c r="G327" s="34">
        <v>45518.0</v>
      </c>
      <c r="H327" s="36">
        <f t="shared" si="2"/>
        <v>6</v>
      </c>
      <c r="I327" s="35" t="s">
        <v>39</v>
      </c>
      <c r="J327" s="39"/>
      <c r="K327" s="38"/>
      <c r="L327" s="39"/>
      <c r="M327" s="39"/>
      <c r="N327" s="35" t="s">
        <v>17</v>
      </c>
      <c r="O327" s="40"/>
      <c r="P327" s="61"/>
      <c r="Q327" s="61"/>
      <c r="R327" s="61"/>
      <c r="S327" s="61"/>
      <c r="T327" s="61"/>
      <c r="U327" s="80"/>
      <c r="V327" s="80"/>
      <c r="W327" s="80"/>
    </row>
    <row r="328">
      <c r="A328" s="34">
        <v>45705.0</v>
      </c>
      <c r="B328" s="168">
        <v>45716.0</v>
      </c>
      <c r="C328" s="35">
        <v>196562.0</v>
      </c>
      <c r="D328" s="35" t="s">
        <v>210</v>
      </c>
      <c r="E328" s="34">
        <v>45139.0</v>
      </c>
      <c r="F328" s="36">
        <f t="shared" si="1"/>
        <v>18</v>
      </c>
      <c r="G328" s="37">
        <v>45281.0</v>
      </c>
      <c r="H328" s="36">
        <f t="shared" si="2"/>
        <v>14</v>
      </c>
      <c r="I328" s="35" t="s">
        <v>39</v>
      </c>
      <c r="J328" s="39"/>
      <c r="K328" s="38"/>
      <c r="L328" s="39"/>
      <c r="M328" s="39"/>
      <c r="N328" s="35" t="s">
        <v>17</v>
      </c>
      <c r="O328" s="40"/>
      <c r="P328" s="61"/>
      <c r="Q328" s="61"/>
      <c r="R328" s="61"/>
      <c r="S328" s="61"/>
      <c r="T328" s="61"/>
      <c r="U328" s="80"/>
      <c r="V328" s="80"/>
      <c r="W328" s="80"/>
    </row>
    <row r="329">
      <c r="A329" s="34">
        <v>45705.0</v>
      </c>
      <c r="B329" s="168">
        <v>45716.0</v>
      </c>
      <c r="C329" s="35">
        <v>231141.0</v>
      </c>
      <c r="D329" s="35" t="s">
        <v>210</v>
      </c>
      <c r="E329" s="34">
        <v>45566.0</v>
      </c>
      <c r="F329" s="36">
        <f t="shared" si="1"/>
        <v>4</v>
      </c>
      <c r="G329" s="37">
        <v>45580.0</v>
      </c>
      <c r="H329" s="36">
        <f t="shared" si="2"/>
        <v>4</v>
      </c>
      <c r="I329" s="35" t="s">
        <v>62</v>
      </c>
      <c r="J329" s="39"/>
      <c r="K329" s="38"/>
      <c r="L329" s="39"/>
      <c r="M329" s="39"/>
      <c r="N329" s="35" t="s">
        <v>17</v>
      </c>
      <c r="O329" s="40"/>
      <c r="P329" s="61"/>
      <c r="Q329" s="61"/>
      <c r="R329" s="61"/>
      <c r="S329" s="61"/>
      <c r="T329" s="61"/>
      <c r="U329" s="80"/>
      <c r="V329" s="80"/>
      <c r="W329" s="80"/>
    </row>
    <row r="330">
      <c r="A330" s="34">
        <v>45705.0</v>
      </c>
      <c r="B330" s="168">
        <v>45716.0</v>
      </c>
      <c r="C330" s="35">
        <v>232758.0</v>
      </c>
      <c r="D330" s="35" t="s">
        <v>210</v>
      </c>
      <c r="E330" s="34">
        <v>45536.0</v>
      </c>
      <c r="F330" s="36">
        <f t="shared" si="1"/>
        <v>5</v>
      </c>
      <c r="G330" s="37">
        <v>45596.0</v>
      </c>
      <c r="H330" s="36">
        <f t="shared" si="2"/>
        <v>3</v>
      </c>
      <c r="I330" s="35" t="s">
        <v>39</v>
      </c>
      <c r="J330" s="39"/>
      <c r="K330" s="38"/>
      <c r="L330" s="39"/>
      <c r="M330" s="39"/>
      <c r="N330" s="35" t="s">
        <v>17</v>
      </c>
      <c r="O330" s="40"/>
      <c r="P330" s="61"/>
      <c r="Q330" s="61"/>
      <c r="R330" s="61"/>
      <c r="S330" s="61"/>
      <c r="T330" s="61"/>
      <c r="U330" s="80"/>
      <c r="V330" s="80"/>
      <c r="W330" s="80"/>
    </row>
    <row r="331">
      <c r="A331" s="34">
        <v>45705.0</v>
      </c>
      <c r="B331" s="168">
        <v>45716.0</v>
      </c>
      <c r="C331" s="35">
        <v>236030.0</v>
      </c>
      <c r="D331" s="35" t="s">
        <v>210</v>
      </c>
      <c r="E331" s="34">
        <v>45597.0</v>
      </c>
      <c r="F331" s="36">
        <f t="shared" si="1"/>
        <v>3</v>
      </c>
      <c r="G331" s="34">
        <v>45628.0</v>
      </c>
      <c r="H331" s="36">
        <f t="shared" si="2"/>
        <v>2</v>
      </c>
      <c r="I331" s="35" t="s">
        <v>49</v>
      </c>
      <c r="J331" s="39"/>
      <c r="K331" s="38"/>
      <c r="L331" s="39"/>
      <c r="M331" s="39"/>
      <c r="N331" s="35" t="s">
        <v>17</v>
      </c>
      <c r="O331" s="40"/>
      <c r="P331" s="61"/>
      <c r="Q331" s="61"/>
      <c r="R331" s="61"/>
      <c r="S331" s="61"/>
      <c r="T331" s="61"/>
      <c r="U331" s="80"/>
      <c r="V331" s="80"/>
      <c r="W331" s="80"/>
    </row>
    <row r="332">
      <c r="A332" s="34">
        <v>45705.0</v>
      </c>
      <c r="B332" s="168">
        <v>45716.0</v>
      </c>
      <c r="C332" s="35">
        <v>237353.0</v>
      </c>
      <c r="D332" s="35" t="s">
        <v>210</v>
      </c>
      <c r="E332" s="34">
        <v>45627.0</v>
      </c>
      <c r="F332" s="36">
        <f t="shared" si="1"/>
        <v>2</v>
      </c>
      <c r="G332" s="37">
        <v>45643.0</v>
      </c>
      <c r="H332" s="36">
        <f t="shared" si="2"/>
        <v>2</v>
      </c>
      <c r="I332" s="35" t="s">
        <v>268</v>
      </c>
      <c r="J332" s="39"/>
      <c r="K332" s="38"/>
      <c r="L332" s="39"/>
      <c r="M332" s="39"/>
      <c r="N332" s="35" t="s">
        <v>17</v>
      </c>
      <c r="O332" s="40"/>
      <c r="P332" s="61"/>
      <c r="Q332" s="61"/>
      <c r="R332" s="61"/>
      <c r="S332" s="61"/>
      <c r="T332" s="61"/>
      <c r="U332" s="80"/>
      <c r="V332" s="80"/>
      <c r="W332" s="80"/>
    </row>
    <row r="333">
      <c r="A333" s="34">
        <v>45705.0</v>
      </c>
      <c r="B333" s="168">
        <v>45716.0</v>
      </c>
      <c r="C333" s="35">
        <v>238782.0</v>
      </c>
      <c r="D333" s="35" t="s">
        <v>210</v>
      </c>
      <c r="E333" s="34">
        <v>45597.0</v>
      </c>
      <c r="F333" s="36">
        <f t="shared" si="1"/>
        <v>3</v>
      </c>
      <c r="G333" s="34">
        <v>45666.0</v>
      </c>
      <c r="H333" s="36">
        <f t="shared" si="2"/>
        <v>1</v>
      </c>
      <c r="I333" s="35" t="s">
        <v>43</v>
      </c>
      <c r="J333" s="39"/>
      <c r="K333" s="38"/>
      <c r="L333" s="39"/>
      <c r="M333" s="39"/>
      <c r="N333" s="35" t="s">
        <v>17</v>
      </c>
      <c r="O333" s="40"/>
      <c r="P333" s="61"/>
      <c r="Q333" s="61"/>
      <c r="R333" s="61"/>
      <c r="S333" s="61"/>
      <c r="T333" s="61"/>
      <c r="U333" s="80"/>
      <c r="V333" s="80"/>
      <c r="W333" s="80"/>
    </row>
    <row r="334">
      <c r="A334" s="34">
        <v>45705.0</v>
      </c>
      <c r="B334" s="168">
        <v>45716.0</v>
      </c>
      <c r="C334" s="35">
        <v>239796.0</v>
      </c>
      <c r="D334" s="35" t="s">
        <v>210</v>
      </c>
      <c r="E334" s="34">
        <v>45658.0</v>
      </c>
      <c r="F334" s="36">
        <f t="shared" si="1"/>
        <v>1</v>
      </c>
      <c r="G334" s="34">
        <v>45674.0</v>
      </c>
      <c r="H334" s="36">
        <f t="shared" si="2"/>
        <v>1</v>
      </c>
      <c r="I334" s="35" t="s">
        <v>62</v>
      </c>
      <c r="J334" s="39"/>
      <c r="K334" s="38"/>
      <c r="L334" s="39"/>
      <c r="M334" s="39"/>
      <c r="N334" s="35" t="s">
        <v>17</v>
      </c>
      <c r="O334" s="40"/>
      <c r="P334" s="61"/>
      <c r="Q334" s="61"/>
      <c r="R334" s="61"/>
      <c r="S334" s="61"/>
      <c r="T334" s="61"/>
      <c r="U334" s="80"/>
      <c r="V334" s="80"/>
      <c r="W334" s="80"/>
    </row>
    <row r="335">
      <c r="A335" s="34">
        <v>45705.0</v>
      </c>
      <c r="B335" s="168">
        <v>45716.0</v>
      </c>
      <c r="C335" s="35">
        <v>240883.0</v>
      </c>
      <c r="D335" s="35" t="s">
        <v>210</v>
      </c>
      <c r="E335" s="34">
        <v>45658.0</v>
      </c>
      <c r="F335" s="36">
        <f t="shared" si="1"/>
        <v>1</v>
      </c>
      <c r="G335" s="34">
        <v>45685.0</v>
      </c>
      <c r="H335" s="36">
        <f t="shared" si="2"/>
        <v>1</v>
      </c>
      <c r="I335" s="35" t="s">
        <v>268</v>
      </c>
      <c r="J335" s="39"/>
      <c r="K335" s="38"/>
      <c r="L335" s="39"/>
      <c r="M335" s="39"/>
      <c r="N335" s="35" t="s">
        <v>17</v>
      </c>
      <c r="O335" s="40"/>
      <c r="P335" s="61"/>
      <c r="Q335" s="61"/>
      <c r="R335" s="61"/>
      <c r="S335" s="61"/>
      <c r="T335" s="61"/>
      <c r="U335" s="80"/>
      <c r="V335" s="80"/>
      <c r="W335" s="80"/>
    </row>
    <row r="336">
      <c r="A336" s="34">
        <v>45705.0</v>
      </c>
      <c r="B336" s="168">
        <v>45716.0</v>
      </c>
      <c r="C336" s="35">
        <v>241814.0</v>
      </c>
      <c r="D336" s="35" t="s">
        <v>210</v>
      </c>
      <c r="E336" s="34">
        <v>45597.0</v>
      </c>
      <c r="F336" s="36">
        <f t="shared" si="1"/>
        <v>3</v>
      </c>
      <c r="G336" s="34">
        <v>45692.0</v>
      </c>
      <c r="H336" s="36">
        <f t="shared" si="2"/>
        <v>0</v>
      </c>
      <c r="I336" s="35" t="s">
        <v>265</v>
      </c>
      <c r="J336" s="39"/>
      <c r="K336" s="38"/>
      <c r="L336" s="39"/>
      <c r="M336" s="39"/>
      <c r="N336" s="35" t="s">
        <v>17</v>
      </c>
      <c r="O336" s="40"/>
      <c r="P336" s="61"/>
      <c r="Q336" s="61"/>
      <c r="R336" s="61"/>
      <c r="S336" s="61"/>
      <c r="T336" s="61"/>
      <c r="U336" s="80"/>
      <c r="V336" s="80"/>
      <c r="W336" s="80"/>
    </row>
    <row r="337">
      <c r="A337" s="34">
        <v>45705.0</v>
      </c>
      <c r="B337" s="168">
        <v>45716.0</v>
      </c>
      <c r="C337" s="35">
        <v>233159.0</v>
      </c>
      <c r="D337" s="35" t="s">
        <v>244</v>
      </c>
      <c r="E337" s="34">
        <v>45566.0</v>
      </c>
      <c r="F337" s="36">
        <f t="shared" si="1"/>
        <v>4</v>
      </c>
      <c r="G337" s="34">
        <v>45601.0</v>
      </c>
      <c r="H337" s="36">
        <f t="shared" si="2"/>
        <v>3</v>
      </c>
      <c r="I337" s="35" t="s">
        <v>268</v>
      </c>
      <c r="J337" s="39"/>
      <c r="K337" s="38"/>
      <c r="L337" s="39"/>
      <c r="M337" s="39"/>
      <c r="N337" s="35" t="s">
        <v>17</v>
      </c>
      <c r="O337" s="40"/>
      <c r="P337" s="61"/>
      <c r="Q337" s="61"/>
      <c r="R337" s="61"/>
      <c r="S337" s="61"/>
      <c r="T337" s="61"/>
      <c r="U337" s="80"/>
      <c r="V337" s="80"/>
      <c r="W337" s="80"/>
    </row>
    <row r="338">
      <c r="A338" s="34">
        <v>45705.0</v>
      </c>
      <c r="B338" s="168">
        <v>45716.0</v>
      </c>
      <c r="C338" s="35">
        <v>131807.0</v>
      </c>
      <c r="D338" s="35" t="s">
        <v>244</v>
      </c>
      <c r="E338" s="34">
        <v>44682.0</v>
      </c>
      <c r="F338" s="36">
        <f t="shared" si="1"/>
        <v>33</v>
      </c>
      <c r="G338" s="34">
        <v>44720.0</v>
      </c>
      <c r="H338" s="36">
        <f t="shared" si="2"/>
        <v>32</v>
      </c>
      <c r="I338" s="35" t="s">
        <v>62</v>
      </c>
      <c r="J338" s="39"/>
      <c r="K338" s="38"/>
      <c r="L338" s="39"/>
      <c r="M338" s="39"/>
      <c r="N338" s="35" t="s">
        <v>17</v>
      </c>
      <c r="O338" s="40"/>
      <c r="P338" s="61"/>
      <c r="Q338" s="61"/>
      <c r="R338" s="61"/>
      <c r="S338" s="61"/>
      <c r="T338" s="61"/>
      <c r="U338" s="80"/>
      <c r="V338" s="80"/>
      <c r="W338" s="80"/>
    </row>
    <row r="339">
      <c r="A339" s="34">
        <v>45705.0</v>
      </c>
      <c r="B339" s="168">
        <v>45716.0</v>
      </c>
      <c r="C339" s="35">
        <v>228615.0</v>
      </c>
      <c r="D339" s="35" t="s">
        <v>244</v>
      </c>
      <c r="E339" s="34">
        <v>45536.0</v>
      </c>
      <c r="F339" s="36">
        <f t="shared" si="1"/>
        <v>5</v>
      </c>
      <c r="G339" s="34">
        <v>45555.0</v>
      </c>
      <c r="H339" s="36">
        <f t="shared" si="2"/>
        <v>5</v>
      </c>
      <c r="I339" s="35" t="s">
        <v>265</v>
      </c>
      <c r="J339" s="39"/>
      <c r="K339" s="38"/>
      <c r="L339" s="39"/>
      <c r="M339" s="39"/>
      <c r="N339" s="35" t="s">
        <v>17</v>
      </c>
      <c r="O339" s="40"/>
      <c r="P339" s="61"/>
      <c r="Q339" s="61"/>
      <c r="R339" s="61"/>
      <c r="S339" s="61"/>
      <c r="T339" s="61"/>
      <c r="U339" s="80"/>
      <c r="V339" s="80"/>
      <c r="W339" s="80"/>
    </row>
    <row r="340">
      <c r="A340" s="34">
        <v>45708.0</v>
      </c>
      <c r="B340" s="168">
        <v>45712.0</v>
      </c>
      <c r="C340" s="35">
        <v>99027.0</v>
      </c>
      <c r="D340" s="35" t="s">
        <v>244</v>
      </c>
      <c r="E340" s="34">
        <v>44409.0</v>
      </c>
      <c r="F340" s="36">
        <f t="shared" si="1"/>
        <v>42</v>
      </c>
      <c r="G340" s="34">
        <v>44440.0</v>
      </c>
      <c r="H340" s="36">
        <f t="shared" si="2"/>
        <v>41</v>
      </c>
      <c r="I340" s="35" t="s">
        <v>265</v>
      </c>
      <c r="J340" s="35">
        <v>51.0</v>
      </c>
      <c r="K340" s="48">
        <v>0.0</v>
      </c>
      <c r="L340" s="35" t="s">
        <v>68</v>
      </c>
      <c r="M340" s="34">
        <v>45712.0</v>
      </c>
      <c r="N340" s="35" t="s">
        <v>15</v>
      </c>
      <c r="O340" s="55" t="s">
        <v>436</v>
      </c>
      <c r="P340" s="61"/>
      <c r="Q340" s="61"/>
      <c r="R340" s="61"/>
      <c r="S340" s="61"/>
      <c r="T340" s="61"/>
      <c r="U340" s="80"/>
      <c r="V340" s="80"/>
      <c r="W340" s="80"/>
    </row>
    <row r="341">
      <c r="A341" s="34">
        <v>45705.0</v>
      </c>
      <c r="B341" s="168">
        <v>45716.0</v>
      </c>
      <c r="C341" s="35">
        <v>198905.0</v>
      </c>
      <c r="D341" s="35" t="s">
        <v>244</v>
      </c>
      <c r="E341" s="34">
        <v>45292.0</v>
      </c>
      <c r="F341" s="36">
        <f t="shared" si="1"/>
        <v>13</v>
      </c>
      <c r="G341" s="34">
        <v>45307.0</v>
      </c>
      <c r="H341" s="36">
        <f t="shared" si="2"/>
        <v>13</v>
      </c>
      <c r="I341" s="35" t="s">
        <v>62</v>
      </c>
      <c r="J341" s="39"/>
      <c r="K341" s="38"/>
      <c r="L341" s="39"/>
      <c r="M341" s="39"/>
      <c r="N341" s="35" t="s">
        <v>17</v>
      </c>
      <c r="O341" s="40"/>
      <c r="P341" s="61"/>
      <c r="Q341" s="61"/>
      <c r="R341" s="61"/>
      <c r="S341" s="61"/>
      <c r="T341" s="61"/>
      <c r="U341" s="80"/>
      <c r="V341" s="80"/>
      <c r="W341" s="80"/>
    </row>
    <row r="342">
      <c r="A342" s="34">
        <v>45705.0</v>
      </c>
      <c r="B342" s="168">
        <v>45716.0</v>
      </c>
      <c r="C342" s="35">
        <v>210142.0</v>
      </c>
      <c r="D342" s="35" t="s">
        <v>244</v>
      </c>
      <c r="E342" s="34">
        <v>45383.0</v>
      </c>
      <c r="F342" s="36">
        <f t="shared" si="1"/>
        <v>10</v>
      </c>
      <c r="G342" s="34">
        <v>45393.0</v>
      </c>
      <c r="H342" s="36">
        <f t="shared" si="2"/>
        <v>10</v>
      </c>
      <c r="I342" s="35" t="s">
        <v>49</v>
      </c>
      <c r="J342" s="39"/>
      <c r="K342" s="38"/>
      <c r="L342" s="39"/>
      <c r="M342" s="39"/>
      <c r="N342" s="35" t="s">
        <v>17</v>
      </c>
      <c r="O342" s="40"/>
      <c r="P342" s="61"/>
      <c r="Q342" s="61"/>
      <c r="R342" s="61"/>
      <c r="S342" s="61"/>
      <c r="T342" s="61"/>
      <c r="U342" s="80"/>
      <c r="V342" s="80"/>
      <c r="W342" s="80"/>
    </row>
    <row r="343">
      <c r="A343" s="34">
        <v>45705.0</v>
      </c>
      <c r="B343" s="168">
        <v>45716.0</v>
      </c>
      <c r="C343" s="35">
        <v>187639.0</v>
      </c>
      <c r="D343" s="35" t="s">
        <v>244</v>
      </c>
      <c r="E343" s="34">
        <v>45444.0</v>
      </c>
      <c r="F343" s="36">
        <f t="shared" si="1"/>
        <v>8</v>
      </c>
      <c r="G343" s="34">
        <v>45497.0</v>
      </c>
      <c r="H343" s="36">
        <f t="shared" si="2"/>
        <v>7</v>
      </c>
      <c r="I343" s="35" t="s">
        <v>49</v>
      </c>
      <c r="J343" s="39"/>
      <c r="K343" s="38"/>
      <c r="L343" s="39"/>
      <c r="M343" s="39"/>
      <c r="N343" s="35" t="s">
        <v>17</v>
      </c>
      <c r="O343" s="40"/>
      <c r="P343" s="61"/>
      <c r="Q343" s="61"/>
      <c r="R343" s="61"/>
      <c r="S343" s="61"/>
      <c r="T343" s="61"/>
      <c r="U343" s="80"/>
      <c r="V343" s="80"/>
      <c r="W343" s="80"/>
    </row>
    <row r="344">
      <c r="A344" s="34">
        <v>45705.0</v>
      </c>
      <c r="B344" s="34">
        <v>45709.0</v>
      </c>
      <c r="C344" s="35">
        <v>225637.0</v>
      </c>
      <c r="D344" s="35" t="s">
        <v>244</v>
      </c>
      <c r="E344" s="34">
        <v>45505.0</v>
      </c>
      <c r="F344" s="36">
        <f t="shared" si="1"/>
        <v>6</v>
      </c>
      <c r="G344" s="34">
        <v>45525.0</v>
      </c>
      <c r="H344" s="36">
        <f t="shared" si="2"/>
        <v>6</v>
      </c>
      <c r="I344" s="35" t="s">
        <v>43</v>
      </c>
      <c r="J344" s="35">
        <v>302.0</v>
      </c>
      <c r="K344" s="48">
        <v>35000.0</v>
      </c>
      <c r="L344" s="39"/>
      <c r="M344" s="35" t="s">
        <v>410</v>
      </c>
      <c r="N344" s="35" t="s">
        <v>15</v>
      </c>
      <c r="O344" s="55" t="s">
        <v>55</v>
      </c>
      <c r="P344" s="61"/>
      <c r="Q344" s="61"/>
      <c r="R344" s="61"/>
      <c r="S344" s="61"/>
      <c r="T344" s="61"/>
      <c r="U344" s="80"/>
      <c r="V344" s="80"/>
      <c r="W344" s="80"/>
    </row>
    <row r="345">
      <c r="A345" s="34">
        <v>45702.0</v>
      </c>
      <c r="B345" s="34">
        <v>45705.0</v>
      </c>
      <c r="C345" s="35">
        <v>233141.0</v>
      </c>
      <c r="D345" s="35" t="s">
        <v>244</v>
      </c>
      <c r="E345" s="34">
        <v>45505.0</v>
      </c>
      <c r="F345" s="36">
        <f t="shared" si="1"/>
        <v>6</v>
      </c>
      <c r="G345" s="34">
        <v>45600.0</v>
      </c>
      <c r="H345" s="36">
        <f t="shared" si="2"/>
        <v>3</v>
      </c>
      <c r="I345" s="35" t="s">
        <v>62</v>
      </c>
      <c r="J345" s="35">
        <v>120.0</v>
      </c>
      <c r="K345" s="48">
        <v>23000.0</v>
      </c>
      <c r="L345" s="35" t="s">
        <v>68</v>
      </c>
      <c r="M345" s="34">
        <v>45705.0</v>
      </c>
      <c r="N345" s="35" t="s">
        <v>15</v>
      </c>
      <c r="O345" s="40"/>
      <c r="P345" s="61"/>
      <c r="Q345" s="61"/>
      <c r="R345" s="61"/>
      <c r="S345" s="61"/>
      <c r="T345" s="61"/>
      <c r="U345" s="80"/>
      <c r="V345" s="80"/>
      <c r="W345" s="80"/>
    </row>
    <row r="346">
      <c r="A346" s="34">
        <v>45705.0</v>
      </c>
      <c r="B346" s="168">
        <v>45716.0</v>
      </c>
      <c r="C346" s="35">
        <v>230267.0</v>
      </c>
      <c r="D346" s="35" t="s">
        <v>244</v>
      </c>
      <c r="E346" s="34">
        <v>45566.0</v>
      </c>
      <c r="F346" s="36">
        <f t="shared" si="1"/>
        <v>4</v>
      </c>
      <c r="G346" s="34">
        <v>45573.0</v>
      </c>
      <c r="H346" s="36">
        <f t="shared" si="2"/>
        <v>4</v>
      </c>
      <c r="I346" s="35" t="s">
        <v>49</v>
      </c>
      <c r="J346" s="39"/>
      <c r="K346" s="38"/>
      <c r="L346" s="39"/>
      <c r="M346" s="39"/>
      <c r="N346" s="35" t="s">
        <v>17</v>
      </c>
      <c r="O346" s="40"/>
      <c r="P346" s="61"/>
      <c r="Q346" s="61"/>
      <c r="R346" s="61"/>
      <c r="S346" s="61"/>
      <c r="T346" s="61"/>
      <c r="U346" s="80"/>
      <c r="V346" s="80"/>
      <c r="W346" s="80"/>
    </row>
    <row r="347">
      <c r="A347" s="34">
        <v>45705.0</v>
      </c>
      <c r="B347" s="168">
        <v>45716.0</v>
      </c>
      <c r="C347" s="35">
        <v>128684.0</v>
      </c>
      <c r="D347" s="35" t="s">
        <v>214</v>
      </c>
      <c r="E347" s="34">
        <v>44652.0</v>
      </c>
      <c r="F347" s="36">
        <f t="shared" si="1"/>
        <v>34</v>
      </c>
      <c r="G347" s="34">
        <v>44697.0</v>
      </c>
      <c r="H347" s="36">
        <f t="shared" si="2"/>
        <v>33</v>
      </c>
      <c r="I347" s="35" t="s">
        <v>265</v>
      </c>
      <c r="J347" s="39"/>
      <c r="K347" s="38"/>
      <c r="L347" s="39"/>
      <c r="M347" s="39"/>
      <c r="N347" s="35" t="s">
        <v>17</v>
      </c>
      <c r="O347" s="40"/>
      <c r="P347" s="61"/>
      <c r="Q347" s="61"/>
      <c r="R347" s="61"/>
      <c r="S347" s="61"/>
      <c r="T347" s="61"/>
      <c r="U347" s="80"/>
      <c r="V347" s="80"/>
      <c r="W347" s="80"/>
    </row>
    <row r="348">
      <c r="A348" s="34">
        <v>45705.0</v>
      </c>
      <c r="B348" s="168">
        <v>45716.0</v>
      </c>
      <c r="C348" s="35">
        <v>171841.0</v>
      </c>
      <c r="D348" s="35" t="s">
        <v>214</v>
      </c>
      <c r="E348" s="34">
        <v>45017.0</v>
      </c>
      <c r="F348" s="36">
        <f t="shared" si="1"/>
        <v>22</v>
      </c>
      <c r="G348" s="34">
        <v>45073.0</v>
      </c>
      <c r="H348" s="36">
        <f t="shared" si="2"/>
        <v>21</v>
      </c>
      <c r="I348" s="35" t="s">
        <v>62</v>
      </c>
      <c r="J348" s="39"/>
      <c r="K348" s="38"/>
      <c r="L348" s="39"/>
      <c r="M348" s="39"/>
      <c r="N348" s="35" t="s">
        <v>17</v>
      </c>
      <c r="O348" s="40"/>
      <c r="P348" s="61"/>
      <c r="Q348" s="61"/>
      <c r="R348" s="61"/>
      <c r="S348" s="61"/>
      <c r="T348" s="61"/>
      <c r="U348" s="80"/>
      <c r="V348" s="80"/>
      <c r="W348" s="80"/>
    </row>
    <row r="349">
      <c r="A349" s="34">
        <v>45705.0</v>
      </c>
      <c r="B349" s="168">
        <v>45712.0</v>
      </c>
      <c r="C349" s="35">
        <v>192131.0</v>
      </c>
      <c r="D349" s="35" t="s">
        <v>214</v>
      </c>
      <c r="E349" s="34">
        <v>45047.0</v>
      </c>
      <c r="F349" s="36">
        <f t="shared" si="1"/>
        <v>21</v>
      </c>
      <c r="G349" s="34">
        <v>45238.0</v>
      </c>
      <c r="H349" s="36">
        <f t="shared" si="2"/>
        <v>15</v>
      </c>
      <c r="I349" s="35" t="s">
        <v>62</v>
      </c>
      <c r="J349" s="35">
        <v>112.0</v>
      </c>
      <c r="K349" s="48">
        <v>0.0</v>
      </c>
      <c r="L349" s="35" t="s">
        <v>68</v>
      </c>
      <c r="M349" s="34" t="s">
        <v>437</v>
      </c>
      <c r="N349" s="35" t="s">
        <v>20</v>
      </c>
      <c r="O349" s="40"/>
      <c r="P349" s="61"/>
      <c r="Q349" s="61"/>
      <c r="R349" s="61"/>
      <c r="S349" s="61"/>
      <c r="T349" s="61"/>
      <c r="U349" s="80"/>
      <c r="V349" s="80"/>
      <c r="W349" s="80"/>
    </row>
    <row r="350">
      <c r="A350" s="34">
        <v>45705.0</v>
      </c>
      <c r="B350" s="168">
        <v>45716.0</v>
      </c>
      <c r="C350" s="35">
        <v>205274.0</v>
      </c>
      <c r="D350" s="35" t="s">
        <v>214</v>
      </c>
      <c r="E350" s="34">
        <v>45323.0</v>
      </c>
      <c r="F350" s="36">
        <f t="shared" si="1"/>
        <v>12</v>
      </c>
      <c r="G350" s="34">
        <v>45369.0</v>
      </c>
      <c r="H350" s="36">
        <f t="shared" si="2"/>
        <v>11</v>
      </c>
      <c r="I350" s="35" t="s">
        <v>49</v>
      </c>
      <c r="J350" s="39"/>
      <c r="K350" s="38"/>
      <c r="L350" s="39"/>
      <c r="M350" s="39"/>
      <c r="N350" s="35" t="s">
        <v>17</v>
      </c>
      <c r="O350" s="40"/>
      <c r="P350" s="61"/>
      <c r="Q350" s="61"/>
      <c r="R350" s="61"/>
      <c r="S350" s="61"/>
      <c r="T350" s="61"/>
      <c r="U350" s="80"/>
      <c r="V350" s="80"/>
      <c r="W350" s="80"/>
    </row>
    <row r="351">
      <c r="A351" s="34">
        <v>45705.0</v>
      </c>
      <c r="B351" s="168">
        <v>45716.0</v>
      </c>
      <c r="C351" s="35">
        <v>216589.0</v>
      </c>
      <c r="D351" s="35" t="s">
        <v>214</v>
      </c>
      <c r="E351" s="34">
        <v>45383.0</v>
      </c>
      <c r="F351" s="36">
        <f t="shared" si="1"/>
        <v>10</v>
      </c>
      <c r="G351" s="34">
        <v>45453.0</v>
      </c>
      <c r="H351" s="36">
        <f t="shared" si="2"/>
        <v>8</v>
      </c>
      <c r="I351" s="35" t="s">
        <v>62</v>
      </c>
      <c r="J351" s="35">
        <v>106.0</v>
      </c>
      <c r="K351" s="48">
        <v>13000.0</v>
      </c>
      <c r="L351" s="39"/>
      <c r="M351" s="35" t="s">
        <v>410</v>
      </c>
      <c r="N351" s="35" t="s">
        <v>20</v>
      </c>
      <c r="O351" s="55" t="s">
        <v>438</v>
      </c>
      <c r="P351" s="61"/>
      <c r="Q351" s="61"/>
      <c r="R351" s="61"/>
      <c r="S351" s="61"/>
      <c r="T351" s="61"/>
      <c r="U351" s="80"/>
      <c r="V351" s="80"/>
      <c r="W351" s="80"/>
    </row>
    <row r="352">
      <c r="A352" s="34">
        <v>45705.0</v>
      </c>
      <c r="B352" s="168">
        <v>45716.0</v>
      </c>
      <c r="C352" s="35">
        <v>221479.0</v>
      </c>
      <c r="D352" s="35" t="s">
        <v>214</v>
      </c>
      <c r="E352" s="34">
        <v>45474.0</v>
      </c>
      <c r="F352" s="36">
        <f t="shared" si="1"/>
        <v>7</v>
      </c>
      <c r="G352" s="34">
        <v>45400.0</v>
      </c>
      <c r="H352" s="36">
        <f t="shared" si="2"/>
        <v>10</v>
      </c>
      <c r="I352" s="35" t="s">
        <v>62</v>
      </c>
      <c r="J352" s="39"/>
      <c r="K352" s="38"/>
      <c r="L352" s="39"/>
      <c r="M352" s="39"/>
      <c r="N352" s="35" t="s">
        <v>17</v>
      </c>
      <c r="O352" s="40"/>
      <c r="P352" s="61"/>
      <c r="Q352" s="61"/>
      <c r="R352" s="61"/>
      <c r="S352" s="61"/>
      <c r="T352" s="61"/>
      <c r="U352" s="80"/>
      <c r="V352" s="80"/>
      <c r="W352" s="80"/>
    </row>
    <row r="353">
      <c r="A353" s="34">
        <v>45705.0</v>
      </c>
      <c r="B353" s="168">
        <v>45716.0</v>
      </c>
      <c r="C353" s="35">
        <v>234375.0</v>
      </c>
      <c r="D353" s="35" t="s">
        <v>214</v>
      </c>
      <c r="E353" s="34">
        <v>45536.0</v>
      </c>
      <c r="F353" s="36">
        <f t="shared" si="1"/>
        <v>5</v>
      </c>
      <c r="G353" s="37">
        <v>45610.0</v>
      </c>
      <c r="H353" s="36">
        <f t="shared" si="2"/>
        <v>3</v>
      </c>
      <c r="I353" s="35" t="s">
        <v>268</v>
      </c>
      <c r="J353" s="39"/>
      <c r="K353" s="38"/>
      <c r="L353" s="39"/>
      <c r="M353" s="39"/>
      <c r="N353" s="35" t="s">
        <v>17</v>
      </c>
      <c r="O353" s="40"/>
      <c r="P353" s="61"/>
      <c r="Q353" s="61"/>
      <c r="R353" s="61"/>
      <c r="S353" s="61"/>
      <c r="T353" s="61"/>
      <c r="U353" s="80"/>
      <c r="V353" s="80"/>
      <c r="W353" s="80"/>
    </row>
    <row r="354">
      <c r="A354" s="34">
        <v>45705.0</v>
      </c>
      <c r="B354" s="168">
        <v>45716.0</v>
      </c>
      <c r="C354" s="35">
        <v>230404.0</v>
      </c>
      <c r="D354" s="35" t="s">
        <v>214</v>
      </c>
      <c r="E354" s="34">
        <v>45566.0</v>
      </c>
      <c r="F354" s="36">
        <f t="shared" si="1"/>
        <v>4</v>
      </c>
      <c r="G354" s="37">
        <v>45576.0</v>
      </c>
      <c r="H354" s="36">
        <f t="shared" si="2"/>
        <v>4</v>
      </c>
      <c r="I354" s="35" t="s">
        <v>62</v>
      </c>
      <c r="J354" s="39"/>
      <c r="K354" s="38"/>
      <c r="L354" s="39"/>
      <c r="M354" s="39"/>
      <c r="N354" s="35" t="s">
        <v>17</v>
      </c>
      <c r="O354" s="40"/>
      <c r="P354" s="61"/>
      <c r="Q354" s="61"/>
      <c r="R354" s="61"/>
      <c r="S354" s="61"/>
      <c r="T354" s="61"/>
      <c r="U354" s="80"/>
      <c r="V354" s="80"/>
      <c r="W354" s="80"/>
    </row>
    <row r="355">
      <c r="A355" s="34">
        <v>45705.0</v>
      </c>
      <c r="B355" s="168">
        <v>45716.0</v>
      </c>
      <c r="C355" s="35">
        <v>237545.0</v>
      </c>
      <c r="D355" s="35" t="s">
        <v>214</v>
      </c>
      <c r="E355" s="34">
        <v>45566.0</v>
      </c>
      <c r="F355" s="36">
        <f t="shared" si="1"/>
        <v>4</v>
      </c>
      <c r="G355" s="37">
        <v>45644.0</v>
      </c>
      <c r="H355" s="36">
        <f t="shared" si="2"/>
        <v>2</v>
      </c>
      <c r="I355" s="35" t="s">
        <v>62</v>
      </c>
      <c r="J355" s="39"/>
      <c r="K355" s="38"/>
      <c r="L355" s="39"/>
      <c r="M355" s="39"/>
      <c r="N355" s="35" t="s">
        <v>17</v>
      </c>
      <c r="O355" s="40"/>
      <c r="P355" s="61"/>
      <c r="Q355" s="61"/>
      <c r="R355" s="61"/>
      <c r="S355" s="61"/>
      <c r="T355" s="61"/>
      <c r="U355" s="80"/>
      <c r="V355" s="80"/>
      <c r="W355" s="80"/>
    </row>
    <row r="356">
      <c r="A356" s="34">
        <v>45705.0</v>
      </c>
      <c r="B356" s="168">
        <v>45716.0</v>
      </c>
      <c r="C356" s="35">
        <v>103861.0</v>
      </c>
      <c r="D356" s="35" t="s">
        <v>214</v>
      </c>
      <c r="E356" s="34">
        <v>44378.0</v>
      </c>
      <c r="F356" s="36">
        <f t="shared" si="1"/>
        <v>43</v>
      </c>
      <c r="G356" s="37">
        <v>44489.0</v>
      </c>
      <c r="H356" s="36">
        <f t="shared" si="2"/>
        <v>40</v>
      </c>
      <c r="I356" s="35" t="s">
        <v>47</v>
      </c>
      <c r="J356" s="39"/>
      <c r="K356" s="38"/>
      <c r="L356" s="39"/>
      <c r="M356" s="39"/>
      <c r="N356" s="35" t="s">
        <v>17</v>
      </c>
      <c r="O356" s="40"/>
      <c r="P356" s="61"/>
      <c r="Q356" s="61"/>
      <c r="R356" s="61"/>
      <c r="S356" s="61"/>
      <c r="T356" s="61"/>
      <c r="U356" s="80"/>
      <c r="V356" s="80"/>
      <c r="W356" s="80"/>
    </row>
    <row r="357">
      <c r="A357" s="34">
        <v>45705.0</v>
      </c>
      <c r="B357" s="168">
        <v>45716.0</v>
      </c>
      <c r="C357" s="35">
        <v>235486.0</v>
      </c>
      <c r="D357" s="35" t="s">
        <v>214</v>
      </c>
      <c r="E357" s="34">
        <v>45505.0</v>
      </c>
      <c r="F357" s="36">
        <f t="shared" si="1"/>
        <v>6</v>
      </c>
      <c r="G357" s="34">
        <v>45628.0</v>
      </c>
      <c r="H357" s="36">
        <f t="shared" si="2"/>
        <v>2</v>
      </c>
      <c r="I357" s="35" t="s">
        <v>439</v>
      </c>
      <c r="J357" s="39"/>
      <c r="K357" s="38"/>
      <c r="L357" s="39"/>
      <c r="M357" s="39"/>
      <c r="N357" s="35" t="s">
        <v>17</v>
      </c>
      <c r="O357" s="40"/>
      <c r="P357" s="61"/>
      <c r="Q357" s="61"/>
      <c r="R357" s="61"/>
      <c r="S357" s="61"/>
      <c r="T357" s="61"/>
      <c r="U357" s="80"/>
      <c r="V357" s="80"/>
      <c r="W357" s="80"/>
    </row>
    <row r="358">
      <c r="A358" s="34">
        <v>45705.0</v>
      </c>
      <c r="B358" s="168">
        <v>45716.0</v>
      </c>
      <c r="C358" s="35">
        <v>200607.0</v>
      </c>
      <c r="D358" s="35" t="s">
        <v>214</v>
      </c>
      <c r="E358" s="34">
        <v>45292.0</v>
      </c>
      <c r="F358" s="36">
        <f t="shared" si="1"/>
        <v>13</v>
      </c>
      <c r="G358" s="34">
        <v>45321.0</v>
      </c>
      <c r="H358" s="36">
        <f t="shared" si="2"/>
        <v>12</v>
      </c>
      <c r="I358" s="35" t="s">
        <v>67</v>
      </c>
      <c r="J358" s="39"/>
      <c r="K358" s="38"/>
      <c r="L358" s="39"/>
      <c r="M358" s="39"/>
      <c r="N358" s="35" t="s">
        <v>17</v>
      </c>
      <c r="O358" s="40"/>
      <c r="P358" s="61"/>
      <c r="Q358" s="61"/>
      <c r="R358" s="61"/>
      <c r="S358" s="61"/>
      <c r="T358" s="61"/>
      <c r="U358" s="80"/>
      <c r="V358" s="80"/>
      <c r="W358" s="80"/>
    </row>
    <row r="359">
      <c r="A359" s="34">
        <v>45705.0</v>
      </c>
      <c r="B359" s="168">
        <v>45716.0</v>
      </c>
      <c r="C359" s="35">
        <v>212564.0</v>
      </c>
      <c r="D359" s="35" t="s">
        <v>214</v>
      </c>
      <c r="E359" s="34">
        <v>45292.0</v>
      </c>
      <c r="F359" s="36">
        <f t="shared" si="1"/>
        <v>13</v>
      </c>
      <c r="G359" s="34">
        <v>45412.0</v>
      </c>
      <c r="H359" s="36">
        <f t="shared" si="2"/>
        <v>9</v>
      </c>
      <c r="I359" s="35" t="s">
        <v>39</v>
      </c>
      <c r="J359" s="39"/>
      <c r="K359" s="38"/>
      <c r="L359" s="39"/>
      <c r="M359" s="39"/>
      <c r="N359" s="35" t="s">
        <v>17</v>
      </c>
      <c r="O359" s="40"/>
      <c r="P359" s="61"/>
      <c r="Q359" s="61"/>
      <c r="R359" s="61"/>
      <c r="S359" s="61"/>
      <c r="T359" s="61"/>
      <c r="U359" s="80"/>
      <c r="V359" s="80"/>
      <c r="W359" s="80"/>
    </row>
    <row r="360">
      <c r="A360" s="34">
        <v>45705.0</v>
      </c>
      <c r="B360" s="168">
        <v>45716.0</v>
      </c>
      <c r="C360" s="35">
        <v>223658.0</v>
      </c>
      <c r="D360" s="35" t="s">
        <v>214</v>
      </c>
      <c r="E360" s="34">
        <v>45352.0</v>
      </c>
      <c r="F360" s="36">
        <f t="shared" si="1"/>
        <v>11</v>
      </c>
      <c r="G360" s="34">
        <v>45512.0</v>
      </c>
      <c r="H360" s="36">
        <f t="shared" si="2"/>
        <v>6</v>
      </c>
      <c r="I360" s="35" t="s">
        <v>39</v>
      </c>
      <c r="J360" s="39"/>
      <c r="K360" s="38"/>
      <c r="L360" s="39"/>
      <c r="M360" s="39"/>
      <c r="N360" s="35" t="s">
        <v>17</v>
      </c>
      <c r="O360" s="40"/>
      <c r="P360" s="61"/>
      <c r="Q360" s="61"/>
      <c r="R360" s="61"/>
      <c r="S360" s="61"/>
      <c r="T360" s="61"/>
      <c r="U360" s="80"/>
      <c r="V360" s="80"/>
      <c r="W360" s="80"/>
    </row>
    <row r="361">
      <c r="A361" s="34">
        <v>45705.0</v>
      </c>
      <c r="B361" s="168">
        <v>45716.0</v>
      </c>
      <c r="C361" s="35">
        <v>232684.0</v>
      </c>
      <c r="D361" s="35" t="s">
        <v>214</v>
      </c>
      <c r="E361" s="34">
        <v>45566.0</v>
      </c>
      <c r="F361" s="36">
        <f t="shared" si="1"/>
        <v>4</v>
      </c>
      <c r="G361" s="34">
        <v>45600.0</v>
      </c>
      <c r="H361" s="36">
        <f t="shared" si="2"/>
        <v>3</v>
      </c>
      <c r="I361" s="35" t="s">
        <v>39</v>
      </c>
      <c r="J361" s="39"/>
      <c r="K361" s="38"/>
      <c r="L361" s="39"/>
      <c r="M361" s="39"/>
      <c r="N361" s="35" t="s">
        <v>17</v>
      </c>
      <c r="O361" s="40"/>
      <c r="P361" s="61"/>
      <c r="Q361" s="61"/>
      <c r="R361" s="61"/>
      <c r="S361" s="61"/>
      <c r="T361" s="61"/>
      <c r="U361" s="80"/>
      <c r="V361" s="80"/>
      <c r="W361" s="80"/>
    </row>
    <row r="362">
      <c r="A362" s="34">
        <v>45705.0</v>
      </c>
      <c r="B362" s="168">
        <v>45716.0</v>
      </c>
      <c r="C362" s="35">
        <v>238630.0</v>
      </c>
      <c r="D362" s="35" t="s">
        <v>214</v>
      </c>
      <c r="E362" s="34">
        <v>45658.0</v>
      </c>
      <c r="F362" s="36">
        <f t="shared" si="1"/>
        <v>1</v>
      </c>
      <c r="G362" s="34">
        <v>45665.0</v>
      </c>
      <c r="H362" s="36">
        <f t="shared" si="2"/>
        <v>1</v>
      </c>
      <c r="I362" s="35" t="s">
        <v>49</v>
      </c>
      <c r="J362" s="39"/>
      <c r="K362" s="38"/>
      <c r="L362" s="39"/>
      <c r="M362" s="39"/>
      <c r="N362" s="35" t="s">
        <v>17</v>
      </c>
      <c r="O362" s="40"/>
      <c r="P362" s="61"/>
      <c r="Q362" s="61"/>
      <c r="R362" s="61"/>
      <c r="S362" s="61"/>
      <c r="T362" s="61"/>
      <c r="U362" s="80"/>
      <c r="V362" s="80"/>
      <c r="W362" s="80"/>
    </row>
    <row r="363">
      <c r="A363" s="34">
        <v>45705.0</v>
      </c>
      <c r="B363" s="168">
        <v>45716.0</v>
      </c>
      <c r="C363" s="35">
        <v>240656.0</v>
      </c>
      <c r="D363" s="35" t="s">
        <v>214</v>
      </c>
      <c r="E363" s="34">
        <v>45658.0</v>
      </c>
      <c r="F363" s="36">
        <f t="shared" si="1"/>
        <v>1</v>
      </c>
      <c r="G363" s="34">
        <v>45681.0</v>
      </c>
      <c r="H363" s="36">
        <f t="shared" si="2"/>
        <v>1</v>
      </c>
      <c r="I363" s="35" t="s">
        <v>62</v>
      </c>
      <c r="J363" s="39"/>
      <c r="K363" s="38"/>
      <c r="L363" s="39"/>
      <c r="M363" s="39"/>
      <c r="N363" s="35" t="s">
        <v>17</v>
      </c>
      <c r="O363" s="40"/>
      <c r="P363" s="61"/>
      <c r="Q363" s="61"/>
      <c r="R363" s="61"/>
      <c r="S363" s="61"/>
      <c r="T363" s="61"/>
      <c r="U363" s="80"/>
      <c r="V363" s="80"/>
      <c r="W363" s="80"/>
    </row>
    <row r="364">
      <c r="A364" s="34">
        <v>45705.0</v>
      </c>
      <c r="B364" s="168">
        <v>45716.0</v>
      </c>
      <c r="C364" s="35">
        <v>241291.0</v>
      </c>
      <c r="D364" s="35" t="s">
        <v>214</v>
      </c>
      <c r="E364" s="34">
        <v>45658.0</v>
      </c>
      <c r="F364" s="36">
        <f t="shared" si="1"/>
        <v>1</v>
      </c>
      <c r="G364" s="34">
        <v>45692.0</v>
      </c>
      <c r="H364" s="36">
        <f t="shared" si="2"/>
        <v>0</v>
      </c>
      <c r="I364" s="35" t="s">
        <v>131</v>
      </c>
      <c r="J364" s="39"/>
      <c r="K364" s="38"/>
      <c r="L364" s="39"/>
      <c r="M364" s="39"/>
      <c r="N364" s="35" t="s">
        <v>17</v>
      </c>
      <c r="O364" s="40"/>
      <c r="P364" s="61"/>
      <c r="Q364" s="61"/>
      <c r="R364" s="61"/>
      <c r="S364" s="61"/>
      <c r="T364" s="61"/>
      <c r="U364" s="80"/>
      <c r="V364" s="80"/>
      <c r="W364" s="80"/>
    </row>
    <row r="365">
      <c r="A365" s="34">
        <v>45705.0</v>
      </c>
      <c r="B365" s="168">
        <v>45716.0</v>
      </c>
      <c r="C365" s="35">
        <v>242449.0</v>
      </c>
      <c r="D365" s="35" t="s">
        <v>214</v>
      </c>
      <c r="E365" s="34">
        <v>45689.0</v>
      </c>
      <c r="F365" s="36">
        <f t="shared" si="1"/>
        <v>0</v>
      </c>
      <c r="G365" s="34">
        <v>45333.0</v>
      </c>
      <c r="H365" s="36">
        <f t="shared" si="2"/>
        <v>12</v>
      </c>
      <c r="I365" s="35" t="s">
        <v>62</v>
      </c>
      <c r="J365" s="39"/>
      <c r="K365" s="38"/>
      <c r="L365" s="39"/>
      <c r="M365" s="39"/>
      <c r="N365" s="35" t="s">
        <v>17</v>
      </c>
      <c r="O365" s="40"/>
      <c r="P365" s="61"/>
      <c r="Q365" s="61"/>
      <c r="R365" s="61"/>
      <c r="S365" s="61"/>
      <c r="T365" s="61"/>
      <c r="U365" s="80"/>
      <c r="V365" s="80"/>
      <c r="W365" s="80"/>
    </row>
    <row r="366">
      <c r="A366" s="34">
        <v>45705.0</v>
      </c>
      <c r="B366" s="168">
        <v>45716.0</v>
      </c>
      <c r="C366" s="35">
        <v>107752.0</v>
      </c>
      <c r="D366" s="35" t="s">
        <v>84</v>
      </c>
      <c r="E366" s="34">
        <v>44378.0</v>
      </c>
      <c r="F366" s="36">
        <f t="shared" si="1"/>
        <v>43</v>
      </c>
      <c r="G366" s="37">
        <v>44524.0</v>
      </c>
      <c r="H366" s="36">
        <f t="shared" si="2"/>
        <v>39</v>
      </c>
      <c r="I366" s="35" t="s">
        <v>39</v>
      </c>
      <c r="J366" s="39"/>
      <c r="K366" s="38"/>
      <c r="L366" s="39"/>
      <c r="M366" s="39"/>
      <c r="N366" s="35" t="s">
        <v>17</v>
      </c>
      <c r="O366" s="40"/>
      <c r="P366" s="61"/>
      <c r="Q366" s="61"/>
      <c r="R366" s="61"/>
      <c r="S366" s="61"/>
      <c r="T366" s="61"/>
      <c r="U366" s="80"/>
      <c r="V366" s="80"/>
      <c r="W366" s="80"/>
    </row>
    <row r="367">
      <c r="A367" s="34">
        <v>45705.0</v>
      </c>
      <c r="B367" s="168">
        <v>45716.0</v>
      </c>
      <c r="C367" s="35">
        <v>95130.0</v>
      </c>
      <c r="D367" s="35" t="s">
        <v>84</v>
      </c>
      <c r="E367" s="34">
        <v>44378.0</v>
      </c>
      <c r="F367" s="36">
        <f t="shared" si="1"/>
        <v>43</v>
      </c>
      <c r="G367" s="34">
        <v>44406.0</v>
      </c>
      <c r="H367" s="36">
        <f t="shared" si="2"/>
        <v>42</v>
      </c>
      <c r="I367" s="35" t="s">
        <v>67</v>
      </c>
      <c r="J367" s="39"/>
      <c r="K367" s="38"/>
      <c r="L367" s="39"/>
      <c r="M367" s="39"/>
      <c r="N367" s="35" t="s">
        <v>17</v>
      </c>
      <c r="O367" s="40"/>
      <c r="P367" s="61"/>
      <c r="Q367" s="61"/>
      <c r="R367" s="61"/>
      <c r="S367" s="61"/>
      <c r="T367" s="61"/>
      <c r="U367" s="80"/>
      <c r="V367" s="80"/>
      <c r="W367" s="80"/>
    </row>
    <row r="368">
      <c r="A368" s="34">
        <v>45705.0</v>
      </c>
      <c r="B368" s="168">
        <v>45716.0</v>
      </c>
      <c r="C368" s="35">
        <v>147975.0</v>
      </c>
      <c r="D368" s="35" t="s">
        <v>84</v>
      </c>
      <c r="E368" s="34">
        <v>44805.0</v>
      </c>
      <c r="F368" s="36">
        <f t="shared" si="1"/>
        <v>29</v>
      </c>
      <c r="G368" s="37">
        <v>44855.0</v>
      </c>
      <c r="H368" s="36">
        <f t="shared" si="2"/>
        <v>28</v>
      </c>
      <c r="I368" s="35" t="s">
        <v>67</v>
      </c>
      <c r="J368" s="39"/>
      <c r="K368" s="38"/>
      <c r="L368" s="39"/>
      <c r="M368" s="39"/>
      <c r="N368" s="35" t="s">
        <v>17</v>
      </c>
      <c r="O368" s="40"/>
      <c r="P368" s="61"/>
      <c r="Q368" s="61"/>
      <c r="R368" s="61"/>
      <c r="S368" s="61"/>
      <c r="T368" s="61"/>
      <c r="U368" s="80"/>
      <c r="V368" s="80"/>
      <c r="W368" s="80"/>
    </row>
    <row r="369">
      <c r="A369" s="34">
        <v>45705.0</v>
      </c>
      <c r="B369" s="168">
        <v>45716.0</v>
      </c>
      <c r="C369" s="35">
        <v>192776.0</v>
      </c>
      <c r="D369" s="35" t="s">
        <v>84</v>
      </c>
      <c r="E369" s="34">
        <v>45200.0</v>
      </c>
      <c r="F369" s="36">
        <f t="shared" si="1"/>
        <v>16</v>
      </c>
      <c r="G369" s="37">
        <v>45252.0</v>
      </c>
      <c r="H369" s="36">
        <f t="shared" si="2"/>
        <v>15</v>
      </c>
      <c r="I369" s="35" t="s">
        <v>39</v>
      </c>
      <c r="J369" s="39"/>
      <c r="K369" s="38"/>
      <c r="L369" s="39"/>
      <c r="M369" s="39"/>
      <c r="N369" s="35" t="s">
        <v>17</v>
      </c>
      <c r="O369" s="40"/>
      <c r="P369" s="61"/>
      <c r="Q369" s="61"/>
      <c r="R369" s="61"/>
      <c r="S369" s="61"/>
      <c r="T369" s="61"/>
      <c r="U369" s="80"/>
      <c r="V369" s="80"/>
      <c r="W369" s="80"/>
    </row>
    <row r="370">
      <c r="A370" s="34">
        <v>45705.0</v>
      </c>
      <c r="B370" s="168">
        <v>45716.0</v>
      </c>
      <c r="C370" s="35">
        <v>239271.0</v>
      </c>
      <c r="D370" s="35" t="s">
        <v>84</v>
      </c>
      <c r="E370" s="34">
        <v>45658.0</v>
      </c>
      <c r="F370" s="36">
        <f t="shared" si="1"/>
        <v>1</v>
      </c>
      <c r="G370" s="34">
        <v>45672.0</v>
      </c>
      <c r="H370" s="36">
        <f t="shared" si="2"/>
        <v>1</v>
      </c>
      <c r="I370" s="35" t="s">
        <v>39</v>
      </c>
      <c r="J370" s="39"/>
      <c r="K370" s="38"/>
      <c r="L370" s="39"/>
      <c r="M370" s="39"/>
      <c r="N370" s="35" t="s">
        <v>17</v>
      </c>
      <c r="O370" s="40"/>
      <c r="P370" s="61"/>
      <c r="Q370" s="61"/>
      <c r="R370" s="61"/>
      <c r="S370" s="61"/>
      <c r="T370" s="61"/>
      <c r="U370" s="80"/>
      <c r="V370" s="80"/>
      <c r="W370" s="80"/>
    </row>
    <row r="371">
      <c r="A371" s="34">
        <v>45705.0</v>
      </c>
      <c r="B371" s="168">
        <v>45716.0</v>
      </c>
      <c r="C371" s="35">
        <v>176790.0</v>
      </c>
      <c r="D371" s="35" t="s">
        <v>84</v>
      </c>
      <c r="E371" s="34">
        <v>44986.0</v>
      </c>
      <c r="F371" s="36">
        <f t="shared" si="1"/>
        <v>23</v>
      </c>
      <c r="G371" s="34">
        <v>45107.0</v>
      </c>
      <c r="H371" s="36">
        <f t="shared" si="2"/>
        <v>19</v>
      </c>
      <c r="I371" s="35" t="s">
        <v>39</v>
      </c>
      <c r="J371" s="39"/>
      <c r="K371" s="38"/>
      <c r="L371" s="39"/>
      <c r="M371" s="39"/>
      <c r="N371" s="35" t="s">
        <v>17</v>
      </c>
      <c r="O371" s="40"/>
      <c r="P371" s="61"/>
      <c r="Q371" s="61"/>
      <c r="R371" s="61"/>
      <c r="S371" s="61"/>
      <c r="T371" s="61"/>
      <c r="U371" s="80"/>
      <c r="V371" s="80"/>
      <c r="W371" s="80"/>
    </row>
    <row r="372">
      <c r="A372" s="34">
        <v>45712.0</v>
      </c>
      <c r="B372" s="168">
        <v>45713.0</v>
      </c>
      <c r="C372" s="35">
        <v>213322.0</v>
      </c>
      <c r="D372" s="35" t="s">
        <v>84</v>
      </c>
      <c r="E372" s="34">
        <v>45383.0</v>
      </c>
      <c r="F372" s="36">
        <f t="shared" si="1"/>
        <v>10</v>
      </c>
      <c r="G372" s="34">
        <v>45422.0</v>
      </c>
      <c r="H372" s="36">
        <f t="shared" si="2"/>
        <v>9</v>
      </c>
      <c r="I372" s="35" t="s">
        <v>39</v>
      </c>
      <c r="J372" s="35">
        <v>502.0</v>
      </c>
      <c r="K372" s="48">
        <v>8000.0</v>
      </c>
      <c r="L372" s="35" t="s">
        <v>54</v>
      </c>
      <c r="M372" s="34">
        <v>45713.0</v>
      </c>
      <c r="N372" s="35" t="s">
        <v>20</v>
      </c>
      <c r="O372" s="40"/>
      <c r="P372" s="61"/>
      <c r="Q372" s="61"/>
      <c r="R372" s="61"/>
      <c r="S372" s="61"/>
      <c r="T372" s="61"/>
      <c r="U372" s="80"/>
      <c r="V372" s="80"/>
      <c r="W372" s="80"/>
    </row>
    <row r="373">
      <c r="A373" s="34">
        <v>45705.0</v>
      </c>
      <c r="B373" s="168">
        <v>45716.0</v>
      </c>
      <c r="C373" s="35">
        <v>188195.0</v>
      </c>
      <c r="D373" s="35" t="s">
        <v>84</v>
      </c>
      <c r="E373" s="34">
        <v>45139.0</v>
      </c>
      <c r="F373" s="36">
        <f t="shared" si="1"/>
        <v>18</v>
      </c>
      <c r="G373" s="34">
        <v>45113.0</v>
      </c>
      <c r="H373" s="36">
        <f t="shared" si="2"/>
        <v>19</v>
      </c>
      <c r="I373" s="35" t="s">
        <v>39</v>
      </c>
      <c r="J373" s="39"/>
      <c r="K373" s="38"/>
      <c r="L373" s="39"/>
      <c r="M373" s="39"/>
      <c r="N373" s="35" t="s">
        <v>17</v>
      </c>
      <c r="O373" s="40"/>
      <c r="P373" s="61"/>
      <c r="Q373" s="61"/>
      <c r="R373" s="61"/>
      <c r="S373" s="61"/>
      <c r="T373" s="61"/>
      <c r="U373" s="80"/>
      <c r="V373" s="80"/>
      <c r="W373" s="80"/>
    </row>
    <row r="374">
      <c r="A374" s="34">
        <v>45705.0</v>
      </c>
      <c r="B374" s="168">
        <v>45716.0</v>
      </c>
      <c r="C374" s="35">
        <v>192326.0</v>
      </c>
      <c r="D374" s="35" t="s">
        <v>84</v>
      </c>
      <c r="E374" s="34">
        <v>45200.0</v>
      </c>
      <c r="F374" s="36">
        <f t="shared" si="1"/>
        <v>16</v>
      </c>
      <c r="G374" s="37">
        <v>45240.0</v>
      </c>
      <c r="H374" s="36">
        <f t="shared" si="2"/>
        <v>15</v>
      </c>
      <c r="I374" s="35" t="s">
        <v>67</v>
      </c>
      <c r="J374" s="39"/>
      <c r="K374" s="38"/>
      <c r="L374" s="39"/>
      <c r="M374" s="39"/>
      <c r="N374" s="35" t="s">
        <v>17</v>
      </c>
      <c r="O374" s="40"/>
      <c r="P374" s="61"/>
      <c r="Q374" s="61"/>
      <c r="R374" s="61"/>
      <c r="S374" s="61"/>
      <c r="T374" s="61"/>
      <c r="U374" s="80"/>
      <c r="V374" s="80"/>
      <c r="W374" s="80"/>
    </row>
    <row r="375">
      <c r="A375" s="34">
        <v>45705.0</v>
      </c>
      <c r="B375" s="168">
        <v>45716.0</v>
      </c>
      <c r="C375" s="35">
        <v>196318.0</v>
      </c>
      <c r="D375" s="35" t="s">
        <v>84</v>
      </c>
      <c r="E375" s="34">
        <v>45231.0</v>
      </c>
      <c r="F375" s="36">
        <f t="shared" si="1"/>
        <v>15</v>
      </c>
      <c r="G375" s="37">
        <v>45281.0</v>
      </c>
      <c r="H375" s="36">
        <f t="shared" si="2"/>
        <v>14</v>
      </c>
      <c r="I375" s="35" t="s">
        <v>39</v>
      </c>
      <c r="J375" s="39"/>
      <c r="K375" s="38"/>
      <c r="L375" s="39"/>
      <c r="M375" s="39"/>
      <c r="N375" s="35" t="s">
        <v>17</v>
      </c>
      <c r="O375" s="40"/>
      <c r="P375" s="61"/>
      <c r="Q375" s="61"/>
      <c r="R375" s="61"/>
      <c r="S375" s="61"/>
      <c r="T375" s="61"/>
      <c r="U375" s="80"/>
      <c r="V375" s="80"/>
      <c r="W375" s="80"/>
    </row>
    <row r="376">
      <c r="A376" s="34">
        <v>45705.0</v>
      </c>
      <c r="B376" s="168">
        <v>45716.0</v>
      </c>
      <c r="C376" s="35">
        <v>200248.0</v>
      </c>
      <c r="D376" s="35" t="s">
        <v>84</v>
      </c>
      <c r="E376" s="34">
        <v>45292.0</v>
      </c>
      <c r="F376" s="36">
        <f t="shared" si="1"/>
        <v>13</v>
      </c>
      <c r="G376" s="34">
        <v>45320.0</v>
      </c>
      <c r="H376" s="36">
        <f t="shared" si="2"/>
        <v>12</v>
      </c>
      <c r="I376" s="35" t="s">
        <v>39</v>
      </c>
      <c r="J376" s="39"/>
      <c r="K376" s="38"/>
      <c r="L376" s="39"/>
      <c r="M376" s="39"/>
      <c r="N376" s="35" t="s">
        <v>17</v>
      </c>
      <c r="O376" s="40"/>
      <c r="P376" s="61"/>
      <c r="Q376" s="61"/>
      <c r="R376" s="61"/>
      <c r="S376" s="61"/>
      <c r="T376" s="61"/>
      <c r="U376" s="80"/>
      <c r="V376" s="80"/>
      <c r="W376" s="80"/>
    </row>
    <row r="377">
      <c r="A377" s="34">
        <v>45705.0</v>
      </c>
      <c r="B377" s="168">
        <v>45716.0</v>
      </c>
      <c r="C377" s="35">
        <v>203758.0</v>
      </c>
      <c r="D377" s="35" t="s">
        <v>84</v>
      </c>
      <c r="E377" s="34">
        <v>45323.0</v>
      </c>
      <c r="F377" s="36">
        <f t="shared" si="1"/>
        <v>12</v>
      </c>
      <c r="G377" s="34">
        <v>45349.0</v>
      </c>
      <c r="H377" s="36">
        <f t="shared" si="2"/>
        <v>12</v>
      </c>
      <c r="I377" s="35" t="s">
        <v>67</v>
      </c>
      <c r="J377" s="39"/>
      <c r="K377" s="38"/>
      <c r="L377" s="39"/>
      <c r="M377" s="39"/>
      <c r="N377" s="35" t="s">
        <v>17</v>
      </c>
      <c r="O377" s="40"/>
      <c r="P377" s="61"/>
      <c r="Q377" s="61"/>
      <c r="R377" s="61"/>
      <c r="S377" s="61"/>
      <c r="T377" s="61"/>
      <c r="U377" s="80"/>
      <c r="V377" s="80"/>
      <c r="W377" s="80"/>
    </row>
    <row r="378">
      <c r="A378" s="34">
        <v>45705.0</v>
      </c>
      <c r="B378" s="168">
        <v>45716.0</v>
      </c>
      <c r="C378" s="35">
        <v>209900.0</v>
      </c>
      <c r="D378" s="35" t="s">
        <v>84</v>
      </c>
      <c r="E378" s="34">
        <v>45352.0</v>
      </c>
      <c r="F378" s="36">
        <f t="shared" si="1"/>
        <v>11</v>
      </c>
      <c r="G378" s="34">
        <v>45393.0</v>
      </c>
      <c r="H378" s="36">
        <f t="shared" si="2"/>
        <v>10</v>
      </c>
      <c r="I378" s="35" t="s">
        <v>39</v>
      </c>
      <c r="J378" s="39"/>
      <c r="K378" s="38"/>
      <c r="L378" s="39"/>
      <c r="M378" s="39"/>
      <c r="N378" s="35" t="s">
        <v>17</v>
      </c>
      <c r="O378" s="40"/>
      <c r="P378" s="61"/>
      <c r="Q378" s="61"/>
      <c r="R378" s="61"/>
      <c r="S378" s="61"/>
      <c r="T378" s="61"/>
      <c r="U378" s="80"/>
      <c r="V378" s="80"/>
      <c r="W378" s="80"/>
    </row>
    <row r="379">
      <c r="A379" s="34">
        <v>45705.0</v>
      </c>
      <c r="B379" s="168">
        <v>45716.0</v>
      </c>
      <c r="C379" s="35">
        <v>214515.0</v>
      </c>
      <c r="D379" s="35" t="s">
        <v>84</v>
      </c>
      <c r="E379" s="34">
        <v>45352.0</v>
      </c>
      <c r="F379" s="36">
        <f t="shared" si="1"/>
        <v>11</v>
      </c>
      <c r="G379" s="34">
        <v>45440.0</v>
      </c>
      <c r="H379" s="36">
        <f t="shared" si="2"/>
        <v>9</v>
      </c>
      <c r="I379" s="35" t="s">
        <v>39</v>
      </c>
      <c r="J379" s="39"/>
      <c r="K379" s="38"/>
      <c r="L379" s="39"/>
      <c r="M379" s="39"/>
      <c r="N379" s="35" t="s">
        <v>17</v>
      </c>
      <c r="O379" s="40"/>
      <c r="P379" s="61"/>
      <c r="Q379" s="61"/>
      <c r="R379" s="61"/>
      <c r="S379" s="61"/>
      <c r="T379" s="61"/>
      <c r="U379" s="80"/>
      <c r="V379" s="80"/>
      <c r="W379" s="80"/>
    </row>
    <row r="380">
      <c r="A380" s="34">
        <v>45705.0</v>
      </c>
      <c r="B380" s="168">
        <v>45716.0</v>
      </c>
      <c r="C380" s="35">
        <v>239498.0</v>
      </c>
      <c r="D380" s="35" t="s">
        <v>84</v>
      </c>
      <c r="E380" s="34">
        <v>45658.0</v>
      </c>
      <c r="F380" s="36">
        <f t="shared" si="1"/>
        <v>1</v>
      </c>
      <c r="G380" s="34">
        <v>45672.0</v>
      </c>
      <c r="H380" s="36">
        <f t="shared" si="2"/>
        <v>1</v>
      </c>
      <c r="I380" s="35" t="s">
        <v>43</v>
      </c>
      <c r="J380" s="39"/>
      <c r="K380" s="38"/>
      <c r="L380" s="39"/>
      <c r="M380" s="39"/>
      <c r="N380" s="35" t="s">
        <v>17</v>
      </c>
      <c r="O380" s="40"/>
      <c r="P380" s="61"/>
      <c r="Q380" s="61"/>
      <c r="R380" s="61"/>
      <c r="S380" s="61"/>
      <c r="T380" s="61"/>
      <c r="U380" s="80"/>
      <c r="V380" s="80"/>
      <c r="W380" s="80"/>
    </row>
    <row r="381">
      <c r="A381" s="34">
        <v>45705.0</v>
      </c>
      <c r="B381" s="168">
        <v>45716.0</v>
      </c>
      <c r="C381" s="35">
        <v>220845.0</v>
      </c>
      <c r="D381" s="35" t="s">
        <v>248</v>
      </c>
      <c r="E381" s="34">
        <v>45383.0</v>
      </c>
      <c r="F381" s="36">
        <f t="shared" si="1"/>
        <v>10</v>
      </c>
      <c r="G381" s="34">
        <v>45485.0</v>
      </c>
      <c r="H381" s="36">
        <f t="shared" si="2"/>
        <v>7</v>
      </c>
      <c r="I381" s="35" t="s">
        <v>39</v>
      </c>
      <c r="J381" s="39"/>
      <c r="K381" s="38"/>
      <c r="L381" s="39"/>
      <c r="M381" s="39"/>
      <c r="N381" s="35" t="s">
        <v>17</v>
      </c>
      <c r="O381" s="40"/>
      <c r="P381" s="61"/>
      <c r="Q381" s="61"/>
      <c r="R381" s="61"/>
      <c r="S381" s="61"/>
      <c r="T381" s="61"/>
      <c r="U381" s="80"/>
      <c r="V381" s="80"/>
      <c r="W381" s="80"/>
    </row>
    <row r="382">
      <c r="A382" s="34">
        <v>45705.0</v>
      </c>
      <c r="B382" s="168">
        <v>45716.0</v>
      </c>
      <c r="C382" s="35">
        <v>241361.0</v>
      </c>
      <c r="D382" s="35" t="s">
        <v>248</v>
      </c>
      <c r="E382" s="34">
        <v>45658.0</v>
      </c>
      <c r="F382" s="36">
        <f t="shared" si="1"/>
        <v>1</v>
      </c>
      <c r="G382" s="34">
        <v>45688.0</v>
      </c>
      <c r="H382" s="36">
        <f t="shared" si="2"/>
        <v>0</v>
      </c>
      <c r="I382" s="35" t="s">
        <v>265</v>
      </c>
      <c r="J382" s="39"/>
      <c r="K382" s="38"/>
      <c r="L382" s="39"/>
      <c r="M382" s="39"/>
      <c r="N382" s="35" t="s">
        <v>17</v>
      </c>
      <c r="O382" s="40"/>
      <c r="P382" s="61"/>
      <c r="Q382" s="61"/>
      <c r="R382" s="61"/>
      <c r="S382" s="61"/>
      <c r="T382" s="61"/>
      <c r="U382" s="80"/>
      <c r="V382" s="80"/>
      <c r="W382" s="80"/>
    </row>
    <row r="383">
      <c r="A383" s="34">
        <v>45705.0</v>
      </c>
      <c r="B383" s="168">
        <v>45716.0</v>
      </c>
      <c r="C383" s="35">
        <v>219465.0</v>
      </c>
      <c r="D383" s="35" t="s">
        <v>248</v>
      </c>
      <c r="E383" s="34">
        <v>45413.0</v>
      </c>
      <c r="F383" s="36">
        <f t="shared" si="1"/>
        <v>9</v>
      </c>
      <c r="G383" s="34">
        <v>45471.0</v>
      </c>
      <c r="H383" s="36">
        <f t="shared" si="2"/>
        <v>8</v>
      </c>
      <c r="I383" s="35" t="s">
        <v>39</v>
      </c>
      <c r="J383" s="39"/>
      <c r="K383" s="38"/>
      <c r="L383" s="39"/>
      <c r="M383" s="39"/>
      <c r="N383" s="35" t="s">
        <v>17</v>
      </c>
      <c r="O383" s="40"/>
      <c r="P383" s="61"/>
      <c r="Q383" s="61"/>
      <c r="R383" s="61"/>
      <c r="S383" s="61"/>
      <c r="T383" s="61"/>
      <c r="U383" s="80"/>
      <c r="V383" s="80"/>
      <c r="W383" s="80"/>
    </row>
    <row r="384">
      <c r="A384" s="34">
        <v>45705.0</v>
      </c>
      <c r="B384" s="168">
        <v>45716.0</v>
      </c>
      <c r="C384" s="35">
        <v>222722.0</v>
      </c>
      <c r="D384" s="35" t="s">
        <v>248</v>
      </c>
      <c r="E384" s="34">
        <v>45352.0</v>
      </c>
      <c r="F384" s="36">
        <f t="shared" si="1"/>
        <v>11</v>
      </c>
      <c r="G384" s="34">
        <v>45499.0</v>
      </c>
      <c r="H384" s="36">
        <f t="shared" si="2"/>
        <v>7</v>
      </c>
      <c r="I384" s="35" t="s">
        <v>39</v>
      </c>
      <c r="J384" s="39"/>
      <c r="K384" s="38"/>
      <c r="L384" s="39"/>
      <c r="M384" s="39"/>
      <c r="N384" s="35" t="s">
        <v>17</v>
      </c>
      <c r="O384" s="40"/>
      <c r="P384" s="61"/>
      <c r="Q384" s="61"/>
      <c r="R384" s="61"/>
      <c r="S384" s="61"/>
      <c r="T384" s="61"/>
      <c r="U384" s="80"/>
      <c r="V384" s="80"/>
      <c r="W384" s="80"/>
    </row>
    <row r="385">
      <c r="A385" s="34">
        <v>45705.0</v>
      </c>
      <c r="B385" s="168">
        <v>45716.0</v>
      </c>
      <c r="C385" s="35">
        <v>225790.0</v>
      </c>
      <c r="D385" s="35" t="s">
        <v>248</v>
      </c>
      <c r="E385" s="34">
        <v>45474.0</v>
      </c>
      <c r="F385" s="36">
        <f t="shared" si="1"/>
        <v>7</v>
      </c>
      <c r="G385" s="34">
        <v>45533.0</v>
      </c>
      <c r="H385" s="36">
        <f t="shared" si="2"/>
        <v>5</v>
      </c>
      <c r="I385" s="35" t="s">
        <v>39</v>
      </c>
      <c r="J385" s="39"/>
      <c r="K385" s="38"/>
      <c r="L385" s="39"/>
      <c r="M385" s="39"/>
      <c r="N385" s="35" t="s">
        <v>17</v>
      </c>
      <c r="O385" s="40"/>
      <c r="P385" s="61"/>
      <c r="Q385" s="61"/>
      <c r="R385" s="61"/>
      <c r="S385" s="61"/>
      <c r="T385" s="61"/>
      <c r="U385" s="80"/>
      <c r="V385" s="80"/>
      <c r="W385" s="80"/>
    </row>
    <row r="386">
      <c r="A386" s="34">
        <v>45705.0</v>
      </c>
      <c r="B386" s="168">
        <v>45716.0</v>
      </c>
      <c r="C386" s="35">
        <v>231359.0</v>
      </c>
      <c r="D386" s="35" t="s">
        <v>248</v>
      </c>
      <c r="E386" s="34">
        <v>45536.0</v>
      </c>
      <c r="F386" s="36">
        <f t="shared" si="1"/>
        <v>5</v>
      </c>
      <c r="G386" s="37">
        <v>45581.0</v>
      </c>
      <c r="H386" s="36">
        <f t="shared" si="2"/>
        <v>4</v>
      </c>
      <c r="I386" s="35" t="s">
        <v>39</v>
      </c>
      <c r="J386" s="39"/>
      <c r="K386" s="38"/>
      <c r="L386" s="39"/>
      <c r="M386" s="39"/>
      <c r="N386" s="35" t="s">
        <v>17</v>
      </c>
      <c r="O386" s="40"/>
      <c r="P386" s="61"/>
      <c r="Q386" s="61"/>
      <c r="R386" s="61"/>
      <c r="S386" s="61"/>
      <c r="T386" s="61"/>
      <c r="U386" s="80"/>
      <c r="V386" s="80"/>
      <c r="W386" s="80"/>
    </row>
    <row r="387">
      <c r="A387" s="34">
        <v>45705.0</v>
      </c>
      <c r="B387" s="168">
        <v>45716.0</v>
      </c>
      <c r="C387" s="35">
        <v>232838.0</v>
      </c>
      <c r="D387" s="35" t="s">
        <v>248</v>
      </c>
      <c r="E387" s="34">
        <v>45413.0</v>
      </c>
      <c r="F387" s="36">
        <f t="shared" si="1"/>
        <v>9</v>
      </c>
      <c r="G387" s="34">
        <v>45601.0</v>
      </c>
      <c r="H387" s="36">
        <f t="shared" si="2"/>
        <v>3</v>
      </c>
      <c r="I387" s="35" t="s">
        <v>39</v>
      </c>
      <c r="J387" s="39"/>
      <c r="K387" s="38"/>
      <c r="L387" s="39"/>
      <c r="M387" s="39"/>
      <c r="N387" s="35" t="s">
        <v>17</v>
      </c>
      <c r="O387" s="40"/>
      <c r="P387" s="61"/>
      <c r="Q387" s="61"/>
      <c r="R387" s="61"/>
      <c r="S387" s="61"/>
      <c r="T387" s="61"/>
      <c r="U387" s="80"/>
      <c r="V387" s="80"/>
      <c r="W387" s="80"/>
    </row>
    <row r="388">
      <c r="A388" s="34">
        <v>45705.0</v>
      </c>
      <c r="B388" s="168">
        <v>45716.0</v>
      </c>
      <c r="C388" s="35">
        <v>234228.0</v>
      </c>
      <c r="D388" s="35" t="s">
        <v>248</v>
      </c>
      <c r="E388" s="34">
        <v>45597.0</v>
      </c>
      <c r="F388" s="36">
        <f t="shared" si="1"/>
        <v>3</v>
      </c>
      <c r="G388" s="37">
        <v>45609.0</v>
      </c>
      <c r="H388" s="36">
        <f t="shared" si="2"/>
        <v>3</v>
      </c>
      <c r="I388" s="35" t="s">
        <v>62</v>
      </c>
      <c r="J388" s="39"/>
      <c r="K388" s="38"/>
      <c r="L388" s="39"/>
      <c r="M388" s="39"/>
      <c r="N388" s="35" t="s">
        <v>17</v>
      </c>
      <c r="O388" s="40"/>
      <c r="P388" s="61"/>
      <c r="Q388" s="61"/>
      <c r="R388" s="61"/>
      <c r="S388" s="61"/>
      <c r="T388" s="61"/>
      <c r="U388" s="80"/>
      <c r="V388" s="80"/>
      <c r="W388" s="80"/>
    </row>
    <row r="389">
      <c r="A389" s="34">
        <v>45705.0</v>
      </c>
      <c r="B389" s="168">
        <v>45716.0</v>
      </c>
      <c r="C389" s="35">
        <v>234953.0</v>
      </c>
      <c r="D389" s="35" t="s">
        <v>248</v>
      </c>
      <c r="E389" s="34">
        <v>45597.0</v>
      </c>
      <c r="F389" s="36">
        <f t="shared" si="1"/>
        <v>3</v>
      </c>
      <c r="G389" s="37">
        <v>45622.0</v>
      </c>
      <c r="H389" s="36">
        <f t="shared" si="2"/>
        <v>3</v>
      </c>
      <c r="I389" s="35" t="s">
        <v>62</v>
      </c>
      <c r="J389" s="39"/>
      <c r="K389" s="38"/>
      <c r="L389" s="39"/>
      <c r="M389" s="39"/>
      <c r="N389" s="35" t="s">
        <v>17</v>
      </c>
      <c r="O389" s="40"/>
      <c r="P389" s="61"/>
      <c r="Q389" s="61"/>
      <c r="R389" s="61"/>
      <c r="S389" s="61"/>
      <c r="T389" s="61"/>
      <c r="U389" s="80"/>
      <c r="V389" s="80"/>
      <c r="W389" s="80"/>
    </row>
    <row r="390">
      <c r="A390" s="34">
        <v>45705.0</v>
      </c>
      <c r="B390" s="168">
        <v>45716.0</v>
      </c>
      <c r="C390" s="35">
        <v>236653.0</v>
      </c>
      <c r="D390" s="35" t="s">
        <v>248</v>
      </c>
      <c r="E390" s="34">
        <v>45597.0</v>
      </c>
      <c r="F390" s="36">
        <f t="shared" si="1"/>
        <v>3</v>
      </c>
      <c r="G390" s="37">
        <v>45637.0</v>
      </c>
      <c r="H390" s="36">
        <f t="shared" si="2"/>
        <v>2</v>
      </c>
      <c r="I390" s="35" t="s">
        <v>49</v>
      </c>
      <c r="J390" s="39"/>
      <c r="K390" s="38"/>
      <c r="L390" s="39"/>
      <c r="M390" s="39"/>
      <c r="N390" s="35" t="s">
        <v>17</v>
      </c>
      <c r="O390" s="40"/>
      <c r="P390" s="61"/>
      <c r="Q390" s="61"/>
      <c r="R390" s="61"/>
      <c r="S390" s="61"/>
      <c r="T390" s="61"/>
      <c r="U390" s="80"/>
      <c r="V390" s="80"/>
      <c r="W390" s="80"/>
    </row>
    <row r="391">
      <c r="A391" s="34">
        <v>45705.0</v>
      </c>
      <c r="B391" s="168">
        <v>45716.0</v>
      </c>
      <c r="C391" s="35">
        <v>237374.0</v>
      </c>
      <c r="D391" s="35" t="s">
        <v>248</v>
      </c>
      <c r="E391" s="34">
        <v>45597.0</v>
      </c>
      <c r="F391" s="36">
        <f t="shared" si="1"/>
        <v>3</v>
      </c>
      <c r="G391" s="37">
        <v>45647.0</v>
      </c>
      <c r="H391" s="36">
        <f t="shared" si="2"/>
        <v>2</v>
      </c>
      <c r="I391" s="35" t="s">
        <v>39</v>
      </c>
      <c r="J391" s="39"/>
      <c r="K391" s="38"/>
      <c r="L391" s="39"/>
      <c r="M391" s="39"/>
      <c r="N391" s="35" t="s">
        <v>17</v>
      </c>
      <c r="O391" s="40"/>
      <c r="P391" s="61"/>
      <c r="Q391" s="61"/>
      <c r="R391" s="61"/>
      <c r="S391" s="61"/>
      <c r="T391" s="61"/>
      <c r="U391" s="80"/>
      <c r="V391" s="80"/>
      <c r="W391" s="80"/>
    </row>
    <row r="392">
      <c r="A392" s="34">
        <v>45705.0</v>
      </c>
      <c r="B392" s="168">
        <v>45716.0</v>
      </c>
      <c r="C392" s="35">
        <v>238256.0</v>
      </c>
      <c r="D392" s="35" t="s">
        <v>248</v>
      </c>
      <c r="E392" s="34">
        <v>45627.0</v>
      </c>
      <c r="F392" s="36">
        <f t="shared" si="1"/>
        <v>2</v>
      </c>
      <c r="G392" s="34">
        <v>45665.0</v>
      </c>
      <c r="H392" s="36">
        <f t="shared" si="2"/>
        <v>1</v>
      </c>
      <c r="I392" s="35" t="s">
        <v>62</v>
      </c>
      <c r="J392" s="39"/>
      <c r="K392" s="38"/>
      <c r="L392" s="39"/>
      <c r="M392" s="39"/>
      <c r="N392" s="35" t="s">
        <v>17</v>
      </c>
      <c r="O392" s="40"/>
      <c r="P392" s="61"/>
      <c r="Q392" s="61"/>
      <c r="R392" s="61"/>
      <c r="S392" s="61"/>
      <c r="T392" s="61"/>
      <c r="U392" s="80"/>
      <c r="V392" s="80"/>
      <c r="W392" s="80"/>
    </row>
    <row r="393">
      <c r="A393" s="34">
        <v>45705.0</v>
      </c>
      <c r="B393" s="168">
        <v>45716.0</v>
      </c>
      <c r="C393" s="35">
        <v>240125.0</v>
      </c>
      <c r="D393" s="35" t="s">
        <v>248</v>
      </c>
      <c r="E393" s="34">
        <v>45658.0</v>
      </c>
      <c r="F393" s="36">
        <f t="shared" si="1"/>
        <v>1</v>
      </c>
      <c r="G393" s="34">
        <v>45679.0</v>
      </c>
      <c r="H393" s="36">
        <f t="shared" si="2"/>
        <v>1</v>
      </c>
      <c r="I393" s="35" t="s">
        <v>39</v>
      </c>
      <c r="J393" s="39"/>
      <c r="K393" s="38"/>
      <c r="L393" s="39"/>
      <c r="M393" s="39"/>
      <c r="N393" s="35" t="s">
        <v>17</v>
      </c>
      <c r="O393" s="40"/>
      <c r="P393" s="61"/>
      <c r="Q393" s="61"/>
      <c r="R393" s="61"/>
      <c r="S393" s="61"/>
      <c r="T393" s="61"/>
      <c r="U393" s="80"/>
      <c r="V393" s="80"/>
      <c r="W393" s="80"/>
    </row>
    <row r="394">
      <c r="A394" s="34">
        <v>45705.0</v>
      </c>
      <c r="B394" s="168">
        <v>45716.0</v>
      </c>
      <c r="C394" s="35">
        <v>239639.0</v>
      </c>
      <c r="D394" s="35" t="s">
        <v>248</v>
      </c>
      <c r="E394" s="34">
        <v>45658.0</v>
      </c>
      <c r="F394" s="36">
        <f t="shared" si="1"/>
        <v>1</v>
      </c>
      <c r="G394" s="34">
        <v>45686.0</v>
      </c>
      <c r="H394" s="36">
        <f t="shared" si="2"/>
        <v>0</v>
      </c>
      <c r="I394" s="35" t="s">
        <v>43</v>
      </c>
      <c r="J394" s="39"/>
      <c r="K394" s="38"/>
      <c r="L394" s="39"/>
      <c r="M394" s="39"/>
      <c r="N394" s="35" t="s">
        <v>17</v>
      </c>
      <c r="O394" s="40"/>
      <c r="P394" s="61"/>
      <c r="Q394" s="61"/>
      <c r="R394" s="61"/>
      <c r="S394" s="61"/>
      <c r="T394" s="61"/>
      <c r="U394" s="80"/>
      <c r="V394" s="80"/>
      <c r="W394" s="80"/>
    </row>
    <row r="395">
      <c r="A395" s="34">
        <v>45705.0</v>
      </c>
      <c r="B395" s="168">
        <v>45716.0</v>
      </c>
      <c r="C395" s="35">
        <v>241303.0</v>
      </c>
      <c r="D395" s="35" t="s">
        <v>248</v>
      </c>
      <c r="E395" s="34">
        <v>45658.0</v>
      </c>
      <c r="F395" s="36">
        <f t="shared" si="1"/>
        <v>1</v>
      </c>
      <c r="G395" s="34">
        <v>45692.0</v>
      </c>
      <c r="H395" s="36">
        <f t="shared" si="2"/>
        <v>0</v>
      </c>
      <c r="I395" s="35" t="s">
        <v>62</v>
      </c>
      <c r="J395" s="39"/>
      <c r="K395" s="38"/>
      <c r="L395" s="39"/>
      <c r="M395" s="39"/>
      <c r="N395" s="35" t="s">
        <v>17</v>
      </c>
      <c r="O395" s="40"/>
      <c r="P395" s="61"/>
      <c r="Q395" s="61"/>
      <c r="R395" s="61"/>
      <c r="S395" s="61"/>
      <c r="T395" s="61"/>
      <c r="U395" s="80"/>
      <c r="V395" s="80"/>
      <c r="W395" s="80"/>
    </row>
    <row r="396">
      <c r="A396" s="34">
        <v>45705.0</v>
      </c>
      <c r="B396" s="168">
        <v>45716.0</v>
      </c>
      <c r="C396" s="35">
        <v>242051.0</v>
      </c>
      <c r="D396" s="35" t="s">
        <v>248</v>
      </c>
      <c r="E396" s="34">
        <v>45627.0</v>
      </c>
      <c r="F396" s="36">
        <f t="shared" si="1"/>
        <v>2</v>
      </c>
      <c r="G396" s="34">
        <v>45333.0</v>
      </c>
      <c r="H396" s="36">
        <f t="shared" si="2"/>
        <v>12</v>
      </c>
      <c r="I396" s="35" t="s">
        <v>268</v>
      </c>
      <c r="J396" s="39"/>
      <c r="K396" s="38"/>
      <c r="L396" s="39"/>
      <c r="M396" s="39"/>
      <c r="N396" s="35" t="s">
        <v>17</v>
      </c>
      <c r="O396" s="40"/>
      <c r="P396" s="61"/>
      <c r="Q396" s="61"/>
      <c r="R396" s="61"/>
      <c r="S396" s="61"/>
      <c r="T396" s="61"/>
      <c r="U396" s="80"/>
      <c r="V396" s="80"/>
      <c r="W396" s="80"/>
    </row>
    <row r="397">
      <c r="A397" s="34">
        <v>45705.0</v>
      </c>
      <c r="B397" s="168">
        <v>45716.0</v>
      </c>
      <c r="C397" s="35">
        <v>161234.0</v>
      </c>
      <c r="D397" s="35" t="s">
        <v>158</v>
      </c>
      <c r="E397" s="34">
        <v>44958.0</v>
      </c>
      <c r="F397" s="36">
        <f t="shared" si="1"/>
        <v>24</v>
      </c>
      <c r="G397" s="34">
        <v>44989.0</v>
      </c>
      <c r="H397" s="36">
        <f t="shared" si="2"/>
        <v>23</v>
      </c>
      <c r="I397" s="35" t="s">
        <v>62</v>
      </c>
      <c r="J397" s="39"/>
      <c r="K397" s="38"/>
      <c r="L397" s="39"/>
      <c r="M397" s="39"/>
      <c r="N397" s="35" t="s">
        <v>17</v>
      </c>
      <c r="O397" s="40"/>
      <c r="P397" s="61"/>
      <c r="Q397" s="61"/>
      <c r="R397" s="61"/>
      <c r="S397" s="61"/>
      <c r="T397" s="61"/>
      <c r="U397" s="80"/>
      <c r="V397" s="80"/>
      <c r="W397" s="80"/>
    </row>
    <row r="398">
      <c r="A398" s="34">
        <v>45705.0</v>
      </c>
      <c r="B398" s="168">
        <v>45716.0</v>
      </c>
      <c r="C398" s="35">
        <v>204944.0</v>
      </c>
      <c r="D398" s="35" t="s">
        <v>158</v>
      </c>
      <c r="E398" s="34">
        <v>45323.0</v>
      </c>
      <c r="F398" s="36">
        <f t="shared" si="1"/>
        <v>12</v>
      </c>
      <c r="G398" s="34">
        <v>45359.0</v>
      </c>
      <c r="H398" s="36">
        <f t="shared" si="2"/>
        <v>11</v>
      </c>
      <c r="I398" s="35" t="s">
        <v>62</v>
      </c>
      <c r="J398" s="39"/>
      <c r="K398" s="38"/>
      <c r="L398" s="39"/>
      <c r="M398" s="39"/>
      <c r="N398" s="35" t="s">
        <v>17</v>
      </c>
      <c r="O398" s="40"/>
      <c r="P398" s="61"/>
      <c r="Q398" s="61"/>
      <c r="R398" s="61"/>
      <c r="S398" s="61"/>
      <c r="T398" s="61"/>
      <c r="U398" s="80"/>
      <c r="V398" s="80"/>
      <c r="W398" s="80"/>
    </row>
    <row r="399">
      <c r="A399" s="34">
        <v>45705.0</v>
      </c>
      <c r="B399" s="168">
        <v>45716.0</v>
      </c>
      <c r="C399" s="35">
        <v>238801.0</v>
      </c>
      <c r="D399" s="35" t="s">
        <v>158</v>
      </c>
      <c r="E399" s="34">
        <v>45505.0</v>
      </c>
      <c r="F399" s="36">
        <f t="shared" si="1"/>
        <v>6</v>
      </c>
      <c r="G399" s="34">
        <v>45667.0</v>
      </c>
      <c r="H399" s="36">
        <f t="shared" si="2"/>
        <v>1</v>
      </c>
      <c r="I399" s="35" t="s">
        <v>62</v>
      </c>
      <c r="J399" s="39"/>
      <c r="K399" s="38"/>
      <c r="L399" s="39"/>
      <c r="M399" s="39"/>
      <c r="N399" s="35" t="s">
        <v>17</v>
      </c>
      <c r="O399" s="40"/>
      <c r="P399" s="61"/>
      <c r="Q399" s="61"/>
      <c r="R399" s="61"/>
      <c r="S399" s="61"/>
      <c r="T399" s="61"/>
      <c r="U399" s="80"/>
      <c r="V399" s="80"/>
      <c r="W399" s="80"/>
    </row>
    <row r="400">
      <c r="A400" s="34">
        <v>45705.0</v>
      </c>
      <c r="B400" s="168">
        <v>45716.0</v>
      </c>
      <c r="C400" s="35">
        <v>179520.0</v>
      </c>
      <c r="D400" s="35" t="s">
        <v>158</v>
      </c>
      <c r="E400" s="34">
        <v>44986.0</v>
      </c>
      <c r="F400" s="36">
        <f t="shared" si="1"/>
        <v>23</v>
      </c>
      <c r="G400" s="34">
        <v>45128.0</v>
      </c>
      <c r="H400" s="36">
        <f t="shared" si="2"/>
        <v>19</v>
      </c>
      <c r="I400" s="35" t="s">
        <v>62</v>
      </c>
      <c r="J400" s="39"/>
      <c r="K400" s="38"/>
      <c r="L400" s="39"/>
      <c r="M400" s="39"/>
      <c r="N400" s="35" t="s">
        <v>17</v>
      </c>
      <c r="O400" s="40"/>
      <c r="P400" s="61"/>
      <c r="Q400" s="61"/>
      <c r="R400" s="61"/>
      <c r="S400" s="61"/>
      <c r="T400" s="61"/>
      <c r="U400" s="80"/>
      <c r="V400" s="80"/>
      <c r="W400" s="80"/>
    </row>
    <row r="401">
      <c r="A401" s="34">
        <v>45705.0</v>
      </c>
      <c r="B401" s="168">
        <v>45716.0</v>
      </c>
      <c r="C401" s="35">
        <v>184357.0</v>
      </c>
      <c r="D401" s="35" t="s">
        <v>158</v>
      </c>
      <c r="E401" s="34">
        <v>45139.0</v>
      </c>
      <c r="F401" s="36">
        <f t="shared" si="1"/>
        <v>18</v>
      </c>
      <c r="G401" s="34">
        <v>45170.0</v>
      </c>
      <c r="H401" s="36">
        <f t="shared" si="2"/>
        <v>17</v>
      </c>
      <c r="I401" s="35" t="s">
        <v>62</v>
      </c>
      <c r="J401" s="39"/>
      <c r="K401" s="38"/>
      <c r="L401" s="39"/>
      <c r="M401" s="39"/>
      <c r="N401" s="35" t="s">
        <v>17</v>
      </c>
      <c r="O401" s="40"/>
      <c r="P401" s="61"/>
      <c r="Q401" s="61"/>
      <c r="R401" s="61"/>
      <c r="S401" s="61"/>
      <c r="T401" s="61"/>
      <c r="U401" s="80"/>
      <c r="V401" s="80"/>
      <c r="W401" s="80"/>
    </row>
    <row r="402">
      <c r="A402" s="34">
        <v>45694.0</v>
      </c>
      <c r="B402" s="34">
        <v>45707.0</v>
      </c>
      <c r="C402" s="35">
        <v>192500.0</v>
      </c>
      <c r="D402" s="35" t="s">
        <v>158</v>
      </c>
      <c r="E402" s="34">
        <v>45231.0</v>
      </c>
      <c r="F402" s="36">
        <f t="shared" si="1"/>
        <v>15</v>
      </c>
      <c r="G402" s="37">
        <v>45240.0</v>
      </c>
      <c r="H402" s="36">
        <f t="shared" si="2"/>
        <v>15</v>
      </c>
      <c r="I402" s="35" t="s">
        <v>49</v>
      </c>
      <c r="J402" s="35" t="s">
        <v>241</v>
      </c>
      <c r="K402" s="48">
        <v>3800.0</v>
      </c>
      <c r="L402" s="35" t="s">
        <v>70</v>
      </c>
      <c r="M402" s="34">
        <v>45707.0</v>
      </c>
      <c r="N402" s="35" t="s">
        <v>15</v>
      </c>
      <c r="O402" s="55" t="s">
        <v>151</v>
      </c>
      <c r="P402" s="61"/>
      <c r="Q402" s="61"/>
      <c r="R402" s="61"/>
      <c r="S402" s="61"/>
      <c r="T402" s="61"/>
      <c r="U402" s="80"/>
      <c r="V402" s="80"/>
      <c r="W402" s="80"/>
    </row>
    <row r="403">
      <c r="A403" s="34">
        <v>45705.0</v>
      </c>
      <c r="B403" s="168">
        <v>45716.0</v>
      </c>
      <c r="C403" s="35">
        <v>197735.0</v>
      </c>
      <c r="D403" s="35" t="s">
        <v>158</v>
      </c>
      <c r="E403" s="34">
        <v>45292.0</v>
      </c>
      <c r="F403" s="36">
        <f t="shared" si="1"/>
        <v>13</v>
      </c>
      <c r="G403" s="34">
        <v>45301.0</v>
      </c>
      <c r="H403" s="36">
        <f t="shared" si="2"/>
        <v>13</v>
      </c>
      <c r="I403" s="35" t="s">
        <v>62</v>
      </c>
      <c r="J403" s="39"/>
      <c r="K403" s="38"/>
      <c r="L403" s="39"/>
      <c r="M403" s="39"/>
      <c r="N403" s="35" t="s">
        <v>17</v>
      </c>
      <c r="O403" s="40"/>
      <c r="P403" s="61"/>
      <c r="Q403" s="61"/>
      <c r="R403" s="61"/>
      <c r="S403" s="61"/>
      <c r="T403" s="61"/>
      <c r="U403" s="80"/>
      <c r="V403" s="80"/>
      <c r="W403" s="80"/>
    </row>
    <row r="404">
      <c r="A404" s="34">
        <v>45706.0</v>
      </c>
      <c r="B404" s="34">
        <v>45707.0</v>
      </c>
      <c r="C404" s="35">
        <v>203944.0</v>
      </c>
      <c r="D404" s="35" t="s">
        <v>158</v>
      </c>
      <c r="E404" s="34">
        <v>45323.0</v>
      </c>
      <c r="F404" s="36">
        <f t="shared" si="1"/>
        <v>12</v>
      </c>
      <c r="G404" s="34">
        <v>45357.0</v>
      </c>
      <c r="H404" s="36">
        <f t="shared" si="2"/>
        <v>11</v>
      </c>
      <c r="I404" s="35" t="s">
        <v>268</v>
      </c>
      <c r="J404" s="35" t="s">
        <v>399</v>
      </c>
      <c r="K404" s="48">
        <v>3030.0</v>
      </c>
      <c r="L404" s="35" t="s">
        <v>54</v>
      </c>
      <c r="M404" s="34">
        <v>45707.0</v>
      </c>
      <c r="N404" s="35" t="s">
        <v>15</v>
      </c>
      <c r="O404" s="55" t="s">
        <v>151</v>
      </c>
      <c r="P404" s="61"/>
      <c r="Q404" s="61"/>
      <c r="R404" s="61"/>
      <c r="S404" s="61"/>
      <c r="T404" s="61"/>
      <c r="U404" s="80"/>
      <c r="V404" s="80"/>
      <c r="W404" s="80"/>
    </row>
    <row r="405">
      <c r="A405" s="34">
        <v>45705.0</v>
      </c>
      <c r="B405" s="34">
        <v>45707.0</v>
      </c>
      <c r="C405" s="35">
        <v>210843.0</v>
      </c>
      <c r="D405" s="35" t="s">
        <v>158</v>
      </c>
      <c r="E405" s="34">
        <v>45383.0</v>
      </c>
      <c r="F405" s="36">
        <f t="shared" si="1"/>
        <v>10</v>
      </c>
      <c r="G405" s="34">
        <v>45399.0</v>
      </c>
      <c r="H405" s="36">
        <f t="shared" si="2"/>
        <v>10</v>
      </c>
      <c r="I405" s="35" t="s">
        <v>62</v>
      </c>
      <c r="J405" s="39"/>
      <c r="K405" s="38"/>
      <c r="L405" s="39"/>
      <c r="M405" s="39"/>
      <c r="N405" s="35" t="s">
        <v>21</v>
      </c>
      <c r="O405" s="40"/>
      <c r="P405" s="61"/>
      <c r="Q405" s="61"/>
      <c r="R405" s="61"/>
      <c r="S405" s="61"/>
      <c r="T405" s="61"/>
      <c r="U405" s="80"/>
      <c r="V405" s="80"/>
      <c r="W405" s="80"/>
    </row>
    <row r="406">
      <c r="A406" s="34">
        <v>45705.0</v>
      </c>
      <c r="B406" s="168">
        <v>45716.0</v>
      </c>
      <c r="C406" s="35">
        <v>221968.0</v>
      </c>
      <c r="D406" s="35" t="s">
        <v>158</v>
      </c>
      <c r="E406" s="34">
        <v>45474.0</v>
      </c>
      <c r="F406" s="36">
        <f t="shared" si="1"/>
        <v>7</v>
      </c>
      <c r="G406" s="34">
        <v>45502.0</v>
      </c>
      <c r="H406" s="36">
        <f t="shared" si="2"/>
        <v>6</v>
      </c>
      <c r="I406" s="35" t="s">
        <v>46</v>
      </c>
      <c r="J406" s="39"/>
      <c r="K406" s="38"/>
      <c r="L406" s="39"/>
      <c r="M406" s="39"/>
      <c r="N406" s="35" t="s">
        <v>17</v>
      </c>
      <c r="O406" s="40"/>
      <c r="P406" s="61"/>
      <c r="Q406" s="61"/>
      <c r="R406" s="61"/>
      <c r="S406" s="61"/>
      <c r="T406" s="61"/>
      <c r="U406" s="80"/>
      <c r="V406" s="80"/>
      <c r="W406" s="80"/>
    </row>
    <row r="407">
      <c r="A407" s="34">
        <v>45705.0</v>
      </c>
      <c r="B407" s="168">
        <v>45716.0</v>
      </c>
      <c r="C407" s="35">
        <v>226947.0</v>
      </c>
      <c r="D407" s="35" t="s">
        <v>158</v>
      </c>
      <c r="E407" s="34">
        <v>45505.0</v>
      </c>
      <c r="F407" s="36">
        <f t="shared" si="1"/>
        <v>6</v>
      </c>
      <c r="G407" s="34">
        <v>45541.0</v>
      </c>
      <c r="H407" s="36">
        <f t="shared" si="2"/>
        <v>5</v>
      </c>
      <c r="I407" s="35" t="s">
        <v>46</v>
      </c>
      <c r="J407" s="39"/>
      <c r="K407" s="38"/>
      <c r="L407" s="39"/>
      <c r="M407" s="39"/>
      <c r="N407" s="35" t="s">
        <v>17</v>
      </c>
      <c r="O407" s="40"/>
      <c r="P407" s="61"/>
      <c r="Q407" s="61"/>
      <c r="R407" s="61"/>
      <c r="S407" s="61"/>
      <c r="T407" s="61"/>
      <c r="U407" s="80"/>
      <c r="V407" s="80"/>
      <c r="W407" s="80"/>
    </row>
    <row r="408">
      <c r="A408" s="34">
        <v>45699.0</v>
      </c>
      <c r="B408" s="34">
        <v>45706.0</v>
      </c>
      <c r="C408" s="35">
        <v>230021.0</v>
      </c>
      <c r="D408" s="35" t="s">
        <v>158</v>
      </c>
      <c r="E408" s="34">
        <v>45505.0</v>
      </c>
      <c r="F408" s="36">
        <f t="shared" si="1"/>
        <v>6</v>
      </c>
      <c r="G408" s="37">
        <v>45588.0</v>
      </c>
      <c r="H408" s="36">
        <f t="shared" si="2"/>
        <v>4</v>
      </c>
      <c r="I408" s="35" t="s">
        <v>46</v>
      </c>
      <c r="J408" s="35">
        <v>404.0</v>
      </c>
      <c r="K408" s="48" t="s">
        <v>96</v>
      </c>
      <c r="L408" s="35" t="s">
        <v>54</v>
      </c>
      <c r="M408" s="34">
        <v>45706.0</v>
      </c>
      <c r="N408" s="35" t="s">
        <v>15</v>
      </c>
      <c r="O408" s="40"/>
      <c r="P408" s="61"/>
      <c r="Q408" s="61"/>
      <c r="R408" s="61"/>
      <c r="S408" s="61"/>
      <c r="T408" s="61"/>
      <c r="U408" s="80"/>
      <c r="V408" s="80"/>
      <c r="W408" s="80"/>
    </row>
    <row r="409">
      <c r="A409" s="34">
        <v>45705.0</v>
      </c>
      <c r="B409" s="168">
        <v>45716.0</v>
      </c>
      <c r="C409" s="35">
        <v>231378.0</v>
      </c>
      <c r="D409" s="35" t="s">
        <v>158</v>
      </c>
      <c r="E409" s="34">
        <v>45536.0</v>
      </c>
      <c r="F409" s="36">
        <f t="shared" si="1"/>
        <v>5</v>
      </c>
      <c r="G409" s="37">
        <v>45586.0</v>
      </c>
      <c r="H409" s="36">
        <f t="shared" si="2"/>
        <v>4</v>
      </c>
      <c r="I409" s="35" t="s">
        <v>265</v>
      </c>
      <c r="J409" s="39"/>
      <c r="K409" s="38"/>
      <c r="L409" s="39"/>
      <c r="M409" s="39"/>
      <c r="N409" s="35" t="s">
        <v>17</v>
      </c>
      <c r="O409" s="40"/>
      <c r="P409" s="61"/>
      <c r="Q409" s="61"/>
      <c r="R409" s="61"/>
      <c r="S409" s="61"/>
      <c r="T409" s="61"/>
      <c r="U409" s="80"/>
      <c r="V409" s="80"/>
      <c r="W409" s="80"/>
    </row>
    <row r="410">
      <c r="A410" s="34">
        <v>45705.0</v>
      </c>
      <c r="B410" s="168">
        <v>45716.0</v>
      </c>
      <c r="C410" s="35">
        <v>229525.0</v>
      </c>
      <c r="D410" s="35" t="s">
        <v>158</v>
      </c>
      <c r="E410" s="34">
        <v>45444.0</v>
      </c>
      <c r="F410" s="36">
        <f t="shared" si="1"/>
        <v>8</v>
      </c>
      <c r="G410" s="34">
        <v>45632.0</v>
      </c>
      <c r="H410" s="36">
        <f t="shared" si="2"/>
        <v>2</v>
      </c>
      <c r="I410" s="35" t="s">
        <v>46</v>
      </c>
      <c r="J410" s="39"/>
      <c r="K410" s="38"/>
      <c r="L410" s="39"/>
      <c r="M410" s="39"/>
      <c r="N410" s="35" t="s">
        <v>17</v>
      </c>
      <c r="O410" s="40"/>
      <c r="P410" s="61"/>
      <c r="Q410" s="61"/>
      <c r="R410" s="61"/>
      <c r="S410" s="61"/>
      <c r="T410" s="61"/>
      <c r="U410" s="80"/>
      <c r="V410" s="80"/>
      <c r="W410" s="80"/>
    </row>
    <row r="411">
      <c r="A411" s="34">
        <v>45705.0</v>
      </c>
      <c r="B411" s="168">
        <v>45716.0</v>
      </c>
      <c r="C411" s="35">
        <v>237178.0</v>
      </c>
      <c r="D411" s="35" t="s">
        <v>158</v>
      </c>
      <c r="E411" s="34">
        <v>45536.0</v>
      </c>
      <c r="F411" s="36">
        <f t="shared" si="1"/>
        <v>5</v>
      </c>
      <c r="G411" s="37">
        <v>45643.0</v>
      </c>
      <c r="H411" s="36">
        <f t="shared" si="2"/>
        <v>2</v>
      </c>
      <c r="I411" s="35" t="s">
        <v>46</v>
      </c>
      <c r="J411" s="39"/>
      <c r="K411" s="38"/>
      <c r="L411" s="39"/>
      <c r="M411" s="39"/>
      <c r="N411" s="35" t="s">
        <v>17</v>
      </c>
      <c r="O411" s="40"/>
      <c r="P411" s="61"/>
      <c r="Q411" s="61"/>
      <c r="R411" s="61"/>
      <c r="S411" s="61"/>
      <c r="T411" s="61"/>
      <c r="U411" s="80"/>
      <c r="V411" s="80"/>
      <c r="W411" s="80"/>
    </row>
    <row r="412">
      <c r="A412" s="34">
        <v>45705.0</v>
      </c>
      <c r="B412" s="168">
        <v>45716.0</v>
      </c>
      <c r="C412" s="35">
        <v>236421.0</v>
      </c>
      <c r="D412" s="35" t="s">
        <v>158</v>
      </c>
      <c r="E412" s="34">
        <v>45597.0</v>
      </c>
      <c r="F412" s="36">
        <f t="shared" si="1"/>
        <v>3</v>
      </c>
      <c r="G412" s="37">
        <v>45636.0</v>
      </c>
      <c r="H412" s="36">
        <f t="shared" si="2"/>
        <v>2</v>
      </c>
      <c r="I412" s="35" t="s">
        <v>268</v>
      </c>
      <c r="J412" s="39"/>
      <c r="K412" s="38"/>
      <c r="L412" s="39"/>
      <c r="M412" s="39"/>
      <c r="N412" s="35" t="s">
        <v>17</v>
      </c>
      <c r="O412" s="40"/>
      <c r="P412" s="61"/>
      <c r="Q412" s="61"/>
      <c r="R412" s="61"/>
      <c r="S412" s="61"/>
      <c r="T412" s="61"/>
      <c r="U412" s="80"/>
      <c r="V412" s="80"/>
      <c r="W412" s="80"/>
    </row>
    <row r="413">
      <c r="A413" s="34">
        <v>45705.0</v>
      </c>
      <c r="B413" s="168">
        <v>45716.0</v>
      </c>
      <c r="C413" s="35">
        <v>140486.0</v>
      </c>
      <c r="D413" s="35" t="s">
        <v>89</v>
      </c>
      <c r="E413" s="34">
        <v>44652.0</v>
      </c>
      <c r="F413" s="36">
        <f t="shared" si="1"/>
        <v>34</v>
      </c>
      <c r="G413" s="34">
        <v>44786.0</v>
      </c>
      <c r="H413" s="36">
        <f t="shared" si="2"/>
        <v>30</v>
      </c>
      <c r="I413" s="35" t="s">
        <v>39</v>
      </c>
      <c r="J413" s="39"/>
      <c r="K413" s="38"/>
      <c r="L413" s="39"/>
      <c r="M413" s="39"/>
      <c r="N413" s="35" t="s">
        <v>17</v>
      </c>
      <c r="O413" s="40"/>
      <c r="P413" s="61"/>
      <c r="Q413" s="61"/>
      <c r="R413" s="61"/>
      <c r="S413" s="61"/>
      <c r="T413" s="61"/>
      <c r="U413" s="80"/>
      <c r="V413" s="80"/>
      <c r="W413" s="80"/>
    </row>
    <row r="414">
      <c r="A414" s="34">
        <v>45705.0</v>
      </c>
      <c r="B414" s="168">
        <v>45716.0</v>
      </c>
      <c r="C414" s="35">
        <v>99101.0</v>
      </c>
      <c r="D414" s="35" t="s">
        <v>89</v>
      </c>
      <c r="E414" s="34">
        <v>43405.0</v>
      </c>
      <c r="F414" s="36">
        <f t="shared" si="1"/>
        <v>75</v>
      </c>
      <c r="G414" s="34">
        <v>44442.0</v>
      </c>
      <c r="H414" s="36">
        <f t="shared" si="2"/>
        <v>41</v>
      </c>
      <c r="I414" s="35" t="s">
        <v>43</v>
      </c>
      <c r="J414" s="39"/>
      <c r="K414" s="38"/>
      <c r="L414" s="39"/>
      <c r="M414" s="39"/>
      <c r="N414" s="35" t="s">
        <v>17</v>
      </c>
      <c r="O414" s="40"/>
      <c r="P414" s="61"/>
      <c r="Q414" s="61"/>
      <c r="R414" s="61"/>
      <c r="S414" s="61"/>
      <c r="T414" s="61"/>
      <c r="U414" s="80"/>
      <c r="V414" s="80"/>
      <c r="W414" s="80"/>
    </row>
    <row r="415">
      <c r="A415" s="34">
        <v>45705.0</v>
      </c>
      <c r="B415" s="168">
        <v>45716.0</v>
      </c>
      <c r="C415" s="35">
        <v>206844.0</v>
      </c>
      <c r="D415" s="35" t="s">
        <v>89</v>
      </c>
      <c r="E415" s="34">
        <v>45261.0</v>
      </c>
      <c r="F415" s="36">
        <f t="shared" si="1"/>
        <v>14</v>
      </c>
      <c r="G415" s="34">
        <v>45371.0</v>
      </c>
      <c r="H415" s="36">
        <f t="shared" si="2"/>
        <v>11</v>
      </c>
      <c r="I415" s="35" t="s">
        <v>49</v>
      </c>
      <c r="J415" s="39"/>
      <c r="K415" s="38"/>
      <c r="L415" s="39"/>
      <c r="M415" s="39"/>
      <c r="N415" s="35" t="s">
        <v>17</v>
      </c>
      <c r="O415" s="40"/>
      <c r="P415" s="61"/>
      <c r="Q415" s="61"/>
      <c r="R415" s="61"/>
      <c r="S415" s="61"/>
      <c r="T415" s="61"/>
      <c r="U415" s="80"/>
      <c r="V415" s="80"/>
      <c r="W415" s="80"/>
    </row>
    <row r="416">
      <c r="A416" s="34">
        <v>45705.0</v>
      </c>
      <c r="B416" s="168">
        <v>45716.0</v>
      </c>
      <c r="C416" s="35">
        <v>212907.0</v>
      </c>
      <c r="D416" s="35" t="s">
        <v>89</v>
      </c>
      <c r="E416" s="34">
        <v>45383.0</v>
      </c>
      <c r="F416" s="36">
        <f t="shared" si="1"/>
        <v>10</v>
      </c>
      <c r="G416" s="34">
        <v>45415.0</v>
      </c>
      <c r="H416" s="36">
        <f t="shared" si="2"/>
        <v>9</v>
      </c>
      <c r="I416" s="35" t="s">
        <v>39</v>
      </c>
      <c r="J416" s="39"/>
      <c r="K416" s="38"/>
      <c r="L416" s="39"/>
      <c r="M416" s="39"/>
      <c r="N416" s="35" t="s">
        <v>17</v>
      </c>
      <c r="O416" s="40"/>
      <c r="P416" s="61"/>
      <c r="Q416" s="61"/>
      <c r="R416" s="61"/>
      <c r="S416" s="61"/>
      <c r="T416" s="61"/>
      <c r="U416" s="80"/>
      <c r="V416" s="80"/>
      <c r="W416" s="80"/>
    </row>
    <row r="417">
      <c r="A417" s="34">
        <v>45705.0</v>
      </c>
      <c r="B417" s="168">
        <v>45716.0</v>
      </c>
      <c r="C417" s="35">
        <v>142488.0</v>
      </c>
      <c r="D417" s="35" t="s">
        <v>89</v>
      </c>
      <c r="E417" s="34">
        <v>45047.0</v>
      </c>
      <c r="F417" s="36">
        <f t="shared" si="1"/>
        <v>21</v>
      </c>
      <c r="G417" s="34">
        <v>45114.0</v>
      </c>
      <c r="H417" s="36">
        <f t="shared" si="2"/>
        <v>19</v>
      </c>
      <c r="I417" s="35" t="s">
        <v>39</v>
      </c>
      <c r="J417" s="39"/>
      <c r="K417" s="38"/>
      <c r="L417" s="39"/>
      <c r="M417" s="39"/>
      <c r="N417" s="35" t="s">
        <v>17</v>
      </c>
      <c r="O417" s="40"/>
      <c r="P417" s="61"/>
      <c r="Q417" s="61"/>
      <c r="R417" s="61"/>
      <c r="S417" s="61"/>
      <c r="T417" s="61"/>
      <c r="U417" s="80"/>
      <c r="V417" s="80"/>
      <c r="W417" s="80"/>
    </row>
    <row r="418">
      <c r="A418" s="34">
        <v>45705.0</v>
      </c>
      <c r="B418" s="168">
        <v>45716.0</v>
      </c>
      <c r="C418" s="35">
        <v>182520.0</v>
      </c>
      <c r="D418" s="35" t="s">
        <v>89</v>
      </c>
      <c r="E418" s="34">
        <v>45078.0</v>
      </c>
      <c r="F418" s="36">
        <f t="shared" si="1"/>
        <v>20</v>
      </c>
      <c r="G418" s="34">
        <v>45154.0</v>
      </c>
      <c r="H418" s="36">
        <f t="shared" si="2"/>
        <v>18</v>
      </c>
      <c r="I418" s="35" t="s">
        <v>268</v>
      </c>
      <c r="J418" s="39"/>
      <c r="K418" s="38"/>
      <c r="L418" s="39"/>
      <c r="M418" s="39"/>
      <c r="N418" s="35" t="s">
        <v>17</v>
      </c>
      <c r="O418" s="40"/>
      <c r="P418" s="61"/>
      <c r="Q418" s="61"/>
      <c r="R418" s="61"/>
      <c r="S418" s="61"/>
      <c r="T418" s="61"/>
      <c r="U418" s="80"/>
      <c r="V418" s="80"/>
      <c r="W418" s="80"/>
    </row>
    <row r="419">
      <c r="A419" s="34">
        <v>45705.0</v>
      </c>
      <c r="B419" s="168">
        <v>45716.0</v>
      </c>
      <c r="C419" s="35">
        <v>191003.0</v>
      </c>
      <c r="D419" s="35" t="s">
        <v>89</v>
      </c>
      <c r="E419" s="34">
        <v>45200.0</v>
      </c>
      <c r="F419" s="36">
        <f t="shared" si="1"/>
        <v>16</v>
      </c>
      <c r="G419" s="34">
        <v>45236.0</v>
      </c>
      <c r="H419" s="36">
        <f t="shared" si="2"/>
        <v>15</v>
      </c>
      <c r="I419" s="35" t="s">
        <v>62</v>
      </c>
      <c r="J419" s="39"/>
      <c r="K419" s="38"/>
      <c r="L419" s="39"/>
      <c r="M419" s="39"/>
      <c r="N419" s="35" t="s">
        <v>17</v>
      </c>
      <c r="O419" s="40"/>
      <c r="P419" s="61"/>
      <c r="Q419" s="61"/>
      <c r="R419" s="61"/>
      <c r="S419" s="61"/>
      <c r="T419" s="61"/>
      <c r="U419" s="80"/>
      <c r="V419" s="80"/>
      <c r="W419" s="80"/>
    </row>
    <row r="420">
      <c r="A420" s="34">
        <v>45705.0</v>
      </c>
      <c r="B420" s="168">
        <v>45716.0</v>
      </c>
      <c r="C420" s="35">
        <v>196105.0</v>
      </c>
      <c r="D420" s="35" t="s">
        <v>89</v>
      </c>
      <c r="E420" s="34">
        <v>45261.0</v>
      </c>
      <c r="F420" s="36">
        <f t="shared" si="1"/>
        <v>14</v>
      </c>
      <c r="G420" s="37">
        <v>45278.0</v>
      </c>
      <c r="H420" s="36">
        <f t="shared" si="2"/>
        <v>14</v>
      </c>
      <c r="I420" s="35" t="s">
        <v>49</v>
      </c>
      <c r="J420" s="39"/>
      <c r="K420" s="38"/>
      <c r="L420" s="39"/>
      <c r="M420" s="39"/>
      <c r="N420" s="35" t="s">
        <v>17</v>
      </c>
      <c r="O420" s="40"/>
      <c r="P420" s="61"/>
      <c r="Q420" s="61"/>
      <c r="R420" s="61"/>
      <c r="S420" s="61"/>
      <c r="T420" s="61"/>
      <c r="U420" s="80"/>
      <c r="V420" s="80"/>
      <c r="W420" s="80"/>
    </row>
    <row r="421">
      <c r="A421" s="34">
        <v>45705.0</v>
      </c>
      <c r="B421" s="168">
        <v>45716.0</v>
      </c>
      <c r="C421" s="35">
        <v>197945.0</v>
      </c>
      <c r="D421" s="35" t="s">
        <v>89</v>
      </c>
      <c r="E421" s="34">
        <v>45261.0</v>
      </c>
      <c r="F421" s="36">
        <f t="shared" si="1"/>
        <v>14</v>
      </c>
      <c r="G421" s="34">
        <v>45300.0</v>
      </c>
      <c r="H421" s="36">
        <f t="shared" si="2"/>
        <v>13</v>
      </c>
      <c r="I421" s="35" t="s">
        <v>43</v>
      </c>
      <c r="J421" s="39"/>
      <c r="K421" s="38"/>
      <c r="L421" s="39"/>
      <c r="M421" s="39"/>
      <c r="N421" s="35" t="s">
        <v>17</v>
      </c>
      <c r="O421" s="40"/>
      <c r="P421" s="61"/>
      <c r="Q421" s="61"/>
      <c r="R421" s="61"/>
      <c r="S421" s="61"/>
      <c r="T421" s="61"/>
      <c r="U421" s="80"/>
      <c r="V421" s="80"/>
      <c r="W421" s="80"/>
    </row>
    <row r="422">
      <c r="A422" s="34">
        <v>45705.0</v>
      </c>
      <c r="B422" s="168">
        <v>45716.0</v>
      </c>
      <c r="C422" s="35">
        <v>195010.0</v>
      </c>
      <c r="D422" s="35" t="s">
        <v>89</v>
      </c>
      <c r="E422" s="34">
        <v>45108.0</v>
      </c>
      <c r="F422" s="36">
        <f t="shared" si="1"/>
        <v>19</v>
      </c>
      <c r="G422" s="37">
        <v>45273.0</v>
      </c>
      <c r="H422" s="36">
        <f t="shared" si="2"/>
        <v>14</v>
      </c>
      <c r="I422" s="35" t="s">
        <v>268</v>
      </c>
      <c r="J422" s="39"/>
      <c r="K422" s="38"/>
      <c r="L422" s="39"/>
      <c r="M422" s="39"/>
      <c r="N422" s="35" t="s">
        <v>17</v>
      </c>
      <c r="O422" s="40"/>
      <c r="P422" s="61"/>
      <c r="Q422" s="61"/>
      <c r="R422" s="61"/>
      <c r="S422" s="61"/>
      <c r="T422" s="61"/>
      <c r="U422" s="80"/>
      <c r="V422" s="80"/>
      <c r="W422" s="80"/>
    </row>
    <row r="423">
      <c r="A423" s="34">
        <v>45705.0</v>
      </c>
      <c r="B423" s="168">
        <v>45716.0</v>
      </c>
      <c r="C423" s="35">
        <v>206715.0</v>
      </c>
      <c r="D423" s="35" t="s">
        <v>89</v>
      </c>
      <c r="E423" s="34">
        <v>45261.0</v>
      </c>
      <c r="F423" s="36">
        <f t="shared" si="1"/>
        <v>14</v>
      </c>
      <c r="G423" s="34">
        <v>45373.0</v>
      </c>
      <c r="H423" s="36">
        <f t="shared" si="2"/>
        <v>11</v>
      </c>
      <c r="I423" s="35" t="s">
        <v>49</v>
      </c>
      <c r="J423" s="39"/>
      <c r="K423" s="38"/>
      <c r="L423" s="39"/>
      <c r="M423" s="39"/>
      <c r="N423" s="35" t="s">
        <v>17</v>
      </c>
      <c r="O423" s="40"/>
      <c r="P423" s="61"/>
      <c r="Q423" s="61"/>
      <c r="R423" s="61"/>
      <c r="S423" s="61"/>
      <c r="T423" s="61"/>
      <c r="U423" s="80"/>
      <c r="V423" s="80"/>
      <c r="W423" s="80"/>
    </row>
    <row r="424">
      <c r="A424" s="34">
        <v>45705.0</v>
      </c>
      <c r="B424" s="168">
        <v>45716.0</v>
      </c>
      <c r="C424" s="35">
        <v>212236.0</v>
      </c>
      <c r="D424" s="35" t="s">
        <v>89</v>
      </c>
      <c r="E424" s="34">
        <v>45261.0</v>
      </c>
      <c r="F424" s="36">
        <f t="shared" si="1"/>
        <v>14</v>
      </c>
      <c r="G424" s="34">
        <v>45411.0</v>
      </c>
      <c r="H424" s="36">
        <f t="shared" si="2"/>
        <v>9</v>
      </c>
      <c r="I424" s="35" t="s">
        <v>62</v>
      </c>
      <c r="J424" s="39"/>
      <c r="K424" s="38"/>
      <c r="L424" s="39"/>
      <c r="M424" s="39"/>
      <c r="N424" s="35" t="s">
        <v>17</v>
      </c>
      <c r="O424" s="40"/>
      <c r="P424" s="61"/>
      <c r="Q424" s="61"/>
      <c r="R424" s="61"/>
      <c r="S424" s="61"/>
      <c r="T424" s="61"/>
      <c r="U424" s="80"/>
      <c r="V424" s="80"/>
      <c r="W424" s="80"/>
    </row>
    <row r="425">
      <c r="A425" s="34">
        <v>45705.0</v>
      </c>
      <c r="B425" s="168">
        <v>45716.0</v>
      </c>
      <c r="C425" s="35">
        <v>218763.0</v>
      </c>
      <c r="D425" s="35" t="s">
        <v>89</v>
      </c>
      <c r="E425" s="34">
        <v>44166.0</v>
      </c>
      <c r="F425" s="36">
        <f t="shared" si="1"/>
        <v>50</v>
      </c>
      <c r="G425" s="34">
        <v>45463.0</v>
      </c>
      <c r="H425" s="36">
        <f t="shared" si="2"/>
        <v>8</v>
      </c>
      <c r="I425" s="35" t="s">
        <v>39</v>
      </c>
      <c r="J425" s="39"/>
      <c r="K425" s="38"/>
      <c r="L425" s="39"/>
      <c r="M425" s="39"/>
      <c r="N425" s="35" t="s">
        <v>17</v>
      </c>
      <c r="O425" s="40"/>
      <c r="P425" s="61"/>
      <c r="Q425" s="61"/>
      <c r="R425" s="61"/>
      <c r="S425" s="61"/>
      <c r="T425" s="61"/>
      <c r="U425" s="80"/>
      <c r="V425" s="80"/>
      <c r="W425" s="80"/>
    </row>
    <row r="426">
      <c r="A426" s="34">
        <v>45705.0</v>
      </c>
      <c r="B426" s="168">
        <v>45716.0</v>
      </c>
      <c r="C426" s="35">
        <v>233133.0</v>
      </c>
      <c r="D426" s="35" t="s">
        <v>163</v>
      </c>
      <c r="E426" s="34">
        <v>45566.0</v>
      </c>
      <c r="F426" s="36">
        <f t="shared" si="1"/>
        <v>4</v>
      </c>
      <c r="G426" s="34">
        <v>45602.0</v>
      </c>
      <c r="H426" s="36">
        <f t="shared" si="2"/>
        <v>3</v>
      </c>
      <c r="I426" s="35" t="s">
        <v>62</v>
      </c>
      <c r="J426" s="39"/>
      <c r="K426" s="38"/>
      <c r="L426" s="39"/>
      <c r="M426" s="39"/>
      <c r="N426" s="35" t="s">
        <v>17</v>
      </c>
      <c r="O426" s="40"/>
      <c r="P426" s="61"/>
      <c r="Q426" s="61"/>
      <c r="R426" s="61"/>
      <c r="S426" s="61"/>
      <c r="T426" s="61"/>
      <c r="U426" s="80"/>
      <c r="V426" s="80"/>
      <c r="W426" s="80"/>
    </row>
    <row r="427">
      <c r="A427" s="34">
        <v>45705.0</v>
      </c>
      <c r="B427" s="168">
        <v>45716.0</v>
      </c>
      <c r="C427" s="35">
        <v>240355.0</v>
      </c>
      <c r="D427" s="35" t="s">
        <v>163</v>
      </c>
      <c r="E427" s="34">
        <v>45627.0</v>
      </c>
      <c r="F427" s="36">
        <f t="shared" si="1"/>
        <v>2</v>
      </c>
      <c r="G427" s="34">
        <v>45679.0</v>
      </c>
      <c r="H427" s="36">
        <f t="shared" si="2"/>
        <v>1</v>
      </c>
      <c r="I427" s="35" t="s">
        <v>265</v>
      </c>
      <c r="J427" s="39"/>
      <c r="K427" s="38"/>
      <c r="L427" s="39"/>
      <c r="M427" s="39"/>
      <c r="N427" s="35" t="s">
        <v>17</v>
      </c>
      <c r="O427" s="40"/>
      <c r="P427" s="61"/>
      <c r="Q427" s="61"/>
      <c r="R427" s="61"/>
      <c r="S427" s="61"/>
      <c r="T427" s="61"/>
      <c r="U427" s="80"/>
      <c r="V427" s="80"/>
      <c r="W427" s="80"/>
    </row>
    <row r="428">
      <c r="A428" s="34">
        <v>45705.0</v>
      </c>
      <c r="B428" s="168">
        <v>45716.0</v>
      </c>
      <c r="C428" s="35">
        <v>229745.0</v>
      </c>
      <c r="D428" s="35" t="s">
        <v>163</v>
      </c>
      <c r="E428" s="34">
        <v>45505.0</v>
      </c>
      <c r="F428" s="36">
        <f t="shared" si="1"/>
        <v>6</v>
      </c>
      <c r="G428" s="34">
        <v>45569.0</v>
      </c>
      <c r="H428" s="36">
        <f t="shared" si="2"/>
        <v>4</v>
      </c>
      <c r="I428" s="35" t="s">
        <v>49</v>
      </c>
      <c r="J428" s="39"/>
      <c r="K428" s="38"/>
      <c r="L428" s="39"/>
      <c r="M428" s="39"/>
      <c r="N428" s="35" t="s">
        <v>17</v>
      </c>
      <c r="O428" s="40"/>
      <c r="P428" s="61"/>
      <c r="Q428" s="61"/>
      <c r="R428" s="61"/>
      <c r="S428" s="61"/>
      <c r="T428" s="61"/>
      <c r="U428" s="80"/>
      <c r="V428" s="80"/>
      <c r="W428" s="80"/>
    </row>
    <row r="429">
      <c r="A429" s="34">
        <v>45705.0</v>
      </c>
      <c r="B429" s="168">
        <v>45716.0</v>
      </c>
      <c r="C429" s="35">
        <v>219467.0</v>
      </c>
      <c r="D429" s="35" t="s">
        <v>163</v>
      </c>
      <c r="E429" s="34">
        <v>45292.0</v>
      </c>
      <c r="F429" s="36">
        <f t="shared" si="1"/>
        <v>13</v>
      </c>
      <c r="G429" s="34">
        <v>45475.0</v>
      </c>
      <c r="H429" s="36">
        <f t="shared" si="2"/>
        <v>7</v>
      </c>
      <c r="I429" s="35" t="s">
        <v>62</v>
      </c>
      <c r="J429" s="39"/>
      <c r="K429" s="38"/>
      <c r="L429" s="39"/>
      <c r="M429" s="39"/>
      <c r="N429" s="35" t="s">
        <v>17</v>
      </c>
      <c r="O429" s="40"/>
      <c r="P429" s="61"/>
      <c r="Q429" s="61"/>
      <c r="R429" s="61"/>
      <c r="S429" s="61"/>
      <c r="T429" s="61"/>
      <c r="U429" s="80"/>
      <c r="V429" s="80"/>
      <c r="W429" s="80"/>
    </row>
    <row r="430">
      <c r="A430" s="34">
        <v>45713.0</v>
      </c>
      <c r="B430" s="168">
        <v>45716.0</v>
      </c>
      <c r="C430" s="35">
        <v>218180.0</v>
      </c>
      <c r="D430" s="35" t="s">
        <v>163</v>
      </c>
      <c r="E430" s="34">
        <v>45474.0</v>
      </c>
      <c r="F430" s="36">
        <f t="shared" si="1"/>
        <v>7</v>
      </c>
      <c r="G430" s="34">
        <v>45506.0</v>
      </c>
      <c r="H430" s="36">
        <f t="shared" si="2"/>
        <v>6</v>
      </c>
      <c r="I430" s="35" t="s">
        <v>39</v>
      </c>
      <c r="J430" s="39"/>
      <c r="K430" s="48" t="s">
        <v>96</v>
      </c>
      <c r="L430" s="39"/>
      <c r="M430" s="39"/>
      <c r="N430" s="35" t="s">
        <v>17</v>
      </c>
      <c r="O430" s="40"/>
      <c r="P430" s="61"/>
      <c r="Q430" s="61"/>
      <c r="R430" s="61"/>
      <c r="S430" s="61"/>
      <c r="T430" s="61"/>
      <c r="U430" s="80"/>
      <c r="V430" s="80"/>
      <c r="W430" s="80"/>
    </row>
    <row r="431">
      <c r="A431" s="34">
        <v>45705.0</v>
      </c>
      <c r="B431" s="168">
        <v>45716.0</v>
      </c>
      <c r="C431" s="35">
        <v>226852.0</v>
      </c>
      <c r="D431" s="35" t="s">
        <v>163</v>
      </c>
      <c r="E431" s="34">
        <v>45474.0</v>
      </c>
      <c r="F431" s="36">
        <f t="shared" si="1"/>
        <v>7</v>
      </c>
      <c r="G431" s="34">
        <v>45539.0</v>
      </c>
      <c r="H431" s="36">
        <f t="shared" si="2"/>
        <v>5</v>
      </c>
      <c r="I431" s="35" t="s">
        <v>39</v>
      </c>
      <c r="J431" s="39"/>
      <c r="K431" s="38"/>
      <c r="L431" s="39"/>
      <c r="M431" s="39"/>
      <c r="N431" s="35" t="s">
        <v>17</v>
      </c>
      <c r="O431" s="40"/>
      <c r="P431" s="61"/>
      <c r="Q431" s="61"/>
      <c r="R431" s="61"/>
      <c r="S431" s="61"/>
      <c r="T431" s="61"/>
      <c r="U431" s="80"/>
      <c r="V431" s="80"/>
      <c r="W431" s="80"/>
    </row>
    <row r="432">
      <c r="A432" s="34">
        <v>45705.0</v>
      </c>
      <c r="B432" s="168">
        <v>45716.0</v>
      </c>
      <c r="C432" s="35">
        <v>228122.0</v>
      </c>
      <c r="D432" s="35" t="s">
        <v>163</v>
      </c>
      <c r="E432" s="34">
        <v>45444.0</v>
      </c>
      <c r="F432" s="36">
        <f t="shared" si="1"/>
        <v>8</v>
      </c>
      <c r="G432" s="34">
        <v>45552.0</v>
      </c>
      <c r="H432" s="36">
        <f t="shared" si="2"/>
        <v>5</v>
      </c>
      <c r="I432" s="35" t="s">
        <v>62</v>
      </c>
      <c r="J432" s="39"/>
      <c r="K432" s="38"/>
      <c r="L432" s="39"/>
      <c r="M432" s="39"/>
      <c r="N432" s="35" t="s">
        <v>17</v>
      </c>
      <c r="O432" s="40"/>
      <c r="P432" s="61"/>
      <c r="Q432" s="61"/>
      <c r="R432" s="61"/>
      <c r="S432" s="61"/>
      <c r="T432" s="61"/>
      <c r="U432" s="80"/>
      <c r="V432" s="80"/>
      <c r="W432" s="80"/>
    </row>
    <row r="433">
      <c r="A433" s="34">
        <v>45705.0</v>
      </c>
      <c r="B433" s="168">
        <v>45716.0</v>
      </c>
      <c r="C433" s="35">
        <v>227026.0</v>
      </c>
      <c r="D433" s="35" t="s">
        <v>163</v>
      </c>
      <c r="E433" s="34">
        <v>45444.0</v>
      </c>
      <c r="F433" s="36">
        <f t="shared" si="1"/>
        <v>8</v>
      </c>
      <c r="G433" s="34">
        <v>45567.0</v>
      </c>
      <c r="H433" s="36">
        <f t="shared" si="2"/>
        <v>4</v>
      </c>
      <c r="I433" s="35" t="s">
        <v>39</v>
      </c>
      <c r="J433" s="39"/>
      <c r="K433" s="38"/>
      <c r="L433" s="39"/>
      <c r="M433" s="39"/>
      <c r="N433" s="35" t="s">
        <v>17</v>
      </c>
      <c r="O433" s="40"/>
      <c r="P433" s="61"/>
      <c r="Q433" s="61"/>
      <c r="R433" s="61"/>
      <c r="S433" s="61"/>
      <c r="T433" s="61"/>
      <c r="U433" s="80"/>
      <c r="V433" s="80"/>
      <c r="W433" s="80"/>
    </row>
    <row r="434">
      <c r="A434" s="34">
        <v>45705.0</v>
      </c>
      <c r="B434" s="168">
        <v>45714.0</v>
      </c>
      <c r="C434" s="35">
        <v>230909.0</v>
      </c>
      <c r="D434" s="35" t="s">
        <v>163</v>
      </c>
      <c r="E434" s="34">
        <v>45505.0</v>
      </c>
      <c r="F434" s="36">
        <f t="shared" si="1"/>
        <v>6</v>
      </c>
      <c r="G434" s="37">
        <v>45581.0</v>
      </c>
      <c r="H434" s="36">
        <f t="shared" si="2"/>
        <v>4</v>
      </c>
      <c r="I434" s="35" t="s">
        <v>39</v>
      </c>
      <c r="J434" s="35">
        <v>514.0</v>
      </c>
      <c r="K434" s="48" t="s">
        <v>74</v>
      </c>
      <c r="L434" s="39"/>
      <c r="M434" s="35" t="s">
        <v>410</v>
      </c>
      <c r="N434" s="35" t="s">
        <v>20</v>
      </c>
      <c r="O434" s="40"/>
      <c r="P434" s="61"/>
      <c r="Q434" s="61"/>
      <c r="R434" s="61"/>
      <c r="S434" s="61"/>
      <c r="T434" s="61"/>
      <c r="U434" s="80"/>
      <c r="V434" s="80"/>
      <c r="W434" s="80"/>
    </row>
    <row r="435">
      <c r="A435" s="34">
        <v>45705.0</v>
      </c>
      <c r="B435" s="168">
        <v>45716.0</v>
      </c>
      <c r="C435" s="35">
        <v>233269.0</v>
      </c>
      <c r="D435" s="35" t="s">
        <v>163</v>
      </c>
      <c r="E435" s="34">
        <v>45474.0</v>
      </c>
      <c r="F435" s="36">
        <f t="shared" si="1"/>
        <v>7</v>
      </c>
      <c r="G435" s="34">
        <v>45601.0</v>
      </c>
      <c r="H435" s="36">
        <f t="shared" si="2"/>
        <v>3</v>
      </c>
      <c r="I435" s="35" t="s">
        <v>62</v>
      </c>
      <c r="J435" s="39"/>
      <c r="K435" s="38"/>
      <c r="L435" s="39"/>
      <c r="M435" s="39"/>
      <c r="N435" s="35" t="s">
        <v>17</v>
      </c>
      <c r="O435" s="40"/>
      <c r="P435" s="61"/>
      <c r="Q435" s="61"/>
      <c r="R435" s="61"/>
      <c r="S435" s="61"/>
      <c r="T435" s="61"/>
      <c r="U435" s="80"/>
      <c r="V435" s="80"/>
      <c r="W435" s="80"/>
    </row>
    <row r="436">
      <c r="A436" s="34">
        <v>45705.0</v>
      </c>
      <c r="B436" s="168">
        <v>45716.0</v>
      </c>
      <c r="C436" s="35">
        <v>233920.0</v>
      </c>
      <c r="D436" s="35" t="s">
        <v>163</v>
      </c>
      <c r="E436" s="34">
        <v>45566.0</v>
      </c>
      <c r="F436" s="36">
        <f t="shared" si="1"/>
        <v>4</v>
      </c>
      <c r="G436" s="37">
        <v>45609.0</v>
      </c>
      <c r="H436" s="36">
        <f t="shared" si="2"/>
        <v>3</v>
      </c>
      <c r="I436" s="35" t="s">
        <v>268</v>
      </c>
      <c r="J436" s="39"/>
      <c r="K436" s="38"/>
      <c r="L436" s="39"/>
      <c r="M436" s="39"/>
      <c r="N436" s="35" t="s">
        <v>17</v>
      </c>
      <c r="O436" s="40"/>
      <c r="P436" s="61"/>
      <c r="Q436" s="61"/>
      <c r="R436" s="61"/>
      <c r="S436" s="61"/>
      <c r="T436" s="61"/>
      <c r="U436" s="80"/>
      <c r="V436" s="80"/>
      <c r="W436" s="80"/>
    </row>
    <row r="437">
      <c r="A437" s="34">
        <v>45705.0</v>
      </c>
      <c r="B437" s="168">
        <v>45716.0</v>
      </c>
      <c r="C437" s="35">
        <v>234905.0</v>
      </c>
      <c r="D437" s="35" t="s">
        <v>163</v>
      </c>
      <c r="E437" s="34">
        <v>45566.0</v>
      </c>
      <c r="F437" s="36">
        <f t="shared" si="1"/>
        <v>4</v>
      </c>
      <c r="G437" s="37">
        <v>45617.0</v>
      </c>
      <c r="H437" s="36">
        <f t="shared" si="2"/>
        <v>3</v>
      </c>
      <c r="I437" s="35" t="s">
        <v>62</v>
      </c>
      <c r="J437" s="39"/>
      <c r="K437" s="38"/>
      <c r="L437" s="39"/>
      <c r="M437" s="39"/>
      <c r="N437" s="35" t="s">
        <v>17</v>
      </c>
      <c r="O437" s="40"/>
      <c r="P437" s="61"/>
      <c r="Q437" s="61"/>
      <c r="R437" s="61"/>
      <c r="S437" s="61"/>
      <c r="T437" s="61"/>
      <c r="U437" s="80"/>
      <c r="V437" s="80"/>
      <c r="W437" s="80"/>
    </row>
    <row r="438">
      <c r="A438" s="34">
        <v>45705.0</v>
      </c>
      <c r="B438" s="168">
        <v>45716.0</v>
      </c>
      <c r="C438" s="35">
        <v>236195.0</v>
      </c>
      <c r="D438" s="35" t="s">
        <v>163</v>
      </c>
      <c r="E438" s="34">
        <v>45597.0</v>
      </c>
      <c r="F438" s="36">
        <f t="shared" si="1"/>
        <v>3</v>
      </c>
      <c r="G438" s="34">
        <v>45630.0</v>
      </c>
      <c r="H438" s="36">
        <f t="shared" si="2"/>
        <v>2</v>
      </c>
      <c r="I438" s="35" t="s">
        <v>62</v>
      </c>
      <c r="J438" s="39"/>
      <c r="K438" s="38"/>
      <c r="L438" s="39"/>
      <c r="M438" s="39"/>
      <c r="N438" s="35" t="s">
        <v>17</v>
      </c>
      <c r="O438" s="40"/>
      <c r="P438" s="61"/>
      <c r="Q438" s="61"/>
      <c r="R438" s="61"/>
      <c r="S438" s="61"/>
      <c r="T438" s="61"/>
      <c r="U438" s="80"/>
      <c r="V438" s="80"/>
      <c r="W438" s="80"/>
    </row>
    <row r="439">
      <c r="A439" s="34">
        <v>45705.0</v>
      </c>
      <c r="B439" s="168">
        <v>45716.0</v>
      </c>
      <c r="C439" s="35">
        <v>236369.0</v>
      </c>
      <c r="D439" s="35" t="s">
        <v>163</v>
      </c>
      <c r="E439" s="34">
        <v>45597.0</v>
      </c>
      <c r="F439" s="36">
        <f t="shared" si="1"/>
        <v>3</v>
      </c>
      <c r="G439" s="37">
        <v>45639.0</v>
      </c>
      <c r="H439" s="36">
        <f t="shared" si="2"/>
        <v>2</v>
      </c>
      <c r="I439" s="35" t="s">
        <v>62</v>
      </c>
      <c r="J439" s="39"/>
      <c r="K439" s="38"/>
      <c r="L439" s="39"/>
      <c r="M439" s="39"/>
      <c r="N439" s="35" t="s">
        <v>17</v>
      </c>
      <c r="O439" s="40"/>
      <c r="P439" s="61"/>
      <c r="Q439" s="61"/>
      <c r="R439" s="61"/>
      <c r="S439" s="61"/>
      <c r="T439" s="61"/>
      <c r="U439" s="80"/>
      <c r="V439" s="80"/>
      <c r="W439" s="80"/>
    </row>
    <row r="440">
      <c r="A440" s="34">
        <v>45705.0</v>
      </c>
      <c r="B440" s="168">
        <v>45716.0</v>
      </c>
      <c r="C440" s="35">
        <v>238043.0</v>
      </c>
      <c r="D440" s="35" t="s">
        <v>163</v>
      </c>
      <c r="E440" s="34">
        <v>45566.0</v>
      </c>
      <c r="F440" s="36">
        <f t="shared" si="1"/>
        <v>4</v>
      </c>
      <c r="G440" s="34">
        <v>45661.0</v>
      </c>
      <c r="H440" s="36">
        <f t="shared" si="2"/>
        <v>1</v>
      </c>
      <c r="I440" s="35" t="s">
        <v>62</v>
      </c>
      <c r="J440" s="39"/>
      <c r="K440" s="38"/>
      <c r="L440" s="39"/>
      <c r="M440" s="39"/>
      <c r="N440" s="35" t="s">
        <v>17</v>
      </c>
      <c r="O440" s="40"/>
      <c r="P440" s="61"/>
      <c r="Q440" s="61"/>
      <c r="R440" s="61"/>
      <c r="S440" s="61"/>
      <c r="T440" s="61"/>
      <c r="U440" s="80"/>
      <c r="V440" s="80"/>
      <c r="W440" s="80"/>
    </row>
    <row r="441">
      <c r="A441" s="34">
        <v>45705.0</v>
      </c>
      <c r="B441" s="168">
        <v>45716.0</v>
      </c>
      <c r="C441" s="35">
        <v>199866.0</v>
      </c>
      <c r="D441" s="35" t="s">
        <v>163</v>
      </c>
      <c r="E441" s="34">
        <v>44531.0</v>
      </c>
      <c r="F441" s="36">
        <f t="shared" si="1"/>
        <v>38</v>
      </c>
      <c r="G441" s="34">
        <v>45665.0</v>
      </c>
      <c r="H441" s="36">
        <f t="shared" si="2"/>
        <v>1</v>
      </c>
      <c r="I441" s="35" t="s">
        <v>39</v>
      </c>
      <c r="J441" s="39"/>
      <c r="K441" s="38"/>
      <c r="L441" s="39"/>
      <c r="M441" s="39"/>
      <c r="N441" s="35" t="s">
        <v>17</v>
      </c>
      <c r="O441" s="40"/>
      <c r="P441" s="61"/>
      <c r="Q441" s="61"/>
      <c r="R441" s="61"/>
      <c r="S441" s="61"/>
      <c r="T441" s="61"/>
      <c r="U441" s="80"/>
      <c r="V441" s="80"/>
      <c r="W441" s="80"/>
    </row>
    <row r="442">
      <c r="A442" s="34">
        <v>45705.0</v>
      </c>
      <c r="B442" s="168">
        <v>45716.0</v>
      </c>
      <c r="C442" s="35">
        <v>239881.0</v>
      </c>
      <c r="D442" s="35" t="s">
        <v>163</v>
      </c>
      <c r="E442" s="34">
        <v>45627.0</v>
      </c>
      <c r="F442" s="36">
        <f t="shared" si="1"/>
        <v>2</v>
      </c>
      <c r="G442" s="34">
        <v>45674.0</v>
      </c>
      <c r="H442" s="36">
        <f t="shared" si="2"/>
        <v>1</v>
      </c>
      <c r="I442" s="35" t="s">
        <v>39</v>
      </c>
      <c r="J442" s="39"/>
      <c r="K442" s="38"/>
      <c r="L442" s="39"/>
      <c r="M442" s="39"/>
      <c r="N442" s="35" t="s">
        <v>17</v>
      </c>
      <c r="O442" s="40"/>
      <c r="P442" s="61"/>
      <c r="Q442" s="61"/>
      <c r="R442" s="61"/>
      <c r="S442" s="61"/>
      <c r="T442" s="61"/>
      <c r="U442" s="80"/>
      <c r="V442" s="80"/>
      <c r="W442" s="80"/>
    </row>
    <row r="443">
      <c r="A443" s="34">
        <v>45705.0</v>
      </c>
      <c r="B443" s="168">
        <v>45716.0</v>
      </c>
      <c r="C443" s="35">
        <v>241279.0</v>
      </c>
      <c r="D443" s="35" t="s">
        <v>163</v>
      </c>
      <c r="E443" s="34">
        <v>45658.0</v>
      </c>
      <c r="F443" s="36">
        <f t="shared" si="1"/>
        <v>1</v>
      </c>
      <c r="G443" s="34">
        <v>45687.0</v>
      </c>
      <c r="H443" s="36">
        <f t="shared" si="2"/>
        <v>0</v>
      </c>
      <c r="I443" s="35" t="s">
        <v>62</v>
      </c>
      <c r="J443" s="39"/>
      <c r="K443" s="38"/>
      <c r="L443" s="39"/>
      <c r="M443" s="39"/>
      <c r="N443" s="35" t="s">
        <v>17</v>
      </c>
      <c r="O443" s="40"/>
      <c r="P443" s="61"/>
      <c r="Q443" s="61"/>
      <c r="R443" s="61"/>
      <c r="S443" s="61"/>
      <c r="T443" s="61"/>
      <c r="U443" s="80"/>
      <c r="V443" s="80"/>
      <c r="W443" s="80"/>
    </row>
    <row r="444">
      <c r="A444" s="34">
        <v>45705.0</v>
      </c>
      <c r="B444" s="168">
        <v>45716.0</v>
      </c>
      <c r="C444" s="35">
        <v>204469.0</v>
      </c>
      <c r="D444" s="35" t="s">
        <v>163</v>
      </c>
      <c r="E444" s="34">
        <v>45597.0</v>
      </c>
      <c r="F444" s="36">
        <f t="shared" si="1"/>
        <v>3</v>
      </c>
      <c r="G444" s="34">
        <v>45695.0</v>
      </c>
      <c r="H444" s="36">
        <f t="shared" si="2"/>
        <v>0</v>
      </c>
      <c r="I444" s="35" t="s">
        <v>46</v>
      </c>
      <c r="J444" s="39"/>
      <c r="K444" s="38"/>
      <c r="L444" s="39"/>
      <c r="M444" s="39"/>
      <c r="N444" s="35" t="s">
        <v>17</v>
      </c>
      <c r="O444" s="40"/>
      <c r="P444" s="61"/>
      <c r="Q444" s="61"/>
      <c r="R444" s="61"/>
      <c r="S444" s="61"/>
      <c r="T444" s="61"/>
      <c r="U444" s="80"/>
      <c r="V444" s="80"/>
      <c r="W444" s="80"/>
    </row>
    <row r="445">
      <c r="A445" s="34">
        <v>45705.0</v>
      </c>
      <c r="B445" s="168">
        <v>45716.0</v>
      </c>
      <c r="C445" s="35">
        <v>71370.0</v>
      </c>
      <c r="D445" s="35" t="s">
        <v>166</v>
      </c>
      <c r="E445" s="34">
        <v>44136.0</v>
      </c>
      <c r="F445" s="36">
        <f t="shared" si="1"/>
        <v>51</v>
      </c>
      <c r="G445" s="34">
        <v>44166.0</v>
      </c>
      <c r="H445" s="36">
        <f t="shared" si="2"/>
        <v>50</v>
      </c>
      <c r="I445" s="35" t="s">
        <v>43</v>
      </c>
      <c r="J445" s="39"/>
      <c r="K445" s="38"/>
      <c r="L445" s="39"/>
      <c r="M445" s="39"/>
      <c r="N445" s="35" t="s">
        <v>17</v>
      </c>
      <c r="O445" s="40"/>
      <c r="P445" s="61"/>
      <c r="Q445" s="61"/>
      <c r="R445" s="61"/>
      <c r="S445" s="61"/>
      <c r="T445" s="61"/>
      <c r="U445" s="80"/>
      <c r="V445" s="80"/>
      <c r="W445" s="80"/>
    </row>
    <row r="446">
      <c r="A446" s="34">
        <v>45705.0</v>
      </c>
      <c r="B446" s="168">
        <v>45716.0</v>
      </c>
      <c r="C446" s="35">
        <v>197038.0</v>
      </c>
      <c r="D446" s="35" t="s">
        <v>166</v>
      </c>
      <c r="E446" s="34">
        <v>45261.0</v>
      </c>
      <c r="F446" s="36">
        <f t="shared" si="1"/>
        <v>14</v>
      </c>
      <c r="G446" s="34">
        <v>45316.0</v>
      </c>
      <c r="H446" s="36">
        <f t="shared" si="2"/>
        <v>13</v>
      </c>
      <c r="I446" s="35" t="s">
        <v>39</v>
      </c>
      <c r="J446" s="39"/>
      <c r="K446" s="38"/>
      <c r="L446" s="39"/>
      <c r="M446" s="39"/>
      <c r="N446" s="35" t="s">
        <v>17</v>
      </c>
      <c r="O446" s="40"/>
      <c r="P446" s="61"/>
      <c r="Q446" s="61"/>
      <c r="R446" s="61"/>
      <c r="S446" s="61"/>
      <c r="T446" s="61"/>
      <c r="U446" s="80"/>
      <c r="V446" s="80"/>
      <c r="W446" s="80"/>
    </row>
    <row r="447">
      <c r="A447" s="34">
        <v>45705.0</v>
      </c>
      <c r="B447" s="168">
        <v>45716.0</v>
      </c>
      <c r="C447" s="35">
        <v>224073.0</v>
      </c>
      <c r="D447" s="35" t="s">
        <v>166</v>
      </c>
      <c r="E447" s="34">
        <v>45413.0</v>
      </c>
      <c r="F447" s="36">
        <f t="shared" si="1"/>
        <v>9</v>
      </c>
      <c r="G447" s="34">
        <v>45511.0</v>
      </c>
      <c r="H447" s="36">
        <f t="shared" si="2"/>
        <v>6</v>
      </c>
      <c r="I447" s="35" t="s">
        <v>62</v>
      </c>
      <c r="J447" s="39"/>
      <c r="K447" s="38"/>
      <c r="L447" s="39"/>
      <c r="M447" s="39"/>
      <c r="N447" s="35" t="s">
        <v>17</v>
      </c>
      <c r="O447" s="40"/>
      <c r="P447" s="61"/>
      <c r="Q447" s="61"/>
      <c r="R447" s="61"/>
      <c r="S447" s="61"/>
      <c r="T447" s="61"/>
      <c r="U447" s="80"/>
      <c r="V447" s="80"/>
      <c r="W447" s="80"/>
    </row>
    <row r="448">
      <c r="A448" s="34">
        <v>45705.0</v>
      </c>
      <c r="B448" s="168">
        <v>45716.0</v>
      </c>
      <c r="C448" s="35">
        <v>230827.0</v>
      </c>
      <c r="D448" s="35" t="s">
        <v>166</v>
      </c>
      <c r="E448" s="34">
        <v>45536.0</v>
      </c>
      <c r="F448" s="36">
        <f t="shared" si="1"/>
        <v>5</v>
      </c>
      <c r="G448" s="37">
        <v>45580.0</v>
      </c>
      <c r="H448" s="36">
        <f t="shared" si="2"/>
        <v>4</v>
      </c>
      <c r="I448" s="35" t="s">
        <v>43</v>
      </c>
      <c r="J448" s="39"/>
      <c r="K448" s="48" t="s">
        <v>74</v>
      </c>
      <c r="L448" s="39"/>
      <c r="M448" s="39"/>
      <c r="N448" s="35" t="s">
        <v>18</v>
      </c>
      <c r="O448" s="40"/>
      <c r="P448" s="61"/>
      <c r="Q448" s="61"/>
      <c r="R448" s="61"/>
      <c r="S448" s="61"/>
      <c r="T448" s="61"/>
      <c r="U448" s="80"/>
      <c r="V448" s="80"/>
      <c r="W448" s="80"/>
    </row>
    <row r="449">
      <c r="A449" s="34">
        <v>45705.0</v>
      </c>
      <c r="B449" s="168">
        <v>45716.0</v>
      </c>
      <c r="C449" s="35">
        <v>230904.0</v>
      </c>
      <c r="D449" s="35" t="s">
        <v>166</v>
      </c>
      <c r="E449" s="34">
        <v>45566.0</v>
      </c>
      <c r="F449" s="36">
        <f t="shared" si="1"/>
        <v>4</v>
      </c>
      <c r="G449" s="34">
        <v>45602.0</v>
      </c>
      <c r="H449" s="36">
        <f t="shared" si="2"/>
        <v>3</v>
      </c>
      <c r="I449" s="35" t="s">
        <v>62</v>
      </c>
      <c r="J449" s="39"/>
      <c r="K449" s="38"/>
      <c r="L449" s="39"/>
      <c r="M449" s="39"/>
      <c r="N449" s="35" t="s">
        <v>17</v>
      </c>
      <c r="O449" s="40"/>
      <c r="P449" s="61"/>
      <c r="Q449" s="61"/>
      <c r="R449" s="61"/>
      <c r="S449" s="61"/>
      <c r="T449" s="61"/>
      <c r="U449" s="80"/>
      <c r="V449" s="80"/>
      <c r="W449" s="80"/>
    </row>
    <row r="450">
      <c r="A450" s="34">
        <v>45705.0</v>
      </c>
      <c r="B450" s="168">
        <v>45716.0</v>
      </c>
      <c r="C450" s="35">
        <v>236518.0</v>
      </c>
      <c r="D450" s="35" t="s">
        <v>166</v>
      </c>
      <c r="E450" s="34">
        <v>45536.0</v>
      </c>
      <c r="F450" s="36">
        <f t="shared" si="1"/>
        <v>5</v>
      </c>
      <c r="G450" s="34">
        <v>45632.0</v>
      </c>
      <c r="H450" s="36">
        <f t="shared" si="2"/>
        <v>2</v>
      </c>
      <c r="I450" s="35" t="s">
        <v>43</v>
      </c>
      <c r="J450" s="39"/>
      <c r="K450" s="38"/>
      <c r="L450" s="39"/>
      <c r="M450" s="39"/>
      <c r="N450" s="35" t="s">
        <v>17</v>
      </c>
      <c r="O450" s="40"/>
      <c r="P450" s="61"/>
      <c r="Q450" s="61"/>
      <c r="R450" s="61"/>
      <c r="S450" s="61"/>
      <c r="T450" s="61"/>
      <c r="U450" s="80"/>
      <c r="V450" s="80"/>
      <c r="W450" s="80"/>
    </row>
    <row r="451">
      <c r="A451" s="34">
        <v>45705.0</v>
      </c>
      <c r="B451" s="168">
        <v>45716.0</v>
      </c>
      <c r="C451" s="35">
        <v>232203.0</v>
      </c>
      <c r="D451" s="35" t="s">
        <v>166</v>
      </c>
      <c r="E451" s="34">
        <v>45536.0</v>
      </c>
      <c r="F451" s="36">
        <f t="shared" si="1"/>
        <v>5</v>
      </c>
      <c r="G451" s="37">
        <v>45589.0</v>
      </c>
      <c r="H451" s="36">
        <f t="shared" si="2"/>
        <v>4</v>
      </c>
      <c r="I451" s="35" t="s">
        <v>43</v>
      </c>
      <c r="J451" s="39"/>
      <c r="K451" s="38"/>
      <c r="L451" s="39"/>
      <c r="M451" s="39"/>
      <c r="N451" s="35" t="s">
        <v>17</v>
      </c>
      <c r="O451" s="40"/>
      <c r="P451" s="61"/>
      <c r="Q451" s="61"/>
      <c r="R451" s="61"/>
      <c r="S451" s="61"/>
      <c r="T451" s="61"/>
      <c r="U451" s="80"/>
      <c r="V451" s="80"/>
      <c r="W451" s="80"/>
    </row>
    <row r="452">
      <c r="A452" s="34">
        <v>45705.0</v>
      </c>
      <c r="B452" s="168">
        <v>45716.0</v>
      </c>
      <c r="C452" s="35">
        <v>101264.0</v>
      </c>
      <c r="D452" s="35" t="s">
        <v>94</v>
      </c>
      <c r="E452" s="34">
        <v>44044.0</v>
      </c>
      <c r="F452" s="36">
        <f t="shared" si="1"/>
        <v>54</v>
      </c>
      <c r="G452" s="34">
        <v>44464.0</v>
      </c>
      <c r="H452" s="36">
        <f t="shared" si="2"/>
        <v>41</v>
      </c>
      <c r="I452" s="35" t="s">
        <v>265</v>
      </c>
      <c r="J452" s="39"/>
      <c r="K452" s="38"/>
      <c r="L452" s="39"/>
      <c r="M452" s="39"/>
      <c r="N452" s="35" t="s">
        <v>17</v>
      </c>
      <c r="O452" s="40"/>
      <c r="P452" s="61"/>
      <c r="Q452" s="61"/>
      <c r="R452" s="61"/>
      <c r="S452" s="61"/>
      <c r="T452" s="61"/>
      <c r="U452" s="80"/>
      <c r="V452" s="80"/>
      <c r="W452" s="80"/>
    </row>
    <row r="453">
      <c r="A453" s="34">
        <v>45705.0</v>
      </c>
      <c r="B453" s="168">
        <v>45716.0</v>
      </c>
      <c r="C453" s="35">
        <v>189360.0</v>
      </c>
      <c r="D453" s="35" t="s">
        <v>94</v>
      </c>
      <c r="E453" s="34">
        <v>45139.0</v>
      </c>
      <c r="F453" s="36">
        <f t="shared" si="1"/>
        <v>18</v>
      </c>
      <c r="G453" s="37">
        <v>45213.0</v>
      </c>
      <c r="H453" s="36">
        <f t="shared" si="2"/>
        <v>16</v>
      </c>
      <c r="I453" s="35" t="s">
        <v>62</v>
      </c>
      <c r="J453" s="39"/>
      <c r="K453" s="38"/>
      <c r="L453" s="39"/>
      <c r="M453" s="39"/>
      <c r="N453" s="35" t="s">
        <v>17</v>
      </c>
      <c r="O453" s="40"/>
      <c r="P453" s="61"/>
      <c r="Q453" s="61"/>
      <c r="R453" s="61"/>
      <c r="S453" s="61"/>
      <c r="T453" s="61"/>
      <c r="U453" s="80"/>
      <c r="V453" s="80"/>
      <c r="W453" s="80"/>
    </row>
    <row r="454">
      <c r="A454" s="34">
        <v>45705.0</v>
      </c>
      <c r="B454" s="168">
        <v>45716.0</v>
      </c>
      <c r="C454" s="35">
        <v>199696.0</v>
      </c>
      <c r="D454" s="35" t="s">
        <v>94</v>
      </c>
      <c r="E454" s="34">
        <v>45261.0</v>
      </c>
      <c r="F454" s="36">
        <f t="shared" si="1"/>
        <v>14</v>
      </c>
      <c r="G454" s="34">
        <v>45314.0</v>
      </c>
      <c r="H454" s="36">
        <f t="shared" si="2"/>
        <v>13</v>
      </c>
      <c r="I454" s="35" t="s">
        <v>268</v>
      </c>
      <c r="J454" s="39"/>
      <c r="K454" s="38"/>
      <c r="L454" s="39"/>
      <c r="M454" s="39"/>
      <c r="N454" s="35" t="s">
        <v>17</v>
      </c>
      <c r="O454" s="40"/>
      <c r="P454" s="61"/>
      <c r="Q454" s="61"/>
      <c r="R454" s="61"/>
      <c r="S454" s="61"/>
      <c r="T454" s="61"/>
      <c r="U454" s="80"/>
      <c r="V454" s="80"/>
      <c r="W454" s="80"/>
    </row>
    <row r="455">
      <c r="A455" s="34">
        <v>45705.0</v>
      </c>
      <c r="B455" s="168">
        <v>45716.0</v>
      </c>
      <c r="C455" s="35">
        <v>210216.0</v>
      </c>
      <c r="D455" s="35" t="s">
        <v>94</v>
      </c>
      <c r="E455" s="34">
        <v>45352.0</v>
      </c>
      <c r="F455" s="36">
        <f t="shared" si="1"/>
        <v>11</v>
      </c>
      <c r="G455" s="34">
        <v>45401.0</v>
      </c>
      <c r="H455" s="36">
        <f t="shared" si="2"/>
        <v>10</v>
      </c>
      <c r="I455" s="35" t="s">
        <v>62</v>
      </c>
      <c r="J455" s="39"/>
      <c r="K455" s="38"/>
      <c r="L455" s="39"/>
      <c r="M455" s="39"/>
      <c r="N455" s="35" t="s">
        <v>17</v>
      </c>
      <c r="O455" s="40"/>
      <c r="P455" s="61"/>
      <c r="Q455" s="61"/>
      <c r="R455" s="61"/>
      <c r="S455" s="61"/>
      <c r="T455" s="61"/>
      <c r="U455" s="80"/>
      <c r="V455" s="80"/>
      <c r="W455" s="80"/>
    </row>
    <row r="456">
      <c r="A456" s="34">
        <v>45705.0</v>
      </c>
      <c r="B456" s="168">
        <v>45716.0</v>
      </c>
      <c r="C456" s="35">
        <v>222811.0</v>
      </c>
      <c r="D456" s="35" t="s">
        <v>94</v>
      </c>
      <c r="E456" s="34">
        <v>45444.0</v>
      </c>
      <c r="F456" s="36">
        <f t="shared" si="1"/>
        <v>8</v>
      </c>
      <c r="G456" s="34">
        <v>45498.0</v>
      </c>
      <c r="H456" s="36">
        <f t="shared" si="2"/>
        <v>7</v>
      </c>
      <c r="I456" s="35" t="s">
        <v>62</v>
      </c>
      <c r="J456" s="39"/>
      <c r="K456" s="38"/>
      <c r="L456" s="39"/>
      <c r="M456" s="39"/>
      <c r="N456" s="35" t="s">
        <v>17</v>
      </c>
      <c r="O456" s="40"/>
      <c r="P456" s="61"/>
      <c r="Q456" s="61"/>
      <c r="R456" s="61"/>
      <c r="S456" s="61"/>
      <c r="T456" s="61"/>
      <c r="U456" s="80"/>
      <c r="V456" s="80"/>
      <c r="W456" s="80"/>
    </row>
    <row r="457">
      <c r="A457" s="34">
        <v>45705.0</v>
      </c>
      <c r="B457" s="34">
        <v>45707.0</v>
      </c>
      <c r="C457" s="35">
        <v>224017.0</v>
      </c>
      <c r="D457" s="35" t="s">
        <v>94</v>
      </c>
      <c r="E457" s="34">
        <v>45474.0</v>
      </c>
      <c r="F457" s="36">
        <f t="shared" si="1"/>
        <v>7</v>
      </c>
      <c r="G457" s="34">
        <v>45510.0</v>
      </c>
      <c r="H457" s="36">
        <f t="shared" si="2"/>
        <v>6</v>
      </c>
      <c r="I457" s="35" t="s">
        <v>62</v>
      </c>
      <c r="J457" s="39"/>
      <c r="K457" s="38"/>
      <c r="L457" s="39"/>
      <c r="M457" s="39"/>
      <c r="N457" s="35" t="s">
        <v>21</v>
      </c>
      <c r="O457" s="40"/>
      <c r="P457" s="61"/>
      <c r="Q457" s="61"/>
      <c r="R457" s="61"/>
      <c r="S457" s="61"/>
      <c r="T457" s="61"/>
      <c r="U457" s="80"/>
      <c r="V457" s="80"/>
      <c r="W457" s="80"/>
    </row>
    <row r="458">
      <c r="A458" s="34">
        <v>45705.0</v>
      </c>
      <c r="B458" s="168">
        <v>45716.0</v>
      </c>
      <c r="C458" s="35">
        <v>240135.0</v>
      </c>
      <c r="D458" s="35" t="s">
        <v>94</v>
      </c>
      <c r="E458" s="34">
        <v>45536.0</v>
      </c>
      <c r="F458" s="36">
        <f t="shared" si="1"/>
        <v>5</v>
      </c>
      <c r="G458" s="34">
        <v>45678.0</v>
      </c>
      <c r="H458" s="36">
        <f t="shared" si="2"/>
        <v>1</v>
      </c>
      <c r="I458" s="35" t="s">
        <v>49</v>
      </c>
      <c r="J458" s="39"/>
      <c r="K458" s="38"/>
      <c r="L458" s="39"/>
      <c r="M458" s="39"/>
      <c r="N458" s="35" t="s">
        <v>17</v>
      </c>
      <c r="O458" s="40"/>
      <c r="P458" s="61"/>
      <c r="Q458" s="61"/>
      <c r="R458" s="61"/>
      <c r="S458" s="61"/>
      <c r="T458" s="61"/>
      <c r="U458" s="80"/>
      <c r="V458" s="80"/>
      <c r="W458" s="80"/>
    </row>
    <row r="459">
      <c r="A459" s="34">
        <v>45705.0</v>
      </c>
      <c r="B459" s="168">
        <v>45716.0</v>
      </c>
      <c r="C459" s="35">
        <v>239250.0</v>
      </c>
      <c r="D459" s="35" t="s">
        <v>94</v>
      </c>
      <c r="E459" s="34">
        <v>45597.0</v>
      </c>
      <c r="F459" s="36">
        <f t="shared" si="1"/>
        <v>3</v>
      </c>
      <c r="G459" s="34">
        <v>45670.0</v>
      </c>
      <c r="H459" s="36">
        <f t="shared" si="2"/>
        <v>1</v>
      </c>
      <c r="I459" s="35" t="s">
        <v>62</v>
      </c>
      <c r="J459" s="39"/>
      <c r="K459" s="38"/>
      <c r="L459" s="39"/>
      <c r="M459" s="39"/>
      <c r="N459" s="35" t="s">
        <v>17</v>
      </c>
      <c r="O459" s="40"/>
      <c r="P459" s="61"/>
      <c r="Q459" s="61"/>
      <c r="R459" s="61"/>
      <c r="S459" s="61"/>
      <c r="T459" s="61"/>
      <c r="U459" s="80"/>
      <c r="V459" s="80"/>
      <c r="W459" s="80"/>
    </row>
    <row r="460">
      <c r="A460" s="34">
        <v>45705.0</v>
      </c>
      <c r="B460" s="168">
        <v>45716.0</v>
      </c>
      <c r="C460" s="35">
        <v>112167.0</v>
      </c>
      <c r="D460" s="35" t="s">
        <v>94</v>
      </c>
      <c r="E460" s="34">
        <v>44470.0</v>
      </c>
      <c r="F460" s="36">
        <f t="shared" si="1"/>
        <v>40</v>
      </c>
      <c r="G460" s="34">
        <v>44575.0</v>
      </c>
      <c r="H460" s="36">
        <f t="shared" si="2"/>
        <v>37</v>
      </c>
      <c r="I460" s="35" t="s">
        <v>265</v>
      </c>
      <c r="J460" s="39"/>
      <c r="K460" s="38"/>
      <c r="L460" s="39"/>
      <c r="M460" s="39"/>
      <c r="N460" s="35" t="s">
        <v>17</v>
      </c>
      <c r="O460" s="40"/>
      <c r="P460" s="61"/>
      <c r="Q460" s="61"/>
      <c r="R460" s="61"/>
      <c r="S460" s="61"/>
      <c r="T460" s="61"/>
      <c r="U460" s="80"/>
      <c r="V460" s="80"/>
      <c r="W460" s="80"/>
    </row>
    <row r="461">
      <c r="A461" s="34">
        <v>45705.0</v>
      </c>
      <c r="B461" s="168">
        <v>45716.0</v>
      </c>
      <c r="C461" s="35">
        <v>183135.0</v>
      </c>
      <c r="D461" s="35" t="s">
        <v>94</v>
      </c>
      <c r="E461" s="34">
        <v>45047.0</v>
      </c>
      <c r="F461" s="36">
        <f t="shared" si="1"/>
        <v>21</v>
      </c>
      <c r="G461" s="34">
        <v>45160.0</v>
      </c>
      <c r="H461" s="36">
        <f t="shared" si="2"/>
        <v>18</v>
      </c>
      <c r="I461" s="35" t="s">
        <v>39</v>
      </c>
      <c r="J461" s="39"/>
      <c r="K461" s="38"/>
      <c r="L461" s="39"/>
      <c r="M461" s="39"/>
      <c r="N461" s="35" t="s">
        <v>17</v>
      </c>
      <c r="O461" s="40"/>
      <c r="P461" s="61"/>
      <c r="Q461" s="61"/>
      <c r="R461" s="61"/>
      <c r="S461" s="61"/>
      <c r="T461" s="61"/>
      <c r="U461" s="80"/>
      <c r="V461" s="80"/>
      <c r="W461" s="80"/>
    </row>
    <row r="462">
      <c r="A462" s="34">
        <v>45705.0</v>
      </c>
      <c r="B462" s="168">
        <v>45716.0</v>
      </c>
      <c r="C462" s="35">
        <v>203767.0</v>
      </c>
      <c r="D462" s="35" t="s">
        <v>94</v>
      </c>
      <c r="E462" s="34">
        <v>45323.0</v>
      </c>
      <c r="F462" s="36">
        <f t="shared" si="1"/>
        <v>12</v>
      </c>
      <c r="G462" s="34">
        <v>45345.0</v>
      </c>
      <c r="H462" s="36">
        <f t="shared" si="2"/>
        <v>12</v>
      </c>
      <c r="I462" s="35" t="s">
        <v>39</v>
      </c>
      <c r="J462" s="39"/>
      <c r="K462" s="38"/>
      <c r="L462" s="39"/>
      <c r="M462" s="39"/>
      <c r="N462" s="35" t="s">
        <v>17</v>
      </c>
      <c r="O462" s="40"/>
      <c r="P462" s="61"/>
      <c r="Q462" s="61"/>
      <c r="R462" s="61"/>
      <c r="S462" s="61"/>
      <c r="T462" s="61"/>
      <c r="U462" s="80"/>
      <c r="V462" s="80"/>
      <c r="W462" s="80"/>
    </row>
    <row r="463">
      <c r="A463" s="34">
        <v>45705.0</v>
      </c>
      <c r="B463" s="168">
        <v>45716.0</v>
      </c>
      <c r="C463" s="35">
        <v>211714.0</v>
      </c>
      <c r="D463" s="35" t="s">
        <v>94</v>
      </c>
      <c r="E463" s="34">
        <v>45323.0</v>
      </c>
      <c r="F463" s="36">
        <f t="shared" si="1"/>
        <v>12</v>
      </c>
      <c r="G463" s="34">
        <v>45405.0</v>
      </c>
      <c r="H463" s="36">
        <f t="shared" si="2"/>
        <v>10</v>
      </c>
      <c r="I463" s="35" t="s">
        <v>39</v>
      </c>
      <c r="J463" s="39"/>
      <c r="K463" s="38"/>
      <c r="L463" s="39"/>
      <c r="M463" s="39"/>
      <c r="N463" s="35" t="s">
        <v>17</v>
      </c>
      <c r="O463" s="40"/>
      <c r="P463" s="61"/>
      <c r="Q463" s="61"/>
      <c r="R463" s="61"/>
      <c r="S463" s="61"/>
      <c r="T463" s="61"/>
      <c r="U463" s="80"/>
      <c r="V463" s="80"/>
      <c r="W463" s="80"/>
    </row>
    <row r="464">
      <c r="A464" s="34">
        <v>45705.0</v>
      </c>
      <c r="B464" s="168">
        <v>45716.0</v>
      </c>
      <c r="C464" s="35">
        <v>221829.0</v>
      </c>
      <c r="D464" s="35" t="s">
        <v>94</v>
      </c>
      <c r="E464" s="34">
        <v>45383.0</v>
      </c>
      <c r="F464" s="36">
        <f t="shared" si="1"/>
        <v>10</v>
      </c>
      <c r="G464" s="34">
        <v>45490.0</v>
      </c>
      <c r="H464" s="36">
        <f t="shared" si="2"/>
        <v>7</v>
      </c>
      <c r="I464" s="35" t="s">
        <v>39</v>
      </c>
      <c r="J464" s="39"/>
      <c r="K464" s="38"/>
      <c r="L464" s="39"/>
      <c r="M464" s="39"/>
      <c r="N464" s="35" t="s">
        <v>17</v>
      </c>
      <c r="O464" s="40"/>
      <c r="P464" s="61"/>
      <c r="Q464" s="61"/>
      <c r="R464" s="61"/>
      <c r="S464" s="61"/>
      <c r="T464" s="61"/>
      <c r="U464" s="80"/>
      <c r="V464" s="80"/>
      <c r="W464" s="80"/>
    </row>
    <row r="465">
      <c r="A465" s="34">
        <v>45705.0</v>
      </c>
      <c r="B465" s="168">
        <v>45716.0</v>
      </c>
      <c r="C465" s="35">
        <v>231854.0</v>
      </c>
      <c r="D465" s="35" t="s">
        <v>94</v>
      </c>
      <c r="E465" s="34">
        <v>45505.0</v>
      </c>
      <c r="F465" s="36">
        <f t="shared" si="1"/>
        <v>6</v>
      </c>
      <c r="G465" s="37">
        <v>45586.0</v>
      </c>
      <c r="H465" s="36">
        <f t="shared" si="2"/>
        <v>4</v>
      </c>
      <c r="I465" s="35" t="s">
        <v>39</v>
      </c>
      <c r="J465" s="39"/>
      <c r="K465" s="38"/>
      <c r="L465" s="39"/>
      <c r="M465" s="39"/>
      <c r="N465" s="35" t="s">
        <v>17</v>
      </c>
      <c r="O465" s="40"/>
      <c r="P465" s="61"/>
      <c r="Q465" s="61"/>
      <c r="R465" s="61"/>
      <c r="S465" s="61"/>
      <c r="T465" s="61"/>
      <c r="U465" s="80"/>
      <c r="V465" s="80"/>
      <c r="W465" s="80"/>
    </row>
    <row r="466">
      <c r="A466" s="34">
        <v>45705.0</v>
      </c>
      <c r="B466" s="168">
        <v>45716.0</v>
      </c>
      <c r="C466" s="35">
        <v>237058.0</v>
      </c>
      <c r="D466" s="35" t="s">
        <v>94</v>
      </c>
      <c r="E466" s="34">
        <v>45597.0</v>
      </c>
      <c r="F466" s="36">
        <f t="shared" si="1"/>
        <v>3</v>
      </c>
      <c r="G466" s="37">
        <v>45639.0</v>
      </c>
      <c r="H466" s="36">
        <f t="shared" si="2"/>
        <v>2</v>
      </c>
      <c r="I466" s="35" t="s">
        <v>39</v>
      </c>
      <c r="J466" s="39"/>
      <c r="K466" s="38"/>
      <c r="L466" s="39"/>
      <c r="M466" s="39"/>
      <c r="N466" s="35" t="s">
        <v>17</v>
      </c>
      <c r="O466" s="40"/>
      <c r="P466" s="61"/>
      <c r="Q466" s="61"/>
      <c r="R466" s="61"/>
      <c r="S466" s="61"/>
      <c r="T466" s="61"/>
      <c r="U466" s="80"/>
      <c r="V466" s="80"/>
      <c r="W466" s="80"/>
    </row>
    <row r="467">
      <c r="A467" s="34">
        <v>45705.0</v>
      </c>
      <c r="B467" s="168">
        <v>45716.0</v>
      </c>
      <c r="C467" s="35">
        <v>239856.0</v>
      </c>
      <c r="D467" s="35" t="s">
        <v>94</v>
      </c>
      <c r="E467" s="34">
        <v>45627.0</v>
      </c>
      <c r="F467" s="36">
        <f t="shared" si="1"/>
        <v>2</v>
      </c>
      <c r="G467" s="34">
        <v>45674.0</v>
      </c>
      <c r="H467" s="36">
        <f t="shared" si="2"/>
        <v>1</v>
      </c>
      <c r="I467" s="35" t="s">
        <v>265</v>
      </c>
      <c r="J467" s="39"/>
      <c r="K467" s="38"/>
      <c r="L467" s="39"/>
      <c r="M467" s="39"/>
      <c r="N467" s="35" t="s">
        <v>17</v>
      </c>
      <c r="O467" s="40"/>
      <c r="P467" s="61"/>
      <c r="Q467" s="61"/>
      <c r="R467" s="61"/>
      <c r="S467" s="61"/>
      <c r="T467" s="61"/>
      <c r="U467" s="80"/>
      <c r="V467" s="80"/>
      <c r="W467" s="80"/>
    </row>
    <row r="468">
      <c r="A468" s="34">
        <v>45705.0</v>
      </c>
      <c r="B468" s="168">
        <v>45716.0</v>
      </c>
      <c r="C468" s="35">
        <v>241079.0</v>
      </c>
      <c r="D468" s="35" t="s">
        <v>94</v>
      </c>
      <c r="E468" s="34">
        <v>45566.0</v>
      </c>
      <c r="F468" s="36">
        <f t="shared" si="1"/>
        <v>4</v>
      </c>
      <c r="G468" s="34">
        <v>45686.0</v>
      </c>
      <c r="H468" s="36">
        <f t="shared" si="2"/>
        <v>0</v>
      </c>
      <c r="I468" s="35" t="s">
        <v>39</v>
      </c>
      <c r="J468" s="39"/>
      <c r="K468" s="38"/>
      <c r="L468" s="39"/>
      <c r="M468" s="39"/>
      <c r="N468" s="35" t="s">
        <v>17</v>
      </c>
      <c r="O468" s="40"/>
      <c r="P468" s="61"/>
      <c r="Q468" s="61"/>
      <c r="R468" s="61"/>
      <c r="S468" s="61"/>
      <c r="T468" s="61"/>
      <c r="U468" s="80"/>
      <c r="V468" s="80"/>
      <c r="W468" s="80"/>
    </row>
    <row r="469">
      <c r="A469" s="34">
        <v>45705.0</v>
      </c>
      <c r="B469" s="168">
        <v>45716.0</v>
      </c>
      <c r="C469" s="35">
        <v>117072.0</v>
      </c>
      <c r="D469" s="35" t="s">
        <v>95</v>
      </c>
      <c r="E469" s="34">
        <v>44593.0</v>
      </c>
      <c r="F469" s="36">
        <f t="shared" si="1"/>
        <v>36</v>
      </c>
      <c r="G469" s="34">
        <v>44614.0</v>
      </c>
      <c r="H469" s="36">
        <f t="shared" si="2"/>
        <v>36</v>
      </c>
      <c r="I469" s="35" t="s">
        <v>43</v>
      </c>
      <c r="J469" s="39"/>
      <c r="K469" s="38"/>
      <c r="L469" s="39"/>
      <c r="M469" s="39"/>
      <c r="N469" s="35" t="s">
        <v>17</v>
      </c>
      <c r="O469" s="40"/>
      <c r="P469" s="61"/>
      <c r="Q469" s="61"/>
      <c r="R469" s="61"/>
      <c r="S469" s="61"/>
      <c r="T469" s="61"/>
      <c r="U469" s="80"/>
      <c r="V469" s="80"/>
      <c r="W469" s="80"/>
    </row>
    <row r="470">
      <c r="A470" s="34">
        <v>45705.0</v>
      </c>
      <c r="B470" s="168">
        <v>45716.0</v>
      </c>
      <c r="C470" s="35">
        <v>124029.0</v>
      </c>
      <c r="D470" s="35" t="s">
        <v>95</v>
      </c>
      <c r="E470" s="34">
        <v>44621.0</v>
      </c>
      <c r="F470" s="36">
        <f t="shared" si="1"/>
        <v>35</v>
      </c>
      <c r="G470" s="34">
        <v>44663.0</v>
      </c>
      <c r="H470" s="36">
        <f t="shared" si="2"/>
        <v>34</v>
      </c>
      <c r="I470" s="35" t="s">
        <v>62</v>
      </c>
      <c r="J470" s="39"/>
      <c r="K470" s="38"/>
      <c r="L470" s="39"/>
      <c r="M470" s="39"/>
      <c r="N470" s="35" t="s">
        <v>17</v>
      </c>
      <c r="O470" s="40"/>
      <c r="P470" s="61"/>
      <c r="Q470" s="61"/>
      <c r="R470" s="61"/>
      <c r="S470" s="61"/>
      <c r="T470" s="61"/>
      <c r="U470" s="80"/>
      <c r="V470" s="80"/>
      <c r="W470" s="80"/>
    </row>
    <row r="471">
      <c r="A471" s="34">
        <v>45705.0</v>
      </c>
      <c r="B471" s="168">
        <v>45716.0</v>
      </c>
      <c r="C471" s="35">
        <v>231712.0</v>
      </c>
      <c r="D471" s="35" t="s">
        <v>95</v>
      </c>
      <c r="E471" s="34">
        <v>45566.0</v>
      </c>
      <c r="F471" s="36">
        <f t="shared" si="1"/>
        <v>4</v>
      </c>
      <c r="G471" s="37">
        <v>45586.0</v>
      </c>
      <c r="H471" s="36">
        <f t="shared" si="2"/>
        <v>4</v>
      </c>
      <c r="I471" s="35" t="s">
        <v>39</v>
      </c>
      <c r="J471" s="39"/>
      <c r="K471" s="38"/>
      <c r="L471" s="39"/>
      <c r="M471" s="39"/>
      <c r="N471" s="35" t="s">
        <v>17</v>
      </c>
      <c r="O471" s="40"/>
      <c r="P471" s="61"/>
      <c r="Q471" s="61"/>
      <c r="R471" s="61"/>
      <c r="S471" s="61"/>
      <c r="T471" s="61"/>
      <c r="U471" s="80"/>
      <c r="V471" s="80"/>
      <c r="W471" s="80"/>
    </row>
    <row r="472">
      <c r="A472" s="34">
        <v>45705.0</v>
      </c>
      <c r="B472" s="168">
        <v>45716.0</v>
      </c>
      <c r="C472" s="35">
        <v>221406.0</v>
      </c>
      <c r="D472" s="35" t="s">
        <v>95</v>
      </c>
      <c r="E472" s="34">
        <v>45444.0</v>
      </c>
      <c r="F472" s="36">
        <f t="shared" si="1"/>
        <v>8</v>
      </c>
      <c r="G472" s="34">
        <v>45485.0</v>
      </c>
      <c r="H472" s="36">
        <f t="shared" si="2"/>
        <v>7</v>
      </c>
      <c r="I472" s="35" t="s">
        <v>39</v>
      </c>
      <c r="J472" s="39"/>
      <c r="K472" s="38"/>
      <c r="L472" s="39"/>
      <c r="M472" s="39"/>
      <c r="N472" s="35" t="s">
        <v>17</v>
      </c>
      <c r="O472" s="40"/>
      <c r="P472" s="61"/>
      <c r="Q472" s="61"/>
      <c r="R472" s="61"/>
      <c r="S472" s="61"/>
      <c r="T472" s="61"/>
      <c r="U472" s="80"/>
      <c r="V472" s="80"/>
      <c r="W472" s="80"/>
    </row>
    <row r="473">
      <c r="A473" s="34">
        <v>45705.0</v>
      </c>
      <c r="B473" s="168">
        <v>45716.0</v>
      </c>
      <c r="C473" s="35">
        <v>100150.0</v>
      </c>
      <c r="D473" s="35" t="s">
        <v>95</v>
      </c>
      <c r="E473" s="34">
        <v>44409.0</v>
      </c>
      <c r="F473" s="36">
        <f t="shared" si="1"/>
        <v>42</v>
      </c>
      <c r="G473" s="34">
        <v>44455.0</v>
      </c>
      <c r="H473" s="36">
        <f t="shared" si="2"/>
        <v>41</v>
      </c>
      <c r="I473" s="35" t="s">
        <v>39</v>
      </c>
      <c r="J473" s="39"/>
      <c r="K473" s="38"/>
      <c r="L473" s="39"/>
      <c r="M473" s="39"/>
      <c r="N473" s="35" t="s">
        <v>17</v>
      </c>
      <c r="O473" s="40"/>
      <c r="P473" s="61"/>
      <c r="Q473" s="61"/>
      <c r="R473" s="61"/>
      <c r="S473" s="61"/>
      <c r="T473" s="61"/>
      <c r="U473" s="80"/>
      <c r="V473" s="80"/>
      <c r="W473" s="80"/>
    </row>
    <row r="474">
      <c r="A474" s="34">
        <v>45705.0</v>
      </c>
      <c r="B474" s="168">
        <v>45716.0</v>
      </c>
      <c r="C474" s="35">
        <v>121112.0</v>
      </c>
      <c r="D474" s="35" t="s">
        <v>95</v>
      </c>
      <c r="E474" s="34">
        <v>44593.0</v>
      </c>
      <c r="F474" s="36">
        <f t="shared" si="1"/>
        <v>36</v>
      </c>
      <c r="G474" s="34">
        <v>44643.0</v>
      </c>
      <c r="H474" s="36">
        <f t="shared" si="2"/>
        <v>35</v>
      </c>
      <c r="I474" s="35" t="s">
        <v>62</v>
      </c>
      <c r="J474" s="39"/>
      <c r="K474" s="38"/>
      <c r="L474" s="39"/>
      <c r="M474" s="39"/>
      <c r="N474" s="35" t="s">
        <v>17</v>
      </c>
      <c r="O474" s="40"/>
      <c r="P474" s="61"/>
      <c r="Q474" s="61"/>
      <c r="R474" s="61"/>
      <c r="S474" s="61"/>
      <c r="T474" s="61"/>
      <c r="U474" s="80"/>
      <c r="V474" s="80"/>
      <c r="W474" s="80"/>
    </row>
    <row r="475">
      <c r="A475" s="34">
        <v>45705.0</v>
      </c>
      <c r="B475" s="168">
        <v>45716.0</v>
      </c>
      <c r="C475" s="35">
        <v>215131.0</v>
      </c>
      <c r="D475" s="35" t="s">
        <v>95</v>
      </c>
      <c r="E475" s="34">
        <v>45413.0</v>
      </c>
      <c r="F475" s="36">
        <f t="shared" si="1"/>
        <v>9</v>
      </c>
      <c r="G475" s="34">
        <v>45432.0</v>
      </c>
      <c r="H475" s="36">
        <f t="shared" si="2"/>
        <v>9</v>
      </c>
      <c r="I475" s="35" t="s">
        <v>39</v>
      </c>
      <c r="J475" s="39"/>
      <c r="K475" s="38"/>
      <c r="L475" s="39"/>
      <c r="M475" s="39"/>
      <c r="N475" s="35" t="s">
        <v>17</v>
      </c>
      <c r="O475" s="40"/>
      <c r="P475" s="61"/>
      <c r="Q475" s="61"/>
      <c r="R475" s="61"/>
      <c r="S475" s="61"/>
      <c r="T475" s="61"/>
      <c r="U475" s="80"/>
      <c r="V475" s="80"/>
      <c r="W475" s="80"/>
    </row>
    <row r="476">
      <c r="A476" s="34">
        <v>45705.0</v>
      </c>
      <c r="B476" s="168">
        <v>45716.0</v>
      </c>
      <c r="C476" s="35">
        <v>234633.0</v>
      </c>
      <c r="D476" s="35" t="s">
        <v>95</v>
      </c>
      <c r="E476" s="34">
        <v>45505.0</v>
      </c>
      <c r="F476" s="36">
        <f t="shared" si="1"/>
        <v>6</v>
      </c>
      <c r="G476" s="37">
        <v>45615.0</v>
      </c>
      <c r="H476" s="36">
        <f t="shared" si="2"/>
        <v>3</v>
      </c>
      <c r="I476" s="35" t="s">
        <v>62</v>
      </c>
      <c r="J476" s="39"/>
      <c r="K476" s="38"/>
      <c r="L476" s="39"/>
      <c r="M476" s="39"/>
      <c r="N476" s="35" t="s">
        <v>17</v>
      </c>
      <c r="O476" s="40"/>
      <c r="P476" s="61"/>
      <c r="Q476" s="61"/>
      <c r="R476" s="61"/>
      <c r="S476" s="61"/>
      <c r="T476" s="61"/>
      <c r="U476" s="80"/>
      <c r="V476" s="80"/>
      <c r="W476" s="80"/>
    </row>
    <row r="477">
      <c r="A477" s="34">
        <v>45705.0</v>
      </c>
      <c r="B477" s="168">
        <v>45716.0</v>
      </c>
      <c r="C477" s="35">
        <v>215908.0</v>
      </c>
      <c r="D477" s="35" t="s">
        <v>95</v>
      </c>
      <c r="E477" s="34">
        <v>45383.0</v>
      </c>
      <c r="F477" s="36">
        <f t="shared" si="1"/>
        <v>10</v>
      </c>
      <c r="G477" s="34">
        <v>45436.0</v>
      </c>
      <c r="H477" s="36">
        <f t="shared" si="2"/>
        <v>9</v>
      </c>
      <c r="I477" s="35" t="s">
        <v>39</v>
      </c>
      <c r="J477" s="39"/>
      <c r="K477" s="38"/>
      <c r="L477" s="39"/>
      <c r="M477" s="39"/>
      <c r="N477" s="35" t="s">
        <v>17</v>
      </c>
      <c r="O477" s="40"/>
      <c r="P477" s="61"/>
      <c r="Q477" s="61"/>
      <c r="R477" s="61"/>
      <c r="S477" s="61"/>
      <c r="T477" s="61"/>
      <c r="U477" s="80"/>
      <c r="V477" s="80"/>
      <c r="W477" s="80"/>
    </row>
    <row r="478">
      <c r="A478" s="34">
        <v>45705.0</v>
      </c>
      <c r="B478" s="168">
        <v>45716.0</v>
      </c>
      <c r="C478" s="35">
        <v>226849.0</v>
      </c>
      <c r="D478" s="35" t="s">
        <v>95</v>
      </c>
      <c r="E478" s="34">
        <v>43891.0</v>
      </c>
      <c r="F478" s="36">
        <f t="shared" si="1"/>
        <v>59</v>
      </c>
      <c r="G478" s="34">
        <v>45538.0</v>
      </c>
      <c r="H478" s="36">
        <f t="shared" si="2"/>
        <v>5</v>
      </c>
      <c r="I478" s="35" t="s">
        <v>62</v>
      </c>
      <c r="J478" s="39"/>
      <c r="K478" s="38"/>
      <c r="L478" s="39"/>
      <c r="M478" s="39"/>
      <c r="N478" s="35" t="s">
        <v>17</v>
      </c>
      <c r="O478" s="40"/>
      <c r="P478" s="61"/>
      <c r="Q478" s="61"/>
      <c r="R478" s="61"/>
      <c r="S478" s="61"/>
      <c r="T478" s="61"/>
      <c r="U478" s="80"/>
      <c r="V478" s="80"/>
      <c r="W478" s="80"/>
    </row>
    <row r="479">
      <c r="A479" s="34">
        <v>45705.0</v>
      </c>
      <c r="B479" s="168">
        <v>45716.0</v>
      </c>
      <c r="C479" s="35">
        <v>232795.0</v>
      </c>
      <c r="D479" s="35" t="s">
        <v>95</v>
      </c>
      <c r="E479" s="34">
        <v>45505.0</v>
      </c>
      <c r="F479" s="36">
        <f t="shared" si="1"/>
        <v>6</v>
      </c>
      <c r="G479" s="37">
        <v>45595.0</v>
      </c>
      <c r="H479" s="36">
        <f t="shared" si="2"/>
        <v>3</v>
      </c>
      <c r="I479" s="35" t="s">
        <v>39</v>
      </c>
      <c r="J479" s="39"/>
      <c r="K479" s="38"/>
      <c r="L479" s="39"/>
      <c r="M479" s="39"/>
      <c r="N479" s="35" t="s">
        <v>17</v>
      </c>
      <c r="O479" s="40"/>
      <c r="P479" s="61"/>
      <c r="Q479" s="61"/>
      <c r="R479" s="61"/>
      <c r="S479" s="61"/>
      <c r="T479" s="61"/>
      <c r="U479" s="80"/>
      <c r="V479" s="80"/>
      <c r="W479" s="80"/>
    </row>
    <row r="480">
      <c r="A480" s="34">
        <v>45705.0</v>
      </c>
      <c r="B480" s="168">
        <v>45716.0</v>
      </c>
      <c r="C480" s="35">
        <v>236754.0</v>
      </c>
      <c r="D480" s="35" t="s">
        <v>95</v>
      </c>
      <c r="E480" s="34">
        <v>45566.0</v>
      </c>
      <c r="F480" s="36">
        <f t="shared" si="1"/>
        <v>4</v>
      </c>
      <c r="G480" s="37">
        <v>45637.0</v>
      </c>
      <c r="H480" s="36">
        <f t="shared" si="2"/>
        <v>2</v>
      </c>
      <c r="I480" s="35" t="s">
        <v>49</v>
      </c>
      <c r="J480" s="39"/>
      <c r="K480" s="38"/>
      <c r="L480" s="39"/>
      <c r="M480" s="39"/>
      <c r="N480" s="35" t="s">
        <v>17</v>
      </c>
      <c r="O480" s="40"/>
      <c r="P480" s="61"/>
      <c r="Q480" s="61"/>
      <c r="R480" s="61"/>
      <c r="S480" s="61"/>
      <c r="T480" s="61"/>
      <c r="U480" s="80"/>
      <c r="V480" s="80"/>
      <c r="W480" s="80"/>
    </row>
    <row r="481">
      <c r="A481" s="34">
        <v>45705.0</v>
      </c>
      <c r="B481" s="168">
        <v>45716.0</v>
      </c>
      <c r="C481" s="35">
        <v>240394.0</v>
      </c>
      <c r="D481" s="35" t="s">
        <v>95</v>
      </c>
      <c r="E481" s="34">
        <v>45474.0</v>
      </c>
      <c r="F481" s="36">
        <f t="shared" si="1"/>
        <v>7</v>
      </c>
      <c r="G481" s="34">
        <v>45680.0</v>
      </c>
      <c r="H481" s="36">
        <f t="shared" si="2"/>
        <v>1</v>
      </c>
      <c r="I481" s="35" t="s">
        <v>39</v>
      </c>
      <c r="J481" s="39"/>
      <c r="K481" s="38"/>
      <c r="L481" s="39"/>
      <c r="M481" s="39"/>
      <c r="N481" s="35" t="s">
        <v>17</v>
      </c>
      <c r="O481" s="40"/>
      <c r="P481" s="61"/>
      <c r="Q481" s="61"/>
      <c r="R481" s="61"/>
      <c r="S481" s="61"/>
      <c r="T481" s="61"/>
      <c r="U481" s="80"/>
      <c r="V481" s="80"/>
      <c r="W481" s="80"/>
    </row>
    <row r="482">
      <c r="A482" s="34">
        <v>45705.0</v>
      </c>
      <c r="B482" s="168">
        <v>45716.0</v>
      </c>
      <c r="C482" s="35">
        <v>237169.0</v>
      </c>
      <c r="D482" s="35" t="s">
        <v>95</v>
      </c>
      <c r="E482" s="34">
        <v>45597.0</v>
      </c>
      <c r="F482" s="36">
        <f t="shared" si="1"/>
        <v>3</v>
      </c>
      <c r="G482" s="34">
        <v>45692.0</v>
      </c>
      <c r="H482" s="36">
        <f t="shared" si="2"/>
        <v>0</v>
      </c>
      <c r="I482" s="35" t="s">
        <v>43</v>
      </c>
      <c r="J482" s="39"/>
      <c r="K482" s="38"/>
      <c r="L482" s="39"/>
      <c r="M482" s="39"/>
      <c r="N482" s="35" t="s">
        <v>17</v>
      </c>
      <c r="O482" s="40"/>
      <c r="P482" s="61"/>
      <c r="Q482" s="61"/>
      <c r="R482" s="61"/>
      <c r="S482" s="61"/>
      <c r="T482" s="61"/>
      <c r="U482" s="80"/>
      <c r="V482" s="80"/>
      <c r="W482" s="80"/>
    </row>
    <row r="483">
      <c r="A483" s="34">
        <v>45705.0</v>
      </c>
      <c r="B483" s="168">
        <v>45716.0</v>
      </c>
      <c r="C483" s="35">
        <v>67746.0</v>
      </c>
      <c r="D483" s="35" t="s">
        <v>288</v>
      </c>
      <c r="E483" s="34">
        <v>44105.0</v>
      </c>
      <c r="F483" s="36">
        <f t="shared" si="1"/>
        <v>52</v>
      </c>
      <c r="G483" s="34">
        <v>44139.0</v>
      </c>
      <c r="H483" s="36">
        <f t="shared" si="2"/>
        <v>51</v>
      </c>
      <c r="I483" s="35" t="s">
        <v>39</v>
      </c>
      <c r="J483" s="39"/>
      <c r="K483" s="38"/>
      <c r="L483" s="39"/>
      <c r="M483" s="39"/>
      <c r="N483" s="35" t="s">
        <v>17</v>
      </c>
      <c r="O483" s="40"/>
      <c r="P483" s="61"/>
      <c r="Q483" s="61"/>
      <c r="R483" s="61"/>
      <c r="S483" s="61"/>
      <c r="T483" s="61"/>
      <c r="U483" s="80"/>
      <c r="V483" s="80"/>
      <c r="W483" s="80"/>
    </row>
    <row r="484">
      <c r="A484" s="34">
        <v>45705.0</v>
      </c>
      <c r="B484" s="168">
        <v>45716.0</v>
      </c>
      <c r="C484" s="35">
        <v>218705.0</v>
      </c>
      <c r="D484" s="35" t="s">
        <v>98</v>
      </c>
      <c r="E484" s="34">
        <v>45383.0</v>
      </c>
      <c r="F484" s="36">
        <f t="shared" si="1"/>
        <v>10</v>
      </c>
      <c r="G484" s="34">
        <v>45463.0</v>
      </c>
      <c r="H484" s="36">
        <f t="shared" si="2"/>
        <v>8</v>
      </c>
      <c r="I484" s="35" t="s">
        <v>39</v>
      </c>
      <c r="J484" s="39"/>
      <c r="K484" s="38"/>
      <c r="L484" s="39"/>
      <c r="M484" s="39"/>
      <c r="N484" s="35" t="s">
        <v>17</v>
      </c>
      <c r="O484" s="40"/>
      <c r="P484" s="61"/>
      <c r="Q484" s="61"/>
      <c r="R484" s="61"/>
      <c r="S484" s="61"/>
      <c r="T484" s="61"/>
      <c r="U484" s="80"/>
      <c r="V484" s="80"/>
      <c r="W484" s="80"/>
    </row>
    <row r="485">
      <c r="A485" s="34">
        <v>45705.0</v>
      </c>
      <c r="B485" s="168">
        <v>45716.0</v>
      </c>
      <c r="C485" s="35">
        <v>204320.0</v>
      </c>
      <c r="D485" s="35" t="s">
        <v>99</v>
      </c>
      <c r="E485" s="34">
        <v>45444.0</v>
      </c>
      <c r="F485" s="36">
        <f t="shared" si="1"/>
        <v>8</v>
      </c>
      <c r="G485" s="34">
        <v>45523.0</v>
      </c>
      <c r="H485" s="36">
        <f t="shared" si="2"/>
        <v>6</v>
      </c>
      <c r="I485" s="35" t="s">
        <v>62</v>
      </c>
      <c r="J485" s="39"/>
      <c r="K485" s="38"/>
      <c r="L485" s="39"/>
      <c r="M485" s="39"/>
      <c r="N485" s="35" t="s">
        <v>17</v>
      </c>
      <c r="O485" s="40"/>
      <c r="P485" s="61"/>
      <c r="Q485" s="61"/>
      <c r="R485" s="61"/>
      <c r="S485" s="61"/>
      <c r="T485" s="61"/>
      <c r="U485" s="80"/>
      <c r="V485" s="80"/>
      <c r="W485" s="80"/>
    </row>
    <row r="486">
      <c r="A486" s="34">
        <v>45705.0</v>
      </c>
      <c r="B486" s="168">
        <v>45716.0</v>
      </c>
      <c r="C486" s="35">
        <v>226270.0</v>
      </c>
      <c r="D486" s="35" t="s">
        <v>99</v>
      </c>
      <c r="E486" s="34">
        <v>45505.0</v>
      </c>
      <c r="F486" s="36">
        <f t="shared" si="1"/>
        <v>6</v>
      </c>
      <c r="G486" s="34">
        <v>45534.0</v>
      </c>
      <c r="H486" s="36">
        <f t="shared" si="2"/>
        <v>5</v>
      </c>
      <c r="I486" s="35" t="s">
        <v>49</v>
      </c>
      <c r="J486" s="39"/>
      <c r="K486" s="38"/>
      <c r="L486" s="39"/>
      <c r="M486" s="39"/>
      <c r="N486" s="35" t="s">
        <v>17</v>
      </c>
      <c r="O486" s="40"/>
      <c r="P486" s="61"/>
      <c r="Q486" s="61"/>
      <c r="R486" s="61"/>
      <c r="S486" s="61"/>
      <c r="T486" s="61"/>
      <c r="U486" s="80"/>
      <c r="V486" s="80"/>
      <c r="W486" s="80"/>
    </row>
    <row r="487">
      <c r="A487" s="34">
        <v>45705.0</v>
      </c>
      <c r="B487" s="168">
        <v>45716.0</v>
      </c>
      <c r="C487" s="35">
        <v>214421.0</v>
      </c>
      <c r="D487" s="35" t="s">
        <v>99</v>
      </c>
      <c r="E487" s="34">
        <v>44958.0</v>
      </c>
      <c r="F487" s="36">
        <f t="shared" si="1"/>
        <v>24</v>
      </c>
      <c r="G487" s="34">
        <v>45478.0</v>
      </c>
      <c r="H487" s="36">
        <f t="shared" si="2"/>
        <v>7</v>
      </c>
      <c r="I487" s="35" t="s">
        <v>49</v>
      </c>
      <c r="J487" s="39"/>
      <c r="K487" s="38"/>
      <c r="L487" s="39"/>
      <c r="M487" s="39"/>
      <c r="N487" s="35" t="s">
        <v>17</v>
      </c>
      <c r="O487" s="40"/>
      <c r="P487" s="61"/>
      <c r="Q487" s="61"/>
      <c r="R487" s="61"/>
      <c r="S487" s="61"/>
      <c r="T487" s="61"/>
      <c r="U487" s="80"/>
      <c r="V487" s="80"/>
      <c r="W487" s="80"/>
    </row>
    <row r="488">
      <c r="A488" s="34">
        <v>45705.0</v>
      </c>
      <c r="B488" s="168">
        <v>45716.0</v>
      </c>
      <c r="C488" s="35">
        <v>226021.0</v>
      </c>
      <c r="D488" s="35" t="s">
        <v>99</v>
      </c>
      <c r="E488" s="34">
        <v>45505.0</v>
      </c>
      <c r="F488" s="36">
        <f t="shared" si="1"/>
        <v>6</v>
      </c>
      <c r="G488" s="34">
        <v>45532.0</v>
      </c>
      <c r="H488" s="36">
        <f t="shared" si="2"/>
        <v>6</v>
      </c>
      <c r="I488" s="35" t="s">
        <v>62</v>
      </c>
      <c r="J488" s="39"/>
      <c r="K488" s="38"/>
      <c r="L488" s="39"/>
      <c r="M488" s="39"/>
      <c r="N488" s="35" t="s">
        <v>17</v>
      </c>
      <c r="O488" s="40"/>
      <c r="P488" s="61"/>
      <c r="Q488" s="61"/>
      <c r="R488" s="61"/>
      <c r="S488" s="61"/>
      <c r="T488" s="61"/>
      <c r="U488" s="80"/>
      <c r="V488" s="80"/>
      <c r="W488" s="80"/>
    </row>
    <row r="489">
      <c r="A489" s="34">
        <v>45705.0</v>
      </c>
      <c r="B489" s="168">
        <v>45716.0</v>
      </c>
      <c r="C489" s="35">
        <v>194811.0</v>
      </c>
      <c r="D489" s="35" t="s">
        <v>99</v>
      </c>
      <c r="E489" s="34">
        <v>45170.0</v>
      </c>
      <c r="F489" s="36">
        <f t="shared" si="1"/>
        <v>17</v>
      </c>
      <c r="G489" s="34">
        <v>45265.0</v>
      </c>
      <c r="H489" s="36">
        <f t="shared" si="2"/>
        <v>14</v>
      </c>
      <c r="I489" s="35" t="s">
        <v>39</v>
      </c>
      <c r="J489" s="39"/>
      <c r="K489" s="38"/>
      <c r="L489" s="39"/>
      <c r="M489" s="39"/>
      <c r="N489" s="35" t="s">
        <v>17</v>
      </c>
      <c r="O489" s="40"/>
      <c r="P489" s="61"/>
      <c r="Q489" s="61"/>
      <c r="R489" s="61"/>
      <c r="S489" s="61"/>
      <c r="T489" s="61"/>
      <c r="U489" s="80"/>
      <c r="V489" s="80"/>
      <c r="W489" s="80"/>
    </row>
    <row r="490">
      <c r="A490" s="34">
        <v>45705.0</v>
      </c>
      <c r="B490" s="168">
        <v>45716.0</v>
      </c>
      <c r="C490" s="35">
        <v>188373.0</v>
      </c>
      <c r="D490" s="35" t="s">
        <v>99</v>
      </c>
      <c r="E490" s="34">
        <v>44866.0</v>
      </c>
      <c r="F490" s="36">
        <f t="shared" si="1"/>
        <v>27</v>
      </c>
      <c r="G490" s="34">
        <v>45208.0</v>
      </c>
      <c r="H490" s="36">
        <f t="shared" si="2"/>
        <v>16</v>
      </c>
      <c r="I490" s="35" t="s">
        <v>39</v>
      </c>
      <c r="J490" s="39"/>
      <c r="K490" s="38"/>
      <c r="L490" s="39"/>
      <c r="M490" s="39"/>
      <c r="N490" s="35" t="s">
        <v>17</v>
      </c>
      <c r="O490" s="40"/>
      <c r="P490" s="61"/>
      <c r="Q490" s="61"/>
      <c r="R490" s="61"/>
      <c r="S490" s="61"/>
      <c r="T490" s="61"/>
      <c r="U490" s="80"/>
      <c r="V490" s="80"/>
      <c r="W490" s="80"/>
    </row>
    <row r="491">
      <c r="A491" s="34">
        <v>45705.0</v>
      </c>
      <c r="B491" s="34">
        <v>45705.0</v>
      </c>
      <c r="C491" s="35">
        <v>177809.0</v>
      </c>
      <c r="D491" s="35" t="s">
        <v>99</v>
      </c>
      <c r="E491" s="34">
        <v>45078.0</v>
      </c>
      <c r="F491" s="36">
        <f t="shared" si="1"/>
        <v>20</v>
      </c>
      <c r="G491" s="34">
        <v>45114.0</v>
      </c>
      <c r="H491" s="36">
        <f t="shared" si="2"/>
        <v>19</v>
      </c>
      <c r="I491" s="35" t="s">
        <v>268</v>
      </c>
      <c r="J491" s="35" t="s">
        <v>101</v>
      </c>
      <c r="K491" s="48" t="s">
        <v>440</v>
      </c>
      <c r="L491" s="35" t="s">
        <v>68</v>
      </c>
      <c r="M491" s="35" t="s">
        <v>441</v>
      </c>
      <c r="N491" s="35" t="s">
        <v>21</v>
      </c>
      <c r="O491" s="40"/>
      <c r="P491" s="61"/>
      <c r="Q491" s="61"/>
      <c r="R491" s="61"/>
      <c r="S491" s="61"/>
      <c r="T491" s="61"/>
      <c r="U491" s="80"/>
      <c r="V491" s="80"/>
      <c r="W491" s="80"/>
    </row>
    <row r="492">
      <c r="A492" s="34">
        <v>45705.0</v>
      </c>
      <c r="B492" s="168">
        <v>45716.0</v>
      </c>
      <c r="C492" s="35">
        <v>236970.0</v>
      </c>
      <c r="D492" s="35" t="s">
        <v>99</v>
      </c>
      <c r="E492" s="34">
        <v>45597.0</v>
      </c>
      <c r="F492" s="36">
        <f t="shared" si="1"/>
        <v>3</v>
      </c>
      <c r="G492" s="37">
        <v>45639.0</v>
      </c>
      <c r="H492" s="36">
        <f t="shared" si="2"/>
        <v>2</v>
      </c>
      <c r="I492" s="35" t="s">
        <v>62</v>
      </c>
      <c r="J492" s="39"/>
      <c r="K492" s="38"/>
      <c r="L492" s="39"/>
      <c r="M492" s="39"/>
      <c r="N492" s="35" t="s">
        <v>17</v>
      </c>
      <c r="O492" s="40"/>
      <c r="P492" s="61"/>
      <c r="Q492" s="61"/>
      <c r="R492" s="61"/>
      <c r="S492" s="61"/>
      <c r="T492" s="61"/>
      <c r="U492" s="80"/>
      <c r="V492" s="80"/>
      <c r="W492" s="80"/>
    </row>
    <row r="493">
      <c r="A493" s="34">
        <v>45705.0</v>
      </c>
      <c r="B493" s="168">
        <v>45716.0</v>
      </c>
      <c r="C493" s="35">
        <v>239422.0</v>
      </c>
      <c r="D493" s="35" t="s">
        <v>99</v>
      </c>
      <c r="E493" s="34">
        <v>45627.0</v>
      </c>
      <c r="F493" s="36">
        <f t="shared" si="1"/>
        <v>2</v>
      </c>
      <c r="G493" s="34">
        <v>45673.0</v>
      </c>
      <c r="H493" s="36">
        <f t="shared" si="2"/>
        <v>1</v>
      </c>
      <c r="I493" s="35" t="s">
        <v>49</v>
      </c>
      <c r="J493" s="39"/>
      <c r="K493" s="38"/>
      <c r="L493" s="39"/>
      <c r="M493" s="39"/>
      <c r="N493" s="35" t="s">
        <v>17</v>
      </c>
      <c r="O493" s="40"/>
      <c r="P493" s="61"/>
      <c r="Q493" s="61"/>
      <c r="R493" s="61"/>
      <c r="S493" s="61"/>
      <c r="T493" s="61"/>
      <c r="U493" s="80"/>
      <c r="V493" s="80"/>
      <c r="W493" s="80"/>
    </row>
    <row r="494">
      <c r="A494" s="34">
        <v>45705.0</v>
      </c>
      <c r="B494" s="168">
        <v>45716.0</v>
      </c>
      <c r="C494" s="35">
        <v>223465.0</v>
      </c>
      <c r="D494" s="35" t="s">
        <v>102</v>
      </c>
      <c r="E494" s="34">
        <v>45444.0</v>
      </c>
      <c r="F494" s="36">
        <f t="shared" si="1"/>
        <v>8</v>
      </c>
      <c r="G494" s="34">
        <v>45512.0</v>
      </c>
      <c r="H494" s="36">
        <f t="shared" si="2"/>
        <v>6</v>
      </c>
      <c r="I494" s="35" t="s">
        <v>49</v>
      </c>
      <c r="J494" s="39"/>
      <c r="K494" s="38"/>
      <c r="L494" s="39"/>
      <c r="M494" s="39"/>
      <c r="N494" s="35" t="s">
        <v>17</v>
      </c>
      <c r="O494" s="40"/>
      <c r="P494" s="61"/>
      <c r="Q494" s="61"/>
      <c r="R494" s="61"/>
      <c r="S494" s="61"/>
      <c r="T494" s="61"/>
      <c r="U494" s="80"/>
      <c r="V494" s="80"/>
      <c r="W494" s="80"/>
    </row>
    <row r="495">
      <c r="A495" s="34">
        <v>45700.0</v>
      </c>
      <c r="B495" s="34">
        <v>45709.0</v>
      </c>
      <c r="C495" s="35">
        <v>228586.0</v>
      </c>
      <c r="D495" s="35" t="s">
        <v>102</v>
      </c>
      <c r="E495" s="34">
        <v>45536.0</v>
      </c>
      <c r="F495" s="36">
        <f t="shared" si="1"/>
        <v>5</v>
      </c>
      <c r="G495" s="34">
        <v>45558.0</v>
      </c>
      <c r="H495" s="36">
        <f t="shared" si="2"/>
        <v>5</v>
      </c>
      <c r="I495" s="35" t="s">
        <v>62</v>
      </c>
      <c r="J495" s="35" t="s">
        <v>155</v>
      </c>
      <c r="K495" s="48">
        <v>4000.0</v>
      </c>
      <c r="L495" s="35" t="s">
        <v>54</v>
      </c>
      <c r="M495" s="35" t="s">
        <v>410</v>
      </c>
      <c r="N495" s="35" t="s">
        <v>15</v>
      </c>
      <c r="O495" s="40"/>
      <c r="P495" s="61"/>
      <c r="Q495" s="61"/>
      <c r="R495" s="61"/>
      <c r="S495" s="61"/>
      <c r="T495" s="61"/>
      <c r="U495" s="80"/>
      <c r="V495" s="80"/>
      <c r="W495" s="80"/>
    </row>
    <row r="496">
      <c r="A496" s="34">
        <v>45705.0</v>
      </c>
      <c r="B496" s="168">
        <v>45716.0</v>
      </c>
      <c r="C496" s="35">
        <v>194002.0</v>
      </c>
      <c r="D496" s="35" t="s">
        <v>102</v>
      </c>
      <c r="E496" s="34">
        <v>45108.0</v>
      </c>
      <c r="F496" s="36">
        <f t="shared" si="1"/>
        <v>19</v>
      </c>
      <c r="G496" s="37">
        <v>45254.0</v>
      </c>
      <c r="H496" s="36">
        <f t="shared" si="2"/>
        <v>15</v>
      </c>
      <c r="I496" s="35" t="s">
        <v>43</v>
      </c>
      <c r="J496" s="39"/>
      <c r="K496" s="38"/>
      <c r="L496" s="39"/>
      <c r="M496" s="39"/>
      <c r="N496" s="35" t="s">
        <v>17</v>
      </c>
      <c r="O496" s="40"/>
      <c r="P496" s="61"/>
      <c r="Q496" s="61"/>
      <c r="R496" s="61"/>
      <c r="S496" s="61"/>
      <c r="T496" s="61"/>
      <c r="U496" s="80"/>
      <c r="V496" s="80"/>
      <c r="W496" s="80"/>
    </row>
    <row r="497">
      <c r="A497" s="34">
        <v>45712.0</v>
      </c>
      <c r="B497" s="168">
        <v>45714.0</v>
      </c>
      <c r="C497" s="35">
        <v>239073.0</v>
      </c>
      <c r="D497" s="35" t="s">
        <v>102</v>
      </c>
      <c r="E497" s="34">
        <v>45566.0</v>
      </c>
      <c r="F497" s="36">
        <f t="shared" si="1"/>
        <v>4</v>
      </c>
      <c r="G497" s="34">
        <v>45670.0</v>
      </c>
      <c r="H497" s="36">
        <f t="shared" si="2"/>
        <v>1</v>
      </c>
      <c r="I497" s="35" t="s">
        <v>39</v>
      </c>
      <c r="J497" s="39"/>
      <c r="K497" s="48" t="s">
        <v>442</v>
      </c>
      <c r="L497" s="39"/>
      <c r="M497" s="35" t="s">
        <v>410</v>
      </c>
      <c r="N497" s="35" t="s">
        <v>23</v>
      </c>
      <c r="O497" s="40"/>
      <c r="P497" s="61"/>
      <c r="Q497" s="61"/>
      <c r="R497" s="61"/>
      <c r="S497" s="61"/>
      <c r="T497" s="61"/>
      <c r="U497" s="80"/>
      <c r="V497" s="80"/>
      <c r="W497" s="80"/>
    </row>
    <row r="498">
      <c r="A498" s="34">
        <v>45705.0</v>
      </c>
      <c r="B498" s="168">
        <v>45716.0</v>
      </c>
      <c r="C498" s="35">
        <v>86837.0</v>
      </c>
      <c r="D498" s="35" t="s">
        <v>102</v>
      </c>
      <c r="E498" s="34">
        <v>44287.0</v>
      </c>
      <c r="F498" s="36">
        <f t="shared" si="1"/>
        <v>46</v>
      </c>
      <c r="G498" s="34">
        <v>44327.0</v>
      </c>
      <c r="H498" s="36">
        <f t="shared" si="2"/>
        <v>45</v>
      </c>
      <c r="I498" s="35" t="s">
        <v>67</v>
      </c>
      <c r="J498" s="39"/>
      <c r="K498" s="38"/>
      <c r="L498" s="39"/>
      <c r="M498" s="39"/>
      <c r="N498" s="35" t="s">
        <v>17</v>
      </c>
      <c r="O498" s="40"/>
      <c r="P498" s="61"/>
      <c r="Q498" s="61"/>
      <c r="R498" s="61"/>
      <c r="S498" s="61"/>
      <c r="T498" s="61"/>
      <c r="U498" s="80"/>
      <c r="V498" s="80"/>
      <c r="W498" s="80"/>
    </row>
    <row r="499">
      <c r="A499" s="34">
        <v>45705.0</v>
      </c>
      <c r="B499" s="168">
        <v>45716.0</v>
      </c>
      <c r="C499" s="35">
        <v>231413.0</v>
      </c>
      <c r="D499" s="35" t="s">
        <v>102</v>
      </c>
      <c r="E499" s="34">
        <v>45536.0</v>
      </c>
      <c r="F499" s="36">
        <f t="shared" si="1"/>
        <v>5</v>
      </c>
      <c r="G499" s="37">
        <v>45582.0</v>
      </c>
      <c r="H499" s="36">
        <f t="shared" si="2"/>
        <v>4</v>
      </c>
      <c r="I499" s="35" t="s">
        <v>62</v>
      </c>
      <c r="J499" s="39"/>
      <c r="K499" s="38"/>
      <c r="L499" s="39"/>
      <c r="M499" s="39"/>
      <c r="N499" s="35" t="s">
        <v>17</v>
      </c>
      <c r="O499" s="40"/>
      <c r="P499" s="61"/>
      <c r="Q499" s="61"/>
      <c r="R499" s="61"/>
      <c r="S499" s="61"/>
      <c r="T499" s="61"/>
      <c r="U499" s="80"/>
      <c r="V499" s="80"/>
      <c r="W499" s="80"/>
    </row>
    <row r="500">
      <c r="A500" s="34">
        <v>45705.0</v>
      </c>
      <c r="B500" s="168">
        <v>45716.0</v>
      </c>
      <c r="C500" s="35">
        <v>240703.0</v>
      </c>
      <c r="D500" s="35" t="s">
        <v>102</v>
      </c>
      <c r="E500" s="34">
        <v>45658.0</v>
      </c>
      <c r="F500" s="36">
        <f t="shared" si="1"/>
        <v>1</v>
      </c>
      <c r="G500" s="34">
        <v>45684.0</v>
      </c>
      <c r="H500" s="36">
        <f t="shared" si="2"/>
        <v>1</v>
      </c>
      <c r="I500" s="35" t="s">
        <v>62</v>
      </c>
      <c r="J500" s="39"/>
      <c r="K500" s="38"/>
      <c r="L500" s="39"/>
      <c r="M500" s="39"/>
      <c r="N500" s="35" t="s">
        <v>17</v>
      </c>
      <c r="O500" s="40"/>
      <c r="P500" s="61"/>
      <c r="Q500" s="61"/>
      <c r="R500" s="61"/>
      <c r="S500" s="61"/>
      <c r="T500" s="61"/>
      <c r="U500" s="80"/>
      <c r="V500" s="80"/>
      <c r="W500" s="80"/>
    </row>
    <row r="501">
      <c r="A501" s="34">
        <v>45705.0</v>
      </c>
      <c r="B501" s="168">
        <v>45716.0</v>
      </c>
      <c r="C501" s="35">
        <v>212867.0</v>
      </c>
      <c r="D501" s="35" t="s">
        <v>102</v>
      </c>
      <c r="E501" s="34">
        <v>45261.0</v>
      </c>
      <c r="F501" s="36">
        <f t="shared" si="1"/>
        <v>14</v>
      </c>
      <c r="G501" s="34">
        <v>45418.0</v>
      </c>
      <c r="H501" s="36">
        <f t="shared" si="2"/>
        <v>9</v>
      </c>
      <c r="I501" s="35" t="s">
        <v>39</v>
      </c>
      <c r="J501" s="39"/>
      <c r="K501" s="38"/>
      <c r="L501" s="39"/>
      <c r="M501" s="39"/>
      <c r="N501" s="35" t="s">
        <v>17</v>
      </c>
      <c r="O501" s="40"/>
      <c r="P501" s="61"/>
      <c r="Q501" s="61"/>
      <c r="R501" s="61"/>
      <c r="S501" s="61"/>
      <c r="T501" s="61"/>
      <c r="U501" s="80"/>
      <c r="V501" s="80"/>
      <c r="W501" s="80"/>
    </row>
    <row r="502">
      <c r="A502" s="34">
        <v>45705.0</v>
      </c>
      <c r="B502" s="168">
        <v>45716.0</v>
      </c>
      <c r="C502" s="35">
        <v>194062.0</v>
      </c>
      <c r="D502" s="35" t="s">
        <v>102</v>
      </c>
      <c r="E502" s="34">
        <v>45231.0</v>
      </c>
      <c r="F502" s="36">
        <f t="shared" si="1"/>
        <v>15</v>
      </c>
      <c r="G502" s="37">
        <v>45259.0</v>
      </c>
      <c r="H502" s="36">
        <f t="shared" si="2"/>
        <v>14</v>
      </c>
      <c r="I502" s="35" t="s">
        <v>39</v>
      </c>
      <c r="J502" s="39"/>
      <c r="K502" s="38"/>
      <c r="L502" s="39"/>
      <c r="M502" s="39"/>
      <c r="N502" s="35" t="s">
        <v>17</v>
      </c>
      <c r="O502" s="40"/>
      <c r="P502" s="61"/>
      <c r="Q502" s="61"/>
      <c r="R502" s="61"/>
      <c r="S502" s="61"/>
      <c r="T502" s="61"/>
      <c r="U502" s="80"/>
      <c r="V502" s="80"/>
      <c r="W502" s="80"/>
    </row>
    <row r="503">
      <c r="A503" s="34">
        <v>45705.0</v>
      </c>
      <c r="B503" s="168">
        <v>45716.0</v>
      </c>
      <c r="C503" s="35">
        <v>227186.0</v>
      </c>
      <c r="D503" s="35" t="s">
        <v>102</v>
      </c>
      <c r="E503" s="34">
        <v>45505.0</v>
      </c>
      <c r="F503" s="36">
        <f t="shared" si="1"/>
        <v>6</v>
      </c>
      <c r="G503" s="34">
        <v>45541.0</v>
      </c>
      <c r="H503" s="36">
        <f t="shared" si="2"/>
        <v>5</v>
      </c>
      <c r="I503" s="35" t="s">
        <v>49</v>
      </c>
      <c r="J503" s="39"/>
      <c r="K503" s="38"/>
      <c r="L503" s="39"/>
      <c r="M503" s="39"/>
      <c r="N503" s="35" t="s">
        <v>17</v>
      </c>
      <c r="O503" s="40"/>
      <c r="P503" s="61"/>
      <c r="Q503" s="61"/>
      <c r="R503" s="61"/>
      <c r="S503" s="61"/>
      <c r="T503" s="61"/>
      <c r="U503" s="80"/>
      <c r="V503" s="80"/>
      <c r="W503" s="80"/>
    </row>
    <row r="504">
      <c r="A504" s="34">
        <v>45705.0</v>
      </c>
      <c r="B504" s="168">
        <v>45716.0</v>
      </c>
      <c r="C504" s="35">
        <v>227918.0</v>
      </c>
      <c r="D504" s="35" t="s">
        <v>102</v>
      </c>
      <c r="E504" s="34">
        <v>45505.0</v>
      </c>
      <c r="F504" s="36">
        <f t="shared" si="1"/>
        <v>6</v>
      </c>
      <c r="G504" s="34">
        <v>45562.0</v>
      </c>
      <c r="H504" s="36">
        <f t="shared" si="2"/>
        <v>5</v>
      </c>
      <c r="I504" s="35" t="s">
        <v>39</v>
      </c>
      <c r="J504" s="39"/>
      <c r="K504" s="38"/>
      <c r="L504" s="39"/>
      <c r="M504" s="39"/>
      <c r="N504" s="35" t="s">
        <v>17</v>
      </c>
      <c r="O504" s="40"/>
      <c r="P504" s="61"/>
      <c r="Q504" s="61"/>
      <c r="R504" s="61"/>
      <c r="S504" s="61"/>
      <c r="T504" s="61"/>
      <c r="U504" s="80"/>
      <c r="V504" s="80"/>
      <c r="W504" s="80"/>
    </row>
    <row r="505">
      <c r="A505" s="34">
        <v>45705.0</v>
      </c>
      <c r="B505" s="168">
        <v>45716.0</v>
      </c>
      <c r="C505" s="35">
        <v>231037.0</v>
      </c>
      <c r="D505" s="35" t="s">
        <v>102</v>
      </c>
      <c r="E505" s="34">
        <v>45536.0</v>
      </c>
      <c r="F505" s="36">
        <f t="shared" si="1"/>
        <v>5</v>
      </c>
      <c r="G505" s="37">
        <v>45579.0</v>
      </c>
      <c r="H505" s="36">
        <f t="shared" si="2"/>
        <v>4</v>
      </c>
      <c r="I505" s="35" t="s">
        <v>39</v>
      </c>
      <c r="J505" s="39"/>
      <c r="K505" s="38"/>
      <c r="L505" s="39"/>
      <c r="M505" s="39"/>
      <c r="N505" s="35" t="s">
        <v>17</v>
      </c>
      <c r="O505" s="40"/>
      <c r="P505" s="61"/>
      <c r="Q505" s="61"/>
      <c r="R505" s="61"/>
      <c r="S505" s="61"/>
      <c r="T505" s="61"/>
      <c r="U505" s="80"/>
      <c r="V505" s="80"/>
      <c r="W505" s="80"/>
    </row>
    <row r="506">
      <c r="A506" s="34">
        <v>45705.0</v>
      </c>
      <c r="B506" s="168">
        <v>45716.0</v>
      </c>
      <c r="C506" s="35">
        <v>235531.0</v>
      </c>
      <c r="D506" s="35" t="s">
        <v>102</v>
      </c>
      <c r="E506" s="34">
        <v>45566.0</v>
      </c>
      <c r="F506" s="36">
        <f t="shared" si="1"/>
        <v>4</v>
      </c>
      <c r="G506" s="37">
        <v>45624.0</v>
      </c>
      <c r="H506" s="36">
        <f t="shared" si="2"/>
        <v>3</v>
      </c>
      <c r="I506" s="35" t="s">
        <v>62</v>
      </c>
      <c r="J506" s="39"/>
      <c r="K506" s="38"/>
      <c r="L506" s="39"/>
      <c r="M506" s="39"/>
      <c r="N506" s="35" t="s">
        <v>17</v>
      </c>
      <c r="O506" s="40"/>
      <c r="P506" s="61"/>
      <c r="Q506" s="61"/>
      <c r="R506" s="61"/>
      <c r="S506" s="61"/>
      <c r="T506" s="61"/>
      <c r="U506" s="80"/>
      <c r="V506" s="80"/>
      <c r="W506" s="80"/>
    </row>
    <row r="507">
      <c r="A507" s="34">
        <v>45708.0</v>
      </c>
      <c r="B507" s="34">
        <v>45709.0</v>
      </c>
      <c r="C507" s="35">
        <v>218896.0</v>
      </c>
      <c r="D507" s="35" t="s">
        <v>102</v>
      </c>
      <c r="E507" s="34">
        <v>45413.0</v>
      </c>
      <c r="F507" s="36">
        <f t="shared" si="1"/>
        <v>9</v>
      </c>
      <c r="G507" s="34">
        <v>45467.0</v>
      </c>
      <c r="H507" s="36">
        <f t="shared" si="2"/>
        <v>8</v>
      </c>
      <c r="I507" s="35" t="s">
        <v>46</v>
      </c>
      <c r="J507" s="35">
        <v>404.0</v>
      </c>
      <c r="K507" s="48">
        <v>14000.0</v>
      </c>
      <c r="L507" s="39"/>
      <c r="M507" s="35" t="s">
        <v>410</v>
      </c>
      <c r="N507" s="35" t="s">
        <v>20</v>
      </c>
      <c r="O507" s="40"/>
      <c r="P507" s="61"/>
      <c r="Q507" s="61"/>
      <c r="R507" s="61"/>
      <c r="S507" s="61"/>
      <c r="T507" s="61"/>
      <c r="U507" s="80"/>
      <c r="V507" s="80"/>
      <c r="W507" s="80"/>
    </row>
    <row r="508">
      <c r="A508" s="34">
        <v>45705.0</v>
      </c>
      <c r="B508" s="168">
        <v>45716.0</v>
      </c>
      <c r="C508" s="35">
        <v>232802.0</v>
      </c>
      <c r="D508" s="35" t="s">
        <v>102</v>
      </c>
      <c r="E508" s="34">
        <v>45566.0</v>
      </c>
      <c r="F508" s="36">
        <f t="shared" si="1"/>
        <v>4</v>
      </c>
      <c r="G508" s="34">
        <v>45543.0</v>
      </c>
      <c r="H508" s="36">
        <f t="shared" si="2"/>
        <v>5</v>
      </c>
      <c r="I508" s="35" t="s">
        <v>46</v>
      </c>
      <c r="J508" s="39"/>
      <c r="K508" s="38"/>
      <c r="L508" s="39"/>
      <c r="M508" s="39"/>
      <c r="N508" s="35" t="s">
        <v>17</v>
      </c>
      <c r="O508" s="40"/>
      <c r="P508" s="61"/>
      <c r="Q508" s="61"/>
      <c r="R508" s="61"/>
      <c r="S508" s="61"/>
      <c r="T508" s="61"/>
      <c r="U508" s="80"/>
      <c r="V508" s="80"/>
      <c r="W508" s="80"/>
    </row>
    <row r="509">
      <c r="A509" s="34">
        <v>45705.0</v>
      </c>
      <c r="B509" s="168">
        <v>45716.0</v>
      </c>
      <c r="C509" s="35">
        <v>237609.0</v>
      </c>
      <c r="D509" s="35" t="s">
        <v>102</v>
      </c>
      <c r="E509" s="34">
        <v>45536.0</v>
      </c>
      <c r="F509" s="36">
        <f t="shared" si="1"/>
        <v>5</v>
      </c>
      <c r="G509" s="37">
        <v>45651.0</v>
      </c>
      <c r="H509" s="36">
        <f t="shared" si="2"/>
        <v>2</v>
      </c>
      <c r="I509" s="35" t="s">
        <v>62</v>
      </c>
      <c r="J509" s="39"/>
      <c r="K509" s="38"/>
      <c r="L509" s="39"/>
      <c r="M509" s="39"/>
      <c r="N509" s="35" t="s">
        <v>17</v>
      </c>
      <c r="O509" s="40"/>
      <c r="P509" s="61"/>
      <c r="Q509" s="61"/>
      <c r="R509" s="61"/>
      <c r="S509" s="61"/>
      <c r="T509" s="61"/>
      <c r="U509" s="80"/>
      <c r="V509" s="80"/>
      <c r="W509" s="80"/>
    </row>
    <row r="510">
      <c r="A510" s="34">
        <v>45705.0</v>
      </c>
      <c r="B510" s="168">
        <v>45716.0</v>
      </c>
      <c r="C510" s="35">
        <v>232572.0</v>
      </c>
      <c r="D510" s="35" t="s">
        <v>102</v>
      </c>
      <c r="E510" s="34">
        <v>45658.0</v>
      </c>
      <c r="F510" s="36">
        <f t="shared" si="1"/>
        <v>1</v>
      </c>
      <c r="G510" s="34">
        <v>45677.0</v>
      </c>
      <c r="H510" s="36">
        <f t="shared" si="2"/>
        <v>1</v>
      </c>
      <c r="I510" s="35" t="s">
        <v>62</v>
      </c>
      <c r="J510" s="39"/>
      <c r="K510" s="38"/>
      <c r="L510" s="39"/>
      <c r="M510" s="39"/>
      <c r="N510" s="35" t="s">
        <v>17</v>
      </c>
      <c r="O510" s="40"/>
      <c r="P510" s="61"/>
      <c r="Q510" s="61"/>
      <c r="R510" s="61"/>
      <c r="S510" s="61"/>
      <c r="T510" s="61"/>
      <c r="U510" s="80"/>
      <c r="V510" s="80"/>
      <c r="W510" s="80"/>
    </row>
    <row r="511">
      <c r="A511" s="34">
        <v>45705.0</v>
      </c>
      <c r="B511" s="168">
        <v>45716.0</v>
      </c>
      <c r="C511" s="35">
        <v>241073.0</v>
      </c>
      <c r="D511" s="35" t="s">
        <v>102</v>
      </c>
      <c r="E511" s="34">
        <v>45658.0</v>
      </c>
      <c r="F511" s="36">
        <f t="shared" si="1"/>
        <v>1</v>
      </c>
      <c r="G511" s="34">
        <v>45686.0</v>
      </c>
      <c r="H511" s="36">
        <f t="shared" si="2"/>
        <v>0</v>
      </c>
      <c r="I511" s="35" t="s">
        <v>62</v>
      </c>
      <c r="J511" s="39"/>
      <c r="K511" s="38"/>
      <c r="L511" s="39"/>
      <c r="M511" s="39"/>
      <c r="N511" s="35" t="s">
        <v>17</v>
      </c>
      <c r="O511" s="40"/>
      <c r="P511" s="61"/>
      <c r="Q511" s="61"/>
      <c r="R511" s="61"/>
      <c r="S511" s="61"/>
      <c r="T511" s="61"/>
      <c r="U511" s="80"/>
      <c r="V511" s="80"/>
      <c r="W511" s="80"/>
    </row>
    <row r="512">
      <c r="A512" s="34">
        <v>45705.0</v>
      </c>
      <c r="B512" s="168">
        <v>45716.0</v>
      </c>
      <c r="C512" s="35">
        <v>81430.0</v>
      </c>
      <c r="D512" s="35" t="s">
        <v>105</v>
      </c>
      <c r="E512" s="34">
        <v>44256.0</v>
      </c>
      <c r="F512" s="36">
        <f t="shared" si="1"/>
        <v>47</v>
      </c>
      <c r="G512" s="34">
        <v>44284.0</v>
      </c>
      <c r="H512" s="36">
        <f t="shared" si="2"/>
        <v>46</v>
      </c>
      <c r="I512" s="35" t="s">
        <v>62</v>
      </c>
      <c r="J512" s="39"/>
      <c r="K512" s="38"/>
      <c r="L512" s="39"/>
      <c r="M512" s="39"/>
      <c r="N512" s="35" t="s">
        <v>17</v>
      </c>
      <c r="O512" s="40"/>
      <c r="P512" s="61"/>
      <c r="Q512" s="61"/>
      <c r="R512" s="61"/>
      <c r="S512" s="61"/>
      <c r="T512" s="61"/>
      <c r="U512" s="80"/>
      <c r="V512" s="80"/>
      <c r="W512" s="80"/>
    </row>
    <row r="513">
      <c r="A513" s="34">
        <v>45705.0</v>
      </c>
      <c r="B513" s="168">
        <v>45716.0</v>
      </c>
      <c r="C513" s="35">
        <v>122118.0</v>
      </c>
      <c r="D513" s="35" t="s">
        <v>105</v>
      </c>
      <c r="E513" s="34">
        <v>44593.0</v>
      </c>
      <c r="F513" s="36">
        <f t="shared" si="1"/>
        <v>36</v>
      </c>
      <c r="G513" s="34">
        <v>44651.0</v>
      </c>
      <c r="H513" s="36">
        <f t="shared" si="2"/>
        <v>34</v>
      </c>
      <c r="I513" s="35" t="s">
        <v>39</v>
      </c>
      <c r="J513" s="39"/>
      <c r="K513" s="38"/>
      <c r="L513" s="39"/>
      <c r="M513" s="39"/>
      <c r="N513" s="35" t="s">
        <v>17</v>
      </c>
      <c r="O513" s="40"/>
      <c r="P513" s="61"/>
      <c r="Q513" s="61"/>
      <c r="R513" s="61"/>
      <c r="S513" s="61"/>
      <c r="T513" s="61"/>
      <c r="U513" s="80"/>
      <c r="V513" s="80"/>
      <c r="W513" s="80"/>
    </row>
    <row r="514">
      <c r="A514" s="34">
        <v>45705.0</v>
      </c>
      <c r="B514" s="168">
        <v>45716.0</v>
      </c>
      <c r="C514" s="35">
        <v>202763.0</v>
      </c>
      <c r="D514" s="35" t="s">
        <v>173</v>
      </c>
      <c r="E514" s="34">
        <v>45200.0</v>
      </c>
      <c r="F514" s="36">
        <f t="shared" si="1"/>
        <v>16</v>
      </c>
      <c r="G514" s="34">
        <v>45338.0</v>
      </c>
      <c r="H514" s="36">
        <f t="shared" si="2"/>
        <v>12</v>
      </c>
      <c r="I514" s="35" t="s">
        <v>49</v>
      </c>
      <c r="J514" s="39"/>
      <c r="K514" s="38"/>
      <c r="L514" s="39"/>
      <c r="M514" s="39"/>
      <c r="N514" s="35" t="s">
        <v>17</v>
      </c>
      <c r="O514" s="40"/>
      <c r="P514" s="61"/>
      <c r="Q514" s="61"/>
      <c r="R514" s="61"/>
      <c r="S514" s="61"/>
      <c r="T514" s="61"/>
      <c r="U514" s="80"/>
      <c r="V514" s="80"/>
      <c r="W514" s="80"/>
    </row>
    <row r="515">
      <c r="A515" s="34">
        <v>45705.0</v>
      </c>
      <c r="B515" s="168">
        <v>45716.0</v>
      </c>
      <c r="C515" s="35">
        <v>196837.0</v>
      </c>
      <c r="D515" s="35" t="s">
        <v>173</v>
      </c>
      <c r="E515" s="34">
        <v>45170.0</v>
      </c>
      <c r="F515" s="36">
        <f t="shared" si="1"/>
        <v>17</v>
      </c>
      <c r="G515" s="37">
        <v>45288.0</v>
      </c>
      <c r="H515" s="36">
        <f t="shared" si="2"/>
        <v>14</v>
      </c>
      <c r="I515" s="35" t="s">
        <v>43</v>
      </c>
      <c r="J515" s="39"/>
      <c r="K515" s="38"/>
      <c r="L515" s="39"/>
      <c r="M515" s="39"/>
      <c r="N515" s="35" t="s">
        <v>17</v>
      </c>
      <c r="O515" s="40"/>
      <c r="P515" s="61"/>
      <c r="Q515" s="61"/>
      <c r="R515" s="61"/>
      <c r="S515" s="61"/>
      <c r="T515" s="61"/>
      <c r="U515" s="80"/>
      <c r="V515" s="80"/>
      <c r="W515" s="80"/>
    </row>
    <row r="516">
      <c r="A516" s="34">
        <v>45705.0</v>
      </c>
      <c r="B516" s="168">
        <v>45716.0</v>
      </c>
      <c r="C516" s="35">
        <v>226257.0</v>
      </c>
      <c r="D516" s="35" t="s">
        <v>173</v>
      </c>
      <c r="E516" s="34">
        <v>45505.0</v>
      </c>
      <c r="F516" s="36">
        <f t="shared" si="1"/>
        <v>6</v>
      </c>
      <c r="G516" s="34">
        <v>45531.0</v>
      </c>
      <c r="H516" s="36">
        <f t="shared" si="2"/>
        <v>6</v>
      </c>
      <c r="I516" s="35" t="s">
        <v>265</v>
      </c>
      <c r="J516" s="39"/>
      <c r="K516" s="38"/>
      <c r="L516" s="39"/>
      <c r="M516" s="39"/>
      <c r="N516" s="35" t="s">
        <v>17</v>
      </c>
      <c r="O516" s="40"/>
      <c r="P516" s="61"/>
      <c r="Q516" s="61"/>
      <c r="R516" s="61"/>
      <c r="S516" s="61"/>
      <c r="T516" s="61"/>
      <c r="U516" s="80"/>
      <c r="V516" s="80"/>
      <c r="W516" s="80"/>
    </row>
    <row r="517">
      <c r="A517" s="34">
        <v>45705.0</v>
      </c>
      <c r="B517" s="168">
        <v>45716.0</v>
      </c>
      <c r="C517" s="35">
        <v>233986.0</v>
      </c>
      <c r="D517" s="35" t="s">
        <v>173</v>
      </c>
      <c r="E517" s="34">
        <v>45566.0</v>
      </c>
      <c r="F517" s="36">
        <f t="shared" si="1"/>
        <v>4</v>
      </c>
      <c r="G517" s="37">
        <v>45608.0</v>
      </c>
      <c r="H517" s="36">
        <f t="shared" si="2"/>
        <v>3</v>
      </c>
      <c r="I517" s="35" t="s">
        <v>43</v>
      </c>
      <c r="J517" s="39"/>
      <c r="K517" s="38"/>
      <c r="L517" s="39"/>
      <c r="M517" s="39"/>
      <c r="N517" s="35" t="s">
        <v>17</v>
      </c>
      <c r="O517" s="40"/>
      <c r="P517" s="61"/>
      <c r="Q517" s="61"/>
      <c r="R517" s="61"/>
      <c r="S517" s="61"/>
      <c r="T517" s="61"/>
      <c r="U517" s="80"/>
      <c r="V517" s="80"/>
      <c r="W517" s="80"/>
    </row>
    <row r="518">
      <c r="A518" s="34">
        <v>45705.0</v>
      </c>
      <c r="B518" s="168">
        <v>45716.0</v>
      </c>
      <c r="C518" s="35">
        <v>239617.0</v>
      </c>
      <c r="D518" s="35" t="s">
        <v>173</v>
      </c>
      <c r="E518" s="34">
        <v>45597.0</v>
      </c>
      <c r="F518" s="36">
        <f t="shared" si="1"/>
        <v>3</v>
      </c>
      <c r="G518" s="34">
        <v>45673.0</v>
      </c>
      <c r="H518" s="36">
        <f t="shared" si="2"/>
        <v>1</v>
      </c>
      <c r="I518" s="35" t="s">
        <v>265</v>
      </c>
      <c r="J518" s="39"/>
      <c r="K518" s="38"/>
      <c r="L518" s="39"/>
      <c r="M518" s="39"/>
      <c r="N518" s="35" t="s">
        <v>17</v>
      </c>
      <c r="O518" s="40"/>
      <c r="P518" s="61"/>
      <c r="Q518" s="61"/>
      <c r="R518" s="61"/>
      <c r="S518" s="61"/>
      <c r="T518" s="61"/>
      <c r="U518" s="80"/>
      <c r="V518" s="80"/>
      <c r="W518" s="80"/>
    </row>
    <row r="519">
      <c r="A519" s="34">
        <v>45705.0</v>
      </c>
      <c r="B519" s="168">
        <v>45714.0</v>
      </c>
      <c r="C519" s="35">
        <v>219895.0</v>
      </c>
      <c r="D519" s="35" t="s">
        <v>173</v>
      </c>
      <c r="E519" s="34">
        <v>45474.0</v>
      </c>
      <c r="F519" s="36">
        <f t="shared" si="1"/>
        <v>7</v>
      </c>
      <c r="G519" s="34">
        <v>45474.0</v>
      </c>
      <c r="H519" s="36">
        <f t="shared" si="2"/>
        <v>7</v>
      </c>
      <c r="I519" s="35" t="s">
        <v>39</v>
      </c>
      <c r="J519" s="35">
        <v>510.0</v>
      </c>
      <c r="K519" s="48" t="s">
        <v>74</v>
      </c>
      <c r="L519" s="35" t="s">
        <v>54</v>
      </c>
      <c r="M519" s="35" t="s">
        <v>410</v>
      </c>
      <c r="N519" s="35" t="s">
        <v>20</v>
      </c>
      <c r="O519" s="55" t="s">
        <v>231</v>
      </c>
      <c r="P519" s="61"/>
      <c r="Q519" s="61"/>
      <c r="R519" s="61"/>
      <c r="S519" s="61"/>
      <c r="T519" s="61"/>
      <c r="U519" s="80"/>
      <c r="V519" s="80"/>
      <c r="W519" s="80"/>
    </row>
    <row r="520">
      <c r="A520" s="34">
        <v>45705.0</v>
      </c>
      <c r="B520" s="168">
        <v>45716.0</v>
      </c>
      <c r="C520" s="35">
        <v>192771.0</v>
      </c>
      <c r="D520" s="35" t="s">
        <v>173</v>
      </c>
      <c r="E520" s="34">
        <v>45200.0</v>
      </c>
      <c r="F520" s="36">
        <f t="shared" si="1"/>
        <v>16</v>
      </c>
      <c r="G520" s="37">
        <v>45244.0</v>
      </c>
      <c r="H520" s="36">
        <f t="shared" si="2"/>
        <v>15</v>
      </c>
      <c r="I520" s="35" t="s">
        <v>39</v>
      </c>
      <c r="J520" s="39"/>
      <c r="K520" s="38"/>
      <c r="L520" s="39"/>
      <c r="M520" s="39"/>
      <c r="N520" s="35" t="s">
        <v>17</v>
      </c>
      <c r="O520" s="40"/>
      <c r="P520" s="61"/>
      <c r="Q520" s="61"/>
      <c r="R520" s="61"/>
      <c r="S520" s="61"/>
      <c r="T520" s="61"/>
      <c r="U520" s="80"/>
      <c r="V520" s="80"/>
      <c r="W520" s="80"/>
    </row>
    <row r="521">
      <c r="A521" s="34">
        <v>45705.0</v>
      </c>
      <c r="B521" s="168">
        <v>45716.0</v>
      </c>
      <c r="C521" s="35">
        <v>225483.0</v>
      </c>
      <c r="D521" s="35" t="s">
        <v>173</v>
      </c>
      <c r="E521" s="34">
        <v>45474.0</v>
      </c>
      <c r="F521" s="36">
        <f t="shared" si="1"/>
        <v>7</v>
      </c>
      <c r="G521" s="34">
        <v>45524.0</v>
      </c>
      <c r="H521" s="36">
        <f t="shared" si="2"/>
        <v>6</v>
      </c>
      <c r="I521" s="35" t="s">
        <v>39</v>
      </c>
      <c r="J521" s="39"/>
      <c r="K521" s="38"/>
      <c r="L521" s="39"/>
      <c r="M521" s="39"/>
      <c r="N521" s="35" t="s">
        <v>17</v>
      </c>
      <c r="O521" s="40"/>
      <c r="P521" s="61"/>
      <c r="Q521" s="61"/>
      <c r="R521" s="61"/>
      <c r="S521" s="61"/>
      <c r="T521" s="61"/>
      <c r="U521" s="80"/>
      <c r="V521" s="80"/>
      <c r="W521" s="80"/>
    </row>
    <row r="522">
      <c r="A522" s="34">
        <v>45705.0</v>
      </c>
      <c r="B522" s="168">
        <v>45716.0</v>
      </c>
      <c r="C522" s="35">
        <v>231466.0</v>
      </c>
      <c r="D522" s="35" t="s">
        <v>173</v>
      </c>
      <c r="E522" s="34">
        <v>45505.0</v>
      </c>
      <c r="F522" s="36">
        <f t="shared" si="1"/>
        <v>6</v>
      </c>
      <c r="G522" s="37">
        <v>45583.0</v>
      </c>
      <c r="H522" s="36">
        <f t="shared" si="2"/>
        <v>4</v>
      </c>
      <c r="I522" s="35" t="s">
        <v>39</v>
      </c>
      <c r="J522" s="39"/>
      <c r="K522" s="38"/>
      <c r="L522" s="39"/>
      <c r="M522" s="39"/>
      <c r="N522" s="35" t="s">
        <v>17</v>
      </c>
      <c r="O522" s="40"/>
      <c r="P522" s="61"/>
      <c r="Q522" s="61"/>
      <c r="R522" s="61"/>
      <c r="S522" s="61"/>
      <c r="T522" s="61"/>
      <c r="U522" s="80"/>
      <c r="V522" s="80"/>
      <c r="W522" s="80"/>
    </row>
    <row r="523">
      <c r="A523" s="34">
        <v>45705.0</v>
      </c>
      <c r="B523" s="168">
        <v>45716.0</v>
      </c>
      <c r="C523" s="35">
        <v>237887.0</v>
      </c>
      <c r="D523" s="35" t="s">
        <v>173</v>
      </c>
      <c r="E523" s="34">
        <v>45627.0</v>
      </c>
      <c r="F523" s="36">
        <f t="shared" si="1"/>
        <v>2</v>
      </c>
      <c r="G523" s="37">
        <v>45654.0</v>
      </c>
      <c r="H523" s="36">
        <f t="shared" si="2"/>
        <v>2</v>
      </c>
      <c r="I523" s="35" t="s">
        <v>46</v>
      </c>
      <c r="J523" s="39"/>
      <c r="K523" s="38"/>
      <c r="L523" s="39"/>
      <c r="M523" s="39"/>
      <c r="N523" s="35" t="s">
        <v>17</v>
      </c>
      <c r="O523" s="40"/>
      <c r="P523" s="61"/>
      <c r="Q523" s="61"/>
      <c r="R523" s="61"/>
      <c r="S523" s="61"/>
      <c r="T523" s="61"/>
      <c r="U523" s="80"/>
      <c r="V523" s="80"/>
      <c r="W523" s="80"/>
    </row>
    <row r="524">
      <c r="A524" s="34">
        <v>45705.0</v>
      </c>
      <c r="B524" s="168">
        <v>45716.0</v>
      </c>
      <c r="C524" s="35">
        <v>239225.0</v>
      </c>
      <c r="D524" s="35" t="s">
        <v>173</v>
      </c>
      <c r="E524" s="34">
        <v>45658.0</v>
      </c>
      <c r="F524" s="36">
        <f t="shared" si="1"/>
        <v>1</v>
      </c>
      <c r="G524" s="34">
        <v>45670.0</v>
      </c>
      <c r="H524" s="36">
        <f t="shared" si="2"/>
        <v>1</v>
      </c>
      <c r="I524" s="35" t="s">
        <v>265</v>
      </c>
      <c r="J524" s="39"/>
      <c r="K524" s="38"/>
      <c r="L524" s="39"/>
      <c r="M524" s="39"/>
      <c r="N524" s="35" t="s">
        <v>17</v>
      </c>
      <c r="O524" s="40"/>
      <c r="P524" s="61"/>
      <c r="Q524" s="61"/>
      <c r="R524" s="61"/>
      <c r="S524" s="61"/>
      <c r="T524" s="61"/>
      <c r="U524" s="80"/>
      <c r="V524" s="80"/>
      <c r="W524" s="80"/>
    </row>
    <row r="525">
      <c r="A525" s="34">
        <v>45705.0</v>
      </c>
      <c r="B525" s="168">
        <v>45716.0</v>
      </c>
      <c r="C525" s="35">
        <v>240046.0</v>
      </c>
      <c r="D525" s="35" t="s">
        <v>173</v>
      </c>
      <c r="E525" s="34">
        <v>45627.0</v>
      </c>
      <c r="F525" s="36">
        <f t="shared" si="1"/>
        <v>2</v>
      </c>
      <c r="G525" s="34">
        <v>45677.0</v>
      </c>
      <c r="H525" s="36">
        <f t="shared" si="2"/>
        <v>1</v>
      </c>
      <c r="I525" s="35" t="s">
        <v>43</v>
      </c>
      <c r="J525" s="39"/>
      <c r="K525" s="38"/>
      <c r="L525" s="39"/>
      <c r="M525" s="39"/>
      <c r="N525" s="35" t="s">
        <v>17</v>
      </c>
      <c r="O525" s="40"/>
      <c r="P525" s="61"/>
      <c r="Q525" s="61"/>
      <c r="R525" s="61"/>
      <c r="S525" s="61"/>
      <c r="T525" s="61"/>
      <c r="U525" s="80"/>
      <c r="V525" s="80"/>
      <c r="W525" s="80"/>
    </row>
    <row r="526">
      <c r="A526" s="34">
        <v>45705.0</v>
      </c>
      <c r="B526" s="168">
        <v>45716.0</v>
      </c>
      <c r="C526" s="35">
        <v>239316.0</v>
      </c>
      <c r="D526" s="35" t="s">
        <v>173</v>
      </c>
      <c r="E526" s="34">
        <v>45536.0</v>
      </c>
      <c r="F526" s="36">
        <f t="shared" si="1"/>
        <v>5</v>
      </c>
      <c r="G526" s="34">
        <v>45686.0</v>
      </c>
      <c r="H526" s="36">
        <f t="shared" si="2"/>
        <v>0</v>
      </c>
      <c r="I526" s="35" t="s">
        <v>62</v>
      </c>
      <c r="J526" s="39"/>
      <c r="K526" s="38"/>
      <c r="L526" s="39"/>
      <c r="M526" s="39"/>
      <c r="N526" s="35" t="s">
        <v>17</v>
      </c>
      <c r="O526" s="40"/>
      <c r="P526" s="61"/>
      <c r="Q526" s="61"/>
      <c r="R526" s="61"/>
      <c r="S526" s="61"/>
      <c r="T526" s="61"/>
      <c r="U526" s="80"/>
      <c r="V526" s="80"/>
      <c r="W526" s="80"/>
    </row>
    <row r="527">
      <c r="A527" s="34">
        <v>45705.0</v>
      </c>
      <c r="B527" s="168">
        <v>45716.0</v>
      </c>
      <c r="C527" s="35">
        <v>238614.0</v>
      </c>
      <c r="D527" s="35" t="s">
        <v>173</v>
      </c>
      <c r="E527" s="34">
        <v>45658.0</v>
      </c>
      <c r="F527" s="36">
        <f t="shared" si="1"/>
        <v>1</v>
      </c>
      <c r="G527" s="34">
        <v>45694.0</v>
      </c>
      <c r="H527" s="36">
        <f t="shared" si="2"/>
        <v>0</v>
      </c>
      <c r="I527" s="35" t="s">
        <v>43</v>
      </c>
      <c r="J527" s="39"/>
      <c r="K527" s="38"/>
      <c r="L527" s="39"/>
      <c r="M527" s="39"/>
      <c r="N527" s="35" t="s">
        <v>17</v>
      </c>
      <c r="O527" s="40"/>
      <c r="P527" s="61"/>
      <c r="Q527" s="61"/>
      <c r="R527" s="61"/>
      <c r="S527" s="61"/>
      <c r="T527" s="61"/>
      <c r="U527" s="80"/>
      <c r="V527" s="80"/>
      <c r="W527" s="80"/>
    </row>
    <row r="528">
      <c r="A528" s="34">
        <v>45705.0</v>
      </c>
      <c r="B528" s="168">
        <v>45716.0</v>
      </c>
      <c r="C528" s="35">
        <v>234976.0</v>
      </c>
      <c r="D528" s="35" t="s">
        <v>106</v>
      </c>
      <c r="E528" s="34">
        <v>45597.0</v>
      </c>
      <c r="F528" s="36">
        <f t="shared" si="1"/>
        <v>3</v>
      </c>
      <c r="G528" s="37">
        <v>45621.0</v>
      </c>
      <c r="H528" s="36">
        <f t="shared" si="2"/>
        <v>3</v>
      </c>
      <c r="I528" s="35" t="s">
        <v>62</v>
      </c>
      <c r="J528" s="39"/>
      <c r="K528" s="38"/>
      <c r="L528" s="39"/>
      <c r="M528" s="39"/>
      <c r="N528" s="35" t="s">
        <v>17</v>
      </c>
      <c r="O528" s="40"/>
      <c r="P528" s="61"/>
      <c r="Q528" s="61"/>
      <c r="R528" s="61"/>
      <c r="S528" s="61"/>
      <c r="T528" s="61"/>
      <c r="U528" s="80"/>
      <c r="V528" s="80"/>
      <c r="W528" s="80"/>
    </row>
    <row r="529">
      <c r="A529" s="34">
        <v>45705.0</v>
      </c>
      <c r="B529" s="168">
        <v>45716.0</v>
      </c>
      <c r="C529" s="35">
        <v>202571.0</v>
      </c>
      <c r="D529" s="35" t="s">
        <v>106</v>
      </c>
      <c r="E529" s="34">
        <v>45231.0</v>
      </c>
      <c r="F529" s="36">
        <f t="shared" si="1"/>
        <v>15</v>
      </c>
      <c r="G529" s="34">
        <v>45338.0</v>
      </c>
      <c r="H529" s="36">
        <f t="shared" si="2"/>
        <v>12</v>
      </c>
      <c r="I529" s="35" t="s">
        <v>39</v>
      </c>
      <c r="J529" s="39"/>
      <c r="K529" s="38"/>
      <c r="L529" s="39"/>
      <c r="M529" s="39"/>
      <c r="N529" s="35" t="s">
        <v>17</v>
      </c>
      <c r="O529" s="40"/>
      <c r="P529" s="61"/>
      <c r="Q529" s="61"/>
      <c r="R529" s="61"/>
      <c r="S529" s="61"/>
      <c r="T529" s="61"/>
      <c r="U529" s="80"/>
      <c r="V529" s="80"/>
      <c r="W529" s="80"/>
    </row>
    <row r="530">
      <c r="A530" s="34">
        <v>45705.0</v>
      </c>
      <c r="B530" s="168">
        <v>45716.0</v>
      </c>
      <c r="C530" s="35">
        <v>213632.0</v>
      </c>
      <c r="D530" s="35" t="s">
        <v>106</v>
      </c>
      <c r="E530" s="34">
        <v>45323.0</v>
      </c>
      <c r="F530" s="36">
        <f t="shared" si="1"/>
        <v>12</v>
      </c>
      <c r="G530" s="34">
        <v>45446.0</v>
      </c>
      <c r="H530" s="36">
        <f t="shared" si="2"/>
        <v>8</v>
      </c>
      <c r="I530" s="35" t="s">
        <v>268</v>
      </c>
      <c r="J530" s="39"/>
      <c r="K530" s="38"/>
      <c r="L530" s="39"/>
      <c r="M530" s="39"/>
      <c r="N530" s="35" t="s">
        <v>17</v>
      </c>
      <c r="O530" s="40"/>
      <c r="P530" s="61"/>
      <c r="Q530" s="61"/>
      <c r="R530" s="61"/>
      <c r="S530" s="61"/>
      <c r="T530" s="61"/>
      <c r="U530" s="80"/>
      <c r="V530" s="80"/>
      <c r="W530" s="80"/>
    </row>
    <row r="531">
      <c r="A531" s="34">
        <v>45705.0</v>
      </c>
      <c r="B531" s="168">
        <v>45716.0</v>
      </c>
      <c r="C531" s="35">
        <v>221399.0</v>
      </c>
      <c r="D531" s="35" t="s">
        <v>106</v>
      </c>
      <c r="E531" s="34">
        <v>45474.0</v>
      </c>
      <c r="F531" s="36">
        <f t="shared" si="1"/>
        <v>7</v>
      </c>
      <c r="G531" s="34">
        <v>45485.0</v>
      </c>
      <c r="H531" s="36">
        <f t="shared" si="2"/>
        <v>7</v>
      </c>
      <c r="I531" s="35" t="s">
        <v>39</v>
      </c>
      <c r="J531" s="39"/>
      <c r="K531" s="38"/>
      <c r="L531" s="39"/>
      <c r="M531" s="39"/>
      <c r="N531" s="35" t="s">
        <v>17</v>
      </c>
      <c r="O531" s="40"/>
      <c r="P531" s="61"/>
      <c r="Q531" s="61"/>
      <c r="R531" s="61"/>
      <c r="S531" s="61"/>
      <c r="T531" s="61"/>
      <c r="U531" s="80"/>
      <c r="V531" s="80"/>
      <c r="W531" s="80"/>
    </row>
    <row r="532">
      <c r="A532" s="34">
        <v>45705.0</v>
      </c>
      <c r="B532" s="168">
        <v>45716.0</v>
      </c>
      <c r="C532" s="35">
        <v>226225.0</v>
      </c>
      <c r="D532" s="35" t="s">
        <v>106</v>
      </c>
      <c r="E532" s="34">
        <v>45474.0</v>
      </c>
      <c r="F532" s="36">
        <f t="shared" si="1"/>
        <v>7</v>
      </c>
      <c r="G532" s="34">
        <v>45532.0</v>
      </c>
      <c r="H532" s="36">
        <f t="shared" si="2"/>
        <v>6</v>
      </c>
      <c r="I532" s="35" t="s">
        <v>49</v>
      </c>
      <c r="J532" s="39"/>
      <c r="K532" s="38"/>
      <c r="L532" s="39"/>
      <c r="M532" s="39"/>
      <c r="N532" s="35" t="s">
        <v>17</v>
      </c>
      <c r="O532" s="40"/>
      <c r="P532" s="61"/>
      <c r="Q532" s="61"/>
      <c r="R532" s="61"/>
      <c r="S532" s="61"/>
      <c r="T532" s="61"/>
      <c r="U532" s="80"/>
      <c r="V532" s="80"/>
      <c r="W532" s="80"/>
    </row>
    <row r="533">
      <c r="A533" s="34">
        <v>45705.0</v>
      </c>
      <c r="B533" s="168">
        <v>45716.0</v>
      </c>
      <c r="C533" s="35">
        <v>230083.0</v>
      </c>
      <c r="D533" s="35" t="s">
        <v>106</v>
      </c>
      <c r="E533" s="34">
        <v>45536.0</v>
      </c>
      <c r="F533" s="36">
        <f t="shared" si="1"/>
        <v>5</v>
      </c>
      <c r="G533" s="34">
        <v>45573.0</v>
      </c>
      <c r="H533" s="36">
        <f t="shared" si="2"/>
        <v>4</v>
      </c>
      <c r="I533" s="35" t="s">
        <v>39</v>
      </c>
      <c r="J533" s="39"/>
      <c r="K533" s="38"/>
      <c r="L533" s="39"/>
      <c r="M533" s="39"/>
      <c r="N533" s="35" t="s">
        <v>17</v>
      </c>
      <c r="O533" s="40"/>
      <c r="P533" s="61"/>
      <c r="Q533" s="61"/>
      <c r="R533" s="61"/>
      <c r="S533" s="61"/>
      <c r="T533" s="61"/>
      <c r="U533" s="80"/>
      <c r="V533" s="80"/>
      <c r="W533" s="80"/>
    </row>
    <row r="534">
      <c r="A534" s="34">
        <v>45705.0</v>
      </c>
      <c r="B534" s="168">
        <v>45716.0</v>
      </c>
      <c r="C534" s="35">
        <v>232708.0</v>
      </c>
      <c r="D534" s="35" t="s">
        <v>106</v>
      </c>
      <c r="E534" s="34">
        <v>45505.0</v>
      </c>
      <c r="F534" s="36">
        <f t="shared" si="1"/>
        <v>6</v>
      </c>
      <c r="G534" s="37">
        <v>45596.0</v>
      </c>
      <c r="H534" s="36">
        <f t="shared" si="2"/>
        <v>3</v>
      </c>
      <c r="I534" s="35" t="s">
        <v>265</v>
      </c>
      <c r="J534" s="39"/>
      <c r="K534" s="38"/>
      <c r="L534" s="39"/>
      <c r="M534" s="39"/>
      <c r="N534" s="35" t="s">
        <v>17</v>
      </c>
      <c r="O534" s="40"/>
      <c r="P534" s="61"/>
      <c r="Q534" s="61"/>
      <c r="R534" s="61"/>
      <c r="S534" s="61"/>
      <c r="T534" s="61"/>
      <c r="U534" s="80"/>
      <c r="V534" s="80"/>
      <c r="W534" s="80"/>
    </row>
    <row r="535">
      <c r="A535" s="34">
        <v>45705.0</v>
      </c>
      <c r="B535" s="168">
        <v>45716.0</v>
      </c>
      <c r="C535" s="35">
        <v>234980.0</v>
      </c>
      <c r="D535" s="35" t="s">
        <v>106</v>
      </c>
      <c r="E535" s="34">
        <v>45566.0</v>
      </c>
      <c r="F535" s="36">
        <f t="shared" si="1"/>
        <v>4</v>
      </c>
      <c r="G535" s="37">
        <v>45621.0</v>
      </c>
      <c r="H535" s="36">
        <f t="shared" si="2"/>
        <v>3</v>
      </c>
      <c r="I535" s="35" t="s">
        <v>39</v>
      </c>
      <c r="J535" s="39"/>
      <c r="K535" s="38"/>
      <c r="L535" s="39"/>
      <c r="M535" s="39"/>
      <c r="N535" s="35" t="s">
        <v>17</v>
      </c>
      <c r="O535" s="40"/>
      <c r="P535" s="61"/>
      <c r="Q535" s="61"/>
      <c r="R535" s="61"/>
      <c r="S535" s="61"/>
      <c r="T535" s="61"/>
      <c r="U535" s="80"/>
      <c r="V535" s="80"/>
      <c r="W535" s="80"/>
    </row>
    <row r="536">
      <c r="A536" s="34">
        <v>45705.0</v>
      </c>
      <c r="B536" s="168">
        <v>45716.0</v>
      </c>
      <c r="C536" s="35">
        <v>232697.0</v>
      </c>
      <c r="D536" s="35" t="s">
        <v>106</v>
      </c>
      <c r="E536" s="34">
        <v>45566.0</v>
      </c>
      <c r="F536" s="36">
        <f t="shared" si="1"/>
        <v>4</v>
      </c>
      <c r="G536" s="37">
        <v>45647.0</v>
      </c>
      <c r="H536" s="36">
        <f t="shared" si="2"/>
        <v>2</v>
      </c>
      <c r="I536" s="35" t="s">
        <v>268</v>
      </c>
      <c r="J536" s="39"/>
      <c r="K536" s="38"/>
      <c r="L536" s="39"/>
      <c r="M536" s="39"/>
      <c r="N536" s="35" t="s">
        <v>17</v>
      </c>
      <c r="O536" s="40"/>
      <c r="P536" s="61"/>
      <c r="Q536" s="61"/>
      <c r="R536" s="61"/>
      <c r="S536" s="61"/>
      <c r="T536" s="61"/>
      <c r="U536" s="80"/>
      <c r="V536" s="80"/>
      <c r="W536" s="80"/>
    </row>
    <row r="537">
      <c r="A537" s="34">
        <v>45705.0</v>
      </c>
      <c r="B537" s="168">
        <v>45716.0</v>
      </c>
      <c r="C537" s="35">
        <v>239871.0</v>
      </c>
      <c r="D537" s="35" t="s">
        <v>106</v>
      </c>
      <c r="E537" s="34">
        <v>45627.0</v>
      </c>
      <c r="F537" s="36">
        <f t="shared" si="1"/>
        <v>2</v>
      </c>
      <c r="G537" s="34">
        <v>45679.0</v>
      </c>
      <c r="H537" s="36">
        <f t="shared" si="2"/>
        <v>1</v>
      </c>
      <c r="I537" s="35" t="s">
        <v>62</v>
      </c>
      <c r="J537" s="39"/>
      <c r="K537" s="38"/>
      <c r="L537" s="39"/>
      <c r="M537" s="39"/>
      <c r="N537" s="35" t="s">
        <v>17</v>
      </c>
      <c r="O537" s="40"/>
      <c r="P537" s="61"/>
      <c r="Q537" s="61"/>
      <c r="R537" s="61"/>
      <c r="S537" s="61"/>
      <c r="T537" s="61"/>
      <c r="U537" s="80"/>
      <c r="V537" s="80"/>
      <c r="W537" s="80"/>
    </row>
    <row r="538">
      <c r="A538" s="34">
        <v>45705.0</v>
      </c>
      <c r="B538" s="168">
        <v>45716.0</v>
      </c>
      <c r="C538" s="35">
        <v>242115.0</v>
      </c>
      <c r="D538" s="35" t="s">
        <v>106</v>
      </c>
      <c r="E538" s="34">
        <v>45689.0</v>
      </c>
      <c r="F538" s="36">
        <f t="shared" si="1"/>
        <v>0</v>
      </c>
      <c r="G538" s="34">
        <v>45694.0</v>
      </c>
      <c r="H538" s="36">
        <f t="shared" si="2"/>
        <v>0</v>
      </c>
      <c r="I538" s="35" t="s">
        <v>43</v>
      </c>
      <c r="J538" s="39"/>
      <c r="K538" s="38"/>
      <c r="L538" s="39"/>
      <c r="M538" s="39"/>
      <c r="N538" s="35" t="s">
        <v>17</v>
      </c>
      <c r="O538" s="40"/>
      <c r="P538" s="61"/>
      <c r="Q538" s="61"/>
      <c r="R538" s="61"/>
      <c r="S538" s="61"/>
      <c r="T538" s="61"/>
      <c r="U538" s="80"/>
      <c r="V538" s="80"/>
      <c r="W538" s="80"/>
    </row>
    <row r="539">
      <c r="A539" s="34">
        <v>45705.0</v>
      </c>
      <c r="B539" s="168">
        <v>45716.0</v>
      </c>
      <c r="C539" s="35">
        <v>159223.0</v>
      </c>
      <c r="D539" s="35" t="s">
        <v>109</v>
      </c>
      <c r="E539" s="34">
        <v>44896.0</v>
      </c>
      <c r="F539" s="36">
        <f t="shared" si="1"/>
        <v>26</v>
      </c>
      <c r="G539" s="34">
        <v>44960.0</v>
      </c>
      <c r="H539" s="36">
        <f t="shared" si="2"/>
        <v>24</v>
      </c>
      <c r="I539" s="35" t="s">
        <v>39</v>
      </c>
      <c r="J539" s="39"/>
      <c r="K539" s="38"/>
      <c r="L539" s="39"/>
      <c r="M539" s="39"/>
      <c r="N539" s="35" t="s">
        <v>17</v>
      </c>
      <c r="O539" s="40"/>
      <c r="P539" s="61"/>
      <c r="Q539" s="61"/>
      <c r="R539" s="61"/>
      <c r="S539" s="61"/>
      <c r="T539" s="61"/>
      <c r="U539" s="80"/>
      <c r="V539" s="80"/>
      <c r="W539" s="80"/>
    </row>
    <row r="540">
      <c r="A540" s="34">
        <v>45705.0</v>
      </c>
      <c r="B540" s="168">
        <v>45716.0</v>
      </c>
      <c r="C540" s="35">
        <v>168599.0</v>
      </c>
      <c r="D540" s="35" t="s">
        <v>109</v>
      </c>
      <c r="E540" s="34">
        <v>44986.0</v>
      </c>
      <c r="F540" s="36">
        <f t="shared" si="1"/>
        <v>23</v>
      </c>
      <c r="G540" s="34">
        <v>45048.0</v>
      </c>
      <c r="H540" s="36">
        <f t="shared" si="2"/>
        <v>21</v>
      </c>
      <c r="I540" s="35" t="s">
        <v>49</v>
      </c>
      <c r="J540" s="39"/>
      <c r="K540" s="38"/>
      <c r="L540" s="39"/>
      <c r="M540" s="39"/>
      <c r="N540" s="35" t="s">
        <v>17</v>
      </c>
      <c r="O540" s="40"/>
      <c r="P540" s="61"/>
      <c r="Q540" s="61"/>
      <c r="R540" s="61"/>
      <c r="S540" s="61"/>
      <c r="T540" s="61"/>
      <c r="U540" s="80"/>
      <c r="V540" s="80"/>
      <c r="W540" s="80"/>
    </row>
    <row r="541">
      <c r="A541" s="34">
        <v>45705.0</v>
      </c>
      <c r="B541" s="168">
        <v>45716.0</v>
      </c>
      <c r="C541" s="35">
        <v>222264.0</v>
      </c>
      <c r="D541" s="35" t="s">
        <v>109</v>
      </c>
      <c r="E541" s="34">
        <v>45474.0</v>
      </c>
      <c r="F541" s="36">
        <f t="shared" si="1"/>
        <v>7</v>
      </c>
      <c r="G541" s="34">
        <v>45495.0</v>
      </c>
      <c r="H541" s="36">
        <f t="shared" si="2"/>
        <v>7</v>
      </c>
      <c r="I541" s="35" t="s">
        <v>49</v>
      </c>
      <c r="J541" s="39"/>
      <c r="K541" s="38"/>
      <c r="L541" s="39"/>
      <c r="M541" s="39"/>
      <c r="N541" s="35" t="s">
        <v>17</v>
      </c>
      <c r="O541" s="40"/>
      <c r="P541" s="61"/>
      <c r="Q541" s="61"/>
      <c r="R541" s="61"/>
      <c r="S541" s="61"/>
      <c r="T541" s="61"/>
      <c r="U541" s="80"/>
      <c r="V541" s="80"/>
      <c r="W541" s="80"/>
    </row>
    <row r="542">
      <c r="A542" s="34">
        <v>45705.0</v>
      </c>
      <c r="B542" s="168">
        <v>45716.0</v>
      </c>
      <c r="C542" s="35">
        <v>190299.0</v>
      </c>
      <c r="D542" s="35" t="s">
        <v>108</v>
      </c>
      <c r="E542" s="34">
        <v>45108.0</v>
      </c>
      <c r="F542" s="36">
        <f t="shared" si="1"/>
        <v>19</v>
      </c>
      <c r="G542" s="37">
        <v>45222.0</v>
      </c>
      <c r="H542" s="36">
        <f t="shared" si="2"/>
        <v>16</v>
      </c>
      <c r="I542" s="35" t="s">
        <v>49</v>
      </c>
      <c r="J542" s="39"/>
      <c r="K542" s="38"/>
      <c r="L542" s="39"/>
      <c r="M542" s="39"/>
      <c r="N542" s="35" t="s">
        <v>17</v>
      </c>
      <c r="O542" s="40"/>
      <c r="P542" s="61"/>
      <c r="Q542" s="61"/>
      <c r="R542" s="61"/>
      <c r="S542" s="61"/>
      <c r="T542" s="61"/>
      <c r="U542" s="80"/>
      <c r="V542" s="80"/>
      <c r="W542" s="80"/>
    </row>
    <row r="543">
      <c r="A543" s="34">
        <v>45705.0</v>
      </c>
      <c r="B543" s="168">
        <v>45716.0</v>
      </c>
      <c r="C543" s="35">
        <v>179860.0</v>
      </c>
      <c r="D543" s="35" t="s">
        <v>108</v>
      </c>
      <c r="E543" s="34">
        <v>45108.0</v>
      </c>
      <c r="F543" s="36">
        <f t="shared" si="1"/>
        <v>19</v>
      </c>
      <c r="G543" s="34">
        <v>45132.0</v>
      </c>
      <c r="H543" s="36">
        <f t="shared" si="2"/>
        <v>19</v>
      </c>
      <c r="I543" s="35" t="s">
        <v>62</v>
      </c>
      <c r="J543" s="39"/>
      <c r="K543" s="38"/>
      <c r="L543" s="39"/>
      <c r="M543" s="39"/>
      <c r="N543" s="35" t="s">
        <v>17</v>
      </c>
      <c r="O543" s="40"/>
      <c r="P543" s="61"/>
      <c r="Q543" s="61"/>
      <c r="R543" s="61"/>
      <c r="S543" s="61"/>
      <c r="T543" s="61"/>
      <c r="U543" s="80"/>
      <c r="V543" s="80"/>
      <c r="W543" s="80"/>
    </row>
    <row r="544">
      <c r="A544" s="34">
        <v>45705.0</v>
      </c>
      <c r="B544" s="168">
        <v>45716.0</v>
      </c>
      <c r="C544" s="35">
        <v>195253.0</v>
      </c>
      <c r="D544" s="35" t="s">
        <v>110</v>
      </c>
      <c r="E544" s="34">
        <v>44652.0</v>
      </c>
      <c r="F544" s="36">
        <f t="shared" si="1"/>
        <v>34</v>
      </c>
      <c r="G544" s="34">
        <v>45231.0</v>
      </c>
      <c r="H544" s="36">
        <f t="shared" si="2"/>
        <v>15</v>
      </c>
      <c r="I544" s="35" t="s">
        <v>62</v>
      </c>
      <c r="J544" s="39"/>
      <c r="K544" s="38"/>
      <c r="L544" s="39"/>
      <c r="M544" s="39"/>
      <c r="N544" s="35" t="s">
        <v>17</v>
      </c>
      <c r="O544" s="40"/>
      <c r="P544" s="61"/>
      <c r="Q544" s="61"/>
      <c r="R544" s="61"/>
      <c r="S544" s="61"/>
      <c r="T544" s="61"/>
      <c r="U544" s="80"/>
      <c r="V544" s="80"/>
      <c r="W544" s="80"/>
    </row>
    <row r="545">
      <c r="A545" s="34">
        <v>45705.0</v>
      </c>
      <c r="B545" s="168">
        <v>45716.0</v>
      </c>
      <c r="C545" s="35">
        <v>195336.0</v>
      </c>
      <c r="D545" s="35" t="s">
        <v>110</v>
      </c>
      <c r="E545" s="34">
        <v>45261.0</v>
      </c>
      <c r="F545" s="36">
        <f t="shared" si="1"/>
        <v>14</v>
      </c>
      <c r="G545" s="34">
        <v>45231.0</v>
      </c>
      <c r="H545" s="36">
        <f t="shared" si="2"/>
        <v>15</v>
      </c>
      <c r="I545" s="35" t="s">
        <v>62</v>
      </c>
      <c r="J545" s="39"/>
      <c r="K545" s="38"/>
      <c r="L545" s="39"/>
      <c r="M545" s="39"/>
      <c r="N545" s="35" t="s">
        <v>17</v>
      </c>
      <c r="O545" s="40"/>
      <c r="P545" s="61"/>
      <c r="Q545" s="61"/>
      <c r="R545" s="61"/>
      <c r="S545" s="61"/>
      <c r="T545" s="61"/>
      <c r="U545" s="80"/>
      <c r="V545" s="80"/>
      <c r="W545" s="80"/>
    </row>
    <row r="546">
      <c r="A546" s="34">
        <v>45705.0</v>
      </c>
      <c r="B546" s="168">
        <v>45716.0</v>
      </c>
      <c r="C546" s="35">
        <v>237913.0</v>
      </c>
      <c r="D546" s="35" t="s">
        <v>110</v>
      </c>
      <c r="E546" s="34">
        <v>45078.0</v>
      </c>
      <c r="F546" s="36">
        <f t="shared" si="1"/>
        <v>20</v>
      </c>
      <c r="G546" s="34">
        <v>45659.0</v>
      </c>
      <c r="H546" s="36">
        <f t="shared" si="2"/>
        <v>1</v>
      </c>
      <c r="I546" s="35" t="s">
        <v>49</v>
      </c>
      <c r="J546" s="39"/>
      <c r="K546" s="38"/>
      <c r="L546" s="39"/>
      <c r="M546" s="39"/>
      <c r="N546" s="35" t="s">
        <v>17</v>
      </c>
      <c r="O546" s="40"/>
      <c r="P546" s="61"/>
      <c r="Q546" s="61"/>
      <c r="R546" s="61"/>
      <c r="S546" s="61"/>
      <c r="T546" s="61"/>
      <c r="U546" s="80"/>
      <c r="V546" s="80"/>
      <c r="W546" s="80"/>
    </row>
    <row r="547">
      <c r="A547" s="34">
        <v>45705.0</v>
      </c>
      <c r="B547" s="168">
        <v>45716.0</v>
      </c>
      <c r="C547" s="35">
        <v>189153.0</v>
      </c>
      <c r="D547" s="35" t="s">
        <v>110</v>
      </c>
      <c r="E547" s="34">
        <v>45200.0</v>
      </c>
      <c r="F547" s="36">
        <f t="shared" si="1"/>
        <v>16</v>
      </c>
      <c r="G547" s="37">
        <v>45215.0</v>
      </c>
      <c r="H547" s="36">
        <f t="shared" si="2"/>
        <v>16</v>
      </c>
      <c r="I547" s="35" t="s">
        <v>39</v>
      </c>
      <c r="J547" s="39"/>
      <c r="K547" s="38"/>
      <c r="L547" s="39"/>
      <c r="M547" s="39"/>
      <c r="N547" s="35" t="s">
        <v>17</v>
      </c>
      <c r="O547" s="40"/>
      <c r="P547" s="61"/>
      <c r="Q547" s="61"/>
      <c r="R547" s="61"/>
      <c r="S547" s="61"/>
      <c r="T547" s="61"/>
      <c r="U547" s="80"/>
      <c r="V547" s="80"/>
      <c r="W547" s="80"/>
    </row>
    <row r="548">
      <c r="A548" s="34">
        <v>45705.0</v>
      </c>
      <c r="B548" s="168">
        <v>45716.0</v>
      </c>
      <c r="C548" s="35">
        <v>161434.0</v>
      </c>
      <c r="D548" s="35" t="s">
        <v>110</v>
      </c>
      <c r="E548" s="34">
        <v>44958.0</v>
      </c>
      <c r="F548" s="36">
        <f t="shared" si="1"/>
        <v>24</v>
      </c>
      <c r="G548" s="34">
        <v>45070.0</v>
      </c>
      <c r="H548" s="36">
        <f t="shared" si="2"/>
        <v>21</v>
      </c>
      <c r="I548" s="35" t="s">
        <v>49</v>
      </c>
      <c r="J548" s="39"/>
      <c r="K548" s="38"/>
      <c r="L548" s="39"/>
      <c r="M548" s="39"/>
      <c r="N548" s="35" t="s">
        <v>17</v>
      </c>
      <c r="O548" s="40"/>
      <c r="P548" s="61"/>
      <c r="Q548" s="61"/>
      <c r="R548" s="61"/>
      <c r="S548" s="61"/>
      <c r="T548" s="61"/>
      <c r="U548" s="80"/>
      <c r="V548" s="80"/>
      <c r="W548" s="80"/>
    </row>
    <row r="549">
      <c r="A549" s="34">
        <v>45705.0</v>
      </c>
      <c r="B549" s="168">
        <v>45712.0</v>
      </c>
      <c r="C549" s="35">
        <v>236859.0</v>
      </c>
      <c r="D549" s="35" t="s">
        <v>110</v>
      </c>
      <c r="E549" s="34">
        <v>45474.0</v>
      </c>
      <c r="F549" s="36">
        <f t="shared" si="1"/>
        <v>7</v>
      </c>
      <c r="G549" s="37">
        <v>45643.0</v>
      </c>
      <c r="H549" s="36">
        <f t="shared" si="2"/>
        <v>2</v>
      </c>
      <c r="I549" s="35" t="s">
        <v>39</v>
      </c>
      <c r="J549" s="35" t="s">
        <v>31</v>
      </c>
      <c r="K549" s="48" t="s">
        <v>74</v>
      </c>
      <c r="L549" s="35" t="s">
        <v>54</v>
      </c>
      <c r="M549" s="39"/>
      <c r="N549" s="35" t="s">
        <v>20</v>
      </c>
      <c r="O549" s="40"/>
      <c r="P549" s="61"/>
      <c r="Q549" s="61"/>
      <c r="R549" s="61"/>
      <c r="S549" s="61"/>
      <c r="T549" s="61"/>
      <c r="U549" s="80"/>
      <c r="V549" s="80"/>
      <c r="W549" s="80"/>
    </row>
    <row r="550">
      <c r="A550" s="34">
        <v>45705.0</v>
      </c>
      <c r="B550" s="168">
        <v>45716.0</v>
      </c>
      <c r="C550" s="35">
        <v>239513.0</v>
      </c>
      <c r="D550" s="35" t="s">
        <v>110</v>
      </c>
      <c r="E550" s="34">
        <v>45658.0</v>
      </c>
      <c r="F550" s="36">
        <f t="shared" si="1"/>
        <v>1</v>
      </c>
      <c r="G550" s="34">
        <v>45687.0</v>
      </c>
      <c r="H550" s="36">
        <f t="shared" si="2"/>
        <v>0</v>
      </c>
      <c r="I550" s="35" t="s">
        <v>46</v>
      </c>
      <c r="J550" s="39"/>
      <c r="K550" s="38"/>
      <c r="L550" s="39"/>
      <c r="M550" s="39"/>
      <c r="N550" s="35" t="s">
        <v>17</v>
      </c>
      <c r="O550" s="40"/>
      <c r="P550" s="61"/>
      <c r="Q550" s="61"/>
      <c r="R550" s="61"/>
      <c r="S550" s="61"/>
      <c r="T550" s="61"/>
      <c r="U550" s="80"/>
      <c r="V550" s="80"/>
      <c r="W550" s="80"/>
    </row>
    <row r="551">
      <c r="A551" s="34">
        <v>45705.0</v>
      </c>
      <c r="B551" s="168">
        <v>45716.0</v>
      </c>
      <c r="C551" s="35">
        <v>217414.0</v>
      </c>
      <c r="D551" s="35" t="s">
        <v>113</v>
      </c>
      <c r="E551" s="34">
        <v>45413.0</v>
      </c>
      <c r="F551" s="36">
        <f t="shared" si="1"/>
        <v>9</v>
      </c>
      <c r="G551" s="34">
        <v>45450.0</v>
      </c>
      <c r="H551" s="36">
        <f t="shared" si="2"/>
        <v>8</v>
      </c>
      <c r="I551" s="35" t="s">
        <v>268</v>
      </c>
      <c r="J551" s="39"/>
      <c r="K551" s="38"/>
      <c r="L551" s="39"/>
      <c r="M551" s="39"/>
      <c r="N551" s="35" t="s">
        <v>17</v>
      </c>
      <c r="O551" s="40"/>
      <c r="P551" s="61"/>
      <c r="Q551" s="61"/>
      <c r="R551" s="61"/>
      <c r="S551" s="61"/>
      <c r="T551" s="61"/>
      <c r="U551" s="80"/>
      <c r="V551" s="80"/>
      <c r="W551" s="80"/>
    </row>
    <row r="552">
      <c r="A552" s="34">
        <v>45705.0</v>
      </c>
      <c r="B552" s="168">
        <v>45716.0</v>
      </c>
      <c r="C552" s="35">
        <v>205627.0</v>
      </c>
      <c r="D552" s="35" t="s">
        <v>113</v>
      </c>
      <c r="E552" s="34">
        <v>45323.0</v>
      </c>
      <c r="F552" s="36">
        <f t="shared" si="1"/>
        <v>12</v>
      </c>
      <c r="G552" s="34">
        <v>45362.0</v>
      </c>
      <c r="H552" s="36">
        <f t="shared" si="2"/>
        <v>11</v>
      </c>
      <c r="I552" s="35" t="s">
        <v>39</v>
      </c>
      <c r="J552" s="39"/>
      <c r="K552" s="38"/>
      <c r="L552" s="39"/>
      <c r="M552" s="39"/>
      <c r="N552" s="35" t="s">
        <v>17</v>
      </c>
      <c r="O552" s="40"/>
      <c r="P552" s="61"/>
      <c r="Q552" s="61"/>
      <c r="R552" s="61"/>
      <c r="S552" s="61"/>
      <c r="T552" s="61"/>
      <c r="U552" s="80"/>
      <c r="V552" s="80"/>
      <c r="W552" s="80"/>
    </row>
    <row r="553">
      <c r="A553" s="34">
        <v>45705.0</v>
      </c>
      <c r="B553" s="168">
        <v>45716.0</v>
      </c>
      <c r="C553" s="35">
        <v>216761.0</v>
      </c>
      <c r="D553" s="35" t="s">
        <v>113</v>
      </c>
      <c r="E553" s="34">
        <v>45413.0</v>
      </c>
      <c r="F553" s="36">
        <f t="shared" si="1"/>
        <v>9</v>
      </c>
      <c r="G553" s="34">
        <v>45446.0</v>
      </c>
      <c r="H553" s="36">
        <f t="shared" si="2"/>
        <v>8</v>
      </c>
      <c r="I553" s="35" t="s">
        <v>39</v>
      </c>
      <c r="J553" s="39"/>
      <c r="K553" s="38"/>
      <c r="L553" s="39"/>
      <c r="M553" s="39"/>
      <c r="N553" s="35" t="s">
        <v>17</v>
      </c>
      <c r="O553" s="40"/>
      <c r="P553" s="61"/>
      <c r="Q553" s="61"/>
      <c r="R553" s="61"/>
      <c r="S553" s="61"/>
      <c r="T553" s="61"/>
      <c r="U553" s="80"/>
      <c r="V553" s="80"/>
      <c r="W553" s="80"/>
    </row>
    <row r="554">
      <c r="A554" s="34">
        <v>45705.0</v>
      </c>
      <c r="B554" s="168">
        <v>45716.0</v>
      </c>
      <c r="C554" s="35">
        <v>229708.0</v>
      </c>
      <c r="D554" s="35" t="s">
        <v>113</v>
      </c>
      <c r="E554" s="34">
        <v>45536.0</v>
      </c>
      <c r="F554" s="36">
        <f t="shared" si="1"/>
        <v>5</v>
      </c>
      <c r="G554" s="34">
        <v>45573.0</v>
      </c>
      <c r="H554" s="36">
        <f t="shared" si="2"/>
        <v>4</v>
      </c>
      <c r="I554" s="35" t="s">
        <v>39</v>
      </c>
      <c r="J554" s="39"/>
      <c r="K554" s="38"/>
      <c r="L554" s="39"/>
      <c r="M554" s="39"/>
      <c r="N554" s="35" t="s">
        <v>17</v>
      </c>
      <c r="O554" s="40"/>
      <c r="P554" s="61"/>
      <c r="Q554" s="61"/>
      <c r="R554" s="61"/>
      <c r="S554" s="61"/>
      <c r="T554" s="61"/>
      <c r="U554" s="80"/>
      <c r="V554" s="80"/>
      <c r="W554" s="80"/>
    </row>
    <row r="555">
      <c r="A555" s="34">
        <v>45705.0</v>
      </c>
      <c r="B555" s="168">
        <v>45716.0</v>
      </c>
      <c r="C555" s="35">
        <v>224207.0</v>
      </c>
      <c r="D555" s="35" t="s">
        <v>114</v>
      </c>
      <c r="E555" s="34">
        <v>45413.0</v>
      </c>
      <c r="F555" s="36">
        <f t="shared" si="1"/>
        <v>9</v>
      </c>
      <c r="G555" s="34">
        <v>45511.0</v>
      </c>
      <c r="H555" s="36">
        <f t="shared" si="2"/>
        <v>6</v>
      </c>
      <c r="I555" s="35" t="s">
        <v>62</v>
      </c>
      <c r="J555" s="39"/>
      <c r="K555" s="38"/>
      <c r="L555" s="39"/>
      <c r="M555" s="39"/>
      <c r="N555" s="35" t="s">
        <v>17</v>
      </c>
      <c r="O555" s="40"/>
      <c r="P555" s="61"/>
      <c r="Q555" s="61"/>
      <c r="R555" s="61"/>
      <c r="S555" s="61"/>
      <c r="T555" s="61"/>
      <c r="U555" s="80"/>
      <c r="V555" s="80"/>
      <c r="W555" s="80"/>
    </row>
    <row r="556">
      <c r="A556" s="34">
        <v>45705.0</v>
      </c>
      <c r="B556" s="168">
        <v>45716.0</v>
      </c>
      <c r="C556" s="35">
        <v>233714.0</v>
      </c>
      <c r="D556" s="35" t="s">
        <v>114</v>
      </c>
      <c r="E556" s="34">
        <v>45566.0</v>
      </c>
      <c r="F556" s="36">
        <f t="shared" si="1"/>
        <v>4</v>
      </c>
      <c r="G556" s="34">
        <v>45543.0</v>
      </c>
      <c r="H556" s="36">
        <f t="shared" si="2"/>
        <v>5</v>
      </c>
      <c r="I556" s="35" t="s">
        <v>49</v>
      </c>
      <c r="J556" s="39"/>
      <c r="K556" s="38"/>
      <c r="L556" s="39"/>
      <c r="M556" s="39"/>
      <c r="N556" s="35" t="s">
        <v>17</v>
      </c>
      <c r="O556" s="40"/>
      <c r="P556" s="61"/>
      <c r="Q556" s="61"/>
      <c r="R556" s="61"/>
      <c r="S556" s="61"/>
      <c r="T556" s="61"/>
      <c r="U556" s="80"/>
      <c r="V556" s="80"/>
      <c r="W556" s="80"/>
    </row>
    <row r="557">
      <c r="A557" s="34">
        <v>45705.0</v>
      </c>
      <c r="B557" s="168">
        <v>45716.0</v>
      </c>
      <c r="C557" s="35">
        <v>221255.0</v>
      </c>
      <c r="D557" s="35" t="s">
        <v>114</v>
      </c>
      <c r="E557" s="34">
        <v>45413.0</v>
      </c>
      <c r="F557" s="36">
        <f t="shared" si="1"/>
        <v>9</v>
      </c>
      <c r="G557" s="34">
        <v>45485.0</v>
      </c>
      <c r="H557" s="36">
        <f t="shared" si="2"/>
        <v>7</v>
      </c>
      <c r="I557" s="35" t="s">
        <v>39</v>
      </c>
      <c r="J557" s="39"/>
      <c r="K557" s="38"/>
      <c r="L557" s="39"/>
      <c r="M557" s="39"/>
      <c r="N557" s="35" t="s">
        <v>17</v>
      </c>
      <c r="O557" s="40"/>
      <c r="P557" s="61"/>
      <c r="Q557" s="61"/>
      <c r="R557" s="61"/>
      <c r="S557" s="61"/>
      <c r="T557" s="61"/>
      <c r="U557" s="80"/>
      <c r="V557" s="80"/>
      <c r="W557" s="80"/>
    </row>
    <row r="558">
      <c r="A558" s="34">
        <v>45705.0</v>
      </c>
      <c r="B558" s="168">
        <v>45716.0</v>
      </c>
      <c r="C558" s="35">
        <v>234577.0</v>
      </c>
      <c r="D558" s="35" t="s">
        <v>114</v>
      </c>
      <c r="E558" s="34">
        <v>45597.0</v>
      </c>
      <c r="F558" s="36">
        <f t="shared" si="1"/>
        <v>3</v>
      </c>
      <c r="G558" s="37">
        <v>45614.0</v>
      </c>
      <c r="H558" s="36">
        <f t="shared" si="2"/>
        <v>3</v>
      </c>
      <c r="I558" s="35" t="s">
        <v>46</v>
      </c>
      <c r="J558" s="39"/>
      <c r="K558" s="38"/>
      <c r="L558" s="39"/>
      <c r="M558" s="39"/>
      <c r="N558" s="35" t="s">
        <v>17</v>
      </c>
      <c r="O558" s="40"/>
      <c r="P558" s="61"/>
      <c r="Q558" s="61"/>
      <c r="R558" s="61"/>
      <c r="S558" s="61"/>
      <c r="T558" s="61"/>
      <c r="U558" s="80"/>
      <c r="V558" s="80"/>
      <c r="W558" s="80"/>
    </row>
    <row r="559">
      <c r="A559" s="34">
        <v>45705.0</v>
      </c>
      <c r="B559" s="168">
        <v>45716.0</v>
      </c>
      <c r="C559" s="35">
        <v>237396.0</v>
      </c>
      <c r="D559" s="35" t="s">
        <v>114</v>
      </c>
      <c r="E559" s="34">
        <v>45627.0</v>
      </c>
      <c r="F559" s="36">
        <f t="shared" si="1"/>
        <v>2</v>
      </c>
      <c r="G559" s="37">
        <v>45643.0</v>
      </c>
      <c r="H559" s="36">
        <f t="shared" si="2"/>
        <v>2</v>
      </c>
      <c r="I559" s="35" t="s">
        <v>43</v>
      </c>
      <c r="J559" s="39"/>
      <c r="K559" s="38"/>
      <c r="L559" s="39"/>
      <c r="M559" s="39"/>
      <c r="N559" s="35" t="s">
        <v>17</v>
      </c>
      <c r="O559" s="40"/>
      <c r="P559" s="61"/>
      <c r="Q559" s="61"/>
      <c r="R559" s="61"/>
      <c r="S559" s="61"/>
      <c r="T559" s="61"/>
      <c r="U559" s="80"/>
      <c r="V559" s="80"/>
      <c r="W559" s="80"/>
    </row>
    <row r="560">
      <c r="A560" s="34">
        <v>45705.0</v>
      </c>
      <c r="B560" s="168">
        <v>45716.0</v>
      </c>
      <c r="C560" s="35">
        <v>239011.0</v>
      </c>
      <c r="D560" s="35" t="s">
        <v>114</v>
      </c>
      <c r="E560" s="34">
        <v>45627.0</v>
      </c>
      <c r="F560" s="36">
        <f t="shared" si="1"/>
        <v>2</v>
      </c>
      <c r="G560" s="34">
        <v>45667.0</v>
      </c>
      <c r="H560" s="36">
        <f t="shared" si="2"/>
        <v>1</v>
      </c>
      <c r="I560" s="35" t="s">
        <v>39</v>
      </c>
      <c r="J560" s="39"/>
      <c r="K560" s="38"/>
      <c r="L560" s="39"/>
      <c r="M560" s="39"/>
      <c r="N560" s="35" t="s">
        <v>17</v>
      </c>
      <c r="O560" s="40"/>
      <c r="P560" s="61"/>
      <c r="Q560" s="61"/>
      <c r="R560" s="61"/>
      <c r="S560" s="61"/>
      <c r="T560" s="61"/>
      <c r="U560" s="80"/>
      <c r="V560" s="80"/>
      <c r="W560" s="80"/>
    </row>
    <row r="561">
      <c r="A561" s="34">
        <v>45705.0</v>
      </c>
      <c r="B561" s="168">
        <v>45716.0</v>
      </c>
      <c r="C561" s="35">
        <v>241744.0</v>
      </c>
      <c r="D561" s="35" t="s">
        <v>114</v>
      </c>
      <c r="E561" s="34">
        <v>45658.0</v>
      </c>
      <c r="F561" s="36">
        <f t="shared" si="1"/>
        <v>1</v>
      </c>
      <c r="G561" s="34">
        <v>45692.0</v>
      </c>
      <c r="H561" s="36">
        <f t="shared" si="2"/>
        <v>0</v>
      </c>
      <c r="I561" s="35" t="s">
        <v>43</v>
      </c>
      <c r="J561" s="39"/>
      <c r="K561" s="38"/>
      <c r="L561" s="39"/>
      <c r="M561" s="39"/>
      <c r="N561" s="35" t="s">
        <v>17</v>
      </c>
      <c r="O561" s="40"/>
      <c r="P561" s="61"/>
      <c r="Q561" s="61"/>
      <c r="R561" s="61"/>
      <c r="S561" s="61"/>
      <c r="T561" s="61"/>
      <c r="U561" s="80"/>
      <c r="V561" s="80"/>
      <c r="W561" s="80"/>
    </row>
    <row r="562">
      <c r="A562" s="34">
        <v>45705.0</v>
      </c>
      <c r="B562" s="168">
        <v>45716.0</v>
      </c>
      <c r="C562" s="35">
        <v>81606.0</v>
      </c>
      <c r="D562" s="35" t="s">
        <v>115</v>
      </c>
      <c r="E562" s="34">
        <v>44228.0</v>
      </c>
      <c r="F562" s="36">
        <f t="shared" si="1"/>
        <v>48</v>
      </c>
      <c r="G562" s="34">
        <v>44285.0</v>
      </c>
      <c r="H562" s="36">
        <f t="shared" si="2"/>
        <v>46</v>
      </c>
      <c r="I562" s="35" t="s">
        <v>62</v>
      </c>
      <c r="J562" s="39"/>
      <c r="K562" s="38"/>
      <c r="L562" s="39"/>
      <c r="M562" s="39"/>
      <c r="N562" s="35" t="s">
        <v>17</v>
      </c>
      <c r="O562" s="40"/>
      <c r="P562" s="61"/>
      <c r="Q562" s="61"/>
      <c r="R562" s="61"/>
      <c r="S562" s="61"/>
      <c r="T562" s="61"/>
      <c r="U562" s="80"/>
      <c r="V562" s="80"/>
      <c r="W562" s="80"/>
    </row>
    <row r="563">
      <c r="A563" s="34">
        <v>45705.0</v>
      </c>
      <c r="B563" s="168">
        <v>45716.0</v>
      </c>
      <c r="C563" s="35">
        <v>141742.0</v>
      </c>
      <c r="D563" s="35" t="s">
        <v>115</v>
      </c>
      <c r="E563" s="34">
        <v>44652.0</v>
      </c>
      <c r="F563" s="36">
        <f t="shared" si="1"/>
        <v>34</v>
      </c>
      <c r="G563" s="34">
        <v>44796.0</v>
      </c>
      <c r="H563" s="36">
        <f t="shared" si="2"/>
        <v>30</v>
      </c>
      <c r="I563" s="35" t="s">
        <v>39</v>
      </c>
      <c r="J563" s="39"/>
      <c r="K563" s="38"/>
      <c r="L563" s="39"/>
      <c r="M563" s="39"/>
      <c r="N563" s="35" t="s">
        <v>17</v>
      </c>
      <c r="O563" s="40"/>
      <c r="P563" s="61"/>
      <c r="Q563" s="61"/>
      <c r="R563" s="61"/>
      <c r="S563" s="61"/>
      <c r="T563" s="61"/>
      <c r="U563" s="80"/>
      <c r="V563" s="80"/>
      <c r="W563" s="80"/>
    </row>
    <row r="564">
      <c r="A564" s="34">
        <v>45705.0</v>
      </c>
      <c r="B564" s="168">
        <v>45716.0</v>
      </c>
      <c r="C564" s="35">
        <v>186536.0</v>
      </c>
      <c r="D564" s="35" t="s">
        <v>115</v>
      </c>
      <c r="E564" s="34">
        <v>45139.0</v>
      </c>
      <c r="F564" s="36">
        <f t="shared" si="1"/>
        <v>18</v>
      </c>
      <c r="G564" s="34">
        <v>45190.0</v>
      </c>
      <c r="H564" s="36">
        <f t="shared" si="2"/>
        <v>17</v>
      </c>
      <c r="I564" s="35" t="s">
        <v>46</v>
      </c>
      <c r="J564" s="39"/>
      <c r="K564" s="38"/>
      <c r="L564" s="39"/>
      <c r="M564" s="39"/>
      <c r="N564" s="35" t="s">
        <v>17</v>
      </c>
      <c r="O564" s="40"/>
      <c r="P564" s="61"/>
      <c r="Q564" s="61"/>
      <c r="R564" s="61"/>
      <c r="S564" s="61"/>
      <c r="T564" s="61"/>
      <c r="U564" s="80"/>
      <c r="V564" s="80"/>
      <c r="W564" s="80"/>
    </row>
    <row r="565">
      <c r="A565" s="34">
        <v>45705.0</v>
      </c>
      <c r="B565" s="168">
        <v>45716.0</v>
      </c>
      <c r="C565" s="35">
        <v>179722.0</v>
      </c>
      <c r="D565" s="35" t="s">
        <v>115</v>
      </c>
      <c r="E565" s="34">
        <v>45017.0</v>
      </c>
      <c r="F565" s="36">
        <f t="shared" si="1"/>
        <v>22</v>
      </c>
      <c r="G565" s="34">
        <v>45132.0</v>
      </c>
      <c r="H565" s="36">
        <f t="shared" si="2"/>
        <v>19</v>
      </c>
      <c r="I565" s="35" t="s">
        <v>62</v>
      </c>
      <c r="J565" s="39"/>
      <c r="K565" s="38"/>
      <c r="L565" s="39"/>
      <c r="M565" s="39"/>
      <c r="N565" s="35" t="s">
        <v>17</v>
      </c>
      <c r="O565" s="40"/>
      <c r="P565" s="61"/>
      <c r="Q565" s="61"/>
      <c r="R565" s="61"/>
      <c r="S565" s="61"/>
      <c r="T565" s="61"/>
      <c r="U565" s="80"/>
      <c r="V565" s="80"/>
      <c r="W565" s="80"/>
    </row>
    <row r="566">
      <c r="A566" s="34">
        <v>45705.0</v>
      </c>
      <c r="B566" s="168">
        <v>45716.0</v>
      </c>
      <c r="C566" s="35">
        <v>188800.0</v>
      </c>
      <c r="D566" s="35" t="s">
        <v>115</v>
      </c>
      <c r="E566" s="34">
        <v>45170.0</v>
      </c>
      <c r="F566" s="36">
        <f t="shared" si="1"/>
        <v>17</v>
      </c>
      <c r="G566" s="37">
        <v>45209.0</v>
      </c>
      <c r="H566" s="36">
        <f t="shared" si="2"/>
        <v>16</v>
      </c>
      <c r="I566" s="35" t="s">
        <v>49</v>
      </c>
      <c r="J566" s="35" t="s">
        <v>241</v>
      </c>
      <c r="K566" s="48">
        <v>10000.0</v>
      </c>
      <c r="L566" s="39"/>
      <c r="M566" s="35" t="s">
        <v>443</v>
      </c>
      <c r="N566" s="35" t="s">
        <v>19</v>
      </c>
      <c r="O566" s="40"/>
      <c r="P566" s="61"/>
      <c r="Q566" s="61"/>
      <c r="R566" s="61"/>
      <c r="S566" s="61"/>
      <c r="T566" s="61"/>
      <c r="U566" s="80"/>
      <c r="V566" s="80"/>
      <c r="W566" s="80"/>
    </row>
    <row r="567">
      <c r="A567" s="34">
        <v>45705.0</v>
      </c>
      <c r="B567" s="168">
        <v>45712.0</v>
      </c>
      <c r="C567" s="35">
        <v>210572.0</v>
      </c>
      <c r="D567" s="35" t="s">
        <v>115</v>
      </c>
      <c r="E567" s="34">
        <v>45383.0</v>
      </c>
      <c r="F567" s="36">
        <f t="shared" si="1"/>
        <v>10</v>
      </c>
      <c r="G567" s="34">
        <v>45397.0</v>
      </c>
      <c r="H567" s="36">
        <f t="shared" si="2"/>
        <v>10</v>
      </c>
      <c r="I567" s="35" t="s">
        <v>62</v>
      </c>
      <c r="J567" s="35">
        <v>101.0</v>
      </c>
      <c r="K567" s="48">
        <v>8500.0</v>
      </c>
      <c r="L567" s="35" t="s">
        <v>54</v>
      </c>
      <c r="M567" s="34">
        <v>45712.0</v>
      </c>
      <c r="N567" s="35" t="s">
        <v>20</v>
      </c>
      <c r="O567" s="40"/>
      <c r="P567" s="61"/>
      <c r="Q567" s="61"/>
      <c r="R567" s="61"/>
      <c r="S567" s="61"/>
      <c r="T567" s="61"/>
      <c r="U567" s="80"/>
      <c r="V567" s="80"/>
      <c r="W567" s="80"/>
    </row>
    <row r="568">
      <c r="A568" s="34">
        <v>45705.0</v>
      </c>
      <c r="B568" s="168">
        <v>45716.0</v>
      </c>
      <c r="C568" s="35">
        <v>223674.0</v>
      </c>
      <c r="D568" s="35" t="s">
        <v>115</v>
      </c>
      <c r="E568" s="34">
        <v>45474.0</v>
      </c>
      <c r="F568" s="36">
        <f t="shared" si="1"/>
        <v>7</v>
      </c>
      <c r="G568" s="34">
        <v>45509.0</v>
      </c>
      <c r="H568" s="36">
        <f t="shared" si="2"/>
        <v>6</v>
      </c>
      <c r="I568" s="35" t="s">
        <v>39</v>
      </c>
      <c r="J568" s="39"/>
      <c r="K568" s="38"/>
      <c r="L568" s="39"/>
      <c r="M568" s="39"/>
      <c r="N568" s="35" t="s">
        <v>17</v>
      </c>
      <c r="O568" s="40"/>
      <c r="P568" s="61"/>
      <c r="Q568" s="61"/>
      <c r="R568" s="61"/>
      <c r="S568" s="61"/>
      <c r="T568" s="61"/>
      <c r="U568" s="80"/>
      <c r="V568" s="80"/>
      <c r="W568" s="80"/>
    </row>
    <row r="569">
      <c r="A569" s="34">
        <v>45705.0</v>
      </c>
      <c r="B569" s="168">
        <v>45716.0</v>
      </c>
      <c r="C569" s="35">
        <v>231763.0</v>
      </c>
      <c r="D569" s="35" t="s">
        <v>115</v>
      </c>
      <c r="E569" s="34">
        <v>45444.0</v>
      </c>
      <c r="F569" s="36">
        <f t="shared" si="1"/>
        <v>8</v>
      </c>
      <c r="G569" s="37">
        <v>45586.0</v>
      </c>
      <c r="H569" s="36">
        <f t="shared" si="2"/>
        <v>4</v>
      </c>
      <c r="I569" s="35" t="s">
        <v>39</v>
      </c>
      <c r="J569" s="39"/>
      <c r="K569" s="38"/>
      <c r="L569" s="39"/>
      <c r="M569" s="39"/>
      <c r="N569" s="35" t="s">
        <v>17</v>
      </c>
      <c r="O569" s="40"/>
      <c r="P569" s="61"/>
      <c r="Q569" s="61"/>
      <c r="R569" s="61"/>
      <c r="S569" s="61"/>
      <c r="T569" s="61"/>
      <c r="U569" s="80"/>
      <c r="V569" s="80"/>
      <c r="W569" s="80"/>
    </row>
    <row r="570">
      <c r="A570" s="34">
        <v>45705.0</v>
      </c>
      <c r="B570" s="168">
        <v>45716.0</v>
      </c>
      <c r="C570" s="35">
        <v>234379.0</v>
      </c>
      <c r="D570" s="35" t="s">
        <v>115</v>
      </c>
      <c r="E570" s="34">
        <v>45536.0</v>
      </c>
      <c r="F570" s="36">
        <f t="shared" si="1"/>
        <v>5</v>
      </c>
      <c r="G570" s="37">
        <v>45624.0</v>
      </c>
      <c r="H570" s="36">
        <f t="shared" si="2"/>
        <v>3</v>
      </c>
      <c r="I570" s="35" t="s">
        <v>39</v>
      </c>
      <c r="J570" s="39"/>
      <c r="K570" s="38"/>
      <c r="L570" s="39"/>
      <c r="M570" s="39"/>
      <c r="N570" s="35" t="s">
        <v>17</v>
      </c>
      <c r="O570" s="40"/>
      <c r="P570" s="61"/>
      <c r="Q570" s="61"/>
      <c r="R570" s="61"/>
      <c r="S570" s="61"/>
      <c r="T570" s="61"/>
      <c r="U570" s="80"/>
      <c r="V570" s="80"/>
      <c r="W570" s="80"/>
    </row>
    <row r="571">
      <c r="A571" s="34">
        <v>45705.0</v>
      </c>
      <c r="B571" s="168">
        <v>45716.0</v>
      </c>
      <c r="C571" s="35">
        <v>228294.0</v>
      </c>
      <c r="D571" s="35" t="s">
        <v>116</v>
      </c>
      <c r="E571" s="34">
        <v>45413.0</v>
      </c>
      <c r="F571" s="36">
        <f t="shared" si="1"/>
        <v>9</v>
      </c>
      <c r="G571" s="34">
        <v>45553.0</v>
      </c>
      <c r="H571" s="36">
        <f t="shared" si="2"/>
        <v>5</v>
      </c>
      <c r="I571" s="35" t="s">
        <v>268</v>
      </c>
      <c r="J571" s="39"/>
      <c r="K571" s="38"/>
      <c r="L571" s="39"/>
      <c r="M571" s="39"/>
      <c r="N571" s="35" t="s">
        <v>17</v>
      </c>
      <c r="O571" s="40"/>
      <c r="P571" s="61"/>
      <c r="Q571" s="61"/>
      <c r="R571" s="61"/>
      <c r="S571" s="61"/>
      <c r="T571" s="61"/>
      <c r="U571" s="80"/>
      <c r="V571" s="80"/>
      <c r="W571" s="80"/>
    </row>
    <row r="572">
      <c r="A572" s="34">
        <v>45695.0</v>
      </c>
      <c r="B572" s="34">
        <v>45706.0</v>
      </c>
      <c r="C572" s="35">
        <v>64988.0</v>
      </c>
      <c r="D572" s="35" t="s">
        <v>116</v>
      </c>
      <c r="E572" s="34">
        <v>43952.0</v>
      </c>
      <c r="F572" s="36">
        <f t="shared" si="1"/>
        <v>57</v>
      </c>
      <c r="G572" s="34">
        <v>44092.0</v>
      </c>
      <c r="H572" s="36">
        <f t="shared" si="2"/>
        <v>53</v>
      </c>
      <c r="I572" s="35" t="s">
        <v>62</v>
      </c>
      <c r="J572" s="35" t="s">
        <v>31</v>
      </c>
      <c r="K572" s="48" t="s">
        <v>51</v>
      </c>
      <c r="L572" s="35" t="s">
        <v>54</v>
      </c>
      <c r="M572" s="34">
        <v>45706.0</v>
      </c>
      <c r="N572" s="35" t="s">
        <v>15</v>
      </c>
      <c r="O572" s="40"/>
      <c r="P572" s="61"/>
      <c r="Q572" s="61"/>
      <c r="R572" s="61"/>
      <c r="S572" s="61"/>
      <c r="T572" s="61"/>
      <c r="U572" s="80"/>
      <c r="V572" s="80"/>
      <c r="W572" s="80"/>
    </row>
    <row r="573">
      <c r="A573" s="34">
        <v>45705.0</v>
      </c>
      <c r="B573" s="168">
        <v>45716.0</v>
      </c>
      <c r="C573" s="35">
        <v>178364.0</v>
      </c>
      <c r="D573" s="35" t="s">
        <v>116</v>
      </c>
      <c r="E573" s="34">
        <v>45017.0</v>
      </c>
      <c r="F573" s="36">
        <f t="shared" si="1"/>
        <v>22</v>
      </c>
      <c r="G573" s="34">
        <v>45119.0</v>
      </c>
      <c r="H573" s="36">
        <f t="shared" si="2"/>
        <v>19</v>
      </c>
      <c r="I573" s="35" t="s">
        <v>49</v>
      </c>
      <c r="J573" s="39"/>
      <c r="K573" s="38"/>
      <c r="L573" s="39"/>
      <c r="M573" s="39"/>
      <c r="N573" s="35" t="s">
        <v>17</v>
      </c>
      <c r="O573" s="40"/>
      <c r="P573" s="61"/>
      <c r="Q573" s="61"/>
      <c r="R573" s="61"/>
      <c r="S573" s="61"/>
      <c r="T573" s="61"/>
      <c r="U573" s="80"/>
      <c r="V573" s="80"/>
      <c r="W573" s="80"/>
    </row>
    <row r="574">
      <c r="A574" s="34">
        <v>45705.0</v>
      </c>
      <c r="B574" s="168">
        <v>45716.0</v>
      </c>
      <c r="C574" s="35">
        <v>178842.0</v>
      </c>
      <c r="D574" s="35" t="s">
        <v>116</v>
      </c>
      <c r="E574" s="34">
        <v>44958.0</v>
      </c>
      <c r="F574" s="36">
        <f t="shared" si="1"/>
        <v>24</v>
      </c>
      <c r="G574" s="34">
        <v>45125.0</v>
      </c>
      <c r="H574" s="36">
        <f t="shared" si="2"/>
        <v>19</v>
      </c>
      <c r="I574" s="35" t="s">
        <v>62</v>
      </c>
      <c r="J574" s="39"/>
      <c r="K574" s="38"/>
      <c r="L574" s="39"/>
      <c r="M574" s="39"/>
      <c r="N574" s="35" t="s">
        <v>17</v>
      </c>
      <c r="O574" s="40"/>
      <c r="P574" s="61"/>
      <c r="Q574" s="61"/>
      <c r="R574" s="61"/>
      <c r="S574" s="61"/>
      <c r="T574" s="61"/>
      <c r="U574" s="80"/>
      <c r="V574" s="80"/>
      <c r="W574" s="80"/>
    </row>
    <row r="575">
      <c r="A575" s="34">
        <v>45705.0</v>
      </c>
      <c r="B575" s="168">
        <v>45716.0</v>
      </c>
      <c r="C575" s="35">
        <v>217748.0</v>
      </c>
      <c r="D575" s="35" t="s">
        <v>116</v>
      </c>
      <c r="E575" s="34">
        <v>45352.0</v>
      </c>
      <c r="F575" s="36">
        <f t="shared" si="1"/>
        <v>11</v>
      </c>
      <c r="G575" s="34">
        <v>45455.0</v>
      </c>
      <c r="H575" s="36">
        <f t="shared" si="2"/>
        <v>8</v>
      </c>
      <c r="I575" s="35" t="s">
        <v>49</v>
      </c>
      <c r="J575" s="39"/>
      <c r="K575" s="38"/>
      <c r="L575" s="39"/>
      <c r="M575" s="39"/>
      <c r="N575" s="35" t="s">
        <v>17</v>
      </c>
      <c r="O575" s="40"/>
      <c r="P575" s="61"/>
      <c r="Q575" s="61"/>
      <c r="R575" s="61"/>
      <c r="S575" s="61"/>
      <c r="T575" s="61"/>
      <c r="U575" s="80"/>
      <c r="V575" s="80"/>
      <c r="W575" s="80"/>
    </row>
    <row r="576">
      <c r="A576" s="34">
        <v>45705.0</v>
      </c>
      <c r="B576" s="168">
        <v>45716.0</v>
      </c>
      <c r="C576" s="35">
        <v>230132.0</v>
      </c>
      <c r="D576" s="35" t="s">
        <v>116</v>
      </c>
      <c r="E576" s="34">
        <v>45536.0</v>
      </c>
      <c r="F576" s="36">
        <f t="shared" si="1"/>
        <v>5</v>
      </c>
      <c r="G576" s="34">
        <v>45572.0</v>
      </c>
      <c r="H576" s="36">
        <f t="shared" si="2"/>
        <v>4</v>
      </c>
      <c r="I576" s="35" t="s">
        <v>62</v>
      </c>
      <c r="J576" s="39"/>
      <c r="K576" s="38"/>
      <c r="L576" s="39"/>
      <c r="M576" s="39"/>
      <c r="N576" s="35" t="s">
        <v>17</v>
      </c>
      <c r="O576" s="40"/>
      <c r="P576" s="61"/>
      <c r="Q576" s="61"/>
      <c r="R576" s="61"/>
      <c r="S576" s="61"/>
      <c r="T576" s="61"/>
      <c r="U576" s="80"/>
      <c r="V576" s="80"/>
      <c r="W576" s="80"/>
    </row>
    <row r="577">
      <c r="A577" s="34">
        <v>45705.0</v>
      </c>
      <c r="B577" s="168">
        <v>45716.0</v>
      </c>
      <c r="C577" s="35">
        <v>197992.0</v>
      </c>
      <c r="D577" s="35" t="s">
        <v>116</v>
      </c>
      <c r="E577" s="34">
        <v>45292.0</v>
      </c>
      <c r="F577" s="36">
        <f t="shared" si="1"/>
        <v>13</v>
      </c>
      <c r="G577" s="34">
        <v>45301.0</v>
      </c>
      <c r="H577" s="36">
        <f t="shared" si="2"/>
        <v>13</v>
      </c>
      <c r="I577" s="35" t="s">
        <v>39</v>
      </c>
      <c r="J577" s="39"/>
      <c r="K577" s="38"/>
      <c r="L577" s="39"/>
      <c r="M577" s="39"/>
      <c r="N577" s="35" t="s">
        <v>17</v>
      </c>
      <c r="O577" s="40"/>
      <c r="P577" s="61"/>
      <c r="Q577" s="61"/>
      <c r="R577" s="61"/>
      <c r="S577" s="61"/>
      <c r="T577" s="61"/>
      <c r="U577" s="80"/>
      <c r="V577" s="80"/>
      <c r="W577" s="80"/>
    </row>
    <row r="578">
      <c r="A578" s="34">
        <v>45705.0</v>
      </c>
      <c r="B578" s="168">
        <v>45716.0</v>
      </c>
      <c r="C578" s="35">
        <v>63592.0</v>
      </c>
      <c r="D578" s="35" t="s">
        <v>116</v>
      </c>
      <c r="E578" s="34">
        <v>44044.0</v>
      </c>
      <c r="F578" s="36">
        <f t="shared" si="1"/>
        <v>54</v>
      </c>
      <c r="G578" s="34">
        <v>44078.0</v>
      </c>
      <c r="H578" s="36">
        <f t="shared" si="2"/>
        <v>53</v>
      </c>
      <c r="I578" s="35" t="s">
        <v>39</v>
      </c>
      <c r="J578" s="39"/>
      <c r="K578" s="38"/>
      <c r="L578" s="39"/>
      <c r="M578" s="39"/>
      <c r="N578" s="35" t="s">
        <v>17</v>
      </c>
      <c r="O578" s="40"/>
      <c r="P578" s="61"/>
      <c r="Q578" s="61"/>
      <c r="R578" s="61"/>
      <c r="S578" s="61"/>
      <c r="T578" s="61"/>
      <c r="U578" s="80"/>
      <c r="V578" s="80"/>
      <c r="W578" s="80"/>
    </row>
    <row r="579">
      <c r="A579" s="34">
        <v>45705.0</v>
      </c>
      <c r="B579" s="168">
        <v>45716.0</v>
      </c>
      <c r="C579" s="35">
        <v>140600.0</v>
      </c>
      <c r="D579" s="35" t="s">
        <v>116</v>
      </c>
      <c r="E579" s="34">
        <v>44682.0</v>
      </c>
      <c r="F579" s="36">
        <f t="shared" si="1"/>
        <v>33</v>
      </c>
      <c r="G579" s="34">
        <v>44786.0</v>
      </c>
      <c r="H579" s="36">
        <f t="shared" si="2"/>
        <v>30</v>
      </c>
      <c r="I579" s="35" t="s">
        <v>39</v>
      </c>
      <c r="J579" s="39"/>
      <c r="K579" s="38"/>
      <c r="L579" s="39"/>
      <c r="M579" s="39"/>
      <c r="N579" s="35" t="s">
        <v>17</v>
      </c>
      <c r="O579" s="40"/>
      <c r="P579" s="61"/>
      <c r="Q579" s="61"/>
      <c r="R579" s="61"/>
      <c r="S579" s="61"/>
      <c r="T579" s="61"/>
      <c r="U579" s="80"/>
      <c r="V579" s="80"/>
      <c r="W579" s="80"/>
    </row>
    <row r="580">
      <c r="A580" s="34">
        <v>45705.0</v>
      </c>
      <c r="B580" s="168">
        <v>45716.0</v>
      </c>
      <c r="C580" s="35">
        <v>234599.0</v>
      </c>
      <c r="D580" s="35" t="s">
        <v>116</v>
      </c>
      <c r="E580" s="34">
        <v>45566.0</v>
      </c>
      <c r="F580" s="36">
        <f t="shared" si="1"/>
        <v>4</v>
      </c>
      <c r="G580" s="37">
        <v>45614.0</v>
      </c>
      <c r="H580" s="36">
        <f t="shared" si="2"/>
        <v>3</v>
      </c>
      <c r="I580" s="35" t="s">
        <v>39</v>
      </c>
      <c r="J580" s="39"/>
      <c r="K580" s="38"/>
      <c r="L580" s="39"/>
      <c r="M580" s="39"/>
      <c r="N580" s="35" t="s">
        <v>17</v>
      </c>
      <c r="O580" s="40"/>
      <c r="P580" s="61"/>
      <c r="Q580" s="61"/>
      <c r="R580" s="61"/>
      <c r="S580" s="61"/>
      <c r="T580" s="61"/>
      <c r="U580" s="80"/>
      <c r="V580" s="80"/>
      <c r="W580" s="80"/>
    </row>
    <row r="581">
      <c r="A581" s="34">
        <v>45705.0</v>
      </c>
      <c r="B581" s="168">
        <v>45716.0</v>
      </c>
      <c r="C581" s="35">
        <v>212820.0</v>
      </c>
      <c r="D581" s="35" t="s">
        <v>116</v>
      </c>
      <c r="E581" s="34">
        <v>45383.0</v>
      </c>
      <c r="F581" s="36">
        <f t="shared" si="1"/>
        <v>10</v>
      </c>
      <c r="G581" s="34">
        <v>45414.0</v>
      </c>
      <c r="H581" s="36">
        <f t="shared" si="2"/>
        <v>9</v>
      </c>
      <c r="I581" s="35" t="s">
        <v>39</v>
      </c>
      <c r="J581" s="39"/>
      <c r="K581" s="38"/>
      <c r="L581" s="39"/>
      <c r="M581" s="39"/>
      <c r="N581" s="35" t="s">
        <v>17</v>
      </c>
      <c r="O581" s="40"/>
      <c r="P581" s="61"/>
      <c r="Q581" s="61"/>
      <c r="R581" s="61"/>
      <c r="S581" s="61"/>
      <c r="T581" s="61"/>
      <c r="U581" s="80"/>
      <c r="V581" s="80"/>
      <c r="W581" s="80"/>
    </row>
    <row r="582">
      <c r="A582" s="34">
        <v>45705.0</v>
      </c>
      <c r="B582" s="168">
        <v>45716.0</v>
      </c>
      <c r="C582" s="35">
        <v>195702.0</v>
      </c>
      <c r="D582" s="35" t="s">
        <v>116</v>
      </c>
      <c r="E582" s="34">
        <v>44927.0</v>
      </c>
      <c r="F582" s="36">
        <f t="shared" si="1"/>
        <v>25</v>
      </c>
      <c r="G582" s="37">
        <v>45273.0</v>
      </c>
      <c r="H582" s="36">
        <f t="shared" si="2"/>
        <v>14</v>
      </c>
      <c r="I582" s="35" t="s">
        <v>39</v>
      </c>
      <c r="J582" s="39"/>
      <c r="K582" s="38"/>
      <c r="L582" s="39"/>
      <c r="M582" s="39"/>
      <c r="N582" s="35" t="s">
        <v>17</v>
      </c>
      <c r="O582" s="40"/>
      <c r="P582" s="61"/>
      <c r="Q582" s="61"/>
      <c r="R582" s="61"/>
      <c r="S582" s="61"/>
      <c r="T582" s="61"/>
      <c r="U582" s="80"/>
      <c r="V582" s="80"/>
      <c r="W582" s="80"/>
    </row>
    <row r="583">
      <c r="A583" s="34">
        <v>45705.0</v>
      </c>
      <c r="B583" s="168">
        <v>45716.0</v>
      </c>
      <c r="C583" s="35">
        <v>219885.0</v>
      </c>
      <c r="D583" s="35" t="s">
        <v>116</v>
      </c>
      <c r="E583" s="34">
        <v>45413.0</v>
      </c>
      <c r="F583" s="36">
        <f t="shared" si="1"/>
        <v>9</v>
      </c>
      <c r="G583" s="34">
        <v>45474.0</v>
      </c>
      <c r="H583" s="36">
        <f t="shared" si="2"/>
        <v>7</v>
      </c>
      <c r="I583" s="35" t="s">
        <v>39</v>
      </c>
      <c r="J583" s="39"/>
      <c r="K583" s="38"/>
      <c r="L583" s="39"/>
      <c r="M583" s="39"/>
      <c r="N583" s="35" t="s">
        <v>17</v>
      </c>
      <c r="O583" s="40"/>
      <c r="P583" s="61"/>
      <c r="Q583" s="61"/>
      <c r="R583" s="61"/>
      <c r="S583" s="61"/>
      <c r="T583" s="61"/>
      <c r="U583" s="80"/>
      <c r="V583" s="80"/>
      <c r="W583" s="80"/>
    </row>
    <row r="584">
      <c r="A584" s="34">
        <v>45705.0</v>
      </c>
      <c r="B584" s="168">
        <v>45716.0</v>
      </c>
      <c r="C584" s="35">
        <v>233833.0</v>
      </c>
      <c r="D584" s="35" t="s">
        <v>116</v>
      </c>
      <c r="E584" s="34">
        <v>45597.0</v>
      </c>
      <c r="F584" s="36">
        <f t="shared" si="1"/>
        <v>3</v>
      </c>
      <c r="G584" s="37">
        <v>45607.0</v>
      </c>
      <c r="H584" s="36">
        <f t="shared" si="2"/>
        <v>3</v>
      </c>
      <c r="I584" s="35" t="s">
        <v>62</v>
      </c>
      <c r="J584" s="39"/>
      <c r="K584" s="38"/>
      <c r="L584" s="39"/>
      <c r="M584" s="39"/>
      <c r="N584" s="35" t="s">
        <v>17</v>
      </c>
      <c r="O584" s="40"/>
      <c r="P584" s="61"/>
      <c r="Q584" s="61"/>
      <c r="R584" s="61"/>
      <c r="S584" s="61"/>
      <c r="T584" s="61"/>
      <c r="U584" s="80"/>
      <c r="V584" s="80"/>
      <c r="W584" s="80"/>
    </row>
    <row r="585">
      <c r="A585" s="34">
        <v>45705.0</v>
      </c>
      <c r="B585" s="168">
        <v>45716.0</v>
      </c>
      <c r="C585" s="35">
        <v>238026.0</v>
      </c>
      <c r="D585" s="35" t="s">
        <v>116</v>
      </c>
      <c r="E585" s="34">
        <v>45627.0</v>
      </c>
      <c r="F585" s="36">
        <f t="shared" si="1"/>
        <v>2</v>
      </c>
      <c r="G585" s="34">
        <v>45659.0</v>
      </c>
      <c r="H585" s="36">
        <f t="shared" si="2"/>
        <v>1</v>
      </c>
      <c r="I585" s="35" t="s">
        <v>265</v>
      </c>
      <c r="J585" s="39"/>
      <c r="K585" s="38"/>
      <c r="L585" s="39"/>
      <c r="M585" s="39"/>
      <c r="N585" s="35" t="s">
        <v>17</v>
      </c>
      <c r="O585" s="40"/>
      <c r="P585" s="61"/>
      <c r="Q585" s="61"/>
      <c r="R585" s="61"/>
      <c r="S585" s="61"/>
      <c r="T585" s="61"/>
      <c r="U585" s="80"/>
      <c r="V585" s="80"/>
      <c r="W585" s="80"/>
    </row>
    <row r="586">
      <c r="A586" s="34">
        <v>45705.0</v>
      </c>
      <c r="B586" s="168">
        <v>45716.0</v>
      </c>
      <c r="C586" s="35">
        <v>242491.0</v>
      </c>
      <c r="D586" s="35" t="s">
        <v>116</v>
      </c>
      <c r="E586" s="34">
        <v>45689.0</v>
      </c>
      <c r="F586" s="36">
        <f t="shared" si="1"/>
        <v>0</v>
      </c>
      <c r="G586" s="34">
        <v>45698.0</v>
      </c>
      <c r="H586" s="36">
        <f t="shared" si="2"/>
        <v>0</v>
      </c>
      <c r="I586" s="35" t="s">
        <v>43</v>
      </c>
      <c r="J586" s="39"/>
      <c r="K586" s="38"/>
      <c r="L586" s="39"/>
      <c r="M586" s="39"/>
      <c r="N586" s="35" t="s">
        <v>17</v>
      </c>
      <c r="O586" s="40"/>
      <c r="P586" s="61"/>
      <c r="Q586" s="61"/>
      <c r="R586" s="61"/>
      <c r="S586" s="61"/>
      <c r="T586" s="61"/>
      <c r="U586" s="80"/>
      <c r="V586" s="80"/>
      <c r="W586" s="80"/>
    </row>
    <row r="587">
      <c r="A587" s="34">
        <v>45705.0</v>
      </c>
      <c r="B587" s="168">
        <v>45716.0</v>
      </c>
      <c r="C587" s="35">
        <v>156291.0</v>
      </c>
      <c r="D587" s="35" t="s">
        <v>117</v>
      </c>
      <c r="E587" s="34">
        <v>44835.0</v>
      </c>
      <c r="F587" s="36">
        <f t="shared" si="1"/>
        <v>28</v>
      </c>
      <c r="G587" s="34">
        <v>44936.0</v>
      </c>
      <c r="H587" s="36">
        <f t="shared" si="2"/>
        <v>25</v>
      </c>
      <c r="I587" s="35" t="s">
        <v>39</v>
      </c>
      <c r="J587" s="39"/>
      <c r="K587" s="38"/>
      <c r="L587" s="39"/>
      <c r="M587" s="39"/>
      <c r="N587" s="35" t="s">
        <v>17</v>
      </c>
      <c r="O587" s="40"/>
      <c r="P587" s="61"/>
      <c r="Q587" s="61"/>
      <c r="R587" s="61"/>
      <c r="S587" s="61"/>
      <c r="T587" s="61"/>
      <c r="U587" s="80"/>
      <c r="V587" s="80"/>
      <c r="W587" s="80"/>
    </row>
    <row r="588">
      <c r="A588" s="34">
        <v>45705.0</v>
      </c>
      <c r="B588" s="168">
        <v>45716.0</v>
      </c>
      <c r="C588" s="35">
        <v>152521.0</v>
      </c>
      <c r="D588" s="35" t="s">
        <v>117</v>
      </c>
      <c r="E588" s="34">
        <v>44774.0</v>
      </c>
      <c r="F588" s="36">
        <f t="shared" si="1"/>
        <v>30</v>
      </c>
      <c r="G588" s="37">
        <v>44894.0</v>
      </c>
      <c r="H588" s="36">
        <f t="shared" si="2"/>
        <v>26</v>
      </c>
      <c r="I588" s="35" t="s">
        <v>62</v>
      </c>
      <c r="J588" s="39"/>
      <c r="K588" s="38"/>
      <c r="L588" s="39"/>
      <c r="M588" s="39"/>
      <c r="N588" s="35" t="s">
        <v>17</v>
      </c>
      <c r="O588" s="40"/>
      <c r="P588" s="61"/>
      <c r="Q588" s="61"/>
      <c r="R588" s="61"/>
      <c r="S588" s="61"/>
      <c r="T588" s="61"/>
      <c r="U588" s="80"/>
      <c r="V588" s="80"/>
      <c r="W588" s="80"/>
    </row>
    <row r="589">
      <c r="A589" s="34">
        <v>45705.0</v>
      </c>
      <c r="B589" s="168">
        <v>45716.0</v>
      </c>
      <c r="C589" s="35">
        <v>189983.0</v>
      </c>
      <c r="D589" s="35" t="s">
        <v>117</v>
      </c>
      <c r="E589" s="34">
        <v>45170.0</v>
      </c>
      <c r="F589" s="36">
        <f t="shared" si="1"/>
        <v>17</v>
      </c>
      <c r="G589" s="37">
        <v>45218.0</v>
      </c>
      <c r="H589" s="36">
        <f t="shared" si="2"/>
        <v>16</v>
      </c>
      <c r="I589" s="35" t="s">
        <v>62</v>
      </c>
      <c r="J589" s="39"/>
      <c r="K589" s="38"/>
      <c r="L589" s="39"/>
      <c r="M589" s="39"/>
      <c r="N589" s="35" t="s">
        <v>17</v>
      </c>
      <c r="O589" s="40"/>
      <c r="P589" s="61"/>
      <c r="Q589" s="61"/>
      <c r="R589" s="61"/>
      <c r="S589" s="61"/>
      <c r="T589" s="61"/>
      <c r="U589" s="80"/>
      <c r="V589" s="80"/>
      <c r="W589" s="80"/>
    </row>
    <row r="590">
      <c r="A590" s="34">
        <v>45705.0</v>
      </c>
      <c r="B590" s="168">
        <v>45716.0</v>
      </c>
      <c r="C590" s="35">
        <v>198525.0</v>
      </c>
      <c r="D590" s="35" t="s">
        <v>117</v>
      </c>
      <c r="E590" s="34">
        <v>45292.0</v>
      </c>
      <c r="F590" s="36">
        <f t="shared" si="1"/>
        <v>13</v>
      </c>
      <c r="G590" s="34">
        <v>45306.0</v>
      </c>
      <c r="H590" s="36">
        <f t="shared" si="2"/>
        <v>13</v>
      </c>
      <c r="I590" s="35" t="s">
        <v>62</v>
      </c>
      <c r="J590" s="39"/>
      <c r="K590" s="38"/>
      <c r="L590" s="39"/>
      <c r="M590" s="39"/>
      <c r="N590" s="35" t="s">
        <v>17</v>
      </c>
      <c r="O590" s="40"/>
      <c r="P590" s="61"/>
      <c r="Q590" s="61"/>
      <c r="R590" s="61"/>
      <c r="S590" s="61"/>
      <c r="T590" s="61"/>
      <c r="U590" s="80"/>
      <c r="V590" s="80"/>
      <c r="W590" s="80"/>
    </row>
    <row r="591">
      <c r="A591" s="34">
        <v>45705.0</v>
      </c>
      <c r="B591" s="168">
        <v>45716.0</v>
      </c>
      <c r="C591" s="35">
        <v>198654.0</v>
      </c>
      <c r="D591" s="35" t="s">
        <v>117</v>
      </c>
      <c r="E591" s="34">
        <v>45261.0</v>
      </c>
      <c r="F591" s="36">
        <f t="shared" si="1"/>
        <v>14</v>
      </c>
      <c r="G591" s="34">
        <v>45306.0</v>
      </c>
      <c r="H591" s="36">
        <f t="shared" si="2"/>
        <v>13</v>
      </c>
      <c r="I591" s="35" t="s">
        <v>39</v>
      </c>
      <c r="J591" s="39"/>
      <c r="K591" s="38"/>
      <c r="L591" s="39"/>
      <c r="M591" s="39"/>
      <c r="N591" s="35" t="s">
        <v>17</v>
      </c>
      <c r="O591" s="40"/>
      <c r="P591" s="61"/>
      <c r="Q591" s="61"/>
      <c r="R591" s="61"/>
      <c r="S591" s="61"/>
      <c r="T591" s="61"/>
      <c r="U591" s="80"/>
      <c r="V591" s="80"/>
      <c r="W591" s="80"/>
    </row>
    <row r="592">
      <c r="A592" s="34">
        <v>45705.0</v>
      </c>
      <c r="B592" s="168">
        <v>45716.0</v>
      </c>
      <c r="C592" s="35">
        <v>190124.0</v>
      </c>
      <c r="D592" s="35" t="s">
        <v>117</v>
      </c>
      <c r="E592" s="34">
        <v>45139.0</v>
      </c>
      <c r="F592" s="36">
        <f t="shared" si="1"/>
        <v>18</v>
      </c>
      <c r="G592" s="37">
        <v>45223.0</v>
      </c>
      <c r="H592" s="36">
        <f t="shared" si="2"/>
        <v>16</v>
      </c>
      <c r="I592" s="35" t="s">
        <v>39</v>
      </c>
      <c r="J592" s="39"/>
      <c r="K592" s="38"/>
      <c r="L592" s="39"/>
      <c r="M592" s="39"/>
      <c r="N592" s="35" t="s">
        <v>17</v>
      </c>
      <c r="O592" s="40"/>
      <c r="P592" s="61"/>
      <c r="Q592" s="61"/>
      <c r="R592" s="61"/>
      <c r="S592" s="61"/>
      <c r="T592" s="61"/>
      <c r="U592" s="80"/>
      <c r="V592" s="80"/>
      <c r="W592" s="80"/>
    </row>
    <row r="593">
      <c r="A593" s="34">
        <v>45705.0</v>
      </c>
      <c r="B593" s="168">
        <v>45716.0</v>
      </c>
      <c r="C593" s="35">
        <v>200844.0</v>
      </c>
      <c r="D593" s="35" t="s">
        <v>117</v>
      </c>
      <c r="E593" s="34">
        <v>45200.0</v>
      </c>
      <c r="F593" s="36">
        <f t="shared" si="1"/>
        <v>16</v>
      </c>
      <c r="G593" s="34">
        <v>45322.0</v>
      </c>
      <c r="H593" s="36">
        <f t="shared" si="2"/>
        <v>12</v>
      </c>
      <c r="I593" s="35" t="s">
        <v>49</v>
      </c>
      <c r="J593" s="39"/>
      <c r="K593" s="38"/>
      <c r="L593" s="39"/>
      <c r="M593" s="39"/>
      <c r="N593" s="35" t="s">
        <v>17</v>
      </c>
      <c r="O593" s="40"/>
      <c r="P593" s="61"/>
      <c r="Q593" s="61"/>
      <c r="R593" s="61"/>
      <c r="S593" s="61"/>
      <c r="T593" s="61"/>
      <c r="U593" s="80"/>
      <c r="V593" s="80"/>
      <c r="W593" s="80"/>
    </row>
    <row r="594">
      <c r="A594" s="34">
        <v>45705.0</v>
      </c>
      <c r="B594" s="168">
        <v>45716.0</v>
      </c>
      <c r="C594" s="35">
        <v>204645.0</v>
      </c>
      <c r="D594" s="35" t="s">
        <v>117</v>
      </c>
      <c r="E594" s="34">
        <v>45323.0</v>
      </c>
      <c r="F594" s="36">
        <f t="shared" si="1"/>
        <v>12</v>
      </c>
      <c r="G594" s="34">
        <v>45352.0</v>
      </c>
      <c r="H594" s="36">
        <f t="shared" si="2"/>
        <v>11</v>
      </c>
      <c r="I594" s="35" t="s">
        <v>49</v>
      </c>
      <c r="J594" s="39"/>
      <c r="K594" s="38"/>
      <c r="L594" s="39"/>
      <c r="M594" s="39"/>
      <c r="N594" s="35" t="s">
        <v>17</v>
      </c>
      <c r="O594" s="40"/>
      <c r="P594" s="61"/>
      <c r="Q594" s="61"/>
      <c r="R594" s="61"/>
      <c r="S594" s="61"/>
      <c r="T594" s="61"/>
      <c r="U594" s="80"/>
      <c r="V594" s="80"/>
      <c r="W594" s="80"/>
    </row>
    <row r="595">
      <c r="A595" s="34">
        <v>45705.0</v>
      </c>
      <c r="B595" s="168">
        <v>45716.0</v>
      </c>
      <c r="C595" s="35">
        <v>207571.0</v>
      </c>
      <c r="D595" s="35" t="s">
        <v>117</v>
      </c>
      <c r="E595" s="34">
        <v>45261.0</v>
      </c>
      <c r="F595" s="36">
        <f t="shared" si="1"/>
        <v>14</v>
      </c>
      <c r="G595" s="34">
        <v>45378.0</v>
      </c>
      <c r="H595" s="36">
        <f t="shared" si="2"/>
        <v>11</v>
      </c>
      <c r="I595" s="35" t="s">
        <v>39</v>
      </c>
      <c r="J595" s="39"/>
      <c r="K595" s="38"/>
      <c r="L595" s="39"/>
      <c r="M595" s="39"/>
      <c r="N595" s="35" t="s">
        <v>17</v>
      </c>
      <c r="O595" s="40"/>
      <c r="P595" s="61"/>
      <c r="Q595" s="61"/>
      <c r="R595" s="61"/>
      <c r="S595" s="61"/>
      <c r="T595" s="61"/>
      <c r="U595" s="80"/>
      <c r="V595" s="80"/>
      <c r="W595" s="80"/>
    </row>
    <row r="596">
      <c r="A596" s="34">
        <v>45705.0</v>
      </c>
      <c r="B596" s="168">
        <v>45716.0</v>
      </c>
      <c r="C596" s="35">
        <v>20322.0</v>
      </c>
      <c r="D596" s="35" t="s">
        <v>117</v>
      </c>
      <c r="E596" s="34">
        <v>45352.0</v>
      </c>
      <c r="F596" s="36">
        <f t="shared" si="1"/>
        <v>11</v>
      </c>
      <c r="G596" s="34">
        <v>45447.0</v>
      </c>
      <c r="H596" s="36">
        <f t="shared" si="2"/>
        <v>8</v>
      </c>
      <c r="I596" s="35" t="s">
        <v>62</v>
      </c>
      <c r="J596" s="39"/>
      <c r="K596" s="38"/>
      <c r="L596" s="39"/>
      <c r="M596" s="39"/>
      <c r="N596" s="35" t="s">
        <v>17</v>
      </c>
      <c r="O596" s="40"/>
      <c r="P596" s="61"/>
      <c r="Q596" s="61"/>
      <c r="R596" s="61"/>
      <c r="S596" s="61"/>
      <c r="T596" s="61"/>
      <c r="U596" s="80"/>
      <c r="V596" s="80"/>
      <c r="W596" s="80"/>
    </row>
    <row r="597">
      <c r="A597" s="34">
        <v>45705.0</v>
      </c>
      <c r="B597" s="168">
        <v>45716.0</v>
      </c>
      <c r="C597" s="35">
        <v>202585.0</v>
      </c>
      <c r="D597" s="35" t="s">
        <v>117</v>
      </c>
      <c r="E597" s="34">
        <v>45474.0</v>
      </c>
      <c r="F597" s="36">
        <f t="shared" si="1"/>
        <v>7</v>
      </c>
      <c r="G597" s="34">
        <v>45532.0</v>
      </c>
      <c r="H597" s="36">
        <f t="shared" si="2"/>
        <v>6</v>
      </c>
      <c r="I597" s="35" t="s">
        <v>39</v>
      </c>
      <c r="J597" s="39"/>
      <c r="K597" s="38"/>
      <c r="L597" s="39"/>
      <c r="M597" s="39"/>
      <c r="N597" s="35" t="s">
        <v>17</v>
      </c>
      <c r="O597" s="40"/>
      <c r="P597" s="61"/>
      <c r="Q597" s="61"/>
      <c r="R597" s="61"/>
      <c r="S597" s="61"/>
      <c r="T597" s="61"/>
      <c r="U597" s="80"/>
      <c r="V597" s="80"/>
      <c r="W597" s="80"/>
    </row>
    <row r="598">
      <c r="A598" s="34">
        <v>45705.0</v>
      </c>
      <c r="B598" s="168">
        <v>45716.0</v>
      </c>
      <c r="C598" s="35">
        <v>230792.0</v>
      </c>
      <c r="D598" s="35" t="s">
        <v>117</v>
      </c>
      <c r="E598" s="34">
        <v>45536.0</v>
      </c>
      <c r="F598" s="36">
        <f t="shared" si="1"/>
        <v>5</v>
      </c>
      <c r="G598" s="37">
        <v>45587.0</v>
      </c>
      <c r="H598" s="36">
        <f t="shared" si="2"/>
        <v>4</v>
      </c>
      <c r="I598" s="35" t="s">
        <v>39</v>
      </c>
      <c r="J598" s="39"/>
      <c r="K598" s="38"/>
      <c r="L598" s="39"/>
      <c r="M598" s="39"/>
      <c r="N598" s="35" t="s">
        <v>17</v>
      </c>
      <c r="O598" s="40"/>
      <c r="P598" s="61"/>
      <c r="Q598" s="61"/>
      <c r="R598" s="61"/>
      <c r="S598" s="61"/>
      <c r="T598" s="61"/>
      <c r="U598" s="80"/>
      <c r="V598" s="80"/>
      <c r="W598" s="80"/>
    </row>
    <row r="599">
      <c r="A599" s="34">
        <v>45705.0</v>
      </c>
      <c r="B599" s="168">
        <v>45716.0</v>
      </c>
      <c r="C599" s="35">
        <v>235728.0</v>
      </c>
      <c r="D599" s="35" t="s">
        <v>117</v>
      </c>
      <c r="E599" s="34">
        <v>45566.0</v>
      </c>
      <c r="F599" s="36">
        <f t="shared" si="1"/>
        <v>4</v>
      </c>
      <c r="G599" s="37">
        <v>45624.0</v>
      </c>
      <c r="H599" s="36">
        <f t="shared" si="2"/>
        <v>3</v>
      </c>
      <c r="I599" s="35" t="s">
        <v>62</v>
      </c>
      <c r="J599" s="39"/>
      <c r="K599" s="38"/>
      <c r="L599" s="39"/>
      <c r="M599" s="39"/>
      <c r="N599" s="35" t="s">
        <v>17</v>
      </c>
      <c r="O599" s="40"/>
      <c r="P599" s="61"/>
      <c r="Q599" s="61"/>
      <c r="R599" s="61"/>
      <c r="S599" s="61"/>
      <c r="T599" s="61"/>
      <c r="U599" s="80"/>
      <c r="V599" s="80"/>
      <c r="W599" s="80"/>
    </row>
    <row r="600">
      <c r="A600" s="34">
        <v>45705.0</v>
      </c>
      <c r="B600" s="168">
        <v>45716.0</v>
      </c>
      <c r="C600" s="35">
        <v>238237.0</v>
      </c>
      <c r="D600" s="35" t="s">
        <v>117</v>
      </c>
      <c r="E600" s="34">
        <v>45627.0</v>
      </c>
      <c r="F600" s="36">
        <f t="shared" si="1"/>
        <v>2</v>
      </c>
      <c r="G600" s="34">
        <v>45663.0</v>
      </c>
      <c r="H600" s="36">
        <f t="shared" si="2"/>
        <v>1</v>
      </c>
      <c r="I600" s="35" t="s">
        <v>62</v>
      </c>
      <c r="J600" s="39"/>
      <c r="K600" s="38"/>
      <c r="L600" s="39"/>
      <c r="M600" s="39"/>
      <c r="N600" s="35" t="s">
        <v>17</v>
      </c>
      <c r="O600" s="40"/>
      <c r="P600" s="61"/>
      <c r="Q600" s="61"/>
      <c r="R600" s="61"/>
      <c r="S600" s="61"/>
      <c r="T600" s="61"/>
      <c r="U600" s="80"/>
      <c r="V600" s="80"/>
      <c r="W600" s="80"/>
    </row>
    <row r="601">
      <c r="A601" s="34">
        <v>45705.0</v>
      </c>
      <c r="B601" s="168">
        <v>45716.0</v>
      </c>
      <c r="C601" s="35">
        <v>240508.0</v>
      </c>
      <c r="D601" s="35" t="s">
        <v>117</v>
      </c>
      <c r="E601" s="34">
        <v>45597.0</v>
      </c>
      <c r="F601" s="36">
        <f t="shared" si="1"/>
        <v>3</v>
      </c>
      <c r="G601" s="34">
        <v>45680.0</v>
      </c>
      <c r="H601" s="36">
        <f t="shared" si="2"/>
        <v>1</v>
      </c>
      <c r="I601" s="35" t="s">
        <v>62</v>
      </c>
      <c r="J601" s="39"/>
      <c r="K601" s="38"/>
      <c r="L601" s="39"/>
      <c r="M601" s="39"/>
      <c r="N601" s="35" t="s">
        <v>17</v>
      </c>
      <c r="O601" s="40"/>
      <c r="P601" s="61"/>
      <c r="Q601" s="61"/>
      <c r="R601" s="61"/>
      <c r="S601" s="61"/>
      <c r="T601" s="61"/>
      <c r="U601" s="80"/>
      <c r="V601" s="80"/>
      <c r="W601" s="80"/>
    </row>
    <row r="602">
      <c r="A602" s="34">
        <v>45705.0</v>
      </c>
      <c r="B602" s="168">
        <v>45716.0</v>
      </c>
      <c r="C602" s="35">
        <v>242326.0</v>
      </c>
      <c r="D602" s="35" t="s">
        <v>117</v>
      </c>
      <c r="E602" s="34">
        <v>45505.0</v>
      </c>
      <c r="F602" s="36">
        <f t="shared" si="1"/>
        <v>6</v>
      </c>
      <c r="G602" s="34">
        <v>45695.0</v>
      </c>
      <c r="H602" s="36">
        <f t="shared" si="2"/>
        <v>0</v>
      </c>
      <c r="I602" s="35" t="s">
        <v>39</v>
      </c>
      <c r="J602" s="39"/>
      <c r="K602" s="38"/>
      <c r="L602" s="39"/>
      <c r="M602" s="39"/>
      <c r="N602" s="35" t="s">
        <v>17</v>
      </c>
      <c r="O602" s="40"/>
      <c r="P602" s="61"/>
      <c r="Q602" s="61"/>
      <c r="R602" s="61"/>
      <c r="S602" s="61"/>
      <c r="T602" s="61"/>
      <c r="U602" s="80"/>
      <c r="V602" s="80"/>
      <c r="W602" s="80"/>
    </row>
    <row r="603">
      <c r="A603" s="34">
        <v>45705.0</v>
      </c>
      <c r="B603" s="168">
        <v>45716.0</v>
      </c>
      <c r="C603" s="35">
        <v>149813.0</v>
      </c>
      <c r="D603" s="35" t="s">
        <v>125</v>
      </c>
      <c r="E603" s="34">
        <v>44774.0</v>
      </c>
      <c r="F603" s="36">
        <f t="shared" si="1"/>
        <v>30</v>
      </c>
      <c r="G603" s="34">
        <v>44869.0</v>
      </c>
      <c r="H603" s="36">
        <f t="shared" si="2"/>
        <v>27</v>
      </c>
      <c r="I603" s="35" t="s">
        <v>118</v>
      </c>
      <c r="J603" s="39"/>
      <c r="K603" s="38"/>
      <c r="L603" s="39"/>
      <c r="M603" s="39"/>
      <c r="N603" s="35" t="s">
        <v>17</v>
      </c>
      <c r="O603" s="40"/>
      <c r="P603" s="61"/>
      <c r="Q603" s="61"/>
      <c r="R603" s="61"/>
      <c r="S603" s="61"/>
      <c r="T603" s="61"/>
      <c r="U603" s="80"/>
      <c r="V603" s="80"/>
      <c r="W603" s="80"/>
    </row>
    <row r="604">
      <c r="A604" s="34">
        <v>45705.0</v>
      </c>
      <c r="B604" s="168">
        <v>45716.0</v>
      </c>
      <c r="C604" s="35">
        <v>217973.0</v>
      </c>
      <c r="D604" s="35" t="s">
        <v>125</v>
      </c>
      <c r="E604" s="34">
        <v>45413.0</v>
      </c>
      <c r="F604" s="36">
        <f t="shared" si="1"/>
        <v>9</v>
      </c>
      <c r="G604" s="34">
        <v>45456.0</v>
      </c>
      <c r="H604" s="36">
        <f t="shared" si="2"/>
        <v>8</v>
      </c>
      <c r="I604" s="35" t="s">
        <v>62</v>
      </c>
      <c r="J604" s="39"/>
      <c r="K604" s="38"/>
      <c r="L604" s="39"/>
      <c r="M604" s="39"/>
      <c r="N604" s="35" t="s">
        <v>17</v>
      </c>
      <c r="O604" s="40"/>
      <c r="P604" s="61"/>
      <c r="Q604" s="61"/>
      <c r="R604" s="61"/>
      <c r="S604" s="61"/>
      <c r="T604" s="61"/>
      <c r="U604" s="80"/>
      <c r="V604" s="80"/>
      <c r="W604" s="80"/>
    </row>
    <row r="605">
      <c r="A605" s="34">
        <v>45705.0</v>
      </c>
      <c r="B605" s="168">
        <v>45716.0</v>
      </c>
      <c r="C605" s="35">
        <v>178602.0</v>
      </c>
      <c r="D605" s="35" t="s">
        <v>125</v>
      </c>
      <c r="E605" s="34">
        <v>44927.0</v>
      </c>
      <c r="F605" s="36">
        <f t="shared" si="1"/>
        <v>25</v>
      </c>
      <c r="G605" s="34">
        <v>45121.0</v>
      </c>
      <c r="H605" s="36">
        <f t="shared" si="2"/>
        <v>19</v>
      </c>
      <c r="I605" s="35" t="s">
        <v>49</v>
      </c>
      <c r="J605" s="39"/>
      <c r="K605" s="38"/>
      <c r="L605" s="39"/>
      <c r="M605" s="39"/>
      <c r="N605" s="35" t="s">
        <v>17</v>
      </c>
      <c r="O605" s="40"/>
      <c r="P605" s="61"/>
      <c r="Q605" s="61"/>
      <c r="R605" s="61"/>
      <c r="S605" s="61"/>
      <c r="T605" s="61"/>
      <c r="U605" s="80"/>
      <c r="V605" s="80"/>
      <c r="W605" s="80"/>
    </row>
    <row r="606">
      <c r="A606" s="34">
        <v>45705.0</v>
      </c>
      <c r="B606" s="168">
        <v>45716.0</v>
      </c>
      <c r="C606" s="35">
        <v>214606.0</v>
      </c>
      <c r="D606" s="35" t="s">
        <v>125</v>
      </c>
      <c r="E606" s="34">
        <v>45413.0</v>
      </c>
      <c r="F606" s="36">
        <f t="shared" si="1"/>
        <v>9</v>
      </c>
      <c r="G606" s="34">
        <v>45427.0</v>
      </c>
      <c r="H606" s="36">
        <f t="shared" si="2"/>
        <v>9</v>
      </c>
      <c r="I606" s="35" t="s">
        <v>268</v>
      </c>
      <c r="J606" s="39"/>
      <c r="K606" s="38"/>
      <c r="L606" s="39"/>
      <c r="M606" s="39"/>
      <c r="N606" s="35" t="s">
        <v>17</v>
      </c>
      <c r="O606" s="40"/>
      <c r="P606" s="61"/>
      <c r="Q606" s="61"/>
      <c r="R606" s="61"/>
      <c r="S606" s="61"/>
      <c r="T606" s="61"/>
      <c r="U606" s="80"/>
      <c r="V606" s="80"/>
      <c r="W606" s="80"/>
    </row>
    <row r="607">
      <c r="A607" s="34">
        <v>45702.0</v>
      </c>
      <c r="B607" s="34">
        <v>45707.0</v>
      </c>
      <c r="C607" s="35">
        <v>205505.0</v>
      </c>
      <c r="D607" s="35" t="s">
        <v>125</v>
      </c>
      <c r="E607" s="34">
        <v>45323.0</v>
      </c>
      <c r="F607" s="36">
        <f t="shared" si="1"/>
        <v>12</v>
      </c>
      <c r="G607" s="34">
        <v>45359.0</v>
      </c>
      <c r="H607" s="36">
        <f t="shared" si="2"/>
        <v>11</v>
      </c>
      <c r="I607" s="35" t="s">
        <v>62</v>
      </c>
      <c r="J607" s="39"/>
      <c r="K607" s="48">
        <v>9000.0</v>
      </c>
      <c r="L607" s="35" t="s">
        <v>54</v>
      </c>
      <c r="M607" s="34">
        <v>45706.0</v>
      </c>
      <c r="N607" s="35" t="s">
        <v>15</v>
      </c>
      <c r="O607" s="40"/>
      <c r="P607" s="61"/>
      <c r="Q607" s="61"/>
      <c r="R607" s="61"/>
      <c r="S607" s="61"/>
      <c r="T607" s="61"/>
      <c r="U607" s="80"/>
      <c r="V607" s="80"/>
      <c r="W607" s="80"/>
    </row>
    <row r="608">
      <c r="A608" s="34">
        <v>45705.0</v>
      </c>
      <c r="B608" s="168">
        <v>45716.0</v>
      </c>
      <c r="C608" s="35">
        <v>229448.0</v>
      </c>
      <c r="D608" s="35" t="s">
        <v>125</v>
      </c>
      <c r="E608" s="34">
        <v>45505.0</v>
      </c>
      <c r="F608" s="36">
        <f t="shared" si="1"/>
        <v>6</v>
      </c>
      <c r="G608" s="34">
        <v>45569.0</v>
      </c>
      <c r="H608" s="36">
        <f t="shared" si="2"/>
        <v>4</v>
      </c>
      <c r="I608" s="35" t="s">
        <v>49</v>
      </c>
      <c r="J608" s="39"/>
      <c r="K608" s="38"/>
      <c r="L608" s="39"/>
      <c r="M608" s="39"/>
      <c r="N608" s="35" t="s">
        <v>17</v>
      </c>
      <c r="O608" s="40"/>
      <c r="P608" s="61"/>
      <c r="Q608" s="61"/>
      <c r="R608" s="61"/>
      <c r="S608" s="61"/>
      <c r="T608" s="61"/>
      <c r="U608" s="80"/>
      <c r="V608" s="80"/>
      <c r="W608" s="80"/>
    </row>
    <row r="609">
      <c r="A609" s="34">
        <v>45705.0</v>
      </c>
      <c r="B609" s="168">
        <v>45716.0</v>
      </c>
      <c r="C609" s="35">
        <v>212779.0</v>
      </c>
      <c r="D609" s="35" t="s">
        <v>125</v>
      </c>
      <c r="E609" s="34">
        <v>45352.0</v>
      </c>
      <c r="F609" s="36">
        <f t="shared" si="1"/>
        <v>11</v>
      </c>
      <c r="G609" s="34">
        <v>45414.0</v>
      </c>
      <c r="H609" s="36">
        <f t="shared" si="2"/>
        <v>9</v>
      </c>
      <c r="I609" s="35" t="s">
        <v>62</v>
      </c>
      <c r="J609" s="39"/>
      <c r="K609" s="38"/>
      <c r="L609" s="39"/>
      <c r="M609" s="39"/>
      <c r="N609" s="35" t="s">
        <v>17</v>
      </c>
      <c r="O609" s="40"/>
      <c r="P609" s="61"/>
      <c r="Q609" s="61"/>
      <c r="R609" s="61"/>
      <c r="S609" s="61"/>
      <c r="T609" s="61"/>
      <c r="U609" s="80"/>
      <c r="V609" s="80"/>
      <c r="W609" s="80"/>
    </row>
    <row r="610">
      <c r="A610" s="34">
        <v>45705.0</v>
      </c>
      <c r="B610" s="168">
        <v>45716.0</v>
      </c>
      <c r="C610" s="35">
        <v>175747.0</v>
      </c>
      <c r="D610" s="35" t="s">
        <v>125</v>
      </c>
      <c r="E610" s="34">
        <v>44958.0</v>
      </c>
      <c r="F610" s="36">
        <f t="shared" si="1"/>
        <v>24</v>
      </c>
      <c r="G610" s="34">
        <v>45104.0</v>
      </c>
      <c r="H610" s="36">
        <f t="shared" si="2"/>
        <v>20</v>
      </c>
      <c r="I610" s="35" t="s">
        <v>62</v>
      </c>
      <c r="J610" s="39"/>
      <c r="K610" s="38"/>
      <c r="L610" s="39"/>
      <c r="M610" s="39"/>
      <c r="N610" s="35" t="s">
        <v>17</v>
      </c>
      <c r="O610" s="40"/>
      <c r="P610" s="61"/>
      <c r="Q610" s="61"/>
      <c r="R610" s="61"/>
      <c r="S610" s="61"/>
      <c r="T610" s="61"/>
      <c r="U610" s="80"/>
      <c r="V610" s="80"/>
      <c r="W610" s="80"/>
    </row>
    <row r="611">
      <c r="A611" s="34">
        <v>45705.0</v>
      </c>
      <c r="B611" s="168">
        <v>45716.0</v>
      </c>
      <c r="C611" s="35">
        <v>229744.0</v>
      </c>
      <c r="D611" s="35" t="s">
        <v>125</v>
      </c>
      <c r="E611" s="34">
        <v>45444.0</v>
      </c>
      <c r="F611" s="36">
        <f t="shared" si="1"/>
        <v>8</v>
      </c>
      <c r="G611" s="34">
        <v>45567.0</v>
      </c>
      <c r="H611" s="36">
        <f t="shared" si="2"/>
        <v>4</v>
      </c>
      <c r="I611" s="35" t="s">
        <v>39</v>
      </c>
      <c r="J611" s="39"/>
      <c r="K611" s="38"/>
      <c r="L611" s="39"/>
      <c r="M611" s="39"/>
      <c r="N611" s="35" t="s">
        <v>17</v>
      </c>
      <c r="O611" s="40"/>
      <c r="P611" s="61"/>
      <c r="Q611" s="61"/>
      <c r="R611" s="61"/>
      <c r="S611" s="61"/>
      <c r="T611" s="61"/>
      <c r="U611" s="80"/>
      <c r="V611" s="80"/>
      <c r="W611" s="80"/>
    </row>
    <row r="612">
      <c r="A612" s="34">
        <v>45705.0</v>
      </c>
      <c r="B612" s="168">
        <v>45716.0</v>
      </c>
      <c r="C612" s="35">
        <v>135391.0</v>
      </c>
      <c r="D612" s="35" t="s">
        <v>125</v>
      </c>
      <c r="E612" s="34">
        <v>44713.0</v>
      </c>
      <c r="F612" s="36">
        <f t="shared" si="1"/>
        <v>32</v>
      </c>
      <c r="G612" s="34">
        <v>44744.0</v>
      </c>
      <c r="H612" s="36">
        <f t="shared" si="2"/>
        <v>31</v>
      </c>
      <c r="I612" s="35" t="s">
        <v>67</v>
      </c>
      <c r="J612" s="39"/>
      <c r="K612" s="38"/>
      <c r="L612" s="39"/>
      <c r="M612" s="39"/>
      <c r="N612" s="35" t="s">
        <v>17</v>
      </c>
      <c r="O612" s="40"/>
      <c r="P612" s="61"/>
      <c r="Q612" s="61"/>
      <c r="R612" s="61"/>
      <c r="S612" s="61"/>
      <c r="T612" s="61"/>
      <c r="U612" s="80"/>
      <c r="V612" s="80"/>
      <c r="W612" s="80"/>
    </row>
    <row r="613">
      <c r="A613" s="34">
        <v>45705.0</v>
      </c>
      <c r="B613" s="168">
        <v>45716.0</v>
      </c>
      <c r="C613" s="35">
        <v>241016.0</v>
      </c>
      <c r="D613" s="35" t="s">
        <v>125</v>
      </c>
      <c r="E613" s="34">
        <v>45627.0</v>
      </c>
      <c r="F613" s="36">
        <f t="shared" si="1"/>
        <v>2</v>
      </c>
      <c r="G613" s="34">
        <v>45685.0</v>
      </c>
      <c r="H613" s="36">
        <f t="shared" si="2"/>
        <v>1</v>
      </c>
      <c r="I613" s="35" t="s">
        <v>268</v>
      </c>
      <c r="J613" s="39"/>
      <c r="K613" s="38"/>
      <c r="L613" s="39"/>
      <c r="M613" s="39"/>
      <c r="N613" s="35" t="s">
        <v>17</v>
      </c>
      <c r="O613" s="40"/>
      <c r="P613" s="61"/>
      <c r="Q613" s="61"/>
      <c r="R613" s="61"/>
      <c r="S613" s="61"/>
      <c r="T613" s="61"/>
      <c r="U613" s="80"/>
      <c r="V613" s="80"/>
      <c r="W613" s="80"/>
    </row>
    <row r="614">
      <c r="A614" s="34">
        <v>45705.0</v>
      </c>
      <c r="B614" s="168">
        <v>45716.0</v>
      </c>
      <c r="C614" s="35">
        <v>236919.0</v>
      </c>
      <c r="D614" s="35" t="s">
        <v>125</v>
      </c>
      <c r="E614" s="34">
        <v>45444.0</v>
      </c>
      <c r="F614" s="36">
        <f t="shared" si="1"/>
        <v>8</v>
      </c>
      <c r="G614" s="37">
        <v>45647.0</v>
      </c>
      <c r="H614" s="36">
        <f t="shared" si="2"/>
        <v>2</v>
      </c>
      <c r="I614" s="35" t="s">
        <v>39</v>
      </c>
      <c r="J614" s="39"/>
      <c r="K614" s="38"/>
      <c r="L614" s="39"/>
      <c r="M614" s="39"/>
      <c r="N614" s="35" t="s">
        <v>17</v>
      </c>
      <c r="O614" s="40"/>
      <c r="P614" s="61"/>
      <c r="Q614" s="61"/>
      <c r="R614" s="61"/>
      <c r="S614" s="61"/>
      <c r="T614" s="61"/>
      <c r="U614" s="80"/>
      <c r="V614" s="80"/>
      <c r="W614" s="80"/>
    </row>
    <row r="615">
      <c r="A615" s="34">
        <v>45705.0</v>
      </c>
      <c r="B615" s="168">
        <v>45716.0</v>
      </c>
      <c r="C615" s="35">
        <v>180253.0</v>
      </c>
      <c r="D615" s="35" t="s">
        <v>125</v>
      </c>
      <c r="E615" s="34">
        <v>45108.0</v>
      </c>
      <c r="F615" s="36">
        <f t="shared" si="1"/>
        <v>19</v>
      </c>
      <c r="G615" s="34">
        <v>45135.0</v>
      </c>
      <c r="H615" s="36">
        <f t="shared" si="2"/>
        <v>19</v>
      </c>
      <c r="I615" s="35" t="s">
        <v>39</v>
      </c>
      <c r="J615" s="39"/>
      <c r="K615" s="38"/>
      <c r="L615" s="39"/>
      <c r="M615" s="39"/>
      <c r="N615" s="35" t="s">
        <v>17</v>
      </c>
      <c r="O615" s="40"/>
      <c r="P615" s="61"/>
      <c r="Q615" s="61"/>
      <c r="R615" s="61"/>
      <c r="S615" s="61"/>
      <c r="T615" s="61"/>
      <c r="U615" s="80"/>
      <c r="V615" s="80"/>
      <c r="W615" s="80"/>
    </row>
    <row r="616">
      <c r="A616" s="34">
        <v>45705.0</v>
      </c>
      <c r="B616" s="168">
        <v>45716.0</v>
      </c>
      <c r="C616" s="35">
        <v>195671.0</v>
      </c>
      <c r="D616" s="35" t="s">
        <v>125</v>
      </c>
      <c r="E616" s="34">
        <v>45231.0</v>
      </c>
      <c r="F616" s="36">
        <f t="shared" si="1"/>
        <v>15</v>
      </c>
      <c r="G616" s="37">
        <v>45272.0</v>
      </c>
      <c r="H616" s="36">
        <f t="shared" si="2"/>
        <v>14</v>
      </c>
      <c r="I616" s="35" t="s">
        <v>39</v>
      </c>
      <c r="J616" s="39"/>
      <c r="K616" s="38"/>
      <c r="L616" s="39"/>
      <c r="M616" s="39"/>
      <c r="N616" s="35" t="s">
        <v>17</v>
      </c>
      <c r="O616" s="40"/>
      <c r="P616" s="61"/>
      <c r="Q616" s="61"/>
      <c r="R616" s="61"/>
      <c r="S616" s="61"/>
      <c r="T616" s="61"/>
      <c r="U616" s="80"/>
      <c r="V616" s="80"/>
      <c r="W616" s="80"/>
    </row>
    <row r="617">
      <c r="A617" s="34">
        <v>45705.0</v>
      </c>
      <c r="B617" s="168">
        <v>45716.0</v>
      </c>
      <c r="C617" s="35">
        <v>206926.0</v>
      </c>
      <c r="D617" s="35" t="s">
        <v>125</v>
      </c>
      <c r="E617" s="34">
        <v>45323.0</v>
      </c>
      <c r="F617" s="36">
        <f t="shared" si="1"/>
        <v>12</v>
      </c>
      <c r="G617" s="34">
        <v>45372.0</v>
      </c>
      <c r="H617" s="36">
        <f t="shared" si="2"/>
        <v>11</v>
      </c>
      <c r="I617" s="35" t="s">
        <v>39</v>
      </c>
      <c r="J617" s="39"/>
      <c r="K617" s="38"/>
      <c r="L617" s="39"/>
      <c r="M617" s="39"/>
      <c r="N617" s="35" t="s">
        <v>17</v>
      </c>
      <c r="O617" s="40"/>
      <c r="P617" s="61"/>
      <c r="Q617" s="61"/>
      <c r="R617" s="61"/>
      <c r="S617" s="61"/>
      <c r="T617" s="61"/>
      <c r="U617" s="80"/>
      <c r="V617" s="80"/>
      <c r="W617" s="80"/>
    </row>
    <row r="618">
      <c r="A618" s="34">
        <v>45705.0</v>
      </c>
      <c r="B618" s="168">
        <v>45716.0</v>
      </c>
      <c r="C618" s="35">
        <v>217344.0</v>
      </c>
      <c r="D618" s="35" t="s">
        <v>125</v>
      </c>
      <c r="E618" s="34">
        <v>44470.0</v>
      </c>
      <c r="F618" s="36">
        <f t="shared" si="1"/>
        <v>40</v>
      </c>
      <c r="G618" s="34">
        <v>45450.0</v>
      </c>
      <c r="H618" s="36">
        <f t="shared" si="2"/>
        <v>8</v>
      </c>
      <c r="I618" s="35" t="s">
        <v>67</v>
      </c>
      <c r="J618" s="39"/>
      <c r="K618" s="38"/>
      <c r="L618" s="39"/>
      <c r="M618" s="39"/>
      <c r="N618" s="35" t="s">
        <v>17</v>
      </c>
      <c r="O618" s="40"/>
      <c r="P618" s="61"/>
      <c r="Q618" s="61"/>
      <c r="R618" s="61"/>
      <c r="S618" s="61"/>
      <c r="T618" s="61"/>
      <c r="U618" s="80"/>
      <c r="V618" s="80"/>
      <c r="W618" s="80"/>
    </row>
    <row r="619">
      <c r="A619" s="34">
        <v>45705.0</v>
      </c>
      <c r="B619" s="168">
        <v>45716.0</v>
      </c>
      <c r="C619" s="35">
        <v>222322.0</v>
      </c>
      <c r="D619" s="35" t="s">
        <v>125</v>
      </c>
      <c r="E619" s="34">
        <v>45474.0</v>
      </c>
      <c r="F619" s="36">
        <f t="shared" si="1"/>
        <v>7</v>
      </c>
      <c r="G619" s="34">
        <v>45495.0</v>
      </c>
      <c r="H619" s="36">
        <f t="shared" si="2"/>
        <v>7</v>
      </c>
      <c r="I619" s="35" t="s">
        <v>39</v>
      </c>
      <c r="J619" s="39"/>
      <c r="K619" s="38"/>
      <c r="L619" s="39"/>
      <c r="M619" s="39"/>
      <c r="N619" s="35" t="s">
        <v>17</v>
      </c>
      <c r="O619" s="40"/>
      <c r="P619" s="61"/>
      <c r="Q619" s="61"/>
      <c r="R619" s="61"/>
      <c r="S619" s="61"/>
      <c r="T619" s="61"/>
      <c r="U619" s="80"/>
      <c r="V619" s="80"/>
      <c r="W619" s="80"/>
    </row>
    <row r="620">
      <c r="A620" s="34">
        <v>45705.0</v>
      </c>
      <c r="B620" s="168">
        <v>45716.0</v>
      </c>
      <c r="C620" s="35">
        <v>227712.0</v>
      </c>
      <c r="D620" s="35" t="s">
        <v>125</v>
      </c>
      <c r="E620" s="34">
        <v>44713.0</v>
      </c>
      <c r="F620" s="36">
        <f t="shared" si="1"/>
        <v>32</v>
      </c>
      <c r="G620" s="34">
        <v>45546.0</v>
      </c>
      <c r="H620" s="36">
        <f t="shared" si="2"/>
        <v>5</v>
      </c>
      <c r="I620" s="35" t="s">
        <v>39</v>
      </c>
      <c r="J620" s="39"/>
      <c r="K620" s="38"/>
      <c r="L620" s="39"/>
      <c r="M620" s="39"/>
      <c r="N620" s="35" t="s">
        <v>17</v>
      </c>
      <c r="O620" s="40"/>
      <c r="P620" s="61"/>
      <c r="Q620" s="61"/>
      <c r="R620" s="61"/>
      <c r="S620" s="61"/>
      <c r="T620" s="61"/>
      <c r="U620" s="80"/>
      <c r="V620" s="80"/>
      <c r="W620" s="80"/>
    </row>
    <row r="621">
      <c r="A621" s="34">
        <v>45705.0</v>
      </c>
      <c r="B621" s="168">
        <v>45716.0</v>
      </c>
      <c r="C621" s="35">
        <v>232879.0</v>
      </c>
      <c r="D621" s="35" t="s">
        <v>125</v>
      </c>
      <c r="E621" s="34">
        <v>45017.0</v>
      </c>
      <c r="F621" s="36">
        <f t="shared" si="1"/>
        <v>22</v>
      </c>
      <c r="G621" s="37">
        <v>45595.0</v>
      </c>
      <c r="H621" s="36">
        <f t="shared" si="2"/>
        <v>3</v>
      </c>
      <c r="I621" s="35" t="s">
        <v>39</v>
      </c>
      <c r="J621" s="39"/>
      <c r="K621" s="38"/>
      <c r="L621" s="39"/>
      <c r="M621" s="39"/>
      <c r="N621" s="35" t="s">
        <v>17</v>
      </c>
      <c r="O621" s="40"/>
      <c r="P621" s="61"/>
      <c r="Q621" s="61"/>
      <c r="R621" s="61"/>
      <c r="S621" s="61"/>
      <c r="T621" s="61"/>
      <c r="U621" s="80"/>
      <c r="V621" s="80"/>
      <c r="W621" s="80"/>
    </row>
    <row r="622">
      <c r="A622" s="34">
        <v>45705.0</v>
      </c>
      <c r="B622" s="168">
        <v>45716.0</v>
      </c>
      <c r="C622" s="35">
        <v>240999.0</v>
      </c>
      <c r="D622" s="35" t="s">
        <v>125</v>
      </c>
      <c r="E622" s="34">
        <v>45597.0</v>
      </c>
      <c r="F622" s="36">
        <f t="shared" si="1"/>
        <v>3</v>
      </c>
      <c r="G622" s="34">
        <v>45685.0</v>
      </c>
      <c r="H622" s="36">
        <f t="shared" si="2"/>
        <v>1</v>
      </c>
      <c r="I622" s="35" t="s">
        <v>43</v>
      </c>
      <c r="J622" s="39"/>
      <c r="K622" s="38"/>
      <c r="L622" s="39"/>
      <c r="M622" s="39"/>
      <c r="N622" s="35" t="s">
        <v>17</v>
      </c>
      <c r="O622" s="40"/>
      <c r="P622" s="61"/>
      <c r="Q622" s="61"/>
      <c r="R622" s="61"/>
      <c r="S622" s="61"/>
      <c r="T622" s="61"/>
      <c r="U622" s="80"/>
      <c r="V622" s="80"/>
      <c r="W622" s="80"/>
    </row>
    <row r="623">
      <c r="A623" s="34">
        <v>45705.0</v>
      </c>
      <c r="B623" s="168">
        <v>45716.0</v>
      </c>
      <c r="C623" s="35">
        <v>218292.0</v>
      </c>
      <c r="D623" s="35" t="s">
        <v>128</v>
      </c>
      <c r="E623" s="34">
        <v>45170.0</v>
      </c>
      <c r="F623" s="36">
        <f t="shared" si="1"/>
        <v>17</v>
      </c>
      <c r="G623" s="34">
        <v>45460.0</v>
      </c>
      <c r="H623" s="36">
        <f t="shared" si="2"/>
        <v>8</v>
      </c>
      <c r="I623" s="35" t="s">
        <v>62</v>
      </c>
      <c r="J623" s="39"/>
      <c r="K623" s="38"/>
      <c r="L623" s="39"/>
      <c r="M623" s="39"/>
      <c r="N623" s="35" t="s">
        <v>17</v>
      </c>
      <c r="O623" s="40"/>
      <c r="P623" s="61"/>
      <c r="Q623" s="61"/>
      <c r="R623" s="61"/>
      <c r="S623" s="61"/>
      <c r="T623" s="61"/>
      <c r="U623" s="80"/>
      <c r="V623" s="80"/>
      <c r="W623" s="80"/>
    </row>
    <row r="624">
      <c r="A624" s="34">
        <v>45705.0</v>
      </c>
      <c r="B624" s="168">
        <v>45716.0</v>
      </c>
      <c r="C624" s="35">
        <v>62904.0</v>
      </c>
      <c r="D624" s="35" t="s">
        <v>128</v>
      </c>
      <c r="E624" s="34">
        <v>44013.0</v>
      </c>
      <c r="F624" s="36">
        <f t="shared" si="1"/>
        <v>55</v>
      </c>
      <c r="G624" s="34">
        <v>44074.0</v>
      </c>
      <c r="H624" s="36">
        <f t="shared" si="2"/>
        <v>53</v>
      </c>
      <c r="I624" s="35" t="s">
        <v>62</v>
      </c>
      <c r="J624" s="39"/>
      <c r="K624" s="38"/>
      <c r="L624" s="39"/>
      <c r="M624" s="39"/>
      <c r="N624" s="35" t="s">
        <v>17</v>
      </c>
      <c r="O624" s="40"/>
      <c r="P624" s="61"/>
      <c r="Q624" s="61"/>
      <c r="R624" s="61"/>
      <c r="S624" s="61"/>
      <c r="T624" s="61"/>
      <c r="U624" s="80"/>
      <c r="V624" s="80"/>
      <c r="W624" s="80"/>
    </row>
    <row r="625">
      <c r="A625" s="34">
        <v>45705.0</v>
      </c>
      <c r="B625" s="168">
        <v>45716.0</v>
      </c>
      <c r="C625" s="35">
        <v>104567.0</v>
      </c>
      <c r="D625" s="35" t="s">
        <v>128</v>
      </c>
      <c r="E625" s="34">
        <v>44197.0</v>
      </c>
      <c r="F625" s="36">
        <f t="shared" si="1"/>
        <v>49</v>
      </c>
      <c r="G625" s="37">
        <v>44496.0</v>
      </c>
      <c r="H625" s="36">
        <f t="shared" si="2"/>
        <v>40</v>
      </c>
      <c r="I625" s="35" t="s">
        <v>39</v>
      </c>
      <c r="J625" s="39"/>
      <c r="K625" s="38"/>
      <c r="L625" s="39"/>
      <c r="M625" s="39"/>
      <c r="N625" s="35" t="s">
        <v>17</v>
      </c>
      <c r="O625" s="40"/>
      <c r="P625" s="61"/>
      <c r="Q625" s="61"/>
      <c r="R625" s="61"/>
      <c r="S625" s="61"/>
      <c r="T625" s="61"/>
      <c r="U625" s="80"/>
      <c r="V625" s="80"/>
      <c r="W625" s="80"/>
    </row>
    <row r="626">
      <c r="A626" s="34">
        <v>45705.0</v>
      </c>
      <c r="B626" s="168">
        <v>45716.0</v>
      </c>
      <c r="C626" s="35">
        <v>147449.0</v>
      </c>
      <c r="D626" s="35" t="s">
        <v>128</v>
      </c>
      <c r="E626" s="34">
        <v>44805.0</v>
      </c>
      <c r="F626" s="36">
        <f t="shared" si="1"/>
        <v>29</v>
      </c>
      <c r="G626" s="37">
        <v>44848.0</v>
      </c>
      <c r="H626" s="36">
        <f t="shared" si="2"/>
        <v>28</v>
      </c>
      <c r="I626" s="35" t="s">
        <v>39</v>
      </c>
      <c r="J626" s="39"/>
      <c r="K626" s="38"/>
      <c r="L626" s="39"/>
      <c r="M626" s="39"/>
      <c r="N626" s="35" t="s">
        <v>17</v>
      </c>
      <c r="O626" s="40"/>
      <c r="P626" s="61"/>
      <c r="Q626" s="61"/>
      <c r="R626" s="61"/>
      <c r="S626" s="61"/>
      <c r="T626" s="61"/>
      <c r="U626" s="80"/>
      <c r="V626" s="80"/>
      <c r="W626" s="80"/>
    </row>
    <row r="627">
      <c r="A627" s="34">
        <v>45705.0</v>
      </c>
      <c r="B627" s="168">
        <v>45716.0</v>
      </c>
      <c r="C627" s="35">
        <v>217209.0</v>
      </c>
      <c r="D627" s="35" t="s">
        <v>128</v>
      </c>
      <c r="E627" s="34">
        <v>45413.0</v>
      </c>
      <c r="F627" s="36">
        <f t="shared" si="1"/>
        <v>9</v>
      </c>
      <c r="G627" s="34">
        <v>45449.0</v>
      </c>
      <c r="H627" s="36">
        <f t="shared" si="2"/>
        <v>8</v>
      </c>
      <c r="I627" s="35" t="s">
        <v>39</v>
      </c>
      <c r="J627" s="39"/>
      <c r="K627" s="38"/>
      <c r="L627" s="39"/>
      <c r="M627" s="39"/>
      <c r="N627" s="35" t="s">
        <v>17</v>
      </c>
      <c r="O627" s="40"/>
      <c r="P627" s="61"/>
      <c r="Q627" s="61"/>
      <c r="R627" s="61"/>
      <c r="S627" s="61"/>
      <c r="T627" s="61"/>
      <c r="U627" s="80"/>
      <c r="V627" s="80"/>
      <c r="W627" s="80"/>
    </row>
    <row r="628">
      <c r="A628" s="34">
        <v>45705.0</v>
      </c>
      <c r="B628" s="168">
        <v>45716.0</v>
      </c>
      <c r="C628" s="35">
        <v>236779.0</v>
      </c>
      <c r="D628" s="35" t="s">
        <v>128</v>
      </c>
      <c r="E628" s="34">
        <v>45505.0</v>
      </c>
      <c r="F628" s="36">
        <f t="shared" si="1"/>
        <v>6</v>
      </c>
      <c r="G628" s="37">
        <v>45636.0</v>
      </c>
      <c r="H628" s="36">
        <f t="shared" si="2"/>
        <v>2</v>
      </c>
      <c r="I628" s="35" t="s">
        <v>62</v>
      </c>
      <c r="J628" s="39"/>
      <c r="K628" s="38"/>
      <c r="L628" s="39"/>
      <c r="M628" s="39"/>
      <c r="N628" s="35" t="s">
        <v>17</v>
      </c>
      <c r="O628" s="40"/>
      <c r="P628" s="61"/>
      <c r="Q628" s="61"/>
      <c r="R628" s="61"/>
      <c r="S628" s="61"/>
      <c r="T628" s="61"/>
      <c r="U628" s="80"/>
      <c r="V628" s="80"/>
      <c r="W628" s="80"/>
    </row>
    <row r="629">
      <c r="A629" s="34">
        <v>45705.0</v>
      </c>
      <c r="B629" s="168">
        <v>45716.0</v>
      </c>
      <c r="C629" s="35">
        <v>195934.0</v>
      </c>
      <c r="D629" s="35" t="s">
        <v>128</v>
      </c>
      <c r="E629" s="34">
        <v>45231.0</v>
      </c>
      <c r="F629" s="36">
        <f t="shared" si="1"/>
        <v>15</v>
      </c>
      <c r="G629" s="37">
        <v>45251.0</v>
      </c>
      <c r="H629" s="36">
        <f t="shared" si="2"/>
        <v>15</v>
      </c>
      <c r="I629" s="35" t="s">
        <v>39</v>
      </c>
      <c r="J629" s="39"/>
      <c r="K629" s="38"/>
      <c r="L629" s="39"/>
      <c r="M629" s="39"/>
      <c r="N629" s="35" t="s">
        <v>17</v>
      </c>
      <c r="O629" s="40"/>
      <c r="P629" s="61"/>
      <c r="Q629" s="61"/>
      <c r="R629" s="61"/>
      <c r="S629" s="61"/>
      <c r="T629" s="61"/>
      <c r="U629" s="80"/>
      <c r="V629" s="80"/>
      <c r="W629" s="80"/>
    </row>
    <row r="630">
      <c r="A630" s="34">
        <v>45705.0</v>
      </c>
      <c r="B630" s="168">
        <v>45716.0</v>
      </c>
      <c r="C630" s="35">
        <v>171663.0</v>
      </c>
      <c r="D630" s="35" t="s">
        <v>128</v>
      </c>
      <c r="E630" s="34">
        <v>45017.0</v>
      </c>
      <c r="F630" s="36">
        <f t="shared" si="1"/>
        <v>22</v>
      </c>
      <c r="G630" s="34">
        <v>45066.0</v>
      </c>
      <c r="H630" s="36">
        <f t="shared" si="2"/>
        <v>21</v>
      </c>
      <c r="I630" s="35" t="s">
        <v>62</v>
      </c>
      <c r="J630" s="39"/>
      <c r="K630" s="38"/>
      <c r="L630" s="39"/>
      <c r="M630" s="39"/>
      <c r="N630" s="35" t="s">
        <v>17</v>
      </c>
      <c r="O630" s="40"/>
      <c r="P630" s="61"/>
      <c r="Q630" s="61"/>
      <c r="R630" s="61"/>
      <c r="S630" s="61"/>
      <c r="T630" s="61"/>
      <c r="U630" s="80"/>
      <c r="V630" s="80"/>
      <c r="W630" s="80"/>
    </row>
    <row r="631">
      <c r="A631" s="34">
        <v>45705.0</v>
      </c>
      <c r="B631" s="168">
        <v>45716.0</v>
      </c>
      <c r="C631" s="35">
        <v>187110.0</v>
      </c>
      <c r="D631" s="35" t="s">
        <v>128</v>
      </c>
      <c r="E631" s="34">
        <v>45108.0</v>
      </c>
      <c r="F631" s="36">
        <f t="shared" si="1"/>
        <v>19</v>
      </c>
      <c r="G631" s="34">
        <v>45191.0</v>
      </c>
      <c r="H631" s="36">
        <f t="shared" si="2"/>
        <v>17</v>
      </c>
      <c r="I631" s="35" t="s">
        <v>39</v>
      </c>
      <c r="J631" s="39"/>
      <c r="K631" s="38"/>
      <c r="L631" s="39"/>
      <c r="M631" s="39"/>
      <c r="N631" s="35" t="s">
        <v>17</v>
      </c>
      <c r="O631" s="40"/>
      <c r="P631" s="61"/>
      <c r="Q631" s="61"/>
      <c r="R631" s="61"/>
      <c r="S631" s="61"/>
      <c r="T631" s="61"/>
      <c r="U631" s="80"/>
      <c r="V631" s="80"/>
      <c r="W631" s="80"/>
    </row>
    <row r="632">
      <c r="A632" s="34">
        <v>45705.0</v>
      </c>
      <c r="B632" s="168">
        <v>45716.0</v>
      </c>
      <c r="C632" s="35">
        <v>200289.0</v>
      </c>
      <c r="D632" s="35" t="s">
        <v>128</v>
      </c>
      <c r="E632" s="34">
        <v>45200.0</v>
      </c>
      <c r="F632" s="36">
        <f t="shared" si="1"/>
        <v>16</v>
      </c>
      <c r="G632" s="34">
        <v>45320.0</v>
      </c>
      <c r="H632" s="36">
        <f t="shared" si="2"/>
        <v>12</v>
      </c>
      <c r="I632" s="35" t="s">
        <v>39</v>
      </c>
      <c r="J632" s="39"/>
      <c r="K632" s="38"/>
      <c r="L632" s="39"/>
      <c r="M632" s="39"/>
      <c r="N632" s="35" t="s">
        <v>17</v>
      </c>
      <c r="O632" s="40"/>
      <c r="P632" s="61"/>
      <c r="Q632" s="61"/>
      <c r="R632" s="61"/>
      <c r="S632" s="61"/>
      <c r="T632" s="61"/>
      <c r="U632" s="80"/>
      <c r="V632" s="80"/>
      <c r="W632" s="80"/>
    </row>
    <row r="633">
      <c r="A633" s="34">
        <v>45705.0</v>
      </c>
      <c r="B633" s="168">
        <v>45716.0</v>
      </c>
      <c r="C633" s="35">
        <v>206668.0</v>
      </c>
      <c r="D633" s="35" t="s">
        <v>128</v>
      </c>
      <c r="E633" s="34">
        <v>45352.0</v>
      </c>
      <c r="F633" s="36">
        <f t="shared" si="1"/>
        <v>11</v>
      </c>
      <c r="G633" s="34">
        <v>45372.0</v>
      </c>
      <c r="H633" s="36">
        <f t="shared" si="2"/>
        <v>11</v>
      </c>
      <c r="I633" s="35" t="s">
        <v>39</v>
      </c>
      <c r="J633" s="39"/>
      <c r="K633" s="38"/>
      <c r="L633" s="39"/>
      <c r="M633" s="39"/>
      <c r="N633" s="35" t="s">
        <v>17</v>
      </c>
      <c r="O633" s="40"/>
      <c r="P633" s="61"/>
      <c r="Q633" s="61"/>
      <c r="R633" s="61"/>
      <c r="S633" s="61"/>
      <c r="T633" s="61"/>
      <c r="U633" s="80"/>
      <c r="V633" s="80"/>
      <c r="W633" s="80"/>
    </row>
    <row r="634">
      <c r="A634" s="34">
        <v>45705.0</v>
      </c>
      <c r="B634" s="168">
        <v>45716.0</v>
      </c>
      <c r="C634" s="35">
        <v>213530.0</v>
      </c>
      <c r="D634" s="35" t="s">
        <v>128</v>
      </c>
      <c r="E634" s="34">
        <v>45383.0</v>
      </c>
      <c r="F634" s="36">
        <f t="shared" si="1"/>
        <v>10</v>
      </c>
      <c r="G634" s="34">
        <v>45436.0</v>
      </c>
      <c r="H634" s="36">
        <f t="shared" si="2"/>
        <v>9</v>
      </c>
      <c r="I634" s="35" t="s">
        <v>39</v>
      </c>
      <c r="J634" s="39"/>
      <c r="K634" s="38"/>
      <c r="L634" s="39"/>
      <c r="M634" s="39"/>
      <c r="N634" s="35" t="s">
        <v>17</v>
      </c>
      <c r="O634" s="40"/>
      <c r="P634" s="61"/>
      <c r="Q634" s="61"/>
      <c r="R634" s="61"/>
      <c r="S634" s="61"/>
      <c r="T634" s="61"/>
      <c r="U634" s="80"/>
      <c r="V634" s="80"/>
      <c r="W634" s="80"/>
    </row>
    <row r="635">
      <c r="A635" s="34">
        <v>45705.0</v>
      </c>
      <c r="B635" s="168">
        <v>45716.0</v>
      </c>
      <c r="C635" s="35">
        <v>224229.0</v>
      </c>
      <c r="D635" s="35" t="s">
        <v>128</v>
      </c>
      <c r="E635" s="34">
        <v>45474.0</v>
      </c>
      <c r="F635" s="36">
        <f t="shared" si="1"/>
        <v>7</v>
      </c>
      <c r="G635" s="34">
        <v>45512.0</v>
      </c>
      <c r="H635" s="36">
        <f t="shared" si="2"/>
        <v>6</v>
      </c>
      <c r="I635" s="35" t="s">
        <v>39</v>
      </c>
      <c r="J635" s="39"/>
      <c r="K635" s="38"/>
      <c r="L635" s="39"/>
      <c r="M635" s="39"/>
      <c r="N635" s="35" t="s">
        <v>17</v>
      </c>
      <c r="O635" s="40"/>
      <c r="P635" s="61"/>
      <c r="Q635" s="61"/>
      <c r="R635" s="61"/>
      <c r="S635" s="61"/>
      <c r="T635" s="61"/>
      <c r="U635" s="80"/>
      <c r="V635" s="80"/>
      <c r="W635" s="80"/>
    </row>
    <row r="636">
      <c r="A636" s="34">
        <v>45705.0</v>
      </c>
      <c r="B636" s="168">
        <v>45716.0</v>
      </c>
      <c r="C636" s="35">
        <v>227684.0</v>
      </c>
      <c r="D636" s="35" t="s">
        <v>128</v>
      </c>
      <c r="E636" s="34">
        <v>45536.0</v>
      </c>
      <c r="F636" s="36">
        <f t="shared" si="1"/>
        <v>5</v>
      </c>
      <c r="G636" s="34">
        <v>45546.0</v>
      </c>
      <c r="H636" s="36">
        <f t="shared" si="2"/>
        <v>5</v>
      </c>
      <c r="I636" s="35" t="s">
        <v>39</v>
      </c>
      <c r="J636" s="39"/>
      <c r="K636" s="38"/>
      <c r="L636" s="39"/>
      <c r="M636" s="39"/>
      <c r="N636" s="35" t="s">
        <v>17</v>
      </c>
      <c r="O636" s="40"/>
      <c r="P636" s="61"/>
      <c r="Q636" s="61"/>
      <c r="R636" s="61"/>
      <c r="S636" s="61"/>
      <c r="T636" s="61"/>
      <c r="U636" s="80"/>
      <c r="V636" s="80"/>
      <c r="W636" s="80"/>
    </row>
    <row r="637">
      <c r="A637" s="34">
        <v>45705.0</v>
      </c>
      <c r="B637" s="168">
        <v>45716.0</v>
      </c>
      <c r="C637" s="35">
        <v>232650.0</v>
      </c>
      <c r="D637" s="35" t="s">
        <v>128</v>
      </c>
      <c r="E637" s="34">
        <v>45536.0</v>
      </c>
      <c r="F637" s="36">
        <f t="shared" si="1"/>
        <v>5</v>
      </c>
      <c r="G637" s="37">
        <v>45595.0</v>
      </c>
      <c r="H637" s="36">
        <f t="shared" si="2"/>
        <v>3</v>
      </c>
      <c r="I637" s="35" t="s">
        <v>62</v>
      </c>
      <c r="J637" s="39"/>
      <c r="K637" s="38"/>
      <c r="L637" s="39"/>
      <c r="M637" s="39"/>
      <c r="N637" s="35" t="s">
        <v>17</v>
      </c>
      <c r="O637" s="40"/>
      <c r="P637" s="61"/>
      <c r="Q637" s="61"/>
      <c r="R637" s="61"/>
      <c r="S637" s="61"/>
      <c r="T637" s="61"/>
      <c r="U637" s="80"/>
      <c r="V637" s="80"/>
      <c r="W637" s="80"/>
    </row>
    <row r="638">
      <c r="A638" s="34">
        <v>45702.0</v>
      </c>
      <c r="B638" s="34">
        <v>45709.0</v>
      </c>
      <c r="C638" s="35">
        <v>236511.0</v>
      </c>
      <c r="D638" s="35" t="s">
        <v>128</v>
      </c>
      <c r="E638" s="34">
        <v>45566.0</v>
      </c>
      <c r="F638" s="36">
        <f t="shared" si="1"/>
        <v>4</v>
      </c>
      <c r="G638" s="34">
        <v>45632.0</v>
      </c>
      <c r="H638" s="36">
        <f t="shared" si="2"/>
        <v>2</v>
      </c>
      <c r="I638" s="35" t="s">
        <v>62</v>
      </c>
      <c r="J638" s="35" t="s">
        <v>361</v>
      </c>
      <c r="K638" s="48" t="s">
        <v>74</v>
      </c>
      <c r="L638" s="39"/>
      <c r="M638" s="35" t="s">
        <v>410</v>
      </c>
      <c r="N638" s="35" t="s">
        <v>15</v>
      </c>
      <c r="O638" s="40"/>
      <c r="P638" s="61"/>
      <c r="Q638" s="61"/>
      <c r="R638" s="61"/>
      <c r="S638" s="61"/>
      <c r="T638" s="61"/>
      <c r="U638" s="80"/>
      <c r="V638" s="80"/>
      <c r="W638" s="80"/>
    </row>
    <row r="639">
      <c r="A639" s="34">
        <v>45705.0</v>
      </c>
      <c r="B639" s="168">
        <v>45716.0</v>
      </c>
      <c r="C639" s="35">
        <v>239578.0</v>
      </c>
      <c r="D639" s="35" t="s">
        <v>128</v>
      </c>
      <c r="E639" s="34">
        <v>45658.0</v>
      </c>
      <c r="F639" s="36">
        <f t="shared" si="1"/>
        <v>1</v>
      </c>
      <c r="G639" s="34">
        <v>45674.0</v>
      </c>
      <c r="H639" s="36">
        <f t="shared" si="2"/>
        <v>1</v>
      </c>
      <c r="I639" s="35" t="s">
        <v>39</v>
      </c>
      <c r="J639" s="39"/>
      <c r="K639" s="38"/>
      <c r="L639" s="39"/>
      <c r="M639" s="39"/>
      <c r="N639" s="35" t="s">
        <v>17</v>
      </c>
      <c r="O639" s="40"/>
      <c r="P639" s="61"/>
      <c r="Q639" s="61"/>
      <c r="R639" s="61"/>
      <c r="S639" s="61"/>
      <c r="T639" s="61"/>
      <c r="U639" s="80"/>
      <c r="V639" s="80"/>
      <c r="W639" s="80"/>
    </row>
    <row r="640">
      <c r="A640" s="34">
        <v>45705.0</v>
      </c>
      <c r="B640" s="168">
        <v>45713.0</v>
      </c>
      <c r="C640" s="35">
        <v>240805.0</v>
      </c>
      <c r="D640" s="35" t="s">
        <v>128</v>
      </c>
      <c r="E640" s="34">
        <v>45597.0</v>
      </c>
      <c r="F640" s="36">
        <f t="shared" si="1"/>
        <v>3</v>
      </c>
      <c r="G640" s="34">
        <v>45684.0</v>
      </c>
      <c r="H640" s="36">
        <f t="shared" si="2"/>
        <v>1</v>
      </c>
      <c r="I640" s="35" t="s">
        <v>268</v>
      </c>
      <c r="J640" s="35">
        <v>306.0</v>
      </c>
      <c r="K640" s="48">
        <v>0.0</v>
      </c>
      <c r="L640" s="35" t="s">
        <v>68</v>
      </c>
      <c r="M640" s="34">
        <v>45713.0</v>
      </c>
      <c r="N640" s="35" t="s">
        <v>15</v>
      </c>
      <c r="O640" s="40"/>
      <c r="P640" s="61"/>
      <c r="Q640" s="61"/>
      <c r="R640" s="61"/>
      <c r="S640" s="61"/>
      <c r="T640" s="61"/>
      <c r="U640" s="80"/>
      <c r="V640" s="80"/>
      <c r="W640" s="80"/>
    </row>
    <row r="641">
      <c r="A641" s="34">
        <v>45705.0</v>
      </c>
      <c r="B641" s="168">
        <v>45716.0</v>
      </c>
      <c r="C641" s="35">
        <v>237749.0</v>
      </c>
      <c r="D641" s="35" t="s">
        <v>129</v>
      </c>
      <c r="E641" s="34">
        <v>45413.0</v>
      </c>
      <c r="F641" s="36">
        <f t="shared" si="1"/>
        <v>9</v>
      </c>
      <c r="G641" s="37">
        <v>45651.0</v>
      </c>
      <c r="H641" s="36">
        <f t="shared" si="2"/>
        <v>2</v>
      </c>
      <c r="I641" s="35" t="s">
        <v>39</v>
      </c>
      <c r="J641" s="39"/>
      <c r="K641" s="38"/>
      <c r="L641" s="39"/>
      <c r="M641" s="39"/>
      <c r="N641" s="35" t="s">
        <v>17</v>
      </c>
      <c r="O641" s="40"/>
      <c r="P641" s="61"/>
      <c r="Q641" s="61"/>
      <c r="R641" s="61"/>
      <c r="S641" s="61"/>
      <c r="T641" s="61"/>
      <c r="U641" s="80"/>
      <c r="V641" s="80"/>
      <c r="W641" s="80"/>
    </row>
    <row r="642">
      <c r="A642" s="34">
        <v>45705.0</v>
      </c>
      <c r="B642" s="168">
        <v>45716.0</v>
      </c>
      <c r="C642" s="35">
        <v>87590.0</v>
      </c>
      <c r="D642" s="35" t="s">
        <v>129</v>
      </c>
      <c r="E642" s="34">
        <v>44197.0</v>
      </c>
      <c r="F642" s="36">
        <f t="shared" si="1"/>
        <v>49</v>
      </c>
      <c r="G642" s="34">
        <v>44333.0</v>
      </c>
      <c r="H642" s="36">
        <f t="shared" si="2"/>
        <v>45</v>
      </c>
      <c r="I642" s="35" t="s">
        <v>39</v>
      </c>
      <c r="J642" s="39"/>
      <c r="K642" s="38"/>
      <c r="L642" s="39"/>
      <c r="M642" s="39"/>
      <c r="N642" s="35" t="s">
        <v>17</v>
      </c>
      <c r="O642" s="40"/>
      <c r="P642" s="61"/>
      <c r="Q642" s="61"/>
      <c r="R642" s="61"/>
      <c r="S642" s="61"/>
      <c r="T642" s="61"/>
      <c r="U642" s="80"/>
      <c r="V642" s="80"/>
      <c r="W642" s="80"/>
    </row>
    <row r="643">
      <c r="A643" s="34">
        <v>45705.0</v>
      </c>
      <c r="B643" s="168">
        <v>45716.0</v>
      </c>
      <c r="C643" s="35">
        <v>206546.0</v>
      </c>
      <c r="D643" s="35" t="s">
        <v>129</v>
      </c>
      <c r="E643" s="34">
        <v>45323.0</v>
      </c>
      <c r="F643" s="36">
        <f t="shared" si="1"/>
        <v>12</v>
      </c>
      <c r="G643" s="34">
        <v>45366.0</v>
      </c>
      <c r="H643" s="36">
        <f t="shared" si="2"/>
        <v>11</v>
      </c>
      <c r="I643" s="35" t="s">
        <v>67</v>
      </c>
      <c r="J643" s="39"/>
      <c r="K643" s="38"/>
      <c r="L643" s="39"/>
      <c r="M643" s="39"/>
      <c r="N643" s="35" t="s">
        <v>17</v>
      </c>
      <c r="O643" s="40"/>
      <c r="P643" s="61"/>
      <c r="Q643" s="61"/>
      <c r="R643" s="61"/>
      <c r="S643" s="61"/>
      <c r="T643" s="61"/>
      <c r="U643" s="80"/>
      <c r="V643" s="80"/>
      <c r="W643" s="80"/>
    </row>
    <row r="644">
      <c r="A644" s="34">
        <v>45705.0</v>
      </c>
      <c r="B644" s="168">
        <v>45712.0</v>
      </c>
      <c r="C644" s="35">
        <v>238404.0</v>
      </c>
      <c r="D644" s="35" t="s">
        <v>129</v>
      </c>
      <c r="E644" s="34">
        <v>45566.0</v>
      </c>
      <c r="F644" s="36">
        <f t="shared" si="1"/>
        <v>4</v>
      </c>
      <c r="G644" s="34">
        <v>45667.0</v>
      </c>
      <c r="H644" s="36">
        <f t="shared" si="2"/>
        <v>1</v>
      </c>
      <c r="I644" s="35" t="s">
        <v>43</v>
      </c>
      <c r="J644" s="35">
        <v>314.0</v>
      </c>
      <c r="K644" s="48">
        <v>0.0</v>
      </c>
      <c r="L644" s="35" t="s">
        <v>54</v>
      </c>
      <c r="M644" s="34">
        <v>45712.0</v>
      </c>
      <c r="N644" s="35" t="s">
        <v>15</v>
      </c>
      <c r="O644" s="40"/>
      <c r="P644" s="61"/>
      <c r="Q644" s="61"/>
      <c r="R644" s="61"/>
      <c r="S644" s="61"/>
      <c r="T644" s="61"/>
      <c r="U644" s="80"/>
      <c r="V644" s="80"/>
      <c r="W644" s="80"/>
    </row>
    <row r="645">
      <c r="A645" s="34">
        <v>45705.0</v>
      </c>
      <c r="B645" s="168">
        <v>45716.0</v>
      </c>
      <c r="C645" s="35">
        <v>189585.0</v>
      </c>
      <c r="D645" s="35" t="s">
        <v>129</v>
      </c>
      <c r="E645" s="34">
        <v>45139.0</v>
      </c>
      <c r="F645" s="36">
        <f t="shared" si="1"/>
        <v>18</v>
      </c>
      <c r="G645" s="37">
        <v>45216.0</v>
      </c>
      <c r="H645" s="36">
        <f t="shared" si="2"/>
        <v>16</v>
      </c>
      <c r="I645" s="35" t="s">
        <v>67</v>
      </c>
      <c r="J645" s="39"/>
      <c r="K645" s="38"/>
      <c r="L645" s="39"/>
      <c r="M645" s="39"/>
      <c r="N645" s="35" t="s">
        <v>17</v>
      </c>
      <c r="O645" s="40"/>
      <c r="P645" s="61"/>
      <c r="Q645" s="61"/>
      <c r="R645" s="61"/>
      <c r="S645" s="61"/>
      <c r="T645" s="61"/>
      <c r="U645" s="80"/>
      <c r="V645" s="80"/>
      <c r="W645" s="80"/>
    </row>
    <row r="646">
      <c r="A646" s="34">
        <v>45705.0</v>
      </c>
      <c r="B646" s="168">
        <v>45716.0</v>
      </c>
      <c r="C646" s="35">
        <v>203677.0</v>
      </c>
      <c r="D646" s="35" t="s">
        <v>129</v>
      </c>
      <c r="E646" s="34">
        <v>45231.0</v>
      </c>
      <c r="F646" s="36">
        <f t="shared" si="1"/>
        <v>15</v>
      </c>
      <c r="G646" s="34">
        <v>45345.0</v>
      </c>
      <c r="H646" s="36">
        <f t="shared" si="2"/>
        <v>12</v>
      </c>
      <c r="I646" s="35" t="s">
        <v>39</v>
      </c>
      <c r="J646" s="39"/>
      <c r="K646" s="38"/>
      <c r="L646" s="39"/>
      <c r="M646" s="39"/>
      <c r="N646" s="35" t="s">
        <v>17</v>
      </c>
      <c r="O646" s="40"/>
      <c r="P646" s="61"/>
      <c r="Q646" s="61"/>
      <c r="R646" s="61"/>
      <c r="S646" s="61"/>
      <c r="T646" s="61"/>
      <c r="U646" s="80"/>
      <c r="V646" s="80"/>
      <c r="W646" s="80"/>
    </row>
    <row r="647">
      <c r="A647" s="34">
        <v>45705.0</v>
      </c>
      <c r="B647" s="168">
        <v>45716.0</v>
      </c>
      <c r="C647" s="35">
        <v>208333.0</v>
      </c>
      <c r="D647" s="35" t="s">
        <v>129</v>
      </c>
      <c r="E647" s="34">
        <v>45170.0</v>
      </c>
      <c r="F647" s="36">
        <f t="shared" si="1"/>
        <v>17</v>
      </c>
      <c r="G647" s="34">
        <v>45379.0</v>
      </c>
      <c r="H647" s="36">
        <f t="shared" si="2"/>
        <v>11</v>
      </c>
      <c r="I647" s="35" t="s">
        <v>39</v>
      </c>
      <c r="J647" s="39"/>
      <c r="K647" s="38"/>
      <c r="L647" s="39"/>
      <c r="M647" s="39"/>
      <c r="N647" s="35" t="s">
        <v>17</v>
      </c>
      <c r="O647" s="40"/>
      <c r="P647" s="61"/>
      <c r="Q647" s="61"/>
      <c r="R647" s="61"/>
      <c r="S647" s="61"/>
      <c r="T647" s="61"/>
      <c r="U647" s="80"/>
      <c r="V647" s="80"/>
      <c r="W647" s="80"/>
    </row>
    <row r="648">
      <c r="A648" s="34">
        <v>45705.0</v>
      </c>
      <c r="B648" s="34">
        <v>45707.0</v>
      </c>
      <c r="C648" s="35">
        <v>216730.0</v>
      </c>
      <c r="D648" s="35" t="s">
        <v>129</v>
      </c>
      <c r="E648" s="34">
        <v>45170.0</v>
      </c>
      <c r="F648" s="36">
        <f t="shared" si="1"/>
        <v>17</v>
      </c>
      <c r="G648" s="34">
        <v>45447.0</v>
      </c>
      <c r="H648" s="36">
        <f t="shared" si="2"/>
        <v>8</v>
      </c>
      <c r="I648" s="35" t="s">
        <v>275</v>
      </c>
      <c r="J648" s="39"/>
      <c r="K648" s="38"/>
      <c r="L648" s="39"/>
      <c r="M648" s="39"/>
      <c r="N648" s="35" t="s">
        <v>21</v>
      </c>
      <c r="O648" s="40"/>
      <c r="P648" s="61"/>
      <c r="Q648" s="61"/>
      <c r="R648" s="61"/>
      <c r="S648" s="61"/>
      <c r="T648" s="61"/>
      <c r="U648" s="80"/>
      <c r="V648" s="80"/>
      <c r="W648" s="80"/>
    </row>
    <row r="649">
      <c r="A649" s="34">
        <v>45705.0</v>
      </c>
      <c r="B649" s="168">
        <v>45716.0</v>
      </c>
      <c r="C649" s="35">
        <v>227151.0</v>
      </c>
      <c r="D649" s="35" t="s">
        <v>129</v>
      </c>
      <c r="E649" s="34">
        <v>45444.0</v>
      </c>
      <c r="F649" s="36">
        <f t="shared" si="1"/>
        <v>8</v>
      </c>
      <c r="G649" s="34">
        <v>45541.0</v>
      </c>
      <c r="H649" s="36">
        <f t="shared" si="2"/>
        <v>5</v>
      </c>
      <c r="I649" s="35" t="s">
        <v>67</v>
      </c>
      <c r="J649" s="39"/>
      <c r="K649" s="38"/>
      <c r="L649" s="39"/>
      <c r="M649" s="39"/>
      <c r="N649" s="35" t="s">
        <v>17</v>
      </c>
      <c r="O649" s="40"/>
      <c r="P649" s="61"/>
      <c r="Q649" s="61"/>
      <c r="R649" s="61"/>
      <c r="S649" s="61"/>
      <c r="T649" s="61"/>
      <c r="U649" s="80"/>
      <c r="V649" s="80"/>
      <c r="W649" s="80"/>
    </row>
    <row r="650">
      <c r="A650" s="34">
        <v>45705.0</v>
      </c>
      <c r="B650" s="168">
        <v>45716.0</v>
      </c>
      <c r="C650" s="35">
        <v>233155.0</v>
      </c>
      <c r="D650" s="35" t="s">
        <v>129</v>
      </c>
      <c r="E650" s="34">
        <v>45566.0</v>
      </c>
      <c r="F650" s="36">
        <f t="shared" si="1"/>
        <v>4</v>
      </c>
      <c r="G650" s="34">
        <v>45600.0</v>
      </c>
      <c r="H650" s="36">
        <f t="shared" si="2"/>
        <v>3</v>
      </c>
      <c r="I650" s="35" t="s">
        <v>62</v>
      </c>
      <c r="J650" s="39"/>
      <c r="K650" s="38"/>
      <c r="L650" s="39"/>
      <c r="M650" s="39"/>
      <c r="N650" s="35" t="s">
        <v>17</v>
      </c>
      <c r="O650" s="40"/>
      <c r="P650" s="61"/>
      <c r="Q650" s="61"/>
      <c r="R650" s="61"/>
      <c r="S650" s="61"/>
      <c r="T650" s="61"/>
      <c r="U650" s="80"/>
      <c r="V650" s="80"/>
      <c r="W650" s="80"/>
    </row>
    <row r="651">
      <c r="A651" s="34">
        <v>45705.0</v>
      </c>
      <c r="B651" s="168">
        <v>45716.0</v>
      </c>
      <c r="C651" s="35">
        <v>238116.0</v>
      </c>
      <c r="D651" s="35" t="s">
        <v>129</v>
      </c>
      <c r="E651" s="34">
        <v>45597.0</v>
      </c>
      <c r="F651" s="36">
        <f t="shared" si="1"/>
        <v>3</v>
      </c>
      <c r="G651" s="34">
        <v>45661.0</v>
      </c>
      <c r="H651" s="36">
        <f t="shared" si="2"/>
        <v>1</v>
      </c>
      <c r="I651" s="35" t="s">
        <v>67</v>
      </c>
      <c r="J651" s="39"/>
      <c r="K651" s="38"/>
      <c r="L651" s="39"/>
      <c r="M651" s="39"/>
      <c r="N651" s="35" t="s">
        <v>17</v>
      </c>
      <c r="O651" s="40"/>
      <c r="P651" s="61"/>
      <c r="Q651" s="61"/>
      <c r="R651" s="61"/>
      <c r="S651" s="61"/>
      <c r="T651" s="61"/>
      <c r="U651" s="80"/>
      <c r="V651" s="80"/>
      <c r="W651" s="80"/>
    </row>
    <row r="652">
      <c r="A652" s="34">
        <v>45705.0</v>
      </c>
      <c r="B652" s="168">
        <v>45716.0</v>
      </c>
      <c r="C652" s="35">
        <v>242033.0</v>
      </c>
      <c r="D652" s="35" t="s">
        <v>129</v>
      </c>
      <c r="E652" s="34">
        <v>45505.0</v>
      </c>
      <c r="F652" s="36">
        <f t="shared" si="1"/>
        <v>6</v>
      </c>
      <c r="G652" s="34">
        <v>45693.0</v>
      </c>
      <c r="H652" s="36">
        <f t="shared" si="2"/>
        <v>0</v>
      </c>
      <c r="I652" s="35" t="s">
        <v>39</v>
      </c>
      <c r="J652" s="39"/>
      <c r="K652" s="38"/>
      <c r="L652" s="39"/>
      <c r="M652" s="39"/>
      <c r="N652" s="35" t="s">
        <v>17</v>
      </c>
      <c r="O652" s="40"/>
      <c r="P652" s="61"/>
      <c r="Q652" s="61"/>
      <c r="R652" s="61"/>
      <c r="S652" s="61"/>
      <c r="T652" s="61"/>
      <c r="U652" s="80"/>
      <c r="V652" s="80"/>
      <c r="W652" s="80"/>
    </row>
    <row r="653">
      <c r="A653" s="34">
        <v>45705.0</v>
      </c>
      <c r="B653" s="168">
        <v>45716.0</v>
      </c>
      <c r="C653" s="35">
        <v>191459.0</v>
      </c>
      <c r="D653" s="35" t="s">
        <v>132</v>
      </c>
      <c r="E653" s="34">
        <v>45108.0</v>
      </c>
      <c r="F653" s="36">
        <f t="shared" si="1"/>
        <v>19</v>
      </c>
      <c r="G653" s="34">
        <v>45231.0</v>
      </c>
      <c r="H653" s="36">
        <f t="shared" si="2"/>
        <v>15</v>
      </c>
      <c r="I653" s="35" t="s">
        <v>39</v>
      </c>
      <c r="J653" s="39"/>
      <c r="K653" s="38"/>
      <c r="L653" s="39"/>
      <c r="M653" s="39"/>
      <c r="N653" s="35" t="s">
        <v>17</v>
      </c>
      <c r="O653" s="40"/>
      <c r="P653" s="61"/>
      <c r="Q653" s="61"/>
      <c r="R653" s="61"/>
      <c r="S653" s="61"/>
      <c r="T653" s="61"/>
      <c r="U653" s="80"/>
      <c r="V653" s="80"/>
      <c r="W653" s="80"/>
    </row>
    <row r="654">
      <c r="A654" s="34">
        <v>45705.0</v>
      </c>
      <c r="B654" s="168">
        <v>45716.0</v>
      </c>
      <c r="C654" s="35">
        <v>158857.0</v>
      </c>
      <c r="D654" s="35" t="s">
        <v>132</v>
      </c>
      <c r="E654" s="34">
        <v>44986.0</v>
      </c>
      <c r="F654" s="36">
        <f t="shared" si="1"/>
        <v>23</v>
      </c>
      <c r="G654" s="34">
        <v>45098.0</v>
      </c>
      <c r="H654" s="36">
        <f t="shared" si="2"/>
        <v>20</v>
      </c>
      <c r="I654" s="35" t="s">
        <v>39</v>
      </c>
      <c r="J654" s="39"/>
      <c r="K654" s="38"/>
      <c r="L654" s="39"/>
      <c r="M654" s="39"/>
      <c r="N654" s="35" t="s">
        <v>17</v>
      </c>
      <c r="O654" s="40"/>
      <c r="P654" s="61"/>
      <c r="Q654" s="61"/>
      <c r="R654" s="61"/>
      <c r="S654" s="61"/>
      <c r="T654" s="61"/>
      <c r="U654" s="80"/>
      <c r="V654" s="80"/>
      <c r="W654" s="80"/>
    </row>
    <row r="655">
      <c r="A655" s="34">
        <v>45705.0</v>
      </c>
      <c r="B655" s="168">
        <v>45716.0</v>
      </c>
      <c r="C655" s="35">
        <v>208284.0</v>
      </c>
      <c r="D655" s="35" t="s">
        <v>132</v>
      </c>
      <c r="E655" s="34">
        <v>45292.0</v>
      </c>
      <c r="F655" s="36">
        <f t="shared" si="1"/>
        <v>13</v>
      </c>
      <c r="G655" s="34">
        <v>45379.0</v>
      </c>
      <c r="H655" s="36">
        <f t="shared" si="2"/>
        <v>11</v>
      </c>
      <c r="I655" s="35" t="s">
        <v>39</v>
      </c>
      <c r="J655" s="39"/>
      <c r="K655" s="38"/>
      <c r="L655" s="39"/>
      <c r="M655" s="39"/>
      <c r="N655" s="35" t="s">
        <v>17</v>
      </c>
      <c r="O655" s="40"/>
      <c r="P655" s="61"/>
      <c r="Q655" s="61"/>
      <c r="R655" s="61"/>
      <c r="S655" s="61"/>
      <c r="T655" s="61"/>
      <c r="U655" s="80"/>
      <c r="V655" s="80"/>
      <c r="W655" s="80"/>
    </row>
    <row r="656">
      <c r="A656" s="34">
        <v>45705.0</v>
      </c>
      <c r="B656" s="168">
        <v>45716.0</v>
      </c>
      <c r="C656" s="35">
        <v>225874.0</v>
      </c>
      <c r="D656" s="35" t="s">
        <v>132</v>
      </c>
      <c r="E656" s="34">
        <v>45505.0</v>
      </c>
      <c r="F656" s="36">
        <f t="shared" si="1"/>
        <v>6</v>
      </c>
      <c r="G656" s="34">
        <v>45527.0</v>
      </c>
      <c r="H656" s="36">
        <f t="shared" si="2"/>
        <v>6</v>
      </c>
      <c r="I656" s="35" t="s">
        <v>62</v>
      </c>
      <c r="J656" s="39"/>
      <c r="K656" s="38"/>
      <c r="L656" s="39"/>
      <c r="M656" s="39"/>
      <c r="N656" s="35" t="s">
        <v>17</v>
      </c>
      <c r="O656" s="40"/>
      <c r="P656" s="61"/>
      <c r="Q656" s="61"/>
      <c r="R656" s="61"/>
      <c r="S656" s="61"/>
      <c r="T656" s="61"/>
      <c r="U656" s="80"/>
      <c r="V656" s="80"/>
      <c r="W656" s="80"/>
    </row>
    <row r="657">
      <c r="A657" s="34">
        <v>45705.0</v>
      </c>
      <c r="B657" s="168">
        <v>45716.0</v>
      </c>
      <c r="C657" s="35">
        <v>187187.0</v>
      </c>
      <c r="D657" s="35" t="s">
        <v>132</v>
      </c>
      <c r="E657" s="34">
        <v>45170.0</v>
      </c>
      <c r="F657" s="36">
        <f t="shared" si="1"/>
        <v>17</v>
      </c>
      <c r="G657" s="34">
        <v>45102.0</v>
      </c>
      <c r="H657" s="36">
        <f t="shared" si="2"/>
        <v>20</v>
      </c>
      <c r="I657" s="35" t="s">
        <v>265</v>
      </c>
      <c r="J657" s="39"/>
      <c r="K657" s="38"/>
      <c r="L657" s="39"/>
      <c r="M657" s="39"/>
      <c r="N657" s="35" t="s">
        <v>17</v>
      </c>
      <c r="O657" s="40"/>
      <c r="P657" s="61"/>
      <c r="Q657" s="61"/>
      <c r="R657" s="61"/>
      <c r="S657" s="61"/>
      <c r="T657" s="61"/>
      <c r="U657" s="80"/>
      <c r="V657" s="80"/>
      <c r="W657" s="80"/>
    </row>
    <row r="658">
      <c r="A658" s="34">
        <v>45705.0</v>
      </c>
      <c r="B658" s="168">
        <v>45716.0</v>
      </c>
      <c r="C658" s="35">
        <v>237167.0</v>
      </c>
      <c r="D658" s="35" t="s">
        <v>132</v>
      </c>
      <c r="E658" s="34">
        <v>45566.0</v>
      </c>
      <c r="F658" s="36">
        <f t="shared" si="1"/>
        <v>4</v>
      </c>
      <c r="G658" s="37">
        <v>45639.0</v>
      </c>
      <c r="H658" s="36">
        <f t="shared" si="2"/>
        <v>2</v>
      </c>
      <c r="I658" s="35" t="s">
        <v>49</v>
      </c>
      <c r="J658" s="39"/>
      <c r="K658" s="38"/>
      <c r="L658" s="39"/>
      <c r="M658" s="39"/>
      <c r="N658" s="35" t="s">
        <v>17</v>
      </c>
      <c r="O658" s="40"/>
      <c r="P658" s="61"/>
      <c r="Q658" s="61"/>
      <c r="R658" s="61"/>
      <c r="S658" s="61"/>
      <c r="T658" s="61"/>
      <c r="U658" s="80"/>
      <c r="V658" s="80"/>
      <c r="W658" s="80"/>
    </row>
    <row r="659">
      <c r="A659" s="34">
        <v>45705.0</v>
      </c>
      <c r="B659" s="168">
        <v>45716.0</v>
      </c>
      <c r="C659" s="35">
        <v>235151.0</v>
      </c>
      <c r="D659" s="35" t="s">
        <v>132</v>
      </c>
      <c r="E659" s="34">
        <v>45658.0</v>
      </c>
      <c r="F659" s="36">
        <f t="shared" si="1"/>
        <v>1</v>
      </c>
      <c r="G659" s="34">
        <v>45685.0</v>
      </c>
      <c r="H659" s="36">
        <f t="shared" si="2"/>
        <v>1</v>
      </c>
      <c r="I659" s="35" t="s">
        <v>39</v>
      </c>
      <c r="J659" s="39"/>
      <c r="K659" s="38"/>
      <c r="L659" s="39"/>
      <c r="M659" s="39"/>
      <c r="N659" s="35" t="s">
        <v>17</v>
      </c>
      <c r="O659" s="40"/>
      <c r="P659" s="61"/>
      <c r="Q659" s="61"/>
      <c r="R659" s="61"/>
      <c r="S659" s="61"/>
      <c r="T659" s="61"/>
      <c r="U659" s="80"/>
      <c r="V659" s="80"/>
      <c r="W659" s="80"/>
    </row>
    <row r="660">
      <c r="A660" s="34">
        <v>45705.0</v>
      </c>
      <c r="B660" s="168">
        <v>45716.0</v>
      </c>
      <c r="C660" s="35">
        <v>242225.0</v>
      </c>
      <c r="D660" s="35" t="s">
        <v>132</v>
      </c>
      <c r="E660" s="34">
        <v>45658.0</v>
      </c>
      <c r="F660" s="36">
        <f t="shared" si="1"/>
        <v>1</v>
      </c>
      <c r="G660" s="34">
        <v>45695.0</v>
      </c>
      <c r="H660" s="36">
        <f t="shared" si="2"/>
        <v>0</v>
      </c>
      <c r="I660" s="35" t="s">
        <v>39</v>
      </c>
      <c r="J660" s="39"/>
      <c r="K660" s="38"/>
      <c r="L660" s="39"/>
      <c r="M660" s="39"/>
      <c r="N660" s="35" t="s">
        <v>17</v>
      </c>
      <c r="O660" s="40"/>
      <c r="P660" s="61"/>
      <c r="Q660" s="61"/>
      <c r="R660" s="61"/>
      <c r="S660" s="61"/>
      <c r="T660" s="61"/>
      <c r="U660" s="80"/>
      <c r="V660" s="80"/>
      <c r="W660" s="80"/>
    </row>
    <row r="661">
      <c r="A661" s="34">
        <v>45705.0</v>
      </c>
      <c r="B661" s="168">
        <v>45716.0</v>
      </c>
      <c r="C661" s="35">
        <v>211743.0</v>
      </c>
      <c r="D661" s="35" t="s">
        <v>134</v>
      </c>
      <c r="E661" s="34">
        <v>45352.0</v>
      </c>
      <c r="F661" s="36">
        <f t="shared" si="1"/>
        <v>11</v>
      </c>
      <c r="G661" s="34">
        <v>45406.0</v>
      </c>
      <c r="H661" s="36">
        <f t="shared" si="2"/>
        <v>10</v>
      </c>
      <c r="I661" s="35" t="s">
        <v>39</v>
      </c>
      <c r="J661" s="39"/>
      <c r="K661" s="38"/>
      <c r="L661" s="39"/>
      <c r="M661" s="39"/>
      <c r="N661" s="35" t="s">
        <v>17</v>
      </c>
      <c r="O661" s="40"/>
      <c r="P661" s="61"/>
      <c r="Q661" s="61"/>
      <c r="R661" s="61"/>
      <c r="S661" s="61"/>
      <c r="T661" s="61"/>
      <c r="U661" s="80"/>
      <c r="V661" s="80"/>
      <c r="W661" s="80"/>
    </row>
    <row r="662">
      <c r="A662" s="34">
        <v>45705.0</v>
      </c>
      <c r="B662" s="168">
        <v>45712.0</v>
      </c>
      <c r="C662" s="35">
        <v>90913.0</v>
      </c>
      <c r="D662" s="35" t="s">
        <v>134</v>
      </c>
      <c r="E662" s="34">
        <v>44317.0</v>
      </c>
      <c r="F662" s="36">
        <f t="shared" si="1"/>
        <v>45</v>
      </c>
      <c r="G662" s="34">
        <v>44361.0</v>
      </c>
      <c r="H662" s="36">
        <f t="shared" si="2"/>
        <v>44</v>
      </c>
      <c r="I662" s="35" t="s">
        <v>39</v>
      </c>
      <c r="J662" s="35" t="s">
        <v>31</v>
      </c>
      <c r="K662" s="48">
        <v>0.0</v>
      </c>
      <c r="L662" s="35" t="s">
        <v>54</v>
      </c>
      <c r="M662" s="34">
        <v>45712.0</v>
      </c>
      <c r="N662" s="35" t="s">
        <v>15</v>
      </c>
      <c r="O662" s="55" t="s">
        <v>444</v>
      </c>
      <c r="P662" s="61"/>
      <c r="Q662" s="61"/>
      <c r="R662" s="61"/>
      <c r="S662" s="61"/>
      <c r="T662" s="61"/>
      <c r="U662" s="80"/>
      <c r="V662" s="80"/>
      <c r="W662" s="80"/>
    </row>
    <row r="663">
      <c r="A663" s="34">
        <v>45705.0</v>
      </c>
      <c r="B663" s="168">
        <v>45716.0</v>
      </c>
      <c r="C663" s="35">
        <v>219105.0</v>
      </c>
      <c r="D663" s="35" t="s">
        <v>134</v>
      </c>
      <c r="E663" s="34">
        <v>45383.0</v>
      </c>
      <c r="F663" s="36">
        <f t="shared" si="1"/>
        <v>10</v>
      </c>
      <c r="G663" s="34">
        <v>45483.0</v>
      </c>
      <c r="H663" s="36">
        <f t="shared" si="2"/>
        <v>7</v>
      </c>
      <c r="I663" s="35" t="s">
        <v>62</v>
      </c>
      <c r="J663" s="39"/>
      <c r="K663" s="38"/>
      <c r="L663" s="39"/>
      <c r="M663" s="39"/>
      <c r="N663" s="35" t="s">
        <v>17</v>
      </c>
      <c r="O663" s="40"/>
      <c r="P663" s="61"/>
      <c r="Q663" s="61"/>
      <c r="R663" s="61"/>
      <c r="S663" s="61"/>
      <c r="T663" s="61"/>
      <c r="U663" s="80"/>
      <c r="V663" s="80"/>
      <c r="W663" s="80"/>
    </row>
    <row r="664">
      <c r="A664" s="34">
        <v>45705.0</v>
      </c>
      <c r="B664" s="168">
        <v>45712.0</v>
      </c>
      <c r="C664" s="35">
        <v>229263.0</v>
      </c>
      <c r="D664" s="35" t="s">
        <v>134</v>
      </c>
      <c r="E664" s="34">
        <v>45413.0</v>
      </c>
      <c r="F664" s="36">
        <f t="shared" si="1"/>
        <v>9</v>
      </c>
      <c r="G664" s="34">
        <v>45562.0</v>
      </c>
      <c r="H664" s="36">
        <f t="shared" si="2"/>
        <v>5</v>
      </c>
      <c r="I664" s="35" t="s">
        <v>39</v>
      </c>
      <c r="J664" s="35">
        <v>512.0</v>
      </c>
      <c r="K664" s="48">
        <v>0.0</v>
      </c>
      <c r="L664" s="35" t="s">
        <v>54</v>
      </c>
      <c r="M664" s="34">
        <v>45712.0</v>
      </c>
      <c r="N664" s="35" t="s">
        <v>20</v>
      </c>
      <c r="O664" s="40"/>
      <c r="P664" s="61"/>
      <c r="Q664" s="61"/>
      <c r="R664" s="61"/>
      <c r="S664" s="61"/>
      <c r="T664" s="61"/>
      <c r="U664" s="80"/>
      <c r="V664" s="80"/>
      <c r="W664" s="80"/>
    </row>
    <row r="665">
      <c r="A665" s="34">
        <v>45705.0</v>
      </c>
      <c r="B665" s="168">
        <v>45712.0</v>
      </c>
      <c r="C665" s="35">
        <v>187254.0</v>
      </c>
      <c r="D665" s="35" t="s">
        <v>134</v>
      </c>
      <c r="E665" s="34">
        <v>45017.0</v>
      </c>
      <c r="F665" s="36">
        <f t="shared" si="1"/>
        <v>22</v>
      </c>
      <c r="G665" s="34">
        <v>45102.0</v>
      </c>
      <c r="H665" s="36">
        <f t="shared" si="2"/>
        <v>20</v>
      </c>
      <c r="I665" s="35" t="s">
        <v>39</v>
      </c>
      <c r="J665" s="35">
        <v>505.0</v>
      </c>
      <c r="K665" s="48">
        <v>0.0</v>
      </c>
      <c r="L665" s="35" t="s">
        <v>54</v>
      </c>
      <c r="M665" s="34">
        <v>45712.0</v>
      </c>
      <c r="N665" s="35" t="s">
        <v>20</v>
      </c>
      <c r="O665" s="40"/>
      <c r="P665" s="61"/>
      <c r="Q665" s="61"/>
      <c r="R665" s="61"/>
      <c r="S665" s="61"/>
      <c r="T665" s="61"/>
      <c r="U665" s="80"/>
      <c r="V665" s="80"/>
      <c r="W665" s="80"/>
    </row>
    <row r="666">
      <c r="A666" s="34">
        <v>45705.0</v>
      </c>
      <c r="B666" s="168">
        <v>45716.0</v>
      </c>
      <c r="C666" s="35">
        <v>205953.0</v>
      </c>
      <c r="D666" s="35" t="s">
        <v>134</v>
      </c>
      <c r="E666" s="34">
        <v>45323.0</v>
      </c>
      <c r="F666" s="36">
        <f t="shared" si="1"/>
        <v>12</v>
      </c>
      <c r="G666" s="34">
        <v>45364.0</v>
      </c>
      <c r="H666" s="36">
        <f t="shared" si="2"/>
        <v>11</v>
      </c>
      <c r="I666" s="35" t="s">
        <v>39</v>
      </c>
      <c r="J666" s="39"/>
      <c r="K666" s="38"/>
      <c r="L666" s="39"/>
      <c r="M666" s="39"/>
      <c r="N666" s="35" t="s">
        <v>17</v>
      </c>
      <c r="O666" s="40"/>
      <c r="P666" s="61"/>
      <c r="Q666" s="61"/>
      <c r="R666" s="61"/>
      <c r="S666" s="61"/>
      <c r="T666" s="61"/>
      <c r="U666" s="80"/>
      <c r="V666" s="80"/>
      <c r="W666" s="80"/>
    </row>
    <row r="667">
      <c r="A667" s="34">
        <v>45705.0</v>
      </c>
      <c r="B667" s="168">
        <v>45716.0</v>
      </c>
      <c r="C667" s="35">
        <v>217020.0</v>
      </c>
      <c r="D667" s="35" t="s">
        <v>134</v>
      </c>
      <c r="E667" s="34">
        <v>45383.0</v>
      </c>
      <c r="F667" s="36">
        <f t="shared" si="1"/>
        <v>10</v>
      </c>
      <c r="G667" s="34">
        <v>45454.0</v>
      </c>
      <c r="H667" s="36">
        <f t="shared" si="2"/>
        <v>8</v>
      </c>
      <c r="I667" s="35" t="s">
        <v>62</v>
      </c>
      <c r="J667" s="39"/>
      <c r="K667" s="38"/>
      <c r="L667" s="39"/>
      <c r="M667" s="39"/>
      <c r="N667" s="35" t="s">
        <v>17</v>
      </c>
      <c r="O667" s="40"/>
      <c r="P667" s="61"/>
      <c r="Q667" s="61"/>
      <c r="R667" s="61"/>
      <c r="S667" s="61"/>
      <c r="T667" s="61"/>
      <c r="U667" s="80"/>
      <c r="V667" s="80"/>
      <c r="W667" s="80"/>
    </row>
    <row r="668">
      <c r="A668" s="34">
        <v>45705.0</v>
      </c>
      <c r="B668" s="168">
        <v>45716.0</v>
      </c>
      <c r="C668" s="35">
        <v>224311.0</v>
      </c>
      <c r="D668" s="35" t="s">
        <v>134</v>
      </c>
      <c r="E668" s="34">
        <v>45323.0</v>
      </c>
      <c r="F668" s="36">
        <f t="shared" si="1"/>
        <v>12</v>
      </c>
      <c r="G668" s="34">
        <v>45516.0</v>
      </c>
      <c r="H668" s="36">
        <f t="shared" si="2"/>
        <v>6</v>
      </c>
      <c r="I668" s="35" t="s">
        <v>62</v>
      </c>
      <c r="J668" s="39"/>
      <c r="K668" s="38"/>
      <c r="L668" s="39"/>
      <c r="M668" s="39"/>
      <c r="N668" s="35" t="s">
        <v>17</v>
      </c>
      <c r="O668" s="40"/>
      <c r="P668" s="61"/>
      <c r="Q668" s="61"/>
      <c r="R668" s="61"/>
      <c r="S668" s="61"/>
      <c r="T668" s="61"/>
      <c r="U668" s="80"/>
      <c r="V668" s="80"/>
      <c r="W668" s="80"/>
    </row>
    <row r="669">
      <c r="A669" s="34">
        <v>45705.0</v>
      </c>
      <c r="B669" s="168">
        <v>45716.0</v>
      </c>
      <c r="C669" s="35">
        <v>232131.0</v>
      </c>
      <c r="D669" s="35" t="s">
        <v>134</v>
      </c>
      <c r="E669" s="34">
        <v>45566.0</v>
      </c>
      <c r="F669" s="36">
        <f t="shared" si="1"/>
        <v>4</v>
      </c>
      <c r="G669" s="37">
        <v>45588.0</v>
      </c>
      <c r="H669" s="36">
        <f t="shared" si="2"/>
        <v>4</v>
      </c>
      <c r="I669" s="35" t="s">
        <v>62</v>
      </c>
      <c r="J669" s="39"/>
      <c r="K669" s="38"/>
      <c r="L669" s="39"/>
      <c r="M669" s="39"/>
      <c r="N669" s="35" t="s">
        <v>17</v>
      </c>
      <c r="O669" s="40"/>
      <c r="P669" s="61"/>
      <c r="Q669" s="61"/>
      <c r="R669" s="61"/>
      <c r="S669" s="61"/>
      <c r="T669" s="61"/>
      <c r="U669" s="80"/>
      <c r="V669" s="80"/>
      <c r="W669" s="80"/>
    </row>
    <row r="670">
      <c r="A670" s="34">
        <v>45705.0</v>
      </c>
      <c r="B670" s="168">
        <v>45716.0</v>
      </c>
      <c r="C670" s="35">
        <v>235380.0</v>
      </c>
      <c r="D670" s="35" t="s">
        <v>134</v>
      </c>
      <c r="E670" s="34">
        <v>45505.0</v>
      </c>
      <c r="F670" s="36">
        <f t="shared" si="1"/>
        <v>6</v>
      </c>
      <c r="G670" s="37">
        <v>45623.0</v>
      </c>
      <c r="H670" s="36">
        <f t="shared" si="2"/>
        <v>3</v>
      </c>
      <c r="I670" s="35" t="s">
        <v>39</v>
      </c>
      <c r="J670" s="39"/>
      <c r="K670" s="38"/>
      <c r="L670" s="39"/>
      <c r="M670" s="39"/>
      <c r="N670" s="35" t="s">
        <v>17</v>
      </c>
      <c r="O670" s="40"/>
      <c r="P670" s="61"/>
      <c r="Q670" s="61"/>
      <c r="R670" s="61"/>
      <c r="S670" s="61"/>
      <c r="T670" s="61"/>
      <c r="U670" s="80"/>
      <c r="V670" s="80"/>
      <c r="W670" s="80"/>
    </row>
    <row r="671">
      <c r="A671" s="34">
        <v>45705.0</v>
      </c>
      <c r="B671" s="34">
        <v>45705.0</v>
      </c>
      <c r="C671" s="35">
        <v>238331.0</v>
      </c>
      <c r="D671" s="35" t="s">
        <v>134</v>
      </c>
      <c r="E671" s="34">
        <v>45627.0</v>
      </c>
      <c r="F671" s="36">
        <f t="shared" si="1"/>
        <v>2</v>
      </c>
      <c r="G671" s="34">
        <v>45664.0</v>
      </c>
      <c r="H671" s="36">
        <f t="shared" si="2"/>
        <v>1</v>
      </c>
      <c r="I671" s="35" t="s">
        <v>268</v>
      </c>
      <c r="J671" s="35">
        <v>337.0</v>
      </c>
      <c r="K671" s="48">
        <v>0.0</v>
      </c>
      <c r="L671" s="35" t="s">
        <v>68</v>
      </c>
      <c r="M671" s="34">
        <v>45705.0</v>
      </c>
      <c r="N671" s="35" t="s">
        <v>15</v>
      </c>
      <c r="O671" s="40"/>
      <c r="P671" s="61"/>
      <c r="Q671" s="61"/>
      <c r="R671" s="61"/>
      <c r="S671" s="61"/>
      <c r="T671" s="61"/>
      <c r="U671" s="80"/>
      <c r="V671" s="80"/>
      <c r="W671" s="80"/>
    </row>
    <row r="672">
      <c r="A672" s="34">
        <v>45705.0</v>
      </c>
      <c r="B672" s="168">
        <v>45716.0</v>
      </c>
      <c r="C672" s="35">
        <v>239987.0</v>
      </c>
      <c r="D672" s="35" t="s">
        <v>134</v>
      </c>
      <c r="E672" s="34">
        <v>45444.0</v>
      </c>
      <c r="F672" s="36">
        <f t="shared" si="1"/>
        <v>8</v>
      </c>
      <c r="G672" s="34">
        <v>45681.0</v>
      </c>
      <c r="H672" s="36">
        <f t="shared" si="2"/>
        <v>1</v>
      </c>
      <c r="I672" s="35" t="s">
        <v>39</v>
      </c>
      <c r="J672" s="39"/>
      <c r="K672" s="38"/>
      <c r="L672" s="39"/>
      <c r="M672" s="39"/>
      <c r="N672" s="35" t="s">
        <v>17</v>
      </c>
      <c r="O672" s="40"/>
      <c r="P672" s="61"/>
      <c r="Q672" s="61"/>
      <c r="R672" s="61"/>
      <c r="S672" s="61"/>
      <c r="T672" s="61"/>
      <c r="U672" s="80"/>
      <c r="V672" s="80"/>
      <c r="W672" s="80"/>
    </row>
    <row r="673">
      <c r="A673" s="34">
        <v>45705.0</v>
      </c>
      <c r="B673" s="168">
        <v>45716.0</v>
      </c>
      <c r="C673" s="35">
        <v>27579.0</v>
      </c>
      <c r="D673" s="35" t="s">
        <v>109</v>
      </c>
      <c r="E673" s="34">
        <v>43922.0</v>
      </c>
      <c r="F673" s="36">
        <f t="shared" si="1"/>
        <v>58</v>
      </c>
      <c r="G673" s="34">
        <v>44036.0</v>
      </c>
      <c r="H673" s="36">
        <f t="shared" si="2"/>
        <v>55</v>
      </c>
      <c r="I673" s="35" t="s">
        <v>139</v>
      </c>
      <c r="J673" s="39"/>
      <c r="K673" s="38"/>
      <c r="L673" s="39"/>
      <c r="M673" s="39"/>
      <c r="N673" s="35" t="s">
        <v>17</v>
      </c>
      <c r="O673" s="40"/>
      <c r="P673" s="61"/>
      <c r="Q673" s="61"/>
      <c r="R673" s="61"/>
      <c r="S673" s="61"/>
      <c r="T673" s="61"/>
      <c r="U673" s="80"/>
      <c r="V673" s="80"/>
      <c r="W673" s="80"/>
    </row>
    <row r="674">
      <c r="A674" s="34">
        <v>45705.0</v>
      </c>
      <c r="B674" s="168">
        <v>45716.0</v>
      </c>
      <c r="C674" s="35">
        <v>77601.0</v>
      </c>
      <c r="D674" s="35"/>
      <c r="E674" s="34">
        <v>44197.0</v>
      </c>
      <c r="F674" s="36">
        <f t="shared" si="1"/>
        <v>49</v>
      </c>
      <c r="G674" s="34">
        <v>44256.0</v>
      </c>
      <c r="H674" s="36">
        <f t="shared" si="2"/>
        <v>47</v>
      </c>
      <c r="I674" s="35" t="s">
        <v>139</v>
      </c>
      <c r="J674" s="39"/>
      <c r="K674" s="38"/>
      <c r="L674" s="39"/>
      <c r="M674" s="39"/>
      <c r="N674" s="35" t="s">
        <v>17</v>
      </c>
      <c r="O674" s="40"/>
      <c r="P674" s="61"/>
      <c r="Q674" s="61"/>
      <c r="R674" s="61"/>
      <c r="S674" s="61"/>
      <c r="T674" s="61"/>
      <c r="U674" s="80"/>
      <c r="V674" s="80"/>
      <c r="W674" s="80"/>
    </row>
    <row r="675">
      <c r="A675" s="34">
        <v>45705.0</v>
      </c>
      <c r="B675" s="168">
        <v>45716.0</v>
      </c>
      <c r="C675" s="35">
        <v>134995.0</v>
      </c>
      <c r="D675" s="35"/>
      <c r="E675" s="34">
        <v>44713.0</v>
      </c>
      <c r="F675" s="36">
        <f t="shared" si="1"/>
        <v>32</v>
      </c>
      <c r="G675" s="34">
        <v>44741.0</v>
      </c>
      <c r="H675" s="36">
        <f t="shared" si="2"/>
        <v>31</v>
      </c>
      <c r="I675" s="35" t="s">
        <v>139</v>
      </c>
      <c r="J675" s="39"/>
      <c r="K675" s="38"/>
      <c r="L675" s="39"/>
      <c r="M675" s="39"/>
      <c r="N675" s="35" t="s">
        <v>17</v>
      </c>
      <c r="O675" s="40"/>
      <c r="P675" s="61"/>
      <c r="Q675" s="61"/>
      <c r="R675" s="61"/>
      <c r="S675" s="61"/>
      <c r="T675" s="61"/>
      <c r="U675" s="80"/>
      <c r="V675" s="80"/>
      <c r="W675" s="80"/>
    </row>
    <row r="676">
      <c r="A676" s="34">
        <v>45705.0</v>
      </c>
      <c r="B676" s="168">
        <v>45716.0</v>
      </c>
      <c r="C676" s="35">
        <v>12192.0</v>
      </c>
      <c r="D676" s="35"/>
      <c r="E676" s="37">
        <v>43397.0</v>
      </c>
      <c r="F676" s="36">
        <f t="shared" si="1"/>
        <v>76</v>
      </c>
      <c r="G676" s="34">
        <v>43602.0</v>
      </c>
      <c r="H676" s="36">
        <f t="shared" si="2"/>
        <v>69</v>
      </c>
      <c r="I676" s="35" t="s">
        <v>262</v>
      </c>
      <c r="J676" s="39"/>
      <c r="K676" s="38"/>
      <c r="L676" s="39"/>
      <c r="M676" s="39"/>
      <c r="N676" s="35" t="s">
        <v>17</v>
      </c>
      <c r="O676" s="40"/>
      <c r="P676" s="61"/>
      <c r="Q676" s="61"/>
      <c r="R676" s="61"/>
      <c r="S676" s="61"/>
      <c r="T676" s="61"/>
      <c r="U676" s="80"/>
      <c r="V676" s="80"/>
      <c r="W676" s="80"/>
    </row>
    <row r="677">
      <c r="A677" s="34">
        <v>45705.0</v>
      </c>
      <c r="B677" s="168">
        <v>45716.0</v>
      </c>
      <c r="C677" s="35">
        <v>7425.0</v>
      </c>
      <c r="D677" s="35"/>
      <c r="E677" s="34">
        <v>43282.0</v>
      </c>
      <c r="F677" s="36">
        <f t="shared" si="1"/>
        <v>79</v>
      </c>
      <c r="G677" s="37">
        <v>43455.0</v>
      </c>
      <c r="H677" s="36">
        <f t="shared" si="2"/>
        <v>74</v>
      </c>
      <c r="I677" s="35" t="s">
        <v>263</v>
      </c>
      <c r="J677" s="39"/>
      <c r="K677" s="38"/>
      <c r="L677" s="39"/>
      <c r="M677" s="39"/>
      <c r="N677" s="35" t="s">
        <v>17</v>
      </c>
      <c r="O677" s="40"/>
      <c r="P677" s="61"/>
      <c r="Q677" s="61"/>
      <c r="R677" s="61"/>
      <c r="S677" s="61"/>
      <c r="T677" s="61"/>
      <c r="U677" s="80"/>
      <c r="V677" s="80"/>
      <c r="W677" s="80"/>
    </row>
    <row r="678">
      <c r="A678" s="34">
        <v>45705.0</v>
      </c>
      <c r="B678" s="168">
        <v>45716.0</v>
      </c>
      <c r="C678" s="35">
        <v>11278.0</v>
      </c>
      <c r="D678" s="35"/>
      <c r="E678" s="34">
        <v>43525.0</v>
      </c>
      <c r="F678" s="36">
        <f t="shared" si="1"/>
        <v>71</v>
      </c>
      <c r="G678" s="34">
        <v>43570.0</v>
      </c>
      <c r="H678" s="36">
        <f t="shared" si="2"/>
        <v>70</v>
      </c>
      <c r="I678" s="35" t="s">
        <v>62</v>
      </c>
      <c r="J678" s="39"/>
      <c r="K678" s="38"/>
      <c r="L678" s="39"/>
      <c r="M678" s="39"/>
      <c r="N678" s="35" t="s">
        <v>17</v>
      </c>
      <c r="O678" s="40"/>
      <c r="P678" s="61"/>
      <c r="Q678" s="61"/>
      <c r="R678" s="61"/>
      <c r="S678" s="61"/>
      <c r="T678" s="61"/>
      <c r="U678" s="80"/>
      <c r="V678" s="80"/>
      <c r="W678" s="80"/>
    </row>
    <row r="679">
      <c r="A679" s="34">
        <v>45705.0</v>
      </c>
      <c r="B679" s="168">
        <v>45716.0</v>
      </c>
      <c r="C679" s="35">
        <v>14290.0</v>
      </c>
      <c r="D679" s="35"/>
      <c r="E679" s="34">
        <v>43466.0</v>
      </c>
      <c r="F679" s="36">
        <f t="shared" si="1"/>
        <v>73</v>
      </c>
      <c r="G679" s="34">
        <v>43641.0</v>
      </c>
      <c r="H679" s="36">
        <f t="shared" si="2"/>
        <v>68</v>
      </c>
      <c r="I679" s="35" t="s">
        <v>43</v>
      </c>
      <c r="J679" s="39"/>
      <c r="K679" s="48" t="s">
        <v>445</v>
      </c>
      <c r="L679" s="39"/>
      <c r="M679" s="39"/>
      <c r="N679" s="35" t="s">
        <v>17</v>
      </c>
      <c r="O679" s="40"/>
      <c r="P679" s="61"/>
      <c r="Q679" s="61"/>
      <c r="R679" s="61"/>
      <c r="S679" s="61"/>
      <c r="T679" s="61"/>
      <c r="U679" s="80"/>
      <c r="V679" s="80"/>
      <c r="W679" s="80"/>
    </row>
    <row r="680">
      <c r="A680" s="34">
        <v>45705.0</v>
      </c>
      <c r="B680" s="168">
        <v>45716.0</v>
      </c>
      <c r="C680" s="35">
        <v>14274.0</v>
      </c>
      <c r="D680" s="35"/>
      <c r="E680" s="34">
        <v>43525.0</v>
      </c>
      <c r="F680" s="36">
        <f t="shared" si="1"/>
        <v>71</v>
      </c>
      <c r="G680" s="34">
        <v>43637.0</v>
      </c>
      <c r="H680" s="36">
        <f t="shared" si="2"/>
        <v>68</v>
      </c>
      <c r="I680" s="35" t="s">
        <v>43</v>
      </c>
      <c r="J680" s="39"/>
      <c r="K680" s="48" t="s">
        <v>445</v>
      </c>
      <c r="L680" s="39"/>
      <c r="M680" s="39"/>
      <c r="N680" s="35" t="s">
        <v>17</v>
      </c>
      <c r="O680" s="40"/>
      <c r="P680" s="61"/>
      <c r="Q680" s="61"/>
      <c r="R680" s="61"/>
      <c r="S680" s="61"/>
      <c r="T680" s="61"/>
      <c r="U680" s="80"/>
      <c r="V680" s="80"/>
      <c r="W680" s="80"/>
    </row>
    <row r="681">
      <c r="A681" s="34">
        <v>45705.0</v>
      </c>
      <c r="B681" s="168">
        <v>45716.0</v>
      </c>
      <c r="C681" s="35">
        <v>10883.0</v>
      </c>
      <c r="D681" s="35"/>
      <c r="E681" s="34">
        <v>43525.0</v>
      </c>
      <c r="F681" s="36">
        <f t="shared" si="1"/>
        <v>71</v>
      </c>
      <c r="G681" s="34">
        <v>43552.0</v>
      </c>
      <c r="H681" s="36">
        <f t="shared" si="2"/>
        <v>71</v>
      </c>
      <c r="I681" s="35" t="s">
        <v>62</v>
      </c>
      <c r="J681" s="39"/>
      <c r="K681" s="38"/>
      <c r="L681" s="39"/>
      <c r="M681" s="39"/>
      <c r="N681" s="35" t="s">
        <v>17</v>
      </c>
      <c r="O681" s="40"/>
      <c r="P681" s="61"/>
      <c r="Q681" s="61"/>
      <c r="R681" s="61"/>
      <c r="S681" s="61"/>
      <c r="T681" s="61"/>
      <c r="U681" s="80"/>
      <c r="V681" s="80"/>
      <c r="W681" s="80"/>
    </row>
    <row r="682">
      <c r="A682" s="34">
        <v>45705.0</v>
      </c>
      <c r="B682" s="168">
        <v>45716.0</v>
      </c>
      <c r="C682" s="35">
        <v>11674.0</v>
      </c>
      <c r="D682" s="35"/>
      <c r="E682" s="34">
        <v>43590.0</v>
      </c>
      <c r="F682" s="36">
        <f t="shared" si="1"/>
        <v>69</v>
      </c>
      <c r="G682" s="34">
        <v>43578.0</v>
      </c>
      <c r="H682" s="36">
        <f t="shared" si="2"/>
        <v>70</v>
      </c>
      <c r="I682" s="35" t="s">
        <v>62</v>
      </c>
      <c r="J682" s="39"/>
      <c r="K682" s="38"/>
      <c r="L682" s="39"/>
      <c r="M682" s="39"/>
      <c r="N682" s="35" t="s">
        <v>17</v>
      </c>
      <c r="O682" s="40"/>
      <c r="P682" s="61"/>
      <c r="Q682" s="61"/>
      <c r="R682" s="61"/>
      <c r="S682" s="61"/>
      <c r="T682" s="61"/>
      <c r="U682" s="80"/>
      <c r="V682" s="80"/>
      <c r="W682" s="80"/>
    </row>
    <row r="683">
      <c r="A683" s="34">
        <v>45705.0</v>
      </c>
      <c r="B683" s="168">
        <v>45716.0</v>
      </c>
      <c r="C683" s="35">
        <v>13609.0</v>
      </c>
      <c r="D683" s="35"/>
      <c r="E683" s="34">
        <v>43620.0</v>
      </c>
      <c r="F683" s="36">
        <f t="shared" si="1"/>
        <v>68</v>
      </c>
      <c r="G683" s="34">
        <v>43620.0</v>
      </c>
      <c r="H683" s="36">
        <f t="shared" si="2"/>
        <v>68</v>
      </c>
      <c r="I683" s="35" t="s">
        <v>39</v>
      </c>
      <c r="J683" s="39"/>
      <c r="K683" s="38"/>
      <c r="L683" s="39"/>
      <c r="M683" s="39"/>
      <c r="N683" s="35" t="s">
        <v>17</v>
      </c>
      <c r="O683" s="40"/>
      <c r="P683" s="61"/>
      <c r="Q683" s="61"/>
      <c r="R683" s="61"/>
      <c r="S683" s="61"/>
      <c r="T683" s="61"/>
      <c r="U683" s="80"/>
      <c r="V683" s="80"/>
      <c r="W683" s="80"/>
    </row>
    <row r="684">
      <c r="A684" s="34">
        <v>45705.0</v>
      </c>
      <c r="B684" s="168">
        <v>45716.0</v>
      </c>
      <c r="C684" s="35">
        <v>9437.0</v>
      </c>
      <c r="D684" s="35"/>
      <c r="E684" s="37">
        <v>43434.0</v>
      </c>
      <c r="F684" s="36">
        <f t="shared" si="1"/>
        <v>74</v>
      </c>
      <c r="G684" s="34">
        <v>43503.0</v>
      </c>
      <c r="H684" s="36">
        <f t="shared" si="2"/>
        <v>72</v>
      </c>
      <c r="I684" s="35" t="s">
        <v>263</v>
      </c>
      <c r="J684" s="39"/>
      <c r="K684" s="38"/>
      <c r="L684" s="39"/>
      <c r="M684" s="39"/>
      <c r="N684" s="35" t="s">
        <v>17</v>
      </c>
      <c r="O684" s="40"/>
      <c r="P684" s="61"/>
      <c r="Q684" s="61"/>
      <c r="R684" s="61"/>
      <c r="S684" s="61"/>
      <c r="T684" s="61"/>
      <c r="U684" s="80"/>
      <c r="V684" s="80"/>
      <c r="W684" s="80"/>
    </row>
    <row r="685">
      <c r="A685" s="34">
        <v>45705.0</v>
      </c>
      <c r="B685" s="168">
        <v>45716.0</v>
      </c>
      <c r="C685" s="35">
        <v>8680.0</v>
      </c>
      <c r="D685" s="35"/>
      <c r="E685" s="34">
        <v>43296.0</v>
      </c>
      <c r="F685" s="36">
        <f t="shared" si="1"/>
        <v>79</v>
      </c>
      <c r="G685" s="34">
        <v>43479.0</v>
      </c>
      <c r="H685" s="36">
        <f t="shared" si="2"/>
        <v>73</v>
      </c>
      <c r="I685" s="35" t="s">
        <v>264</v>
      </c>
      <c r="J685" s="39"/>
      <c r="K685" s="38"/>
      <c r="L685" s="39"/>
      <c r="M685" s="39"/>
      <c r="N685" s="35" t="s">
        <v>17</v>
      </c>
      <c r="O685" s="40"/>
      <c r="P685" s="61"/>
      <c r="Q685" s="61"/>
      <c r="R685" s="61"/>
      <c r="S685" s="61"/>
      <c r="T685" s="61"/>
      <c r="U685" s="80"/>
      <c r="V685" s="80"/>
      <c r="W685" s="80"/>
    </row>
    <row r="686">
      <c r="A686" s="34">
        <v>45705.0</v>
      </c>
      <c r="B686" s="168">
        <v>45716.0</v>
      </c>
      <c r="C686" s="35">
        <v>9824.0</v>
      </c>
      <c r="D686" s="35"/>
      <c r="E686" s="34">
        <v>43041.0</v>
      </c>
      <c r="F686" s="36">
        <f t="shared" si="1"/>
        <v>87</v>
      </c>
      <c r="G686" s="34">
        <v>43544.0</v>
      </c>
      <c r="H686" s="36">
        <f t="shared" si="2"/>
        <v>71</v>
      </c>
      <c r="I686" s="35" t="s">
        <v>62</v>
      </c>
      <c r="J686" s="39"/>
      <c r="K686" s="38"/>
      <c r="L686" s="39"/>
      <c r="M686" s="39"/>
      <c r="N686" s="35" t="s">
        <v>17</v>
      </c>
      <c r="O686" s="40"/>
      <c r="P686" s="61"/>
      <c r="Q686" s="61"/>
      <c r="R686" s="61"/>
      <c r="S686" s="61"/>
      <c r="T686" s="61"/>
      <c r="U686" s="80"/>
      <c r="V686" s="80"/>
      <c r="W686" s="80"/>
    </row>
    <row r="687">
      <c r="A687" s="34">
        <v>45705.0</v>
      </c>
      <c r="B687" s="168">
        <v>45716.0</v>
      </c>
      <c r="C687" s="35">
        <v>239005.0</v>
      </c>
      <c r="D687" s="35"/>
      <c r="E687" s="34">
        <v>45627.0</v>
      </c>
      <c r="F687" s="36">
        <f t="shared" si="1"/>
        <v>2</v>
      </c>
      <c r="G687" s="34">
        <v>45667.0</v>
      </c>
      <c r="H687" s="36">
        <f t="shared" si="2"/>
        <v>1</v>
      </c>
      <c r="I687" s="35" t="s">
        <v>49</v>
      </c>
      <c r="J687" s="39"/>
      <c r="K687" s="38"/>
      <c r="L687" s="39"/>
      <c r="M687" s="39"/>
      <c r="N687" s="35" t="s">
        <v>17</v>
      </c>
      <c r="O687" s="40"/>
      <c r="P687" s="61"/>
      <c r="Q687" s="61"/>
      <c r="R687" s="61"/>
      <c r="S687" s="61"/>
      <c r="T687" s="61"/>
      <c r="U687" s="80"/>
      <c r="V687" s="80"/>
      <c r="W687" s="80"/>
    </row>
    <row r="688">
      <c r="A688" s="34">
        <v>45705.0</v>
      </c>
      <c r="B688" s="168">
        <v>45716.0</v>
      </c>
      <c r="C688" s="35">
        <v>236803.0</v>
      </c>
      <c r="D688" s="35"/>
      <c r="E688" s="34">
        <v>45597.0</v>
      </c>
      <c r="F688" s="36">
        <f t="shared" si="1"/>
        <v>3</v>
      </c>
      <c r="G688" s="37">
        <v>45643.0</v>
      </c>
      <c r="H688" s="36">
        <f t="shared" si="2"/>
        <v>2</v>
      </c>
      <c r="I688" s="35" t="s">
        <v>46</v>
      </c>
      <c r="J688" s="39"/>
      <c r="K688" s="38"/>
      <c r="L688" s="39"/>
      <c r="M688" s="39"/>
      <c r="N688" s="35" t="s">
        <v>17</v>
      </c>
      <c r="O688" s="40"/>
      <c r="P688" s="61"/>
      <c r="Q688" s="61"/>
      <c r="R688" s="61"/>
      <c r="S688" s="61"/>
      <c r="T688" s="61"/>
      <c r="U688" s="80"/>
      <c r="V688" s="80"/>
      <c r="W688" s="80"/>
    </row>
    <row r="689">
      <c r="A689" s="34">
        <v>45705.0</v>
      </c>
      <c r="B689" s="168">
        <v>45712.0</v>
      </c>
      <c r="C689" s="35">
        <v>139174.0</v>
      </c>
      <c r="D689" s="35"/>
      <c r="E689" s="34">
        <v>44743.0</v>
      </c>
      <c r="F689" s="36">
        <f t="shared" si="1"/>
        <v>31</v>
      </c>
      <c r="G689" s="34">
        <v>44775.0</v>
      </c>
      <c r="H689" s="36">
        <f t="shared" si="2"/>
        <v>30</v>
      </c>
      <c r="I689" s="35" t="s">
        <v>43</v>
      </c>
      <c r="J689" s="35" t="s">
        <v>188</v>
      </c>
      <c r="K689" s="38"/>
      <c r="L689" s="35" t="s">
        <v>54</v>
      </c>
      <c r="M689" s="34">
        <v>45712.0</v>
      </c>
      <c r="N689" s="35" t="s">
        <v>15</v>
      </c>
      <c r="O689" s="40"/>
      <c r="P689" s="61"/>
      <c r="Q689" s="61"/>
      <c r="R689" s="61"/>
      <c r="S689" s="61"/>
      <c r="T689" s="61"/>
      <c r="U689" s="80"/>
      <c r="V689" s="80"/>
      <c r="W689" s="80"/>
    </row>
    <row r="690">
      <c r="A690" s="34">
        <v>45705.0</v>
      </c>
      <c r="B690" s="34">
        <v>45705.0</v>
      </c>
      <c r="C690" s="35">
        <v>183653.0</v>
      </c>
      <c r="D690" s="35"/>
      <c r="E690" s="34">
        <v>45108.0</v>
      </c>
      <c r="F690" s="36">
        <f t="shared" si="1"/>
        <v>19</v>
      </c>
      <c r="G690" s="34">
        <v>45162.0</v>
      </c>
      <c r="H690" s="36">
        <f t="shared" si="2"/>
        <v>18</v>
      </c>
      <c r="I690" s="35" t="s">
        <v>46</v>
      </c>
      <c r="J690" s="35" t="s">
        <v>31</v>
      </c>
      <c r="K690" s="48">
        <v>0.0</v>
      </c>
      <c r="L690" s="35" t="s">
        <v>54</v>
      </c>
      <c r="M690" s="34">
        <v>45705.0</v>
      </c>
      <c r="N690" s="35" t="s">
        <v>15</v>
      </c>
      <c r="O690" s="55" t="s">
        <v>446</v>
      </c>
      <c r="P690" s="61"/>
      <c r="Q690" s="61"/>
      <c r="R690" s="61"/>
      <c r="S690" s="61"/>
      <c r="T690" s="61"/>
      <c r="U690" s="80"/>
      <c r="V690" s="80"/>
      <c r="W690" s="80"/>
    </row>
    <row r="691">
      <c r="A691" s="34">
        <v>45705.0</v>
      </c>
      <c r="B691" s="34">
        <v>45705.0</v>
      </c>
      <c r="C691" s="35">
        <v>43919.0</v>
      </c>
      <c r="D691" s="35"/>
      <c r="E691" s="34">
        <v>43891.0</v>
      </c>
      <c r="F691" s="36">
        <f t="shared" si="1"/>
        <v>59</v>
      </c>
      <c r="G691" s="34">
        <v>43951.0</v>
      </c>
      <c r="H691" s="36">
        <f t="shared" si="2"/>
        <v>57</v>
      </c>
      <c r="I691" s="35" t="s">
        <v>46</v>
      </c>
      <c r="J691" s="35" t="s">
        <v>31</v>
      </c>
      <c r="K691" s="48">
        <v>0.0</v>
      </c>
      <c r="L691" s="35" t="s">
        <v>54</v>
      </c>
      <c r="M691" s="34">
        <v>45705.0</v>
      </c>
      <c r="N691" s="35" t="s">
        <v>15</v>
      </c>
      <c r="O691" s="40"/>
      <c r="P691" s="61"/>
      <c r="Q691" s="61"/>
      <c r="R691" s="61"/>
      <c r="S691" s="61"/>
      <c r="T691" s="61"/>
      <c r="U691" s="80"/>
      <c r="V691" s="80"/>
      <c r="W691" s="80"/>
    </row>
    <row r="692">
      <c r="A692" s="34">
        <v>45705.0</v>
      </c>
      <c r="B692" s="168">
        <v>45716.0</v>
      </c>
      <c r="C692" s="35">
        <v>106468.0</v>
      </c>
      <c r="D692" s="35"/>
      <c r="E692" s="34">
        <v>44531.0</v>
      </c>
      <c r="F692" s="36">
        <f t="shared" si="1"/>
        <v>38</v>
      </c>
      <c r="G692" s="37">
        <v>44516.0</v>
      </c>
      <c r="H692" s="36">
        <f t="shared" si="2"/>
        <v>39</v>
      </c>
      <c r="I692" s="35" t="s">
        <v>49</v>
      </c>
      <c r="J692" s="39"/>
      <c r="K692" s="38"/>
      <c r="L692" s="39"/>
      <c r="M692" s="39"/>
      <c r="N692" s="35" t="s">
        <v>17</v>
      </c>
      <c r="O692" s="40"/>
      <c r="P692" s="61"/>
      <c r="Q692" s="61"/>
      <c r="R692" s="61"/>
      <c r="S692" s="61"/>
      <c r="T692" s="61"/>
      <c r="U692" s="80"/>
      <c r="V692" s="80"/>
      <c r="W692" s="80"/>
    </row>
    <row r="693">
      <c r="A693" s="34">
        <v>45705.0</v>
      </c>
      <c r="B693" s="168">
        <v>45716.0</v>
      </c>
      <c r="C693" s="35">
        <v>198792.0</v>
      </c>
      <c r="D693" s="35"/>
      <c r="E693" s="34">
        <v>45261.0</v>
      </c>
      <c r="F693" s="36">
        <f t="shared" si="1"/>
        <v>14</v>
      </c>
      <c r="G693" s="34">
        <v>45308.0</v>
      </c>
      <c r="H693" s="36">
        <f t="shared" si="2"/>
        <v>13</v>
      </c>
      <c r="I693" s="35" t="s">
        <v>49</v>
      </c>
      <c r="J693" s="39"/>
      <c r="K693" s="38"/>
      <c r="L693" s="39"/>
      <c r="M693" s="39"/>
      <c r="N693" s="35" t="s">
        <v>17</v>
      </c>
      <c r="O693" s="40"/>
      <c r="P693" s="61"/>
      <c r="Q693" s="61"/>
      <c r="R693" s="61"/>
      <c r="S693" s="61"/>
      <c r="T693" s="61"/>
      <c r="U693" s="80"/>
      <c r="V693" s="80"/>
      <c r="W693" s="80"/>
    </row>
    <row r="694">
      <c r="A694" s="34">
        <v>45705.0</v>
      </c>
      <c r="B694" s="168">
        <v>45716.0</v>
      </c>
      <c r="C694" s="35">
        <v>163995.0</v>
      </c>
      <c r="D694" s="35"/>
      <c r="E694" s="34">
        <v>44958.0</v>
      </c>
      <c r="F694" s="36">
        <f t="shared" si="1"/>
        <v>24</v>
      </c>
      <c r="G694" s="34">
        <v>45006.0</v>
      </c>
      <c r="H694" s="36">
        <f t="shared" si="2"/>
        <v>23</v>
      </c>
      <c r="I694" s="35" t="s">
        <v>49</v>
      </c>
      <c r="J694" s="39"/>
      <c r="K694" s="38"/>
      <c r="L694" s="39"/>
      <c r="M694" s="39"/>
      <c r="N694" s="35" t="s">
        <v>17</v>
      </c>
      <c r="O694" s="40"/>
      <c r="P694" s="61"/>
      <c r="Q694" s="61"/>
      <c r="R694" s="61"/>
      <c r="S694" s="61"/>
      <c r="T694" s="61"/>
      <c r="U694" s="80"/>
      <c r="V694" s="80"/>
      <c r="W694" s="80"/>
    </row>
    <row r="695">
      <c r="A695" s="34">
        <v>45705.0</v>
      </c>
      <c r="B695" s="168">
        <v>45716.0</v>
      </c>
      <c r="C695" s="35">
        <v>212608.0</v>
      </c>
      <c r="D695" s="35"/>
      <c r="E695" s="34">
        <v>45352.0</v>
      </c>
      <c r="F695" s="36">
        <f t="shared" si="1"/>
        <v>11</v>
      </c>
      <c r="G695" s="34">
        <v>45412.0</v>
      </c>
      <c r="H695" s="36">
        <f t="shared" si="2"/>
        <v>9</v>
      </c>
      <c r="I695" s="35" t="s">
        <v>46</v>
      </c>
      <c r="J695" s="39"/>
      <c r="K695" s="38"/>
      <c r="L695" s="39"/>
      <c r="M695" s="39"/>
      <c r="N695" s="35" t="s">
        <v>17</v>
      </c>
      <c r="O695" s="40"/>
      <c r="P695" s="61"/>
      <c r="Q695" s="61"/>
      <c r="R695" s="61"/>
      <c r="S695" s="61"/>
      <c r="T695" s="61"/>
      <c r="U695" s="80"/>
      <c r="V695" s="80"/>
      <c r="W695" s="80"/>
    </row>
    <row r="696">
      <c r="A696" s="34">
        <v>45705.0</v>
      </c>
      <c r="B696" s="34">
        <v>45705.0</v>
      </c>
      <c r="C696" s="35">
        <v>110371.0</v>
      </c>
      <c r="D696" s="35"/>
      <c r="E696" s="34">
        <v>44531.0</v>
      </c>
      <c r="F696" s="36">
        <f t="shared" si="1"/>
        <v>38</v>
      </c>
      <c r="G696" s="37">
        <v>44557.0</v>
      </c>
      <c r="H696" s="36">
        <f t="shared" si="2"/>
        <v>38</v>
      </c>
      <c r="I696" s="35" t="s">
        <v>46</v>
      </c>
      <c r="J696" s="35">
        <v>436.0</v>
      </c>
      <c r="K696" s="48">
        <v>0.0</v>
      </c>
      <c r="L696" s="35" t="s">
        <v>54</v>
      </c>
      <c r="M696" s="34">
        <v>45705.0</v>
      </c>
      <c r="N696" s="35" t="s">
        <v>20</v>
      </c>
      <c r="O696" s="40"/>
      <c r="P696" s="61"/>
      <c r="Q696" s="61"/>
      <c r="R696" s="61"/>
      <c r="S696" s="61"/>
      <c r="T696" s="61"/>
      <c r="U696" s="80"/>
      <c r="V696" s="80"/>
      <c r="W696" s="80"/>
    </row>
    <row r="697">
      <c r="A697" s="34">
        <v>45705.0</v>
      </c>
      <c r="B697" s="168">
        <v>45716.0</v>
      </c>
      <c r="C697" s="35">
        <v>65781.0</v>
      </c>
      <c r="D697" s="35"/>
      <c r="E697" s="34">
        <v>44075.0</v>
      </c>
      <c r="F697" s="36">
        <f t="shared" si="1"/>
        <v>53</v>
      </c>
      <c r="G697" s="34">
        <v>44100.0</v>
      </c>
      <c r="H697" s="36">
        <f t="shared" si="2"/>
        <v>53</v>
      </c>
      <c r="I697" s="35" t="s">
        <v>49</v>
      </c>
      <c r="J697" s="39"/>
      <c r="K697" s="38"/>
      <c r="L697" s="39"/>
      <c r="M697" s="39"/>
      <c r="N697" s="35" t="s">
        <v>17</v>
      </c>
      <c r="O697" s="40"/>
      <c r="P697" s="61"/>
      <c r="Q697" s="61"/>
      <c r="R697" s="61"/>
      <c r="S697" s="61"/>
      <c r="T697" s="61"/>
      <c r="U697" s="80"/>
      <c r="V697" s="80"/>
      <c r="W697" s="80"/>
    </row>
    <row r="698">
      <c r="A698" s="34">
        <v>45705.0</v>
      </c>
      <c r="B698" s="168">
        <v>45712.0</v>
      </c>
      <c r="C698" s="35">
        <v>58610.0</v>
      </c>
      <c r="D698" s="35"/>
      <c r="E698" s="34">
        <v>44013.0</v>
      </c>
      <c r="F698" s="36">
        <f t="shared" si="1"/>
        <v>55</v>
      </c>
      <c r="G698" s="34">
        <v>44036.0</v>
      </c>
      <c r="H698" s="36">
        <f t="shared" si="2"/>
        <v>55</v>
      </c>
      <c r="I698" s="35" t="s">
        <v>43</v>
      </c>
      <c r="J698" s="35" t="s">
        <v>192</v>
      </c>
      <c r="K698" s="38"/>
      <c r="L698" s="35" t="s">
        <v>54</v>
      </c>
      <c r="M698" s="34">
        <v>45712.0</v>
      </c>
      <c r="N698" s="35" t="s">
        <v>15</v>
      </c>
      <c r="O698" s="40"/>
      <c r="P698" s="61"/>
      <c r="Q698" s="61"/>
      <c r="R698" s="61"/>
      <c r="S698" s="61"/>
      <c r="T698" s="61"/>
      <c r="U698" s="80"/>
      <c r="V698" s="80"/>
      <c r="W698" s="80"/>
    </row>
    <row r="699">
      <c r="A699" s="34">
        <v>45705.0</v>
      </c>
      <c r="B699" s="168">
        <v>45716.0</v>
      </c>
      <c r="C699" s="35">
        <v>229784.0</v>
      </c>
      <c r="D699" s="35"/>
      <c r="E699" s="34">
        <v>45505.0</v>
      </c>
      <c r="F699" s="36">
        <f t="shared" si="1"/>
        <v>6</v>
      </c>
      <c r="G699" s="34">
        <v>45567.0</v>
      </c>
      <c r="H699" s="36">
        <f t="shared" si="2"/>
        <v>4</v>
      </c>
      <c r="I699" s="35" t="s">
        <v>265</v>
      </c>
      <c r="J699" s="39"/>
      <c r="K699" s="38"/>
      <c r="L699" s="39"/>
      <c r="M699" s="39"/>
      <c r="N699" s="35" t="s">
        <v>17</v>
      </c>
      <c r="O699" s="40"/>
      <c r="P699" s="61"/>
      <c r="Q699" s="61"/>
      <c r="R699" s="61"/>
      <c r="S699" s="61"/>
      <c r="T699" s="61"/>
      <c r="U699" s="80"/>
      <c r="V699" s="80"/>
      <c r="W699" s="80"/>
    </row>
    <row r="700">
      <c r="A700" s="34">
        <v>45705.0</v>
      </c>
      <c r="B700" s="168">
        <v>45716.0</v>
      </c>
      <c r="C700" s="35">
        <v>241441.0</v>
      </c>
      <c r="D700" s="35"/>
      <c r="E700" s="34">
        <v>45597.0</v>
      </c>
      <c r="F700" s="36">
        <f t="shared" si="1"/>
        <v>3</v>
      </c>
      <c r="G700" s="34">
        <v>45688.0</v>
      </c>
      <c r="H700" s="36">
        <f t="shared" si="2"/>
        <v>0</v>
      </c>
      <c r="I700" s="35" t="s">
        <v>46</v>
      </c>
      <c r="J700" s="39"/>
      <c r="K700" s="38"/>
      <c r="L700" s="39"/>
      <c r="M700" s="39"/>
      <c r="N700" s="35" t="s">
        <v>17</v>
      </c>
      <c r="O700" s="40"/>
      <c r="P700" s="61"/>
      <c r="Q700" s="61"/>
      <c r="R700" s="61"/>
      <c r="S700" s="61"/>
      <c r="T700" s="61"/>
      <c r="U700" s="80"/>
      <c r="V700" s="80"/>
      <c r="W700" s="80"/>
    </row>
    <row r="701">
      <c r="A701" s="34">
        <v>45705.0</v>
      </c>
      <c r="B701" s="168">
        <v>45716.0</v>
      </c>
      <c r="C701" s="35">
        <v>152251.0</v>
      </c>
      <c r="D701" s="35"/>
      <c r="E701" s="34">
        <v>44805.0</v>
      </c>
      <c r="F701" s="36">
        <f t="shared" si="1"/>
        <v>29</v>
      </c>
      <c r="G701" s="37">
        <v>44890.0</v>
      </c>
      <c r="H701" s="36">
        <f t="shared" si="2"/>
        <v>27</v>
      </c>
      <c r="I701" s="35" t="s">
        <v>49</v>
      </c>
      <c r="J701" s="39"/>
      <c r="K701" s="38"/>
      <c r="L701" s="39"/>
      <c r="M701" s="39"/>
      <c r="N701" s="35" t="s">
        <v>17</v>
      </c>
      <c r="O701" s="40"/>
      <c r="P701" s="61"/>
      <c r="Q701" s="61"/>
      <c r="R701" s="61"/>
      <c r="S701" s="61"/>
      <c r="T701" s="61"/>
      <c r="U701" s="80"/>
      <c r="V701" s="80"/>
      <c r="W701" s="80"/>
    </row>
    <row r="702">
      <c r="A702" s="34">
        <v>45705.0</v>
      </c>
      <c r="B702" s="168">
        <v>45716.0</v>
      </c>
      <c r="C702" s="35">
        <v>192564.0</v>
      </c>
      <c r="D702" s="35"/>
      <c r="E702" s="34">
        <v>44927.0</v>
      </c>
      <c r="F702" s="36">
        <f t="shared" si="1"/>
        <v>25</v>
      </c>
      <c r="G702" s="37">
        <v>45240.0</v>
      </c>
      <c r="H702" s="36">
        <f t="shared" si="2"/>
        <v>15</v>
      </c>
      <c r="I702" s="35" t="s">
        <v>49</v>
      </c>
      <c r="J702" s="39"/>
      <c r="K702" s="38"/>
      <c r="L702" s="39"/>
      <c r="M702" s="39"/>
      <c r="N702" s="35" t="s">
        <v>17</v>
      </c>
      <c r="O702" s="40"/>
      <c r="P702" s="61"/>
      <c r="Q702" s="61"/>
      <c r="R702" s="61"/>
      <c r="S702" s="61"/>
      <c r="T702" s="61"/>
      <c r="U702" s="80"/>
      <c r="V702" s="80"/>
      <c r="W702" s="80"/>
    </row>
    <row r="703">
      <c r="A703" s="34">
        <v>45705.0</v>
      </c>
      <c r="B703" s="168">
        <v>45716.0</v>
      </c>
      <c r="C703" s="35">
        <v>141275.0</v>
      </c>
      <c r="D703" s="35"/>
      <c r="E703" s="34">
        <v>44774.0</v>
      </c>
      <c r="F703" s="36">
        <f t="shared" si="1"/>
        <v>30</v>
      </c>
      <c r="G703" s="34">
        <v>44791.0</v>
      </c>
      <c r="H703" s="36">
        <f t="shared" si="2"/>
        <v>30</v>
      </c>
      <c r="I703" s="35" t="s">
        <v>49</v>
      </c>
      <c r="J703" s="39"/>
      <c r="K703" s="38"/>
      <c r="L703" s="39"/>
      <c r="M703" s="39"/>
      <c r="N703" s="35" t="s">
        <v>17</v>
      </c>
      <c r="O703" s="40"/>
      <c r="P703" s="61"/>
      <c r="Q703" s="61"/>
      <c r="R703" s="61"/>
      <c r="S703" s="61"/>
      <c r="T703" s="61"/>
      <c r="U703" s="80"/>
      <c r="V703" s="80"/>
      <c r="W703" s="80"/>
    </row>
    <row r="704">
      <c r="A704" s="34">
        <v>45705.0</v>
      </c>
      <c r="B704" s="168">
        <v>45716.0</v>
      </c>
      <c r="C704" s="35">
        <v>211823.0</v>
      </c>
      <c r="D704" s="35"/>
      <c r="E704" s="34">
        <v>45413.0</v>
      </c>
      <c r="F704" s="36">
        <f t="shared" si="1"/>
        <v>9</v>
      </c>
      <c r="G704" s="34">
        <v>45432.0</v>
      </c>
      <c r="H704" s="36">
        <f t="shared" si="2"/>
        <v>9</v>
      </c>
      <c r="I704" s="35" t="s">
        <v>49</v>
      </c>
      <c r="J704" s="39"/>
      <c r="K704" s="38"/>
      <c r="L704" s="39"/>
      <c r="M704" s="39"/>
      <c r="N704" s="35" t="s">
        <v>17</v>
      </c>
      <c r="O704" s="40"/>
      <c r="P704" s="61"/>
      <c r="Q704" s="61"/>
      <c r="R704" s="61"/>
      <c r="S704" s="61"/>
      <c r="T704" s="61"/>
      <c r="U704" s="80"/>
      <c r="V704" s="80"/>
      <c r="W704" s="80"/>
    </row>
    <row r="705">
      <c r="A705" s="34">
        <v>45705.0</v>
      </c>
      <c r="B705" s="168">
        <v>45716.0</v>
      </c>
      <c r="C705" s="35">
        <v>77937.0</v>
      </c>
      <c r="D705" s="35"/>
      <c r="E705" s="34">
        <v>44197.0</v>
      </c>
      <c r="F705" s="36">
        <f t="shared" si="1"/>
        <v>49</v>
      </c>
      <c r="G705" s="34">
        <v>44263.0</v>
      </c>
      <c r="H705" s="36">
        <f t="shared" si="2"/>
        <v>47</v>
      </c>
      <c r="I705" s="35" t="s">
        <v>49</v>
      </c>
      <c r="J705" s="39"/>
      <c r="K705" s="38"/>
      <c r="L705" s="39"/>
      <c r="M705" s="39"/>
      <c r="N705" s="35" t="s">
        <v>17</v>
      </c>
      <c r="O705" s="40"/>
      <c r="P705" s="61"/>
      <c r="Q705" s="61"/>
      <c r="R705" s="61"/>
      <c r="S705" s="61"/>
      <c r="T705" s="61"/>
      <c r="U705" s="80"/>
      <c r="V705" s="80"/>
      <c r="W705" s="80"/>
    </row>
    <row r="706">
      <c r="A706" s="34">
        <v>45705.0</v>
      </c>
      <c r="B706" s="168">
        <v>45716.0</v>
      </c>
      <c r="C706" s="35">
        <v>152555.0</v>
      </c>
      <c r="D706" s="35"/>
      <c r="E706" s="34">
        <v>44958.0</v>
      </c>
      <c r="F706" s="36">
        <f t="shared" si="1"/>
        <v>24</v>
      </c>
      <c r="G706" s="34">
        <v>45003.0</v>
      </c>
      <c r="H706" s="36">
        <f t="shared" si="2"/>
        <v>23</v>
      </c>
      <c r="I706" s="35" t="s">
        <v>49</v>
      </c>
      <c r="J706" s="39"/>
      <c r="K706" s="38"/>
      <c r="L706" s="39"/>
      <c r="M706" s="39"/>
      <c r="N706" s="35" t="s">
        <v>17</v>
      </c>
      <c r="O706" s="40"/>
      <c r="P706" s="61"/>
      <c r="Q706" s="61"/>
      <c r="R706" s="61"/>
      <c r="S706" s="61"/>
      <c r="T706" s="61"/>
      <c r="U706" s="80"/>
      <c r="V706" s="80"/>
      <c r="W706" s="80"/>
    </row>
    <row r="707">
      <c r="A707" s="34">
        <v>45705.0</v>
      </c>
      <c r="B707" s="168">
        <v>45712.0</v>
      </c>
      <c r="C707" s="35">
        <v>237479.0</v>
      </c>
      <c r="D707" s="35"/>
      <c r="E707" s="34">
        <v>45261.0</v>
      </c>
      <c r="F707" s="36">
        <f t="shared" si="1"/>
        <v>14</v>
      </c>
      <c r="G707" s="37">
        <v>45644.0</v>
      </c>
      <c r="H707" s="36">
        <f t="shared" si="2"/>
        <v>2</v>
      </c>
      <c r="I707" s="35" t="s">
        <v>46</v>
      </c>
      <c r="J707" s="35" t="s">
        <v>31</v>
      </c>
      <c r="K707" s="48" t="s">
        <v>23</v>
      </c>
      <c r="L707" s="35" t="s">
        <v>54</v>
      </c>
      <c r="M707" s="34">
        <v>45710.0</v>
      </c>
      <c r="N707" s="35" t="s">
        <v>23</v>
      </c>
      <c r="O707" s="40"/>
      <c r="P707" s="61"/>
      <c r="Q707" s="61"/>
      <c r="R707" s="61"/>
      <c r="S707" s="61"/>
      <c r="T707" s="61"/>
      <c r="U707" s="80"/>
      <c r="V707" s="80"/>
      <c r="W707" s="80"/>
    </row>
    <row r="708">
      <c r="A708" s="34">
        <v>45705.0</v>
      </c>
      <c r="B708" s="168">
        <v>45716.0</v>
      </c>
      <c r="C708" s="35">
        <v>60457.0</v>
      </c>
      <c r="D708" s="35"/>
      <c r="E708" s="34">
        <v>43800.0</v>
      </c>
      <c r="F708" s="36">
        <f t="shared" si="1"/>
        <v>62</v>
      </c>
      <c r="G708" s="34">
        <v>44054.0</v>
      </c>
      <c r="H708" s="36">
        <f t="shared" si="2"/>
        <v>54</v>
      </c>
      <c r="I708" s="35" t="s">
        <v>49</v>
      </c>
      <c r="J708" s="39"/>
      <c r="K708" s="38"/>
      <c r="L708" s="39"/>
      <c r="M708" s="39"/>
      <c r="N708" s="35" t="s">
        <v>17</v>
      </c>
      <c r="O708" s="40"/>
      <c r="P708" s="61"/>
      <c r="Q708" s="61"/>
      <c r="R708" s="61"/>
      <c r="S708" s="61"/>
      <c r="T708" s="61"/>
      <c r="U708" s="80"/>
      <c r="V708" s="80"/>
      <c r="W708" s="80"/>
    </row>
    <row r="709">
      <c r="A709" s="34">
        <v>45705.0</v>
      </c>
      <c r="B709" s="168">
        <v>45716.0</v>
      </c>
      <c r="C709" s="35">
        <v>136932.0</v>
      </c>
      <c r="D709" s="35"/>
      <c r="E709" s="34">
        <v>44743.0</v>
      </c>
      <c r="F709" s="36">
        <f t="shared" si="1"/>
        <v>31</v>
      </c>
      <c r="G709" s="34">
        <v>44762.0</v>
      </c>
      <c r="H709" s="36">
        <f t="shared" si="2"/>
        <v>31</v>
      </c>
      <c r="I709" s="35" t="s">
        <v>118</v>
      </c>
      <c r="J709" s="39"/>
      <c r="K709" s="38"/>
      <c r="L709" s="39"/>
      <c r="M709" s="39"/>
      <c r="N709" s="35" t="s">
        <v>17</v>
      </c>
      <c r="O709" s="40"/>
      <c r="P709" s="61"/>
      <c r="Q709" s="61"/>
      <c r="R709" s="61"/>
      <c r="S709" s="61"/>
      <c r="T709" s="61"/>
      <c r="U709" s="80"/>
      <c r="V709" s="80"/>
      <c r="W709" s="80"/>
    </row>
    <row r="710">
      <c r="A710" s="121">
        <v>45705.0</v>
      </c>
      <c r="B710" s="168">
        <v>45716.0</v>
      </c>
      <c r="C710" s="35">
        <v>230229.0</v>
      </c>
      <c r="D710" s="35"/>
      <c r="E710" s="34">
        <v>45505.0</v>
      </c>
      <c r="F710" s="36">
        <f t="shared" si="1"/>
        <v>6</v>
      </c>
      <c r="G710" s="34">
        <v>45572.0</v>
      </c>
      <c r="H710" s="36">
        <f t="shared" si="2"/>
        <v>4</v>
      </c>
      <c r="I710" s="35" t="s">
        <v>49</v>
      </c>
      <c r="J710" s="39"/>
      <c r="K710" s="38"/>
      <c r="L710" s="39"/>
      <c r="M710" s="39"/>
      <c r="N710" s="35" t="s">
        <v>17</v>
      </c>
      <c r="O710" s="40"/>
      <c r="P710" s="135"/>
      <c r="Q710" s="41"/>
      <c r="R710" s="41"/>
      <c r="S710" s="41"/>
      <c r="T710" s="41"/>
      <c r="U710" s="41"/>
      <c r="V710" s="41"/>
      <c r="W710" s="41"/>
    </row>
    <row r="711">
      <c r="A711" s="121">
        <v>45705.0</v>
      </c>
      <c r="B711" s="34">
        <v>45706.0</v>
      </c>
      <c r="C711" s="35">
        <v>136908.0</v>
      </c>
      <c r="D711" s="35"/>
      <c r="E711" s="34"/>
      <c r="F711" s="36"/>
      <c r="G711" s="34"/>
      <c r="H711" s="36"/>
      <c r="I711" s="35"/>
      <c r="J711" s="39"/>
      <c r="K711" s="48" t="s">
        <v>51</v>
      </c>
      <c r="L711" s="35" t="s">
        <v>54</v>
      </c>
      <c r="M711" s="34">
        <v>45706.0</v>
      </c>
      <c r="N711" s="35" t="s">
        <v>15</v>
      </c>
      <c r="O711" s="40"/>
      <c r="P711" s="41"/>
      <c r="Q711" s="41"/>
      <c r="R711" s="41"/>
      <c r="S711" s="41"/>
      <c r="T711" s="41"/>
      <c r="U711" s="41"/>
      <c r="V711" s="41"/>
      <c r="W711" s="41"/>
    </row>
    <row r="712">
      <c r="A712" s="121">
        <v>45705.0</v>
      </c>
      <c r="B712" s="34">
        <v>45706.0</v>
      </c>
      <c r="C712" s="35">
        <v>169040.0</v>
      </c>
      <c r="D712" s="35"/>
      <c r="E712" s="34"/>
      <c r="F712" s="36"/>
      <c r="G712" s="34"/>
      <c r="H712" s="36"/>
      <c r="I712" s="35" t="s">
        <v>49</v>
      </c>
      <c r="J712" s="35">
        <v>210.0</v>
      </c>
      <c r="K712" s="48">
        <v>16000.0</v>
      </c>
      <c r="L712" s="35" t="s">
        <v>54</v>
      </c>
      <c r="M712" s="34">
        <v>45706.0</v>
      </c>
      <c r="N712" s="35" t="s">
        <v>20</v>
      </c>
      <c r="O712" s="40"/>
      <c r="P712" s="41"/>
      <c r="Q712" s="41"/>
      <c r="R712" s="41"/>
      <c r="S712" s="41"/>
      <c r="T712" s="41"/>
      <c r="U712" s="41"/>
      <c r="V712" s="41"/>
      <c r="W712" s="41"/>
    </row>
    <row r="713">
      <c r="A713" s="121">
        <v>45705.0</v>
      </c>
      <c r="B713" s="34">
        <v>45706.0</v>
      </c>
      <c r="C713" s="35">
        <v>240923.0</v>
      </c>
      <c r="D713" s="35"/>
      <c r="E713" s="34"/>
      <c r="F713" s="36"/>
      <c r="G713" s="34"/>
      <c r="H713" s="36"/>
      <c r="I713" s="35" t="s">
        <v>49</v>
      </c>
      <c r="J713" s="35">
        <v>208.0</v>
      </c>
      <c r="K713" s="48">
        <v>3000.0</v>
      </c>
      <c r="L713" s="35" t="s">
        <v>54</v>
      </c>
      <c r="M713" s="34">
        <v>45706.0</v>
      </c>
      <c r="N713" s="35" t="s">
        <v>15</v>
      </c>
      <c r="O713" s="40"/>
      <c r="P713" s="41"/>
      <c r="Q713" s="41"/>
      <c r="R713" s="41"/>
      <c r="S713" s="41"/>
      <c r="T713" s="41"/>
      <c r="U713" s="41"/>
      <c r="V713" s="41"/>
      <c r="W713" s="41"/>
    </row>
    <row r="714">
      <c r="A714" s="121">
        <v>45705.0</v>
      </c>
      <c r="B714" s="34">
        <v>45706.0</v>
      </c>
      <c r="C714" s="35">
        <v>222019.0</v>
      </c>
      <c r="D714" s="35"/>
      <c r="E714" s="34"/>
      <c r="F714" s="36"/>
      <c r="G714" s="34"/>
      <c r="H714" s="36"/>
      <c r="I714" s="35" t="s">
        <v>39</v>
      </c>
      <c r="J714" s="35">
        <v>504.0</v>
      </c>
      <c r="K714" s="48">
        <v>8900.0</v>
      </c>
      <c r="L714" s="35" t="s">
        <v>54</v>
      </c>
      <c r="M714" s="34">
        <v>45706.0</v>
      </c>
      <c r="N714" s="35" t="s">
        <v>20</v>
      </c>
      <c r="O714" s="40"/>
      <c r="P714" s="41"/>
      <c r="Q714" s="41"/>
      <c r="R714" s="41"/>
      <c r="S714" s="41"/>
      <c r="T714" s="41"/>
      <c r="U714" s="41"/>
      <c r="V714" s="41"/>
      <c r="W714" s="41"/>
    </row>
    <row r="715">
      <c r="A715" s="121">
        <v>45705.0</v>
      </c>
      <c r="B715" s="34">
        <v>45706.0</v>
      </c>
      <c r="C715" s="35">
        <v>228384.0</v>
      </c>
      <c r="D715" s="35"/>
      <c r="E715" s="34"/>
      <c r="F715" s="36"/>
      <c r="G715" s="34"/>
      <c r="H715" s="36"/>
      <c r="I715" s="35" t="s">
        <v>39</v>
      </c>
      <c r="J715" s="35">
        <v>501.0</v>
      </c>
      <c r="K715" s="48" t="s">
        <v>74</v>
      </c>
      <c r="L715" s="35" t="s">
        <v>68</v>
      </c>
      <c r="M715" s="34">
        <v>45706.0</v>
      </c>
      <c r="N715" s="35" t="s">
        <v>15</v>
      </c>
      <c r="O715" s="40"/>
      <c r="P715" s="41"/>
      <c r="Q715" s="41"/>
      <c r="R715" s="41"/>
      <c r="S715" s="41"/>
      <c r="T715" s="41"/>
      <c r="U715" s="41"/>
      <c r="V715" s="41"/>
      <c r="W715" s="41"/>
    </row>
  </sheetData>
  <mergeCells count="5">
    <mergeCell ref="R2:S2"/>
    <mergeCell ref="U2:V2"/>
    <mergeCell ref="T3:T12"/>
    <mergeCell ref="Q14:S14"/>
    <mergeCell ref="U15:V15"/>
  </mergeCells>
  <conditionalFormatting sqref="N2:N715">
    <cfRule type="cellIs" dxfId="0" priority="1" operator="equal">
      <formula>"PENDENTE"</formula>
    </cfRule>
  </conditionalFormatting>
  <conditionalFormatting sqref="N2:N715">
    <cfRule type="cellIs" dxfId="1" priority="2" operator="equal">
      <formula>"PRIORIDADE"</formula>
    </cfRule>
  </conditionalFormatting>
  <conditionalFormatting sqref="N2:N715">
    <cfRule type="cellIs" dxfId="2" priority="3" operator="equal">
      <formula>"PRIORIDADE TOTAL"</formula>
    </cfRule>
  </conditionalFormatting>
  <conditionalFormatting sqref="N2:N715">
    <cfRule type="containsText" dxfId="3" priority="4" operator="containsText" text="ANÁLISE">
      <formula>NOT(ISERROR(SEARCH(("ANÁLISE"),(N2))))</formula>
    </cfRule>
  </conditionalFormatting>
  <conditionalFormatting sqref="N2:N715">
    <cfRule type="containsText" dxfId="4" priority="5" operator="containsText" text="VERIFICADO">
      <formula>NOT(ISERROR(SEARCH(("VERIFICADO"),(N2))))</formula>
    </cfRule>
  </conditionalFormatting>
  <conditionalFormatting sqref="N2:N715">
    <cfRule type="containsText" dxfId="5" priority="6" operator="containsText" text="APREENDIDO">
      <formula>NOT(ISERROR(SEARCH(("APREENDIDO"),(N2))))</formula>
    </cfRule>
  </conditionalFormatting>
  <conditionalFormatting sqref="N2:N715">
    <cfRule type="containsText" dxfId="6" priority="7" operator="containsText" text="APROVADO">
      <formula>NOT(ISERROR(SEARCH(("APROVADO"),(N2))))</formula>
    </cfRule>
  </conditionalFormatting>
  <conditionalFormatting sqref="N2:N715">
    <cfRule type="containsText" dxfId="7" priority="8" operator="containsText" text="QUITADO">
      <formula>NOT(ISERROR(SEARCH(("QUITADO"),(N2))))</formula>
    </cfRule>
  </conditionalFormatting>
  <conditionalFormatting sqref="N2:N715">
    <cfRule type="containsText" dxfId="8" priority="9" operator="containsText" text="OUTROS ACORDOS">
      <formula>NOT(ISERROR(SEARCH(("OUTROS ACORDOS"),(N2))))</formula>
    </cfRule>
  </conditionalFormatting>
  <conditionalFormatting sqref="N2:N715">
    <cfRule type="containsText" dxfId="9" priority="10" operator="containsText" text="CANCELADO">
      <formula>NOT(ISERROR(SEARCH(("CANCELADO"),(N2))))</formula>
    </cfRule>
  </conditionalFormatting>
  <conditionalFormatting sqref="W16">
    <cfRule type="notContainsBlanks" dxfId="11" priority="11">
      <formula>LEN(TRIM(W16))&gt;0</formula>
    </cfRule>
  </conditionalFormatting>
  <dataValidations>
    <dataValidation type="list" allowBlank="1" showErrorMessage="1" sqref="N2:N715">
      <formula1>"PENDENTE,PRIORIDADE,PRIORIDADE TOTAL,VERIFICADO,ANÁLISE,APROVADO,QUITADO,APREENDIDO,CANCELADO,OUTROS ACORDOS"</formula1>
    </dataValidation>
    <dataValidation type="list" allowBlank="1" showErrorMessage="1" sqref="I2:I715">
      <formula1>"BRADESCO,BV FINANCEIRA,CREDITAS,GMAC,HYUNDAI,ITAÚ,OMNI S.A.,PANAMERICANO,PSA,RCI,RENNER,SAFRA,SANTANA,SANTANDER,TOYOTA,VOLKSWAGEN"</formula1>
    </dataValidation>
    <dataValidation type="list" allowBlank="1" showErrorMessage="1" sqref="D2:D129 D131:D715">
      <formula1>"BELO HORIZONTE,BLUMENAU,BRUSQUE,CAMPO GRANDE,CASCÁVEL,CHAPECÓ,CRICIUMA,CURITIBA,FLORIANOPOLIS,GUARAPUAVA,ITAJAI,JARAGUA DO SUL,JOINVILLE,LONDRINA,MARINGÁ,PALHOÇA,PATO BRANCO,PONTA GROSSA,RIO DO SUL,SANTA LUZIA,SÃO JOSE,SISTEMA ANTIGO"</formula1>
    </dataValidation>
    <dataValidation type="list" allowBlank="1" showErrorMessage="1" sqref="L2:L715">
      <formula1>"LIGAÇÃO,WPP,SEM SUCESSO"</formula1>
    </dataValidation>
    <dataValidation type="list" allowBlank="1" showErrorMessage="1" sqref="S16:S55">
      <formula1>"PAGO,NÃO PAGO,AGUARDANDO"</formula1>
    </dataValidation>
    <dataValidation type="list" allowBlank="1" showErrorMessage="1" sqref="D130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8" max="8" width="11.88"/>
    <col customWidth="1" min="9" max="9" width="16.25"/>
    <col customWidth="1" min="10" max="10" width="9.5"/>
    <col customWidth="1" min="11" max="11" width="17.63"/>
    <col customWidth="1" min="12" max="12" width="16.5"/>
    <col customWidth="1" min="13" max="13" width="18.13"/>
    <col customWidth="1" min="14" max="14" width="19.0"/>
    <col customWidth="1" min="15" max="15" width="24.0"/>
    <col customWidth="1" min="16" max="17" width="18.0"/>
    <col customWidth="1" min="18" max="18" width="14.63"/>
    <col customWidth="1" min="19" max="19" width="14.5"/>
    <col customWidth="1" min="20" max="20" width="8.63"/>
    <col customWidth="1" min="21" max="21" width="16.63"/>
    <col customWidth="1" min="22" max="23" width="10.13"/>
  </cols>
  <sheetData>
    <row r="1" ht="24.0" customHeight="1">
      <c r="A1" s="28" t="s">
        <v>24</v>
      </c>
      <c r="B1" s="28" t="s">
        <v>25</v>
      </c>
      <c r="C1" s="28" t="s">
        <v>26</v>
      </c>
      <c r="D1" s="29" t="s">
        <v>27</v>
      </c>
      <c r="E1" s="30" t="s">
        <v>28</v>
      </c>
      <c r="F1" s="31" t="s">
        <v>29</v>
      </c>
      <c r="G1" s="31" t="s">
        <v>30</v>
      </c>
      <c r="H1" s="31" t="s">
        <v>29</v>
      </c>
      <c r="I1" s="29" t="s">
        <v>31</v>
      </c>
      <c r="J1" s="31" t="s">
        <v>32</v>
      </c>
      <c r="K1" s="32" t="s">
        <v>33</v>
      </c>
      <c r="L1" s="31" t="s">
        <v>34</v>
      </c>
      <c r="M1" s="29" t="s">
        <v>35</v>
      </c>
      <c r="N1" s="31" t="s">
        <v>36</v>
      </c>
      <c r="O1" s="31" t="s">
        <v>37</v>
      </c>
      <c r="P1" s="33"/>
      <c r="Q1" s="33"/>
      <c r="R1" s="33"/>
      <c r="S1" s="33"/>
      <c r="T1" s="33"/>
      <c r="U1" s="33"/>
      <c r="V1" s="33"/>
      <c r="W1" s="33"/>
    </row>
    <row r="2" ht="15.75" customHeight="1">
      <c r="A2" s="34">
        <v>45702.0</v>
      </c>
      <c r="B2" s="34">
        <v>45706.0</v>
      </c>
      <c r="C2" s="35">
        <v>161063.0</v>
      </c>
      <c r="D2" s="35" t="s">
        <v>42</v>
      </c>
      <c r="E2" s="34">
        <v>45017.0</v>
      </c>
      <c r="F2" s="36">
        <f t="shared" ref="F2:F113" si="1">DATEDIF(E2,TODAY(),"M")</f>
        <v>22</v>
      </c>
      <c r="G2" s="37">
        <v>45041.0</v>
      </c>
      <c r="H2" s="36">
        <f t="shared" ref="H2:H113" si="2">DATEDIF(G2,TODAY(),"M")</f>
        <v>22</v>
      </c>
      <c r="I2" s="35" t="s">
        <v>49</v>
      </c>
      <c r="J2" s="35" t="s">
        <v>447</v>
      </c>
      <c r="K2" s="48">
        <v>30000.0</v>
      </c>
      <c r="L2" s="35"/>
      <c r="M2" s="34">
        <v>45702.0</v>
      </c>
      <c r="N2" s="35" t="s">
        <v>21</v>
      </c>
      <c r="O2" s="55" t="s">
        <v>448</v>
      </c>
      <c r="P2" s="41"/>
      <c r="Q2" s="42"/>
      <c r="R2" s="43" t="s">
        <v>40</v>
      </c>
      <c r="S2" s="44"/>
      <c r="T2" s="45">
        <f>TODAY()</f>
        <v>45716</v>
      </c>
      <c r="U2" s="46" t="s">
        <v>41</v>
      </c>
      <c r="V2" s="44"/>
      <c r="W2" s="47"/>
    </row>
    <row r="3" ht="15.75" customHeight="1">
      <c r="A3" s="34">
        <v>45705.0</v>
      </c>
      <c r="B3" s="34">
        <v>45707.0</v>
      </c>
      <c r="C3" s="35">
        <v>198284.0</v>
      </c>
      <c r="D3" s="35" t="s">
        <v>42</v>
      </c>
      <c r="E3" s="34">
        <v>45231.0</v>
      </c>
      <c r="F3" s="36">
        <f t="shared" si="1"/>
        <v>15</v>
      </c>
      <c r="G3" s="34">
        <v>45303.0</v>
      </c>
      <c r="H3" s="36">
        <f t="shared" si="2"/>
        <v>13</v>
      </c>
      <c r="I3" s="35" t="s">
        <v>62</v>
      </c>
      <c r="J3" s="35">
        <v>120.0</v>
      </c>
      <c r="K3" s="48">
        <v>0.0</v>
      </c>
      <c r="L3" s="35" t="s">
        <v>68</v>
      </c>
      <c r="M3" s="37">
        <v>45706.0</v>
      </c>
      <c r="N3" s="35" t="s">
        <v>21</v>
      </c>
      <c r="O3" s="55" t="s">
        <v>208</v>
      </c>
      <c r="P3" s="41"/>
      <c r="Q3" s="42"/>
      <c r="R3" s="50" t="s">
        <v>15</v>
      </c>
      <c r="S3" s="51">
        <f>COUNTIFS(N:N,"VERIFICADO",B:B,T2)</f>
        <v>5</v>
      </c>
      <c r="T3" s="52"/>
      <c r="U3" s="50" t="s">
        <v>15</v>
      </c>
      <c r="V3" s="51">
        <f>COUNTIFS(N:N,"VERIFICADO")</f>
        <v>65</v>
      </c>
      <c r="W3" s="53"/>
    </row>
    <row r="4" ht="15.75" customHeight="1">
      <c r="A4" s="34">
        <v>45705.0</v>
      </c>
      <c r="B4" s="34">
        <v>45707.0</v>
      </c>
      <c r="C4" s="35">
        <v>237621.0</v>
      </c>
      <c r="D4" s="35" t="s">
        <v>42</v>
      </c>
      <c r="E4" s="34">
        <v>45566.0</v>
      </c>
      <c r="F4" s="36">
        <f t="shared" si="1"/>
        <v>4</v>
      </c>
      <c r="G4" s="34">
        <v>45647.0</v>
      </c>
      <c r="H4" s="36">
        <f t="shared" si="2"/>
        <v>2</v>
      </c>
      <c r="I4" s="35" t="s">
        <v>43</v>
      </c>
      <c r="J4" s="35" t="s">
        <v>138</v>
      </c>
      <c r="K4" s="38"/>
      <c r="L4" s="35"/>
      <c r="M4" s="39"/>
      <c r="N4" s="35" t="s">
        <v>23</v>
      </c>
      <c r="O4" s="40"/>
      <c r="P4" s="41"/>
      <c r="Q4" s="42"/>
      <c r="R4" s="50" t="s">
        <v>16</v>
      </c>
      <c r="S4" s="51">
        <f>COUNTIFS(N:N,"análise",B:B,T2)</f>
        <v>0</v>
      </c>
      <c r="U4" s="50" t="s">
        <v>16</v>
      </c>
      <c r="V4" s="51">
        <f>COUNTIFS(N:N,"ANÁLISE")</f>
        <v>3</v>
      </c>
      <c r="W4" s="53"/>
    </row>
    <row r="5" ht="15.75" customHeight="1">
      <c r="A5" s="34">
        <v>45705.0</v>
      </c>
      <c r="B5" s="34">
        <v>45709.0</v>
      </c>
      <c r="C5" s="35">
        <v>206278.0</v>
      </c>
      <c r="D5" s="35" t="s">
        <v>48</v>
      </c>
      <c r="E5" s="34">
        <v>45323.0</v>
      </c>
      <c r="F5" s="36">
        <f t="shared" si="1"/>
        <v>12</v>
      </c>
      <c r="G5" s="34">
        <v>45364.0</v>
      </c>
      <c r="H5" s="36">
        <f t="shared" si="2"/>
        <v>11</v>
      </c>
      <c r="I5" s="35" t="s">
        <v>62</v>
      </c>
      <c r="J5" s="35" t="s">
        <v>449</v>
      </c>
      <c r="K5" s="48"/>
      <c r="L5" s="39"/>
      <c r="M5" s="34">
        <v>45343.0</v>
      </c>
      <c r="N5" s="35" t="s">
        <v>15</v>
      </c>
      <c r="O5" s="40"/>
      <c r="P5" s="41"/>
      <c r="Q5" s="42"/>
      <c r="R5" s="50" t="s">
        <v>17</v>
      </c>
      <c r="S5" s="51">
        <f>COUNTIFS(N:N,"pendente",B:B,T2)</f>
        <v>467</v>
      </c>
      <c r="U5" s="50" t="s">
        <v>17</v>
      </c>
      <c r="V5" s="51">
        <f>COUNTIFS(N:N,"PENDENTE")</f>
        <v>467</v>
      </c>
      <c r="W5" s="53"/>
    </row>
    <row r="6" ht="15.75" customHeight="1">
      <c r="A6" s="34">
        <v>45705.0</v>
      </c>
      <c r="B6" s="34">
        <v>45709.0</v>
      </c>
      <c r="C6" s="35">
        <v>164288.0</v>
      </c>
      <c r="D6" s="35" t="s">
        <v>48</v>
      </c>
      <c r="E6" s="34">
        <v>44986.0</v>
      </c>
      <c r="F6" s="36">
        <f t="shared" si="1"/>
        <v>23</v>
      </c>
      <c r="G6" s="34">
        <v>45005.0</v>
      </c>
      <c r="H6" s="36">
        <f t="shared" si="2"/>
        <v>23</v>
      </c>
      <c r="I6" s="35" t="s">
        <v>43</v>
      </c>
      <c r="J6" s="35">
        <v>314.0</v>
      </c>
      <c r="K6" s="38"/>
      <c r="L6" s="35" t="s">
        <v>54</v>
      </c>
      <c r="M6" s="34">
        <v>45709.0</v>
      </c>
      <c r="N6" s="35" t="s">
        <v>20</v>
      </c>
      <c r="O6" s="40"/>
      <c r="P6" s="41"/>
      <c r="Q6" s="42"/>
      <c r="R6" s="50" t="s">
        <v>18</v>
      </c>
      <c r="S6" s="51">
        <f>COUNTIFS(N:N,"prioridade",B:B,T2)</f>
        <v>3</v>
      </c>
      <c r="U6" s="50" t="s">
        <v>18</v>
      </c>
      <c r="V6" s="51">
        <f>COUNTIFS(N:N,"PRIORIDADE")</f>
        <v>3</v>
      </c>
      <c r="W6" s="53"/>
    </row>
    <row r="7" ht="15.75" customHeight="1">
      <c r="A7" s="34">
        <v>45705.0</v>
      </c>
      <c r="B7" s="34">
        <v>45708.0</v>
      </c>
      <c r="C7" s="35">
        <v>208569.0</v>
      </c>
      <c r="D7" s="35" t="s">
        <v>48</v>
      </c>
      <c r="E7" s="34">
        <v>44348.0</v>
      </c>
      <c r="F7" s="36">
        <f t="shared" si="1"/>
        <v>44</v>
      </c>
      <c r="G7" s="37">
        <v>45384.0</v>
      </c>
      <c r="H7" s="36">
        <f t="shared" si="2"/>
        <v>10</v>
      </c>
      <c r="I7" s="35" t="s">
        <v>39</v>
      </c>
      <c r="J7" s="35">
        <v>537.0</v>
      </c>
      <c r="K7" s="38"/>
      <c r="L7" s="35" t="s">
        <v>68</v>
      </c>
      <c r="M7" s="34">
        <v>45708.0</v>
      </c>
      <c r="N7" s="35" t="s">
        <v>20</v>
      </c>
      <c r="O7" s="40"/>
      <c r="P7" s="41"/>
      <c r="Q7" s="42"/>
      <c r="R7" s="50" t="s">
        <v>19</v>
      </c>
      <c r="S7" s="51">
        <f>COUNTIFS(N:N,"prioridade total",B:B,T2)</f>
        <v>0</v>
      </c>
      <c r="U7" s="50" t="s">
        <v>19</v>
      </c>
      <c r="V7" s="51">
        <f>COUNTIFS(N:N,"PRIORIDADE TOTAL")</f>
        <v>0</v>
      </c>
      <c r="W7" s="53"/>
    </row>
    <row r="8" ht="15.75" customHeight="1">
      <c r="A8" s="34">
        <v>45705.0</v>
      </c>
      <c r="B8" s="34">
        <v>45715.0</v>
      </c>
      <c r="C8" s="35">
        <v>215548.0</v>
      </c>
      <c r="D8" s="35" t="s">
        <v>48</v>
      </c>
      <c r="E8" s="34">
        <v>45292.0</v>
      </c>
      <c r="F8" s="36">
        <f t="shared" si="1"/>
        <v>13</v>
      </c>
      <c r="G8" s="34">
        <v>45440.0</v>
      </c>
      <c r="H8" s="36">
        <f t="shared" si="2"/>
        <v>9</v>
      </c>
      <c r="I8" s="35" t="s">
        <v>268</v>
      </c>
      <c r="J8" s="35">
        <v>301.0</v>
      </c>
      <c r="K8" s="48">
        <v>3000.0</v>
      </c>
      <c r="L8" s="35" t="s">
        <v>68</v>
      </c>
      <c r="M8" s="34">
        <v>45715.0</v>
      </c>
      <c r="N8" s="35" t="s">
        <v>21</v>
      </c>
      <c r="O8" s="55"/>
      <c r="P8" s="41"/>
      <c r="Q8" s="42"/>
      <c r="R8" s="50" t="s">
        <v>20</v>
      </c>
      <c r="S8" s="51">
        <f>COUNTIFS(N:N,"aprovado",B:B,T2)</f>
        <v>4</v>
      </c>
      <c r="U8" s="50" t="s">
        <v>20</v>
      </c>
      <c r="V8" s="51">
        <f>COUNTIFS(N:N,"APROVADO")</f>
        <v>54</v>
      </c>
      <c r="W8" s="53"/>
    </row>
    <row r="9" ht="15.75" customHeight="1">
      <c r="A9" s="34">
        <v>45694.0</v>
      </c>
      <c r="B9" s="34">
        <v>45706.0</v>
      </c>
      <c r="C9" s="35">
        <v>195863.0</v>
      </c>
      <c r="D9" s="35" t="s">
        <v>48</v>
      </c>
      <c r="E9" s="34">
        <v>45383.0</v>
      </c>
      <c r="F9" s="36">
        <f t="shared" si="1"/>
        <v>10</v>
      </c>
      <c r="G9" s="37">
        <v>45399.0</v>
      </c>
      <c r="H9" s="36">
        <f t="shared" si="2"/>
        <v>10</v>
      </c>
      <c r="I9" s="35" t="s">
        <v>268</v>
      </c>
      <c r="J9" s="35">
        <v>307.0</v>
      </c>
      <c r="K9" s="48">
        <v>9000.0</v>
      </c>
      <c r="L9" s="39"/>
      <c r="M9" s="34">
        <v>45706.0</v>
      </c>
      <c r="N9" s="35" t="s">
        <v>15</v>
      </c>
      <c r="O9" s="40"/>
      <c r="P9" s="41"/>
      <c r="Q9" s="42"/>
      <c r="R9" s="56" t="s">
        <v>21</v>
      </c>
      <c r="S9" s="51">
        <f>COUNTIFS(N:N,"quitado",B:B,T2)</f>
        <v>4</v>
      </c>
      <c r="U9" s="56" t="s">
        <v>21</v>
      </c>
      <c r="V9" s="51">
        <f>COUNTIFS(N:N,"QUITADO")</f>
        <v>37</v>
      </c>
      <c r="W9" s="53"/>
    </row>
    <row r="10" ht="15.75" customHeight="1">
      <c r="A10" s="34">
        <v>45705.0</v>
      </c>
      <c r="B10" s="168">
        <v>45716.0</v>
      </c>
      <c r="C10" s="35">
        <v>174654.0</v>
      </c>
      <c r="D10" s="35" t="s">
        <v>48</v>
      </c>
      <c r="E10" s="34">
        <v>45413.0</v>
      </c>
      <c r="F10" s="36">
        <f t="shared" si="1"/>
        <v>9</v>
      </c>
      <c r="G10" s="34">
        <v>45448.0</v>
      </c>
      <c r="H10" s="36">
        <f t="shared" si="2"/>
        <v>8</v>
      </c>
      <c r="I10" s="35" t="s">
        <v>47</v>
      </c>
      <c r="J10" s="35">
        <v>1002.0</v>
      </c>
      <c r="K10" s="38"/>
      <c r="L10" s="39"/>
      <c r="M10" s="34">
        <v>45678.0</v>
      </c>
      <c r="N10" s="35" t="s">
        <v>17</v>
      </c>
      <c r="O10" s="40"/>
      <c r="P10" s="41"/>
      <c r="Q10" s="42"/>
      <c r="R10" s="50" t="s">
        <v>22</v>
      </c>
      <c r="S10" s="51">
        <f>COUNTIFS(N:N,"apreendido",B:B,T2)</f>
        <v>2</v>
      </c>
      <c r="U10" s="50" t="s">
        <v>22</v>
      </c>
      <c r="V10" s="51">
        <f>COUNTIFS(N:N,"APREENDIDO")</f>
        <v>3</v>
      </c>
      <c r="W10" s="53"/>
    </row>
    <row r="11" ht="15.75" customHeight="1">
      <c r="A11" s="34">
        <v>45705.0</v>
      </c>
      <c r="B11" s="168">
        <v>45716.0</v>
      </c>
      <c r="C11" s="35">
        <v>215104.0</v>
      </c>
      <c r="D11" s="35" t="s">
        <v>48</v>
      </c>
      <c r="E11" s="34">
        <v>45413.0</v>
      </c>
      <c r="F11" s="36">
        <f t="shared" si="1"/>
        <v>9</v>
      </c>
      <c r="G11" s="34">
        <v>45432.0</v>
      </c>
      <c r="H11" s="36">
        <f t="shared" si="2"/>
        <v>9</v>
      </c>
      <c r="I11" s="35" t="s">
        <v>49</v>
      </c>
      <c r="J11" s="35" t="s">
        <v>31</v>
      </c>
      <c r="K11" s="38"/>
      <c r="L11" s="39"/>
      <c r="M11" s="34">
        <v>45565.0</v>
      </c>
      <c r="N11" s="35" t="s">
        <v>17</v>
      </c>
      <c r="O11" s="40"/>
      <c r="P11" s="41"/>
      <c r="Q11" s="42"/>
      <c r="R11" s="50" t="s">
        <v>23</v>
      </c>
      <c r="S11" s="51">
        <f>COUNTIFS(N:N,"cancelado",B:B,T2)</f>
        <v>2</v>
      </c>
      <c r="U11" s="50" t="s">
        <v>23</v>
      </c>
      <c r="V11" s="51">
        <f>COUNTIFS(N:N,"CANCELADO")</f>
        <v>15</v>
      </c>
      <c r="W11" s="53"/>
    </row>
    <row r="12" ht="15.75" customHeight="1">
      <c r="A12" s="34">
        <v>45705.0</v>
      </c>
      <c r="B12" s="34">
        <v>45706.0</v>
      </c>
      <c r="C12" s="35">
        <v>227860.0</v>
      </c>
      <c r="D12" s="35" t="s">
        <v>48</v>
      </c>
      <c r="E12" s="34">
        <v>45474.0</v>
      </c>
      <c r="F12" s="36">
        <f t="shared" si="1"/>
        <v>7</v>
      </c>
      <c r="G12" s="34">
        <v>45560.0</v>
      </c>
      <c r="H12" s="36">
        <f t="shared" si="2"/>
        <v>5</v>
      </c>
      <c r="I12" s="35" t="s">
        <v>268</v>
      </c>
      <c r="J12" s="35">
        <v>301.0</v>
      </c>
      <c r="K12" s="48">
        <v>5000.0</v>
      </c>
      <c r="L12" s="39"/>
      <c r="M12" s="34">
        <v>45706.0</v>
      </c>
      <c r="N12" s="35" t="s">
        <v>15</v>
      </c>
      <c r="O12" s="40"/>
      <c r="P12" s="57"/>
      <c r="Q12" s="42"/>
      <c r="R12" s="58" t="s">
        <v>14</v>
      </c>
      <c r="S12" s="59">
        <f>SUM(S3,S4,S8)</f>
        <v>9</v>
      </c>
      <c r="T12" s="19"/>
      <c r="U12" s="58" t="s">
        <v>14</v>
      </c>
      <c r="V12" s="59">
        <f>SUM(V3:V11)</f>
        <v>647</v>
      </c>
      <c r="W12" s="60"/>
    </row>
    <row r="13">
      <c r="A13" s="34">
        <v>45705.0</v>
      </c>
      <c r="B13" s="168">
        <v>45716.0</v>
      </c>
      <c r="C13" s="35">
        <v>216265.0</v>
      </c>
      <c r="D13" s="35" t="s">
        <v>48</v>
      </c>
      <c r="E13" s="34">
        <v>45413.0</v>
      </c>
      <c r="F13" s="36">
        <f t="shared" si="1"/>
        <v>9</v>
      </c>
      <c r="G13" s="34">
        <v>45444.0</v>
      </c>
      <c r="H13" s="36">
        <f t="shared" si="2"/>
        <v>8</v>
      </c>
      <c r="I13" s="35" t="s">
        <v>49</v>
      </c>
      <c r="J13" s="35" t="s">
        <v>450</v>
      </c>
      <c r="K13" s="38"/>
      <c r="L13" s="39"/>
      <c r="M13" s="34">
        <v>45568.0</v>
      </c>
      <c r="N13" s="35" t="s">
        <v>17</v>
      </c>
      <c r="O13" s="40"/>
      <c r="P13" s="61"/>
      <c r="Q13" s="62"/>
      <c r="R13" s="63"/>
      <c r="S13" s="63"/>
      <c r="T13" s="64"/>
      <c r="U13" s="63"/>
      <c r="V13" s="63"/>
      <c r="W13" s="65"/>
    </row>
    <row r="14">
      <c r="A14" s="34">
        <v>45705.0</v>
      </c>
      <c r="B14" s="168">
        <v>45716.0</v>
      </c>
      <c r="C14" s="35">
        <v>237160.0</v>
      </c>
      <c r="D14" s="35" t="s">
        <v>48</v>
      </c>
      <c r="E14" s="34">
        <v>45505.0</v>
      </c>
      <c r="F14" s="36">
        <f t="shared" si="1"/>
        <v>6</v>
      </c>
      <c r="G14" s="37">
        <v>45642.0</v>
      </c>
      <c r="H14" s="36">
        <f t="shared" si="2"/>
        <v>2</v>
      </c>
      <c r="I14" s="35" t="s">
        <v>43</v>
      </c>
      <c r="J14" s="35" t="s">
        <v>31</v>
      </c>
      <c r="K14" s="38"/>
      <c r="L14" s="39"/>
      <c r="M14" s="39"/>
      <c r="N14" s="35" t="s">
        <v>17</v>
      </c>
      <c r="O14" s="40"/>
      <c r="P14" s="66"/>
      <c r="Q14" s="67" t="s">
        <v>56</v>
      </c>
      <c r="R14" s="68"/>
      <c r="S14" s="44"/>
      <c r="T14" s="69"/>
      <c r="U14" s="70" t="s">
        <v>57</v>
      </c>
      <c r="V14" s="44"/>
      <c r="W14" s="71"/>
    </row>
    <row r="15">
      <c r="A15" s="34">
        <v>45705.0</v>
      </c>
      <c r="B15" s="168">
        <v>45716.0</v>
      </c>
      <c r="C15" s="35">
        <v>228271.0</v>
      </c>
      <c r="D15" s="35" t="s">
        <v>48</v>
      </c>
      <c r="E15" s="34">
        <v>45536.0</v>
      </c>
      <c r="F15" s="36">
        <f t="shared" si="1"/>
        <v>5</v>
      </c>
      <c r="G15" s="34">
        <v>45552.0</v>
      </c>
      <c r="H15" s="36">
        <f t="shared" si="2"/>
        <v>5</v>
      </c>
      <c r="I15" s="35" t="s">
        <v>43</v>
      </c>
      <c r="J15" s="35" t="s">
        <v>31</v>
      </c>
      <c r="K15" s="38"/>
      <c r="L15" s="39"/>
      <c r="M15" s="39"/>
      <c r="N15" s="35" t="s">
        <v>17</v>
      </c>
      <c r="O15" s="40"/>
      <c r="P15" s="66"/>
      <c r="Q15" s="71" t="s">
        <v>24</v>
      </c>
      <c r="R15" s="71" t="s">
        <v>58</v>
      </c>
      <c r="S15" s="71" t="s">
        <v>36</v>
      </c>
      <c r="T15" s="69"/>
      <c r="U15" s="72"/>
      <c r="V15" s="73"/>
      <c r="W15" s="74" t="str">
        <f t="shared" ref="W15:W20" si="3">100% -(V15/U15)</f>
        <v>#DIV/0!</v>
      </c>
    </row>
    <row r="16">
      <c r="A16" s="34">
        <v>45705.0</v>
      </c>
      <c r="B16" s="168">
        <v>45716.0</v>
      </c>
      <c r="C16" s="35">
        <v>186053.0</v>
      </c>
      <c r="D16" s="35" t="s">
        <v>59</v>
      </c>
      <c r="E16" s="34">
        <v>45078.0</v>
      </c>
      <c r="F16" s="36">
        <f t="shared" si="1"/>
        <v>20</v>
      </c>
      <c r="G16" s="34">
        <v>45187.0</v>
      </c>
      <c r="H16" s="36">
        <f t="shared" si="2"/>
        <v>17</v>
      </c>
      <c r="I16" s="35" t="s">
        <v>268</v>
      </c>
      <c r="J16" s="35" t="s">
        <v>31</v>
      </c>
      <c r="K16" s="38"/>
      <c r="L16" s="39"/>
      <c r="M16" s="34">
        <v>45571.0</v>
      </c>
      <c r="N16" s="35" t="s">
        <v>17</v>
      </c>
      <c r="O16" s="40"/>
      <c r="P16" s="66"/>
      <c r="Q16" s="162">
        <v>45713.0</v>
      </c>
      <c r="R16" s="75">
        <v>201702.0</v>
      </c>
      <c r="S16" s="75" t="s">
        <v>60</v>
      </c>
      <c r="T16" s="69"/>
      <c r="U16" s="76"/>
      <c r="V16" s="73"/>
      <c r="W16" s="74" t="str">
        <f t="shared" si="3"/>
        <v>#DIV/0!</v>
      </c>
    </row>
    <row r="17">
      <c r="A17" s="34">
        <v>45705.0</v>
      </c>
      <c r="B17" s="168">
        <v>45716.0</v>
      </c>
      <c r="C17" s="35">
        <v>217249.0</v>
      </c>
      <c r="D17" s="35" t="s">
        <v>59</v>
      </c>
      <c r="E17" s="34">
        <v>45200.0</v>
      </c>
      <c r="F17" s="36">
        <f t="shared" si="1"/>
        <v>16</v>
      </c>
      <c r="G17" s="34">
        <v>45463.0</v>
      </c>
      <c r="H17" s="36">
        <f t="shared" si="2"/>
        <v>8</v>
      </c>
      <c r="I17" s="35" t="s">
        <v>39</v>
      </c>
      <c r="J17" s="35" t="s">
        <v>31</v>
      </c>
      <c r="K17" s="38"/>
      <c r="L17" s="39"/>
      <c r="M17" s="34">
        <v>45632.0</v>
      </c>
      <c r="N17" s="35" t="s">
        <v>17</v>
      </c>
      <c r="O17" s="40"/>
      <c r="P17" s="66"/>
      <c r="Q17" s="162">
        <v>45713.0</v>
      </c>
      <c r="R17" s="75">
        <v>215075.0</v>
      </c>
      <c r="S17" s="75" t="s">
        <v>60</v>
      </c>
      <c r="T17" s="69"/>
      <c r="U17" s="79"/>
      <c r="V17" s="79"/>
      <c r="W17" s="74" t="str">
        <f t="shared" si="3"/>
        <v>#DIV/0!</v>
      </c>
    </row>
    <row r="18">
      <c r="A18" s="34">
        <v>45705.0</v>
      </c>
      <c r="B18" s="34">
        <v>45714.0</v>
      </c>
      <c r="C18" s="35">
        <v>221005.0</v>
      </c>
      <c r="D18" s="35" t="s">
        <v>59</v>
      </c>
      <c r="E18" s="34">
        <v>45383.0</v>
      </c>
      <c r="F18" s="36">
        <f t="shared" si="1"/>
        <v>10</v>
      </c>
      <c r="G18" s="34">
        <v>45488.0</v>
      </c>
      <c r="H18" s="36">
        <f t="shared" si="2"/>
        <v>7</v>
      </c>
      <c r="I18" s="35" t="s">
        <v>268</v>
      </c>
      <c r="J18" s="35">
        <v>312.0</v>
      </c>
      <c r="K18" s="48">
        <v>6000.0</v>
      </c>
      <c r="L18" s="35" t="s">
        <v>68</v>
      </c>
      <c r="M18" s="34">
        <v>45714.0</v>
      </c>
      <c r="N18" s="35" t="s">
        <v>20</v>
      </c>
      <c r="O18" s="40"/>
      <c r="P18" s="66"/>
      <c r="Q18" s="162">
        <v>45713.0</v>
      </c>
      <c r="R18" s="75">
        <v>216297.0</v>
      </c>
      <c r="S18" s="75" t="s">
        <v>60</v>
      </c>
      <c r="T18" s="69"/>
      <c r="U18" s="79"/>
      <c r="V18" s="79"/>
      <c r="W18" s="74" t="str">
        <f t="shared" si="3"/>
        <v>#DIV/0!</v>
      </c>
    </row>
    <row r="19">
      <c r="A19" s="34">
        <v>45705.0</v>
      </c>
      <c r="B19" s="34">
        <v>45709.0</v>
      </c>
      <c r="C19" s="35">
        <v>177192.0</v>
      </c>
      <c r="D19" s="35" t="s">
        <v>59</v>
      </c>
      <c r="E19" s="34">
        <v>45078.0</v>
      </c>
      <c r="F19" s="36">
        <f t="shared" si="1"/>
        <v>20</v>
      </c>
      <c r="G19" s="34">
        <v>45111.0</v>
      </c>
      <c r="H19" s="36">
        <f t="shared" si="2"/>
        <v>19</v>
      </c>
      <c r="I19" s="35" t="s">
        <v>268</v>
      </c>
      <c r="J19" s="35" t="s">
        <v>355</v>
      </c>
      <c r="K19" s="38"/>
      <c r="L19" s="35" t="s">
        <v>68</v>
      </c>
      <c r="M19" s="34">
        <v>45709.0</v>
      </c>
      <c r="N19" s="35" t="s">
        <v>21</v>
      </c>
      <c r="O19" s="40"/>
      <c r="P19" s="66"/>
      <c r="Q19" s="162">
        <v>45714.0</v>
      </c>
      <c r="R19" s="75">
        <v>203371.0</v>
      </c>
      <c r="S19" s="75" t="s">
        <v>60</v>
      </c>
      <c r="T19" s="69"/>
      <c r="U19" s="79"/>
      <c r="V19" s="79"/>
      <c r="W19" s="74" t="str">
        <f t="shared" si="3"/>
        <v>#DIV/0!</v>
      </c>
    </row>
    <row r="20">
      <c r="A20" s="34">
        <v>45705.0</v>
      </c>
      <c r="B20" s="34">
        <v>45707.0</v>
      </c>
      <c r="C20" s="35">
        <v>227281.0</v>
      </c>
      <c r="D20" s="35" t="s">
        <v>59</v>
      </c>
      <c r="E20" s="34">
        <v>45505.0</v>
      </c>
      <c r="F20" s="36">
        <f t="shared" si="1"/>
        <v>6</v>
      </c>
      <c r="G20" s="34">
        <v>45542.0</v>
      </c>
      <c r="H20" s="36">
        <f t="shared" si="2"/>
        <v>5</v>
      </c>
      <c r="I20" s="35" t="s">
        <v>268</v>
      </c>
      <c r="J20" s="39"/>
      <c r="K20" s="38"/>
      <c r="L20" s="39"/>
      <c r="M20" s="39"/>
      <c r="N20" s="35" t="s">
        <v>23</v>
      </c>
      <c r="O20" s="40"/>
      <c r="P20" s="66"/>
      <c r="Q20" s="162">
        <v>45714.0</v>
      </c>
      <c r="R20" s="75">
        <v>207973.0</v>
      </c>
      <c r="S20" s="75" t="s">
        <v>60</v>
      </c>
      <c r="T20" s="69"/>
      <c r="U20" s="79"/>
      <c r="V20" s="79"/>
      <c r="W20" s="74" t="str">
        <f t="shared" si="3"/>
        <v>#DIV/0!</v>
      </c>
    </row>
    <row r="21">
      <c r="A21" s="34">
        <v>45705.0</v>
      </c>
      <c r="B21" s="34">
        <v>45705.0</v>
      </c>
      <c r="C21" s="35">
        <v>93428.0</v>
      </c>
      <c r="D21" s="35" t="s">
        <v>65</v>
      </c>
      <c r="E21" s="34">
        <v>44348.0</v>
      </c>
      <c r="F21" s="36">
        <f t="shared" si="1"/>
        <v>44</v>
      </c>
      <c r="G21" s="34">
        <v>44391.0</v>
      </c>
      <c r="H21" s="36">
        <f t="shared" si="2"/>
        <v>43</v>
      </c>
      <c r="I21" s="35" t="s">
        <v>268</v>
      </c>
      <c r="J21" s="35">
        <v>353.0</v>
      </c>
      <c r="K21" s="48">
        <v>5000.0</v>
      </c>
      <c r="L21" s="35" t="s">
        <v>68</v>
      </c>
      <c r="M21" s="34">
        <v>45705.0</v>
      </c>
      <c r="N21" s="35" t="s">
        <v>15</v>
      </c>
      <c r="O21" s="40"/>
      <c r="P21" s="66"/>
      <c r="Q21" s="162">
        <v>45714.0</v>
      </c>
      <c r="R21" s="75">
        <v>198591.0</v>
      </c>
      <c r="S21" s="75" t="s">
        <v>60</v>
      </c>
      <c r="T21" s="80"/>
      <c r="U21" s="80"/>
      <c r="V21" s="80"/>
      <c r="W21" s="81"/>
    </row>
    <row r="22">
      <c r="A22" s="34">
        <v>45705.0</v>
      </c>
      <c r="B22" s="168">
        <v>45716.0</v>
      </c>
      <c r="C22" s="35">
        <v>176618.0</v>
      </c>
      <c r="D22" s="35" t="s">
        <v>65</v>
      </c>
      <c r="E22" s="34">
        <v>44986.0</v>
      </c>
      <c r="F22" s="36">
        <f t="shared" si="1"/>
        <v>23</v>
      </c>
      <c r="G22" s="34">
        <v>45107.0</v>
      </c>
      <c r="H22" s="36">
        <f t="shared" si="2"/>
        <v>19</v>
      </c>
      <c r="I22" s="35" t="s">
        <v>47</v>
      </c>
      <c r="J22" s="35" t="s">
        <v>404</v>
      </c>
      <c r="K22" s="48">
        <v>15000.0</v>
      </c>
      <c r="L22" s="39"/>
      <c r="M22" s="34">
        <v>45601.0</v>
      </c>
      <c r="N22" s="35" t="s">
        <v>18</v>
      </c>
      <c r="O22" s="40"/>
      <c r="P22" s="66"/>
      <c r="Q22" s="162">
        <v>45715.0</v>
      </c>
      <c r="R22" s="75">
        <v>215548.0</v>
      </c>
      <c r="S22" s="75" t="s">
        <v>60</v>
      </c>
      <c r="T22" s="80"/>
      <c r="U22" s="80"/>
      <c r="V22" s="80"/>
      <c r="W22" s="80"/>
    </row>
    <row r="23">
      <c r="A23" s="34">
        <v>45705.0</v>
      </c>
      <c r="B23" s="34">
        <v>45709.0</v>
      </c>
      <c r="C23" s="35">
        <v>198142.0</v>
      </c>
      <c r="D23" s="35" t="s">
        <v>65</v>
      </c>
      <c r="E23" s="34">
        <v>45078.0</v>
      </c>
      <c r="F23" s="36">
        <f t="shared" si="1"/>
        <v>20</v>
      </c>
      <c r="G23" s="34">
        <v>45302.0</v>
      </c>
      <c r="H23" s="36">
        <f t="shared" si="2"/>
        <v>13</v>
      </c>
      <c r="I23" s="35" t="s">
        <v>49</v>
      </c>
      <c r="J23" s="35">
        <v>201.0</v>
      </c>
      <c r="K23" s="38"/>
      <c r="L23" s="35" t="s">
        <v>68</v>
      </c>
      <c r="M23" s="34">
        <v>45709.0</v>
      </c>
      <c r="N23" s="35" t="s">
        <v>15</v>
      </c>
      <c r="O23" s="40"/>
      <c r="P23" s="66"/>
      <c r="Q23" s="162">
        <v>45716.0</v>
      </c>
      <c r="R23" s="75">
        <v>237110.0</v>
      </c>
      <c r="S23" s="75" t="s">
        <v>60</v>
      </c>
      <c r="T23" s="80"/>
      <c r="U23" s="80"/>
      <c r="V23" s="80"/>
      <c r="W23" s="80"/>
    </row>
    <row r="24">
      <c r="A24" s="34">
        <v>45705.0</v>
      </c>
      <c r="B24" s="34">
        <v>45709.0</v>
      </c>
      <c r="C24" s="35">
        <v>210215.0</v>
      </c>
      <c r="D24" s="35" t="s">
        <v>65</v>
      </c>
      <c r="E24" s="34">
        <v>45261.0</v>
      </c>
      <c r="F24" s="36">
        <f t="shared" si="1"/>
        <v>14</v>
      </c>
      <c r="G24" s="34">
        <v>45394.0</v>
      </c>
      <c r="H24" s="36">
        <f t="shared" si="2"/>
        <v>10</v>
      </c>
      <c r="I24" s="35" t="s">
        <v>43</v>
      </c>
      <c r="J24" s="35">
        <v>368.0</v>
      </c>
      <c r="K24" s="38"/>
      <c r="L24" s="39"/>
      <c r="M24" s="34">
        <v>45709.0</v>
      </c>
      <c r="N24" s="35" t="s">
        <v>15</v>
      </c>
      <c r="O24" s="40"/>
      <c r="P24" s="66"/>
      <c r="Q24" s="162">
        <v>45716.0</v>
      </c>
      <c r="R24" s="75">
        <v>200624.0</v>
      </c>
      <c r="S24" s="75" t="s">
        <v>60</v>
      </c>
      <c r="T24" s="80"/>
      <c r="U24" s="80"/>
      <c r="V24" s="80"/>
      <c r="W24" s="80"/>
    </row>
    <row r="25">
      <c r="A25" s="34">
        <v>45705.0</v>
      </c>
      <c r="B25" s="168">
        <v>45716.0</v>
      </c>
      <c r="C25" s="35">
        <v>209300.0</v>
      </c>
      <c r="D25" s="35" t="s">
        <v>65</v>
      </c>
      <c r="E25" s="34">
        <v>45352.0</v>
      </c>
      <c r="F25" s="36">
        <f t="shared" si="1"/>
        <v>11</v>
      </c>
      <c r="G25" s="34">
        <v>45387.0</v>
      </c>
      <c r="H25" s="36">
        <f t="shared" si="2"/>
        <v>10</v>
      </c>
      <c r="I25" s="35" t="s">
        <v>118</v>
      </c>
      <c r="J25" s="35">
        <v>602.0</v>
      </c>
      <c r="K25" s="38"/>
      <c r="L25" s="39"/>
      <c r="M25" s="34">
        <v>45482.0</v>
      </c>
      <c r="N25" s="35" t="s">
        <v>17</v>
      </c>
      <c r="O25" s="40"/>
      <c r="P25" s="66"/>
      <c r="Q25" s="79"/>
      <c r="R25" s="79"/>
      <c r="S25" s="79"/>
      <c r="T25" s="80"/>
      <c r="U25" s="80"/>
      <c r="V25" s="80"/>
      <c r="W25" s="80"/>
    </row>
    <row r="26">
      <c r="A26" s="34">
        <v>45705.0</v>
      </c>
      <c r="B26" s="34">
        <v>45705.0</v>
      </c>
      <c r="C26" s="35">
        <v>214422.0</v>
      </c>
      <c r="D26" s="35" t="s">
        <v>65</v>
      </c>
      <c r="E26" s="34">
        <v>45383.0</v>
      </c>
      <c r="F26" s="36">
        <f t="shared" si="1"/>
        <v>10</v>
      </c>
      <c r="G26" s="34">
        <v>45426.0</v>
      </c>
      <c r="H26" s="36">
        <f t="shared" si="2"/>
        <v>9</v>
      </c>
      <c r="I26" s="35" t="s">
        <v>268</v>
      </c>
      <c r="J26" s="35" t="s">
        <v>246</v>
      </c>
      <c r="K26" s="48">
        <v>3000.0</v>
      </c>
      <c r="L26" s="35" t="s">
        <v>54</v>
      </c>
      <c r="M26" s="34">
        <v>45705.0</v>
      </c>
      <c r="N26" s="35" t="s">
        <v>15</v>
      </c>
      <c r="O26" s="40"/>
      <c r="P26" s="66"/>
      <c r="Q26" s="79"/>
      <c r="R26" s="79"/>
      <c r="S26" s="79"/>
      <c r="T26" s="80"/>
      <c r="U26" s="80"/>
      <c r="V26" s="80"/>
      <c r="W26" s="80"/>
    </row>
    <row r="27">
      <c r="A27" s="34">
        <v>45705.0</v>
      </c>
      <c r="B27" s="168">
        <v>45716.0</v>
      </c>
      <c r="C27" s="35">
        <v>204703.0</v>
      </c>
      <c r="D27" s="35" t="s">
        <v>65</v>
      </c>
      <c r="E27" s="34">
        <v>45231.0</v>
      </c>
      <c r="F27" s="36">
        <f t="shared" si="1"/>
        <v>15</v>
      </c>
      <c r="G27" s="34">
        <v>45358.0</v>
      </c>
      <c r="H27" s="36">
        <f t="shared" si="2"/>
        <v>11</v>
      </c>
      <c r="I27" s="35" t="s">
        <v>39</v>
      </c>
      <c r="J27" s="35" t="s">
        <v>91</v>
      </c>
      <c r="K27" s="38"/>
      <c r="L27" s="39"/>
      <c r="M27" s="34">
        <v>45604.0</v>
      </c>
      <c r="N27" s="35" t="s">
        <v>17</v>
      </c>
      <c r="O27" s="40"/>
      <c r="P27" s="66"/>
      <c r="Q27" s="79"/>
      <c r="R27" s="79"/>
      <c r="S27" s="79"/>
      <c r="T27" s="80"/>
      <c r="U27" s="80"/>
      <c r="V27" s="80"/>
      <c r="W27" s="80"/>
    </row>
    <row r="28">
      <c r="A28" s="34">
        <v>45692.0</v>
      </c>
      <c r="B28" s="168">
        <v>45712.0</v>
      </c>
      <c r="C28" s="35">
        <v>222330.0</v>
      </c>
      <c r="D28" s="35" t="s">
        <v>65</v>
      </c>
      <c r="E28" s="34">
        <v>45474.0</v>
      </c>
      <c r="F28" s="36">
        <f t="shared" si="1"/>
        <v>7</v>
      </c>
      <c r="G28" s="34">
        <v>45496.0</v>
      </c>
      <c r="H28" s="36">
        <f t="shared" si="2"/>
        <v>7</v>
      </c>
      <c r="I28" s="35" t="s">
        <v>43</v>
      </c>
      <c r="J28" s="35">
        <v>307.0</v>
      </c>
      <c r="K28" s="48">
        <v>7000.0</v>
      </c>
      <c r="L28" s="39"/>
      <c r="M28" s="34">
        <v>45712.0</v>
      </c>
      <c r="N28" s="35" t="s">
        <v>15</v>
      </c>
      <c r="O28" s="40"/>
      <c r="P28" s="66"/>
      <c r="Q28" s="79"/>
      <c r="R28" s="79"/>
      <c r="S28" s="79"/>
      <c r="T28" s="80"/>
      <c r="U28" s="80"/>
      <c r="V28" s="80"/>
      <c r="W28" s="80"/>
    </row>
    <row r="29">
      <c r="A29" s="34">
        <v>45705.0</v>
      </c>
      <c r="B29" s="168">
        <v>45716.0</v>
      </c>
      <c r="C29" s="35">
        <v>223945.0</v>
      </c>
      <c r="D29" s="35" t="s">
        <v>65</v>
      </c>
      <c r="E29" s="34">
        <v>45474.0</v>
      </c>
      <c r="F29" s="36">
        <f t="shared" si="1"/>
        <v>7</v>
      </c>
      <c r="G29" s="34">
        <v>45510.0</v>
      </c>
      <c r="H29" s="36">
        <f t="shared" si="2"/>
        <v>6</v>
      </c>
      <c r="I29" s="35" t="s">
        <v>265</v>
      </c>
      <c r="J29" s="39"/>
      <c r="K29" s="38"/>
      <c r="L29" s="39"/>
      <c r="M29" s="39"/>
      <c r="N29" s="35" t="s">
        <v>17</v>
      </c>
      <c r="O29" s="40"/>
      <c r="P29" s="66"/>
      <c r="Q29" s="79"/>
      <c r="R29" s="79"/>
      <c r="S29" s="79"/>
      <c r="T29" s="80"/>
      <c r="U29" s="80"/>
      <c r="V29" s="80"/>
      <c r="W29" s="80"/>
    </row>
    <row r="30">
      <c r="A30" s="34">
        <v>45705.0</v>
      </c>
      <c r="B30" s="34">
        <v>45707.0</v>
      </c>
      <c r="C30" s="35">
        <v>229549.0</v>
      </c>
      <c r="D30" s="35" t="s">
        <v>65</v>
      </c>
      <c r="E30" s="34">
        <v>45536.0</v>
      </c>
      <c r="F30" s="36">
        <f t="shared" si="1"/>
        <v>5</v>
      </c>
      <c r="G30" s="34">
        <v>45566.0</v>
      </c>
      <c r="H30" s="36">
        <f t="shared" si="2"/>
        <v>4</v>
      </c>
      <c r="I30" s="35" t="s">
        <v>268</v>
      </c>
      <c r="J30" s="35" t="s">
        <v>246</v>
      </c>
      <c r="K30" s="48">
        <v>10000.0</v>
      </c>
      <c r="L30" s="39"/>
      <c r="M30" s="34">
        <v>45707.0</v>
      </c>
      <c r="N30" s="35" t="s">
        <v>15</v>
      </c>
      <c r="O30" s="40"/>
      <c r="P30" s="66"/>
      <c r="Q30" s="79"/>
      <c r="R30" s="79"/>
      <c r="S30" s="79"/>
      <c r="T30" s="80"/>
      <c r="U30" s="80"/>
      <c r="V30" s="80"/>
      <c r="W30" s="80"/>
    </row>
    <row r="31">
      <c r="A31" s="34">
        <v>45705.0</v>
      </c>
      <c r="B31" s="168">
        <v>45716.0</v>
      </c>
      <c r="C31" s="35">
        <v>224319.0</v>
      </c>
      <c r="D31" s="35" t="s">
        <v>65</v>
      </c>
      <c r="E31" s="34">
        <v>45444.0</v>
      </c>
      <c r="F31" s="36">
        <f t="shared" si="1"/>
        <v>8</v>
      </c>
      <c r="G31" s="34">
        <v>45513.0</v>
      </c>
      <c r="H31" s="36">
        <f t="shared" si="2"/>
        <v>6</v>
      </c>
      <c r="I31" s="35" t="s">
        <v>49</v>
      </c>
      <c r="J31" s="39"/>
      <c r="K31" s="38"/>
      <c r="L31" s="39"/>
      <c r="M31" s="39"/>
      <c r="N31" s="35" t="s">
        <v>17</v>
      </c>
      <c r="O31" s="40"/>
      <c r="P31" s="66"/>
      <c r="Q31" s="79"/>
      <c r="R31" s="79"/>
      <c r="S31" s="79"/>
      <c r="T31" s="80"/>
      <c r="U31" s="80"/>
      <c r="V31" s="80"/>
      <c r="W31" s="80"/>
    </row>
    <row r="32">
      <c r="A32" s="34">
        <v>45705.0</v>
      </c>
      <c r="B32" s="168">
        <v>45716.0</v>
      </c>
      <c r="C32" s="35">
        <v>241500.0</v>
      </c>
      <c r="D32" s="35" t="s">
        <v>65</v>
      </c>
      <c r="E32" s="34">
        <v>45536.0</v>
      </c>
      <c r="F32" s="36">
        <f t="shared" si="1"/>
        <v>5</v>
      </c>
      <c r="G32" s="34">
        <v>45688.0</v>
      </c>
      <c r="H32" s="36">
        <f t="shared" si="2"/>
        <v>0</v>
      </c>
      <c r="I32" s="35" t="s">
        <v>43</v>
      </c>
      <c r="J32" s="39"/>
      <c r="K32" s="38"/>
      <c r="L32" s="39"/>
      <c r="M32" s="39"/>
      <c r="N32" s="35" t="s">
        <v>17</v>
      </c>
      <c r="O32" s="40"/>
      <c r="P32" s="66"/>
      <c r="Q32" s="79"/>
      <c r="R32" s="79"/>
      <c r="S32" s="79"/>
      <c r="T32" s="80"/>
      <c r="U32" s="80"/>
      <c r="V32" s="80"/>
      <c r="W32" s="80"/>
    </row>
    <row r="33">
      <c r="A33" s="34">
        <v>45705.0</v>
      </c>
      <c r="B33" s="168">
        <v>45716.0</v>
      </c>
      <c r="C33" s="35">
        <v>241855.0</v>
      </c>
      <c r="D33" s="35" t="s">
        <v>72</v>
      </c>
      <c r="E33" s="34">
        <v>45474.0</v>
      </c>
      <c r="F33" s="36">
        <f t="shared" si="1"/>
        <v>7</v>
      </c>
      <c r="G33" s="34">
        <v>45692.0</v>
      </c>
      <c r="H33" s="36">
        <f t="shared" si="2"/>
        <v>0</v>
      </c>
      <c r="I33" s="35" t="s">
        <v>46</v>
      </c>
      <c r="J33" s="35" t="s">
        <v>31</v>
      </c>
      <c r="K33" s="38"/>
      <c r="L33" s="39"/>
      <c r="M33" s="39"/>
      <c r="N33" s="35" t="s">
        <v>17</v>
      </c>
      <c r="O33" s="40"/>
      <c r="P33" s="66"/>
      <c r="Q33" s="79"/>
      <c r="R33" s="79"/>
      <c r="S33" s="79"/>
      <c r="T33" s="80"/>
      <c r="U33" s="80"/>
      <c r="V33" s="80"/>
      <c r="W33" s="80"/>
    </row>
    <row r="34">
      <c r="A34" s="34">
        <v>45707.0</v>
      </c>
      <c r="B34" s="34">
        <v>45707.0</v>
      </c>
      <c r="C34" s="35">
        <v>216232.0</v>
      </c>
      <c r="D34" s="35" t="s">
        <v>72</v>
      </c>
      <c r="E34" s="34">
        <v>45200.0</v>
      </c>
      <c r="F34" s="36">
        <f t="shared" si="1"/>
        <v>16</v>
      </c>
      <c r="G34" s="34">
        <v>45440.0</v>
      </c>
      <c r="H34" s="36">
        <f t="shared" si="2"/>
        <v>9</v>
      </c>
      <c r="I34" s="35" t="s">
        <v>46</v>
      </c>
      <c r="J34" s="35">
        <v>404.0</v>
      </c>
      <c r="K34" s="48" t="s">
        <v>74</v>
      </c>
      <c r="L34" s="35" t="s">
        <v>68</v>
      </c>
      <c r="M34" s="34">
        <v>45707.0</v>
      </c>
      <c r="N34" s="35" t="s">
        <v>20</v>
      </c>
      <c r="O34" s="40"/>
      <c r="P34" s="66"/>
      <c r="Q34" s="79"/>
      <c r="R34" s="79"/>
      <c r="S34" s="79"/>
      <c r="T34" s="80"/>
      <c r="U34" s="80"/>
      <c r="V34" s="80"/>
      <c r="W34" s="80"/>
    </row>
    <row r="35">
      <c r="A35" s="34">
        <v>45705.0</v>
      </c>
      <c r="B35" s="168">
        <v>45716.0</v>
      </c>
      <c r="C35" s="35">
        <v>230728.0</v>
      </c>
      <c r="D35" s="35" t="s">
        <v>72</v>
      </c>
      <c r="E35" s="34">
        <v>45536.0</v>
      </c>
      <c r="F35" s="36">
        <f t="shared" si="1"/>
        <v>5</v>
      </c>
      <c r="G35" s="37">
        <v>45575.0</v>
      </c>
      <c r="H35" s="36">
        <f t="shared" si="2"/>
        <v>4</v>
      </c>
      <c r="I35" s="35" t="s">
        <v>43</v>
      </c>
      <c r="J35" s="39"/>
      <c r="K35" s="38"/>
      <c r="L35" s="39"/>
      <c r="M35" s="39"/>
      <c r="N35" s="35" t="s">
        <v>17</v>
      </c>
      <c r="O35" s="40"/>
      <c r="P35" s="66"/>
      <c r="Q35" s="79"/>
      <c r="R35" s="79"/>
      <c r="S35" s="79"/>
      <c r="T35" s="80"/>
      <c r="U35" s="80"/>
      <c r="V35" s="80"/>
      <c r="W35" s="80"/>
    </row>
    <row r="36">
      <c r="A36" s="34">
        <v>45705.0</v>
      </c>
      <c r="B36" s="168">
        <v>45716.0</v>
      </c>
      <c r="C36" s="35">
        <v>164934.0</v>
      </c>
      <c r="D36" s="35" t="s">
        <v>210</v>
      </c>
      <c r="E36" s="34">
        <v>44927.0</v>
      </c>
      <c r="F36" s="36">
        <f t="shared" si="1"/>
        <v>25</v>
      </c>
      <c r="G36" s="34">
        <v>45007.0</v>
      </c>
      <c r="H36" s="36">
        <f t="shared" si="2"/>
        <v>23</v>
      </c>
      <c r="I36" s="35" t="s">
        <v>265</v>
      </c>
      <c r="J36" s="39"/>
      <c r="K36" s="38"/>
      <c r="L36" s="39"/>
      <c r="M36" s="39"/>
      <c r="N36" s="35" t="s">
        <v>17</v>
      </c>
      <c r="O36" s="40"/>
      <c r="P36" s="66"/>
      <c r="Q36" s="79"/>
      <c r="R36" s="79"/>
      <c r="S36" s="79"/>
      <c r="T36" s="80"/>
      <c r="U36" s="80"/>
      <c r="V36" s="80"/>
      <c r="W36" s="80"/>
    </row>
    <row r="37">
      <c r="A37" s="34">
        <v>45705.0</v>
      </c>
      <c r="B37" s="168">
        <v>45716.0</v>
      </c>
      <c r="C37" s="35">
        <v>192013.0</v>
      </c>
      <c r="D37" s="35" t="s">
        <v>210</v>
      </c>
      <c r="E37" s="34">
        <v>45170.0</v>
      </c>
      <c r="F37" s="36">
        <f t="shared" si="1"/>
        <v>17</v>
      </c>
      <c r="G37" s="34">
        <v>45237.0</v>
      </c>
      <c r="H37" s="36">
        <f t="shared" si="2"/>
        <v>15</v>
      </c>
      <c r="I37" s="35" t="s">
        <v>265</v>
      </c>
      <c r="J37" s="39"/>
      <c r="K37" s="38"/>
      <c r="L37" s="39"/>
      <c r="M37" s="39"/>
      <c r="N37" s="35" t="s">
        <v>17</v>
      </c>
      <c r="O37" s="40"/>
      <c r="P37" s="66"/>
      <c r="Q37" s="79"/>
      <c r="R37" s="79"/>
      <c r="S37" s="79"/>
      <c r="T37" s="80"/>
      <c r="U37" s="80"/>
      <c r="V37" s="80"/>
      <c r="W37" s="80"/>
    </row>
    <row r="38">
      <c r="A38" s="34">
        <v>45705.0</v>
      </c>
      <c r="B38" s="168">
        <v>45716.0</v>
      </c>
      <c r="C38" s="35">
        <v>213190.0</v>
      </c>
      <c r="D38" s="35" t="s">
        <v>210</v>
      </c>
      <c r="E38" s="34">
        <v>45383.0</v>
      </c>
      <c r="F38" s="36">
        <f t="shared" si="1"/>
        <v>10</v>
      </c>
      <c r="G38" s="34">
        <v>45419.0</v>
      </c>
      <c r="H38" s="36">
        <f t="shared" si="2"/>
        <v>9</v>
      </c>
      <c r="I38" s="35" t="s">
        <v>268</v>
      </c>
      <c r="J38" s="35">
        <v>312.0</v>
      </c>
      <c r="K38" s="38"/>
      <c r="L38" s="39"/>
      <c r="M38" s="34">
        <v>45716.0</v>
      </c>
      <c r="N38" s="35" t="s">
        <v>22</v>
      </c>
      <c r="O38" s="40"/>
      <c r="P38" s="66"/>
      <c r="Q38" s="79"/>
      <c r="R38" s="79"/>
      <c r="S38" s="79"/>
      <c r="T38" s="80"/>
      <c r="U38" s="80"/>
      <c r="V38" s="80"/>
      <c r="W38" s="80"/>
    </row>
    <row r="39">
      <c r="A39" s="34">
        <v>45705.0</v>
      </c>
      <c r="B39" s="34">
        <v>45706.0</v>
      </c>
      <c r="C39" s="35">
        <v>216838.0</v>
      </c>
      <c r="D39" s="35" t="s">
        <v>210</v>
      </c>
      <c r="E39" s="34">
        <v>45383.0</v>
      </c>
      <c r="F39" s="36">
        <f t="shared" si="1"/>
        <v>10</v>
      </c>
      <c r="G39" s="34">
        <v>45460.0</v>
      </c>
      <c r="H39" s="36">
        <f t="shared" si="2"/>
        <v>8</v>
      </c>
      <c r="I39" s="35" t="s">
        <v>39</v>
      </c>
      <c r="J39" s="35" t="s">
        <v>451</v>
      </c>
      <c r="K39" s="38"/>
      <c r="L39" s="35" t="s">
        <v>68</v>
      </c>
      <c r="M39" s="34">
        <v>45706.0</v>
      </c>
      <c r="N39" s="35" t="s">
        <v>20</v>
      </c>
      <c r="O39" s="40"/>
      <c r="P39" s="66"/>
      <c r="Q39" s="79"/>
      <c r="R39" s="79"/>
      <c r="S39" s="79"/>
      <c r="T39" s="80"/>
      <c r="U39" s="80"/>
      <c r="V39" s="80"/>
      <c r="W39" s="80"/>
    </row>
    <row r="40">
      <c r="A40" s="34">
        <v>45705.0</v>
      </c>
      <c r="B40" s="34">
        <v>45709.0</v>
      </c>
      <c r="C40" s="35">
        <v>226655.0</v>
      </c>
      <c r="D40" s="35" t="s">
        <v>210</v>
      </c>
      <c r="E40" s="34">
        <v>45505.0</v>
      </c>
      <c r="F40" s="36">
        <f t="shared" si="1"/>
        <v>6</v>
      </c>
      <c r="G40" s="34">
        <v>45535.0</v>
      </c>
      <c r="H40" s="36">
        <f t="shared" si="2"/>
        <v>5</v>
      </c>
      <c r="I40" s="35" t="s">
        <v>268</v>
      </c>
      <c r="J40" s="35">
        <v>301.0</v>
      </c>
      <c r="K40" s="48" t="s">
        <v>74</v>
      </c>
      <c r="L40" s="39"/>
      <c r="M40" s="34">
        <v>45709.0</v>
      </c>
      <c r="N40" s="35" t="s">
        <v>15</v>
      </c>
      <c r="O40" s="40"/>
      <c r="P40" s="66"/>
      <c r="Q40" s="79"/>
      <c r="R40" s="79"/>
      <c r="S40" s="79"/>
      <c r="T40" s="80"/>
      <c r="U40" s="80"/>
      <c r="V40" s="80"/>
      <c r="W40" s="80"/>
    </row>
    <row r="41">
      <c r="A41" s="34">
        <v>45705.0</v>
      </c>
      <c r="B41" s="168">
        <v>45716.0</v>
      </c>
      <c r="C41" s="35">
        <v>178494.0</v>
      </c>
      <c r="D41" s="35" t="s">
        <v>210</v>
      </c>
      <c r="E41" s="34">
        <v>45078.0</v>
      </c>
      <c r="F41" s="36">
        <f t="shared" si="1"/>
        <v>20</v>
      </c>
      <c r="G41" s="34">
        <v>45120.0</v>
      </c>
      <c r="H41" s="36">
        <f t="shared" si="2"/>
        <v>19</v>
      </c>
      <c r="I41" s="35" t="s">
        <v>265</v>
      </c>
      <c r="J41" s="39"/>
      <c r="K41" s="38"/>
      <c r="L41" s="39"/>
      <c r="M41" s="39"/>
      <c r="N41" s="35" t="s">
        <v>17</v>
      </c>
      <c r="O41" s="40"/>
      <c r="P41" s="66"/>
      <c r="Q41" s="79"/>
      <c r="R41" s="79"/>
      <c r="S41" s="79"/>
      <c r="T41" s="80"/>
      <c r="U41" s="80"/>
      <c r="V41" s="80"/>
      <c r="W41" s="80"/>
    </row>
    <row r="42">
      <c r="A42" s="34">
        <v>45705.0</v>
      </c>
      <c r="B42" s="168">
        <v>45713.0</v>
      </c>
      <c r="C42" s="35">
        <v>190661.0</v>
      </c>
      <c r="D42" s="35" t="s">
        <v>210</v>
      </c>
      <c r="E42" s="34">
        <v>45139.0</v>
      </c>
      <c r="F42" s="36">
        <f t="shared" si="1"/>
        <v>18</v>
      </c>
      <c r="G42" s="37">
        <v>45224.0</v>
      </c>
      <c r="H42" s="36">
        <f t="shared" si="2"/>
        <v>16</v>
      </c>
      <c r="I42" s="35" t="s">
        <v>49</v>
      </c>
      <c r="J42" s="35">
        <v>201.0</v>
      </c>
      <c r="K42" s="48">
        <v>15000.0</v>
      </c>
      <c r="L42" s="35" t="s">
        <v>68</v>
      </c>
      <c r="M42" s="34">
        <v>45713.0</v>
      </c>
      <c r="N42" s="35" t="s">
        <v>15</v>
      </c>
      <c r="O42" s="40"/>
      <c r="P42" s="66"/>
      <c r="Q42" s="79"/>
      <c r="R42" s="79"/>
      <c r="S42" s="79"/>
      <c r="T42" s="80"/>
      <c r="U42" s="80"/>
      <c r="V42" s="80"/>
      <c r="W42" s="80"/>
    </row>
    <row r="43">
      <c r="A43" s="34">
        <v>45705.0</v>
      </c>
      <c r="B43" s="168">
        <v>45716.0</v>
      </c>
      <c r="C43" s="35">
        <v>183296.0</v>
      </c>
      <c r="D43" s="35" t="s">
        <v>210</v>
      </c>
      <c r="E43" s="34">
        <v>44986.0</v>
      </c>
      <c r="F43" s="36">
        <f t="shared" si="1"/>
        <v>23</v>
      </c>
      <c r="G43" s="34">
        <v>45174.0</v>
      </c>
      <c r="H43" s="36">
        <f t="shared" si="2"/>
        <v>17</v>
      </c>
      <c r="I43" s="35" t="s">
        <v>265</v>
      </c>
      <c r="J43" s="39"/>
      <c r="K43" s="38"/>
      <c r="L43" s="39"/>
      <c r="M43" s="39"/>
      <c r="N43" s="35" t="s">
        <v>17</v>
      </c>
      <c r="O43" s="40"/>
      <c r="P43" s="66"/>
      <c r="Q43" s="79"/>
      <c r="R43" s="79"/>
      <c r="S43" s="79"/>
      <c r="T43" s="80"/>
      <c r="U43" s="80"/>
      <c r="V43" s="80"/>
      <c r="W43" s="80"/>
    </row>
    <row r="44">
      <c r="A44" s="34">
        <v>45705.0</v>
      </c>
      <c r="B44" s="168">
        <v>45716.0</v>
      </c>
      <c r="C44" s="35">
        <v>212611.0</v>
      </c>
      <c r="D44" s="35" t="s">
        <v>210</v>
      </c>
      <c r="E44" s="34">
        <v>45261.0</v>
      </c>
      <c r="F44" s="36">
        <f t="shared" si="1"/>
        <v>14</v>
      </c>
      <c r="G44" s="34">
        <v>45418.0</v>
      </c>
      <c r="H44" s="36">
        <f t="shared" si="2"/>
        <v>9</v>
      </c>
      <c r="I44" s="35" t="s">
        <v>39</v>
      </c>
      <c r="J44" s="35" t="s">
        <v>146</v>
      </c>
      <c r="K44" s="38"/>
      <c r="L44" s="39"/>
      <c r="M44" s="34">
        <v>45702.0</v>
      </c>
      <c r="N44" s="35" t="s">
        <v>17</v>
      </c>
      <c r="O44" s="40"/>
      <c r="P44" s="66"/>
      <c r="Q44" s="79"/>
      <c r="R44" s="79"/>
      <c r="S44" s="79"/>
      <c r="T44" s="80"/>
      <c r="U44" s="80"/>
      <c r="V44" s="80"/>
      <c r="W44" s="80"/>
    </row>
    <row r="45">
      <c r="A45" s="34">
        <v>45705.0</v>
      </c>
      <c r="B45" s="34">
        <v>45708.0</v>
      </c>
      <c r="C45" s="35">
        <v>211608.0</v>
      </c>
      <c r="D45" s="35" t="s">
        <v>210</v>
      </c>
      <c r="E45" s="34">
        <v>45292.0</v>
      </c>
      <c r="F45" s="36">
        <f t="shared" si="1"/>
        <v>13</v>
      </c>
      <c r="G45" s="34">
        <v>45405.0</v>
      </c>
      <c r="H45" s="36">
        <f t="shared" si="2"/>
        <v>10</v>
      </c>
      <c r="I45" s="35" t="s">
        <v>265</v>
      </c>
      <c r="J45" s="35">
        <v>39.0</v>
      </c>
      <c r="K45" s="48">
        <v>20000.0</v>
      </c>
      <c r="L45" s="35" t="s">
        <v>68</v>
      </c>
      <c r="M45" s="34">
        <v>45708.0</v>
      </c>
      <c r="N45" s="35" t="s">
        <v>20</v>
      </c>
      <c r="O45" s="40"/>
      <c r="P45" s="66"/>
      <c r="Q45" s="79"/>
      <c r="R45" s="79"/>
      <c r="S45" s="79"/>
      <c r="T45" s="80"/>
      <c r="U45" s="80"/>
      <c r="V45" s="80"/>
      <c r="W45" s="80"/>
    </row>
    <row r="46">
      <c r="A46" s="34">
        <v>45705.0</v>
      </c>
      <c r="B46" s="168">
        <v>45716.0</v>
      </c>
      <c r="C46" s="35">
        <v>225385.0</v>
      </c>
      <c r="D46" s="35" t="s">
        <v>210</v>
      </c>
      <c r="E46" s="34">
        <v>45261.0</v>
      </c>
      <c r="F46" s="36">
        <f t="shared" si="1"/>
        <v>14</v>
      </c>
      <c r="G46" s="34">
        <v>45524.0</v>
      </c>
      <c r="H46" s="36">
        <f t="shared" si="2"/>
        <v>6</v>
      </c>
      <c r="I46" s="35" t="s">
        <v>49</v>
      </c>
      <c r="J46" s="39"/>
      <c r="K46" s="38"/>
      <c r="L46" s="39"/>
      <c r="M46" s="39"/>
      <c r="N46" s="35" t="s">
        <v>17</v>
      </c>
      <c r="O46" s="40"/>
      <c r="P46" s="66"/>
      <c r="Q46" s="79"/>
      <c r="R46" s="79"/>
      <c r="S46" s="79"/>
      <c r="T46" s="80"/>
      <c r="U46" s="80"/>
      <c r="V46" s="80"/>
      <c r="W46" s="80"/>
    </row>
    <row r="47">
      <c r="A47" s="34">
        <v>45705.0</v>
      </c>
      <c r="B47" s="168">
        <v>45716.0</v>
      </c>
      <c r="C47" s="35">
        <v>170417.0</v>
      </c>
      <c r="D47" s="35" t="s">
        <v>210</v>
      </c>
      <c r="E47" s="34">
        <v>44986.0</v>
      </c>
      <c r="F47" s="36">
        <f t="shared" si="1"/>
        <v>23</v>
      </c>
      <c r="G47" s="34">
        <v>45056.0</v>
      </c>
      <c r="H47" s="36">
        <f t="shared" si="2"/>
        <v>21</v>
      </c>
      <c r="I47" s="35" t="s">
        <v>49</v>
      </c>
      <c r="J47" s="39"/>
      <c r="K47" s="38"/>
      <c r="L47" s="39"/>
      <c r="M47" s="39"/>
      <c r="N47" s="35" t="s">
        <v>17</v>
      </c>
      <c r="O47" s="40"/>
      <c r="P47" s="66"/>
      <c r="Q47" s="79"/>
      <c r="R47" s="79"/>
      <c r="S47" s="79"/>
      <c r="T47" s="80"/>
      <c r="U47" s="80"/>
      <c r="V47" s="80"/>
      <c r="W47" s="80"/>
    </row>
    <row r="48">
      <c r="A48" s="121">
        <v>45705.0</v>
      </c>
      <c r="B48" s="168">
        <v>45716.0</v>
      </c>
      <c r="C48" s="120">
        <v>207859.0</v>
      </c>
      <c r="D48" s="120" t="s">
        <v>59</v>
      </c>
      <c r="E48" s="121">
        <v>45323.0</v>
      </c>
      <c r="F48" s="36">
        <f t="shared" si="1"/>
        <v>12</v>
      </c>
      <c r="G48" s="121">
        <v>45377.0</v>
      </c>
      <c r="H48" s="36">
        <f t="shared" si="2"/>
        <v>11</v>
      </c>
      <c r="I48" s="120" t="s">
        <v>62</v>
      </c>
      <c r="J48" s="35">
        <v>139.0</v>
      </c>
      <c r="K48" s="38"/>
      <c r="L48" s="39"/>
      <c r="M48" s="121"/>
      <c r="N48" s="125" t="s">
        <v>17</v>
      </c>
      <c r="O48" s="55"/>
      <c r="P48" s="66"/>
      <c r="Q48" s="79"/>
      <c r="R48" s="79"/>
      <c r="S48" s="79"/>
      <c r="T48" s="80"/>
      <c r="U48" s="80"/>
      <c r="V48" s="80"/>
      <c r="W48" s="80"/>
    </row>
    <row r="49">
      <c r="A49" s="34">
        <v>45705.0</v>
      </c>
      <c r="B49" s="34">
        <v>45714.0</v>
      </c>
      <c r="C49" s="35">
        <v>237110.0</v>
      </c>
      <c r="D49" s="35" t="s">
        <v>210</v>
      </c>
      <c r="E49" s="34">
        <v>45352.0</v>
      </c>
      <c r="F49" s="36">
        <f t="shared" si="1"/>
        <v>11</v>
      </c>
      <c r="G49" s="37">
        <v>45639.0</v>
      </c>
      <c r="H49" s="36">
        <f t="shared" si="2"/>
        <v>2</v>
      </c>
      <c r="I49" s="35" t="s">
        <v>49</v>
      </c>
      <c r="J49" s="35">
        <v>269.0</v>
      </c>
      <c r="K49" s="48">
        <v>8000.0</v>
      </c>
      <c r="L49" s="35" t="s">
        <v>68</v>
      </c>
      <c r="M49" s="34">
        <v>45714.0</v>
      </c>
      <c r="N49" s="35" t="s">
        <v>15</v>
      </c>
      <c r="O49" s="55"/>
      <c r="P49" s="66"/>
      <c r="Q49" s="79"/>
      <c r="R49" s="79"/>
      <c r="S49" s="79"/>
      <c r="T49" s="80"/>
      <c r="U49" s="80"/>
      <c r="V49" s="80"/>
      <c r="W49" s="80"/>
    </row>
    <row r="50">
      <c r="A50" s="34">
        <v>45705.0</v>
      </c>
      <c r="B50" s="34">
        <v>45707.0</v>
      </c>
      <c r="C50" s="35">
        <v>214112.0</v>
      </c>
      <c r="D50" s="35" t="s">
        <v>210</v>
      </c>
      <c r="E50" s="34">
        <v>45383.0</v>
      </c>
      <c r="F50" s="36">
        <f t="shared" si="1"/>
        <v>10</v>
      </c>
      <c r="G50" s="34">
        <v>45425.0</v>
      </c>
      <c r="H50" s="36">
        <f t="shared" si="2"/>
        <v>9</v>
      </c>
      <c r="I50" s="35" t="s">
        <v>62</v>
      </c>
      <c r="J50" s="35" t="s">
        <v>82</v>
      </c>
      <c r="K50" s="48"/>
      <c r="L50" s="39"/>
      <c r="M50" s="34"/>
      <c r="N50" s="35" t="s">
        <v>21</v>
      </c>
      <c r="O50" s="40"/>
      <c r="P50" s="66"/>
      <c r="Q50" s="79"/>
      <c r="R50" s="79"/>
      <c r="S50" s="79"/>
      <c r="T50" s="80"/>
      <c r="U50" s="80"/>
      <c r="V50" s="80"/>
      <c r="W50" s="80"/>
    </row>
    <row r="51">
      <c r="A51" s="34">
        <v>45705.0</v>
      </c>
      <c r="B51" s="168">
        <v>45716.0</v>
      </c>
      <c r="C51" s="35">
        <v>240563.0</v>
      </c>
      <c r="D51" s="35" t="s">
        <v>210</v>
      </c>
      <c r="E51" s="34">
        <v>45536.0</v>
      </c>
      <c r="F51" s="36">
        <f t="shared" si="1"/>
        <v>5</v>
      </c>
      <c r="G51" s="34">
        <v>45685.0</v>
      </c>
      <c r="H51" s="36">
        <f t="shared" si="2"/>
        <v>1</v>
      </c>
      <c r="I51" s="35" t="s">
        <v>43</v>
      </c>
      <c r="J51" s="39"/>
      <c r="K51" s="38"/>
      <c r="L51" s="39"/>
      <c r="M51" s="39"/>
      <c r="N51" s="35" t="s">
        <v>17</v>
      </c>
      <c r="O51" s="40"/>
      <c r="P51" s="66"/>
      <c r="Q51" s="79"/>
      <c r="R51" s="79"/>
      <c r="S51" s="79"/>
      <c r="T51" s="80"/>
      <c r="U51" s="80"/>
      <c r="V51" s="80"/>
      <c r="W51" s="80"/>
    </row>
    <row r="52">
      <c r="A52" s="34">
        <v>45705.0</v>
      </c>
      <c r="B52" s="34">
        <v>45715.0</v>
      </c>
      <c r="C52" s="35">
        <v>214637.0</v>
      </c>
      <c r="D52" s="35" t="s">
        <v>79</v>
      </c>
      <c r="E52" s="34">
        <v>45413.0</v>
      </c>
      <c r="F52" s="36">
        <f t="shared" si="1"/>
        <v>9</v>
      </c>
      <c r="G52" s="34">
        <v>45428.0</v>
      </c>
      <c r="H52" s="36">
        <f t="shared" si="2"/>
        <v>9</v>
      </c>
      <c r="I52" s="35" t="s">
        <v>62</v>
      </c>
      <c r="J52" s="35">
        <v>102.0</v>
      </c>
      <c r="K52" s="48" t="s">
        <v>76</v>
      </c>
      <c r="L52" s="35" t="s">
        <v>68</v>
      </c>
      <c r="M52" s="37">
        <v>45715.0</v>
      </c>
      <c r="N52" s="35" t="s">
        <v>15</v>
      </c>
      <c r="O52" s="40"/>
      <c r="P52" s="66"/>
      <c r="Q52" s="79"/>
      <c r="R52" s="79"/>
      <c r="S52" s="79"/>
      <c r="T52" s="80"/>
      <c r="U52" s="80"/>
      <c r="V52" s="80"/>
      <c r="W52" s="80"/>
    </row>
    <row r="53">
      <c r="A53" s="34">
        <v>45705.0</v>
      </c>
      <c r="B53" s="168">
        <v>45716.0</v>
      </c>
      <c r="C53" s="35">
        <v>144998.0</v>
      </c>
      <c r="D53" s="35" t="s">
        <v>79</v>
      </c>
      <c r="E53" s="34">
        <v>44774.0</v>
      </c>
      <c r="F53" s="36">
        <f t="shared" si="1"/>
        <v>30</v>
      </c>
      <c r="G53" s="34">
        <v>44805.0</v>
      </c>
      <c r="H53" s="36">
        <f t="shared" si="2"/>
        <v>29</v>
      </c>
      <c r="I53" s="35" t="s">
        <v>49</v>
      </c>
      <c r="J53" s="39"/>
      <c r="K53" s="38"/>
      <c r="L53" s="39"/>
      <c r="M53" s="39"/>
      <c r="N53" s="35" t="s">
        <v>17</v>
      </c>
      <c r="O53" s="40"/>
      <c r="P53" s="66"/>
      <c r="Q53" s="79"/>
      <c r="R53" s="79"/>
      <c r="S53" s="79"/>
      <c r="T53" s="80"/>
      <c r="U53" s="80"/>
      <c r="V53" s="80"/>
      <c r="W53" s="80"/>
    </row>
    <row r="54">
      <c r="A54" s="34">
        <v>45705.0</v>
      </c>
      <c r="B54" s="168">
        <v>45716.0</v>
      </c>
      <c r="C54" s="35">
        <v>170799.0</v>
      </c>
      <c r="D54" s="35" t="s">
        <v>79</v>
      </c>
      <c r="E54" s="34">
        <v>45017.0</v>
      </c>
      <c r="F54" s="36">
        <f t="shared" si="1"/>
        <v>22</v>
      </c>
      <c r="G54" s="34">
        <v>45059.0</v>
      </c>
      <c r="H54" s="36">
        <f t="shared" si="2"/>
        <v>21</v>
      </c>
      <c r="I54" s="35" t="s">
        <v>49</v>
      </c>
      <c r="J54" s="39"/>
      <c r="K54" s="38"/>
      <c r="L54" s="39"/>
      <c r="M54" s="39"/>
      <c r="N54" s="35" t="s">
        <v>17</v>
      </c>
      <c r="O54" s="40"/>
      <c r="P54" s="66"/>
      <c r="Q54" s="79"/>
      <c r="R54" s="79"/>
      <c r="S54" s="79"/>
      <c r="T54" s="80"/>
      <c r="U54" s="80"/>
      <c r="V54" s="80"/>
      <c r="W54" s="80"/>
    </row>
    <row r="55">
      <c r="A55" s="34">
        <v>45694.0</v>
      </c>
      <c r="B55" s="34">
        <v>45706.0</v>
      </c>
      <c r="C55" s="35">
        <v>207476.0</v>
      </c>
      <c r="D55" s="35" t="s">
        <v>79</v>
      </c>
      <c r="E55" s="34">
        <v>45261.0</v>
      </c>
      <c r="F55" s="36">
        <f t="shared" si="1"/>
        <v>14</v>
      </c>
      <c r="G55" s="34">
        <v>45373.0</v>
      </c>
      <c r="H55" s="36">
        <f t="shared" si="2"/>
        <v>11</v>
      </c>
      <c r="I55" s="35" t="s">
        <v>268</v>
      </c>
      <c r="J55" s="35" t="s">
        <v>452</v>
      </c>
      <c r="K55" s="48">
        <v>8000.0</v>
      </c>
      <c r="L55" s="39"/>
      <c r="M55" s="34">
        <v>45706.0</v>
      </c>
      <c r="N55" s="35" t="s">
        <v>15</v>
      </c>
      <c r="O55" s="40"/>
      <c r="P55" s="66"/>
      <c r="Q55" s="79"/>
      <c r="R55" s="79"/>
      <c r="S55" s="79"/>
      <c r="T55" s="80"/>
      <c r="U55" s="80"/>
      <c r="V55" s="80"/>
      <c r="W55" s="80"/>
    </row>
    <row r="56">
      <c r="A56" s="34">
        <v>45705.0</v>
      </c>
      <c r="B56" s="168">
        <v>45716.0</v>
      </c>
      <c r="C56" s="35">
        <v>224436.0</v>
      </c>
      <c r="D56" s="35" t="s">
        <v>79</v>
      </c>
      <c r="E56" s="34">
        <v>45474.0</v>
      </c>
      <c r="F56" s="36">
        <f t="shared" si="1"/>
        <v>7</v>
      </c>
      <c r="G56" s="34">
        <v>45523.0</v>
      </c>
      <c r="H56" s="36">
        <f t="shared" si="2"/>
        <v>6</v>
      </c>
      <c r="I56" s="35" t="s">
        <v>43</v>
      </c>
      <c r="J56" s="39"/>
      <c r="K56" s="38"/>
      <c r="L56" s="39"/>
      <c r="M56" s="39"/>
      <c r="N56" s="35" t="s">
        <v>17</v>
      </c>
      <c r="O56" s="40"/>
      <c r="P56" s="61"/>
      <c r="Q56" s="82"/>
      <c r="R56" s="82"/>
      <c r="S56" s="82"/>
      <c r="T56" s="61"/>
      <c r="U56" s="80"/>
      <c r="V56" s="80"/>
      <c r="W56" s="80"/>
    </row>
    <row r="57">
      <c r="A57" s="34">
        <v>45705.0</v>
      </c>
      <c r="B57" s="34">
        <v>45715.0</v>
      </c>
      <c r="C57" s="35">
        <v>218284.0</v>
      </c>
      <c r="D57" s="35" t="s">
        <v>79</v>
      </c>
      <c r="E57" s="34">
        <v>45444.0</v>
      </c>
      <c r="F57" s="36">
        <f t="shared" si="1"/>
        <v>8</v>
      </c>
      <c r="G57" s="34">
        <v>45460.0</v>
      </c>
      <c r="H57" s="36">
        <f t="shared" si="2"/>
        <v>8</v>
      </c>
      <c r="I57" s="35" t="s">
        <v>43</v>
      </c>
      <c r="J57" s="35" t="s">
        <v>69</v>
      </c>
      <c r="K57" s="48">
        <v>8000.0</v>
      </c>
      <c r="L57" s="39"/>
      <c r="M57" s="34">
        <v>45715.0</v>
      </c>
      <c r="N57" s="35" t="s">
        <v>15</v>
      </c>
      <c r="O57" s="40"/>
      <c r="P57" s="61"/>
      <c r="Q57" s="61"/>
      <c r="R57" s="61"/>
      <c r="S57" s="61"/>
      <c r="T57" s="61"/>
      <c r="U57" s="80"/>
      <c r="V57" s="80"/>
      <c r="W57" s="80"/>
    </row>
    <row r="58">
      <c r="A58" s="34">
        <v>45694.0</v>
      </c>
      <c r="B58" s="34">
        <v>45706.0</v>
      </c>
      <c r="C58" s="35">
        <v>215889.0</v>
      </c>
      <c r="D58" s="35" t="s">
        <v>79</v>
      </c>
      <c r="E58" s="34">
        <v>45413.0</v>
      </c>
      <c r="F58" s="36">
        <f t="shared" si="1"/>
        <v>9</v>
      </c>
      <c r="G58" s="34">
        <v>45436.0</v>
      </c>
      <c r="H58" s="36">
        <f t="shared" si="2"/>
        <v>9</v>
      </c>
      <c r="I58" s="35" t="s">
        <v>39</v>
      </c>
      <c r="J58" s="35">
        <v>502.0</v>
      </c>
      <c r="K58" s="48">
        <v>10000.0</v>
      </c>
      <c r="L58" s="39"/>
      <c r="M58" s="34">
        <v>45706.0</v>
      </c>
      <c r="N58" s="35" t="s">
        <v>20</v>
      </c>
      <c r="O58" s="40"/>
      <c r="P58" s="61"/>
      <c r="Q58" s="61"/>
      <c r="R58" s="61"/>
      <c r="S58" s="61"/>
      <c r="T58" s="61"/>
      <c r="U58" s="80"/>
      <c r="V58" s="80"/>
      <c r="W58" s="80"/>
    </row>
    <row r="59">
      <c r="A59" s="34">
        <v>45705.0</v>
      </c>
      <c r="B59" s="168">
        <v>45716.0</v>
      </c>
      <c r="C59" s="35">
        <v>226231.0</v>
      </c>
      <c r="D59" s="35" t="s">
        <v>79</v>
      </c>
      <c r="E59" s="34">
        <v>45474.0</v>
      </c>
      <c r="F59" s="36">
        <f t="shared" si="1"/>
        <v>7</v>
      </c>
      <c r="G59" s="34">
        <v>45531.0</v>
      </c>
      <c r="H59" s="36">
        <f t="shared" si="2"/>
        <v>6</v>
      </c>
      <c r="I59" s="35" t="s">
        <v>268</v>
      </c>
      <c r="J59" s="35" t="s">
        <v>31</v>
      </c>
      <c r="K59" s="38"/>
      <c r="L59" s="39"/>
      <c r="M59" s="39"/>
      <c r="N59" s="35" t="s">
        <v>17</v>
      </c>
      <c r="O59" s="40"/>
      <c r="P59" s="61"/>
      <c r="Q59" s="61"/>
      <c r="R59" s="61"/>
      <c r="S59" s="61"/>
      <c r="T59" s="61"/>
      <c r="U59" s="80"/>
      <c r="V59" s="80"/>
      <c r="W59" s="80"/>
    </row>
    <row r="60">
      <c r="A60" s="34">
        <v>45695.0</v>
      </c>
      <c r="B60" s="34">
        <v>45706.0</v>
      </c>
      <c r="C60" s="35">
        <v>233750.0</v>
      </c>
      <c r="D60" s="35" t="s">
        <v>79</v>
      </c>
      <c r="E60" s="34">
        <v>45444.0</v>
      </c>
      <c r="F60" s="36">
        <f t="shared" si="1"/>
        <v>8</v>
      </c>
      <c r="G60" s="34">
        <v>45543.0</v>
      </c>
      <c r="H60" s="36">
        <f t="shared" si="2"/>
        <v>5</v>
      </c>
      <c r="I60" s="35" t="s">
        <v>62</v>
      </c>
      <c r="J60" s="35">
        <v>105.0</v>
      </c>
      <c r="K60" s="48">
        <v>2000.0</v>
      </c>
      <c r="L60" s="39"/>
      <c r="M60" s="34">
        <v>45706.0</v>
      </c>
      <c r="N60" s="35" t="s">
        <v>15</v>
      </c>
      <c r="O60" s="40"/>
      <c r="P60" s="61"/>
      <c r="Q60" s="61"/>
      <c r="R60" s="61"/>
      <c r="S60" s="61"/>
      <c r="T60" s="61"/>
      <c r="U60" s="80"/>
      <c r="V60" s="80"/>
      <c r="W60" s="80"/>
    </row>
    <row r="61">
      <c r="A61" s="34">
        <v>45694.0</v>
      </c>
      <c r="B61" s="34">
        <v>45706.0</v>
      </c>
      <c r="C61" s="35">
        <v>152802.0</v>
      </c>
      <c r="D61" s="35" t="s">
        <v>214</v>
      </c>
      <c r="E61" s="34">
        <v>45444.0</v>
      </c>
      <c r="F61" s="36">
        <f t="shared" si="1"/>
        <v>8</v>
      </c>
      <c r="G61" s="34">
        <v>45464.0</v>
      </c>
      <c r="H61" s="36">
        <f t="shared" si="2"/>
        <v>8</v>
      </c>
      <c r="I61" s="35" t="s">
        <v>268</v>
      </c>
      <c r="J61" s="35">
        <v>314.0</v>
      </c>
      <c r="K61" s="48">
        <v>12000.0</v>
      </c>
      <c r="L61" s="35" t="s">
        <v>70</v>
      </c>
      <c r="M61" s="34">
        <v>45706.0</v>
      </c>
      <c r="N61" s="35" t="s">
        <v>15</v>
      </c>
      <c r="O61" s="40"/>
      <c r="P61" s="61"/>
      <c r="Q61" s="61"/>
      <c r="R61" s="61"/>
      <c r="S61" s="61"/>
      <c r="T61" s="61"/>
      <c r="U61" s="80"/>
      <c r="V61" s="80"/>
      <c r="W61" s="80"/>
    </row>
    <row r="62">
      <c r="A62" s="34">
        <v>45705.0</v>
      </c>
      <c r="B62" s="168">
        <v>45716.0</v>
      </c>
      <c r="C62" s="35">
        <v>185734.0</v>
      </c>
      <c r="D62" s="35" t="s">
        <v>214</v>
      </c>
      <c r="E62" s="34">
        <v>45139.0</v>
      </c>
      <c r="F62" s="36">
        <f t="shared" si="1"/>
        <v>18</v>
      </c>
      <c r="G62" s="34">
        <v>45184.0</v>
      </c>
      <c r="H62" s="36">
        <f t="shared" si="2"/>
        <v>17</v>
      </c>
      <c r="I62" s="35" t="s">
        <v>118</v>
      </c>
      <c r="J62" s="39"/>
      <c r="K62" s="38"/>
      <c r="L62" s="39"/>
      <c r="M62" s="39"/>
      <c r="N62" s="35" t="s">
        <v>17</v>
      </c>
      <c r="O62" s="40"/>
      <c r="P62" s="61"/>
      <c r="Q62" s="61"/>
      <c r="R62" s="61"/>
      <c r="S62" s="61"/>
      <c r="T62" s="61"/>
      <c r="U62" s="80"/>
      <c r="V62" s="80"/>
      <c r="W62" s="80"/>
    </row>
    <row r="63">
      <c r="A63" s="34">
        <v>45705.0</v>
      </c>
      <c r="B63" s="168">
        <v>45716.0</v>
      </c>
      <c r="C63" s="35">
        <v>197592.0</v>
      </c>
      <c r="D63" s="35" t="s">
        <v>214</v>
      </c>
      <c r="E63" s="34">
        <v>45261.0</v>
      </c>
      <c r="F63" s="36">
        <f t="shared" si="1"/>
        <v>14</v>
      </c>
      <c r="G63" s="34">
        <v>45300.0</v>
      </c>
      <c r="H63" s="36">
        <f t="shared" si="2"/>
        <v>13</v>
      </c>
      <c r="I63" s="35" t="s">
        <v>49</v>
      </c>
      <c r="J63" s="39"/>
      <c r="K63" s="38"/>
      <c r="L63" s="39"/>
      <c r="M63" s="39"/>
      <c r="N63" s="35" t="s">
        <v>17</v>
      </c>
      <c r="O63" s="40"/>
      <c r="P63" s="61"/>
      <c r="Q63" s="61"/>
      <c r="R63" s="61"/>
      <c r="S63" s="61"/>
      <c r="T63" s="61"/>
      <c r="U63" s="80"/>
      <c r="V63" s="80"/>
      <c r="W63" s="80"/>
    </row>
    <row r="64">
      <c r="A64" s="34">
        <v>45705.0</v>
      </c>
      <c r="B64" s="34">
        <v>45707.0</v>
      </c>
      <c r="C64" s="35">
        <v>188565.0</v>
      </c>
      <c r="D64" s="35" t="s">
        <v>214</v>
      </c>
      <c r="E64" s="34">
        <v>45170.0</v>
      </c>
      <c r="F64" s="36">
        <f t="shared" si="1"/>
        <v>17</v>
      </c>
      <c r="G64" s="34">
        <v>45208.0</v>
      </c>
      <c r="H64" s="36">
        <f t="shared" si="2"/>
        <v>16</v>
      </c>
      <c r="I64" s="35" t="s">
        <v>62</v>
      </c>
      <c r="J64" s="35">
        <v>108.0</v>
      </c>
      <c r="K64" s="38"/>
      <c r="L64" s="39"/>
      <c r="M64" s="39"/>
      <c r="N64" s="35" t="s">
        <v>21</v>
      </c>
      <c r="O64" s="40"/>
      <c r="P64" s="61"/>
      <c r="Q64" s="61"/>
      <c r="R64" s="61"/>
      <c r="S64" s="61"/>
      <c r="T64" s="61"/>
      <c r="U64" s="80"/>
      <c r="V64" s="80"/>
      <c r="W64" s="80"/>
    </row>
    <row r="65">
      <c r="A65" s="34">
        <v>45705.0</v>
      </c>
      <c r="B65" s="168">
        <v>45713.0</v>
      </c>
      <c r="C65" s="35">
        <v>201702.0</v>
      </c>
      <c r="D65" s="35" t="s">
        <v>214</v>
      </c>
      <c r="E65" s="34">
        <v>45292.0</v>
      </c>
      <c r="F65" s="36">
        <f t="shared" si="1"/>
        <v>13</v>
      </c>
      <c r="G65" s="34">
        <v>45336.0</v>
      </c>
      <c r="H65" s="36">
        <f t="shared" si="2"/>
        <v>12</v>
      </c>
      <c r="I65" s="35" t="s">
        <v>62</v>
      </c>
      <c r="J65" s="35">
        <v>105.0</v>
      </c>
      <c r="K65" s="38"/>
      <c r="L65" s="35" t="s">
        <v>68</v>
      </c>
      <c r="M65" s="34">
        <v>45713.0</v>
      </c>
      <c r="N65" s="35" t="s">
        <v>21</v>
      </c>
      <c r="O65" s="55" t="s">
        <v>231</v>
      </c>
      <c r="P65" s="61"/>
      <c r="Q65" s="61"/>
      <c r="R65" s="61"/>
      <c r="S65" s="61"/>
      <c r="T65" s="61"/>
      <c r="U65" s="80"/>
      <c r="V65" s="80"/>
      <c r="W65" s="80"/>
    </row>
    <row r="66">
      <c r="A66" s="34">
        <v>45705.0</v>
      </c>
      <c r="B66" s="34">
        <v>45706.0</v>
      </c>
      <c r="C66" s="35">
        <v>209643.0</v>
      </c>
      <c r="D66" s="35" t="s">
        <v>214</v>
      </c>
      <c r="E66" s="34">
        <v>45413.0</v>
      </c>
      <c r="F66" s="36">
        <f t="shared" si="1"/>
        <v>9</v>
      </c>
      <c r="G66" s="34">
        <v>45422.0</v>
      </c>
      <c r="H66" s="36">
        <f t="shared" si="2"/>
        <v>9</v>
      </c>
      <c r="I66" s="35" t="s">
        <v>62</v>
      </c>
      <c r="J66" s="35">
        <v>106.0</v>
      </c>
      <c r="K66" s="38"/>
      <c r="L66" s="35" t="s">
        <v>68</v>
      </c>
      <c r="M66" s="34">
        <v>45706.0</v>
      </c>
      <c r="N66" s="35" t="s">
        <v>21</v>
      </c>
      <c r="O66" s="55" t="s">
        <v>231</v>
      </c>
      <c r="P66" s="61"/>
      <c r="Q66" s="61"/>
      <c r="R66" s="61"/>
      <c r="S66" s="61"/>
      <c r="T66" s="61"/>
      <c r="U66" s="80"/>
      <c r="V66" s="80"/>
      <c r="W66" s="80"/>
    </row>
    <row r="67">
      <c r="A67" s="34">
        <v>45705.0</v>
      </c>
      <c r="B67" s="168">
        <v>45716.0</v>
      </c>
      <c r="C67" s="35">
        <v>240775.0</v>
      </c>
      <c r="D67" s="35" t="s">
        <v>214</v>
      </c>
      <c r="E67" s="34">
        <v>45383.0</v>
      </c>
      <c r="F67" s="36">
        <f t="shared" si="1"/>
        <v>10</v>
      </c>
      <c r="G67" s="34">
        <v>45684.0</v>
      </c>
      <c r="H67" s="36">
        <f t="shared" si="2"/>
        <v>1</v>
      </c>
      <c r="I67" s="35" t="s">
        <v>49</v>
      </c>
      <c r="J67" s="39"/>
      <c r="K67" s="38"/>
      <c r="L67" s="39"/>
      <c r="M67" s="39"/>
      <c r="N67" s="35" t="s">
        <v>17</v>
      </c>
      <c r="O67" s="40"/>
      <c r="P67" s="61"/>
      <c r="Q67" s="61"/>
      <c r="R67" s="61"/>
      <c r="S67" s="61"/>
      <c r="T67" s="61"/>
      <c r="U67" s="80"/>
      <c r="V67" s="80"/>
      <c r="W67" s="80"/>
    </row>
    <row r="68">
      <c r="A68" s="34">
        <v>45705.0</v>
      </c>
      <c r="B68" s="34">
        <v>45709.0</v>
      </c>
      <c r="C68" s="35">
        <v>175801.0</v>
      </c>
      <c r="D68" s="35" t="s">
        <v>84</v>
      </c>
      <c r="E68" s="34">
        <v>44986.0</v>
      </c>
      <c r="F68" s="36">
        <f t="shared" si="1"/>
        <v>23</v>
      </c>
      <c r="G68" s="34">
        <v>45100.0</v>
      </c>
      <c r="H68" s="36">
        <f t="shared" si="2"/>
        <v>20</v>
      </c>
      <c r="I68" s="35" t="s">
        <v>268</v>
      </c>
      <c r="J68" s="35">
        <v>310.0</v>
      </c>
      <c r="K68" s="38"/>
      <c r="L68" s="35" t="s">
        <v>68</v>
      </c>
      <c r="M68" s="34">
        <v>45709.0</v>
      </c>
      <c r="N68" s="35" t="s">
        <v>20</v>
      </c>
      <c r="O68" s="40"/>
      <c r="P68" s="61"/>
      <c r="Q68" s="61"/>
      <c r="R68" s="61"/>
      <c r="S68" s="61"/>
      <c r="T68" s="61"/>
      <c r="U68" s="80"/>
      <c r="V68" s="80"/>
      <c r="W68" s="80"/>
    </row>
    <row r="69">
      <c r="A69" s="34">
        <v>45705.0</v>
      </c>
      <c r="B69" s="168">
        <v>45716.0</v>
      </c>
      <c r="C69" s="35">
        <v>152711.0</v>
      </c>
      <c r="D69" s="35" t="s">
        <v>84</v>
      </c>
      <c r="E69" s="34">
        <v>44866.0</v>
      </c>
      <c r="F69" s="36">
        <f t="shared" si="1"/>
        <v>27</v>
      </c>
      <c r="G69" s="34">
        <v>44898.0</v>
      </c>
      <c r="H69" s="36">
        <f t="shared" si="2"/>
        <v>26</v>
      </c>
      <c r="I69" s="35" t="s">
        <v>49</v>
      </c>
      <c r="J69" s="39"/>
      <c r="K69" s="38"/>
      <c r="L69" s="39"/>
      <c r="M69" s="39"/>
      <c r="N69" s="35" t="s">
        <v>17</v>
      </c>
      <c r="O69" s="40"/>
      <c r="P69" s="61"/>
      <c r="Q69" s="61"/>
      <c r="R69" s="61"/>
      <c r="S69" s="61"/>
      <c r="T69" s="61"/>
      <c r="U69" s="80"/>
      <c r="V69" s="80"/>
      <c r="W69" s="80"/>
    </row>
    <row r="70">
      <c r="A70" s="34">
        <v>45705.0</v>
      </c>
      <c r="B70" s="34">
        <v>45709.0</v>
      </c>
      <c r="C70" s="35">
        <v>190445.0</v>
      </c>
      <c r="D70" s="35" t="s">
        <v>84</v>
      </c>
      <c r="E70" s="34">
        <v>45170.0</v>
      </c>
      <c r="F70" s="36">
        <f t="shared" si="1"/>
        <v>17</v>
      </c>
      <c r="G70" s="37">
        <v>45223.0</v>
      </c>
      <c r="H70" s="36">
        <f t="shared" si="2"/>
        <v>16</v>
      </c>
      <c r="I70" s="35" t="s">
        <v>46</v>
      </c>
      <c r="J70" s="35">
        <v>404.0</v>
      </c>
      <c r="K70" s="38"/>
      <c r="L70" s="39"/>
      <c r="M70" s="34">
        <v>45709.0</v>
      </c>
      <c r="N70" s="35" t="s">
        <v>15</v>
      </c>
      <c r="O70" s="40"/>
      <c r="P70" s="61"/>
      <c r="Q70" s="61"/>
      <c r="R70" s="61"/>
      <c r="S70" s="61"/>
      <c r="T70" s="61"/>
      <c r="U70" s="80"/>
      <c r="V70" s="80"/>
      <c r="W70" s="80"/>
    </row>
    <row r="71">
      <c r="A71" s="34">
        <v>45705.0</v>
      </c>
      <c r="B71" s="34">
        <v>45715.0</v>
      </c>
      <c r="C71" s="35">
        <v>171222.0</v>
      </c>
      <c r="D71" s="35" t="s">
        <v>84</v>
      </c>
      <c r="E71" s="34">
        <v>44986.0</v>
      </c>
      <c r="F71" s="36">
        <f t="shared" si="1"/>
        <v>23</v>
      </c>
      <c r="G71" s="34">
        <v>45063.0</v>
      </c>
      <c r="H71" s="36">
        <f t="shared" si="2"/>
        <v>21</v>
      </c>
      <c r="I71" s="35" t="s">
        <v>43</v>
      </c>
      <c r="J71" s="35" t="s">
        <v>144</v>
      </c>
      <c r="K71" s="38"/>
      <c r="L71" s="35" t="s">
        <v>68</v>
      </c>
      <c r="M71" s="34">
        <v>45715.0</v>
      </c>
      <c r="N71" s="35" t="s">
        <v>20</v>
      </c>
      <c r="O71" s="40"/>
      <c r="P71" s="61"/>
      <c r="Q71" s="61"/>
      <c r="R71" s="61"/>
      <c r="S71" s="61"/>
      <c r="T71" s="61"/>
      <c r="U71" s="80"/>
      <c r="V71" s="80"/>
      <c r="W71" s="80"/>
    </row>
    <row r="72">
      <c r="A72" s="34">
        <v>45705.0</v>
      </c>
      <c r="B72" s="168">
        <v>45716.0</v>
      </c>
      <c r="C72" s="35">
        <v>189555.0</v>
      </c>
      <c r="D72" s="35" t="s">
        <v>84</v>
      </c>
      <c r="E72" s="34">
        <v>45200.0</v>
      </c>
      <c r="F72" s="36">
        <f t="shared" si="1"/>
        <v>16</v>
      </c>
      <c r="G72" s="37">
        <v>45216.0</v>
      </c>
      <c r="H72" s="36">
        <f t="shared" si="2"/>
        <v>16</v>
      </c>
      <c r="I72" s="35" t="s">
        <v>39</v>
      </c>
      <c r="J72" s="35" t="s">
        <v>146</v>
      </c>
      <c r="K72" s="38"/>
      <c r="L72" s="39"/>
      <c r="M72" s="39"/>
      <c r="N72" s="35" t="s">
        <v>17</v>
      </c>
      <c r="O72" s="55" t="s">
        <v>453</v>
      </c>
      <c r="P72" s="61"/>
      <c r="Q72" s="61"/>
      <c r="R72" s="61"/>
      <c r="S72" s="61"/>
      <c r="T72" s="61"/>
      <c r="U72" s="80"/>
      <c r="V72" s="80"/>
      <c r="W72" s="80"/>
    </row>
    <row r="73">
      <c r="A73" s="34">
        <v>45705.0</v>
      </c>
      <c r="B73" s="37">
        <v>45714.0</v>
      </c>
      <c r="C73" s="35">
        <v>201472.0</v>
      </c>
      <c r="D73" s="35" t="s">
        <v>84</v>
      </c>
      <c r="E73" s="34">
        <v>45292.0</v>
      </c>
      <c r="F73" s="36">
        <f t="shared" si="1"/>
        <v>13</v>
      </c>
      <c r="G73" s="34">
        <v>45329.0</v>
      </c>
      <c r="H73" s="36">
        <f t="shared" si="2"/>
        <v>12</v>
      </c>
      <c r="I73" s="35" t="s">
        <v>39</v>
      </c>
      <c r="J73" s="35" t="s">
        <v>454</v>
      </c>
      <c r="K73" s="38"/>
      <c r="L73" s="35" t="s">
        <v>68</v>
      </c>
      <c r="M73" s="37">
        <v>45714.0</v>
      </c>
      <c r="N73" s="35" t="s">
        <v>15</v>
      </c>
      <c r="O73" s="55" t="s">
        <v>455</v>
      </c>
      <c r="P73" s="61"/>
      <c r="Q73" s="61"/>
      <c r="R73" s="61"/>
      <c r="S73" s="61"/>
      <c r="T73" s="61"/>
      <c r="U73" s="80"/>
      <c r="V73" s="80"/>
      <c r="W73" s="80"/>
    </row>
    <row r="74">
      <c r="A74" s="34">
        <v>45716.0</v>
      </c>
      <c r="B74" s="168">
        <v>45716.0</v>
      </c>
      <c r="C74" s="35">
        <v>216379.0</v>
      </c>
      <c r="D74" s="35" t="s">
        <v>84</v>
      </c>
      <c r="E74" s="34">
        <v>45292.0</v>
      </c>
      <c r="F74" s="36">
        <f t="shared" si="1"/>
        <v>13</v>
      </c>
      <c r="G74" s="34">
        <v>45456.0</v>
      </c>
      <c r="H74" s="36">
        <f t="shared" si="2"/>
        <v>8</v>
      </c>
      <c r="I74" s="35" t="s">
        <v>268</v>
      </c>
      <c r="J74" s="35">
        <v>310.0</v>
      </c>
      <c r="K74" s="48">
        <v>12000.0</v>
      </c>
      <c r="L74" s="39"/>
      <c r="M74" s="34">
        <v>45716.0</v>
      </c>
      <c r="N74" s="35" t="s">
        <v>20</v>
      </c>
      <c r="O74" s="40"/>
      <c r="P74" s="61"/>
      <c r="Q74" s="61"/>
      <c r="R74" s="61"/>
      <c r="S74" s="61"/>
      <c r="T74" s="61"/>
      <c r="U74" s="80"/>
      <c r="V74" s="80"/>
      <c r="W74" s="80"/>
    </row>
    <row r="75">
      <c r="A75" s="34">
        <v>45705.0</v>
      </c>
      <c r="B75" s="168">
        <v>45716.0</v>
      </c>
      <c r="C75" s="35">
        <v>223634.0</v>
      </c>
      <c r="D75" s="35" t="s">
        <v>84</v>
      </c>
      <c r="E75" s="34">
        <v>45383.0</v>
      </c>
      <c r="F75" s="36">
        <f t="shared" si="1"/>
        <v>10</v>
      </c>
      <c r="G75" s="34">
        <v>45506.0</v>
      </c>
      <c r="H75" s="36">
        <f t="shared" si="2"/>
        <v>6</v>
      </c>
      <c r="I75" s="35" t="s">
        <v>268</v>
      </c>
      <c r="J75" s="35" t="s">
        <v>31</v>
      </c>
      <c r="K75" s="38"/>
      <c r="L75" s="39"/>
      <c r="M75" s="39"/>
      <c r="N75" s="35" t="s">
        <v>17</v>
      </c>
      <c r="O75" s="40"/>
      <c r="P75" s="61"/>
      <c r="Q75" s="61"/>
      <c r="R75" s="61"/>
      <c r="S75" s="61"/>
      <c r="T75" s="61"/>
      <c r="U75" s="80"/>
      <c r="V75" s="80"/>
      <c r="W75" s="80"/>
    </row>
    <row r="76">
      <c r="A76" s="34">
        <v>45713.0</v>
      </c>
      <c r="B76" s="168">
        <v>45713.0</v>
      </c>
      <c r="C76" s="35">
        <v>225736.0</v>
      </c>
      <c r="D76" s="35" t="s">
        <v>84</v>
      </c>
      <c r="E76" s="34">
        <v>45444.0</v>
      </c>
      <c r="F76" s="36">
        <f t="shared" si="1"/>
        <v>8</v>
      </c>
      <c r="G76" s="34">
        <v>45526.0</v>
      </c>
      <c r="H76" s="36">
        <f t="shared" si="2"/>
        <v>6</v>
      </c>
      <c r="I76" s="35" t="s">
        <v>43</v>
      </c>
      <c r="J76" s="35">
        <v>301.0</v>
      </c>
      <c r="K76" s="48">
        <v>10000.0</v>
      </c>
      <c r="L76" s="39"/>
      <c r="M76" s="34">
        <v>45713.0</v>
      </c>
      <c r="N76" s="35" t="s">
        <v>20</v>
      </c>
      <c r="O76" s="40"/>
      <c r="P76" s="61"/>
      <c r="Q76" s="61"/>
      <c r="R76" s="61"/>
      <c r="S76" s="61"/>
      <c r="T76" s="61"/>
      <c r="U76" s="80"/>
      <c r="V76" s="80"/>
      <c r="W76" s="80"/>
    </row>
    <row r="77">
      <c r="A77" s="34">
        <v>45705.0</v>
      </c>
      <c r="B77" s="168">
        <v>45716.0</v>
      </c>
      <c r="C77" s="35">
        <v>155734.0</v>
      </c>
      <c r="D77" s="35" t="s">
        <v>84</v>
      </c>
      <c r="E77" s="34">
        <v>44866.0</v>
      </c>
      <c r="F77" s="36">
        <f t="shared" si="1"/>
        <v>27</v>
      </c>
      <c r="G77" s="34">
        <v>44935.0</v>
      </c>
      <c r="H77" s="36">
        <f t="shared" si="2"/>
        <v>25</v>
      </c>
      <c r="I77" s="35" t="s">
        <v>265</v>
      </c>
      <c r="J77" s="39"/>
      <c r="K77" s="38"/>
      <c r="L77" s="39"/>
      <c r="M77" s="39"/>
      <c r="N77" s="35" t="s">
        <v>17</v>
      </c>
      <c r="O77" s="40"/>
      <c r="P77" s="61"/>
      <c r="Q77" s="61"/>
      <c r="R77" s="61"/>
      <c r="S77" s="61"/>
      <c r="T77" s="61"/>
      <c r="U77" s="80"/>
      <c r="V77" s="80"/>
      <c r="W77" s="80"/>
    </row>
    <row r="78">
      <c r="A78" s="34">
        <v>45705.0</v>
      </c>
      <c r="B78" s="34">
        <v>45707.0</v>
      </c>
      <c r="C78" s="35">
        <v>218360.0</v>
      </c>
      <c r="D78" s="35" t="s">
        <v>84</v>
      </c>
      <c r="E78" s="34">
        <v>45383.0</v>
      </c>
      <c r="F78" s="36">
        <f t="shared" si="1"/>
        <v>10</v>
      </c>
      <c r="G78" s="34">
        <v>45462.0</v>
      </c>
      <c r="H78" s="36">
        <f t="shared" si="2"/>
        <v>8</v>
      </c>
      <c r="I78" s="35" t="s">
        <v>46</v>
      </c>
      <c r="J78" s="39"/>
      <c r="K78" s="38"/>
      <c r="L78" s="39"/>
      <c r="M78" s="39"/>
      <c r="N78" s="35" t="s">
        <v>21</v>
      </c>
      <c r="O78" s="40"/>
      <c r="P78" s="61"/>
      <c r="Q78" s="61"/>
      <c r="R78" s="61"/>
      <c r="S78" s="61"/>
      <c r="T78" s="61"/>
      <c r="U78" s="80"/>
      <c r="V78" s="80"/>
      <c r="W78" s="80"/>
    </row>
    <row r="79">
      <c r="A79" s="34">
        <v>45705.0</v>
      </c>
      <c r="B79" s="168">
        <v>45716.0</v>
      </c>
      <c r="C79" s="35">
        <v>193799.0</v>
      </c>
      <c r="D79" s="35" t="s">
        <v>84</v>
      </c>
      <c r="E79" s="34">
        <v>45292.0</v>
      </c>
      <c r="F79" s="36">
        <f t="shared" si="1"/>
        <v>13</v>
      </c>
      <c r="G79" s="34">
        <v>45433.0</v>
      </c>
      <c r="H79" s="36">
        <f t="shared" si="2"/>
        <v>9</v>
      </c>
      <c r="I79" s="35" t="s">
        <v>268</v>
      </c>
      <c r="J79" s="35" t="s">
        <v>80</v>
      </c>
      <c r="K79" s="38"/>
      <c r="L79" s="39"/>
      <c r="M79" s="39"/>
      <c r="N79" s="35" t="s">
        <v>17</v>
      </c>
      <c r="O79" s="40"/>
      <c r="P79" s="61"/>
      <c r="Q79" s="61"/>
      <c r="R79" s="61"/>
      <c r="S79" s="61"/>
      <c r="T79" s="61"/>
      <c r="U79" s="80"/>
      <c r="V79" s="80"/>
      <c r="W79" s="80"/>
    </row>
    <row r="80">
      <c r="A80" s="34">
        <v>45705.0</v>
      </c>
      <c r="B80" s="168">
        <v>45716.0</v>
      </c>
      <c r="C80" s="35">
        <v>229156.0</v>
      </c>
      <c r="D80" s="35" t="s">
        <v>84</v>
      </c>
      <c r="E80" s="34">
        <v>45536.0</v>
      </c>
      <c r="F80" s="36">
        <f t="shared" si="1"/>
        <v>5</v>
      </c>
      <c r="G80" s="34">
        <v>45561.0</v>
      </c>
      <c r="H80" s="36">
        <f t="shared" si="2"/>
        <v>5</v>
      </c>
      <c r="I80" s="35" t="s">
        <v>43</v>
      </c>
      <c r="J80" s="39"/>
      <c r="K80" s="38"/>
      <c r="L80" s="39"/>
      <c r="M80" s="39"/>
      <c r="N80" s="35" t="s">
        <v>17</v>
      </c>
      <c r="O80" s="40"/>
      <c r="P80" s="61"/>
      <c r="Q80" s="61"/>
      <c r="R80" s="61"/>
      <c r="S80" s="61"/>
      <c r="T80" s="61"/>
      <c r="U80" s="80"/>
      <c r="V80" s="80"/>
      <c r="W80" s="80"/>
    </row>
    <row r="81">
      <c r="A81" s="34">
        <v>45705.0</v>
      </c>
      <c r="B81" s="168">
        <v>45716.0</v>
      </c>
      <c r="C81" s="35">
        <v>231722.0</v>
      </c>
      <c r="D81" s="35" t="s">
        <v>84</v>
      </c>
      <c r="E81" s="34">
        <v>45536.0</v>
      </c>
      <c r="F81" s="36">
        <f t="shared" si="1"/>
        <v>5</v>
      </c>
      <c r="G81" s="37">
        <v>45586.0</v>
      </c>
      <c r="H81" s="36">
        <f t="shared" si="2"/>
        <v>4</v>
      </c>
      <c r="I81" s="35" t="s">
        <v>268</v>
      </c>
      <c r="J81" s="35" t="s">
        <v>80</v>
      </c>
      <c r="K81" s="38"/>
      <c r="L81" s="39"/>
      <c r="M81" s="39"/>
      <c r="N81" s="35" t="s">
        <v>17</v>
      </c>
      <c r="O81" s="40"/>
      <c r="P81" s="61"/>
      <c r="Q81" s="61"/>
      <c r="R81" s="61"/>
      <c r="S81" s="61"/>
      <c r="T81" s="61"/>
      <c r="U81" s="80"/>
      <c r="V81" s="80"/>
      <c r="W81" s="80"/>
    </row>
    <row r="82">
      <c r="A82" s="34">
        <v>45705.0</v>
      </c>
      <c r="B82" s="168">
        <v>45716.0</v>
      </c>
      <c r="C82" s="35">
        <v>234130.0</v>
      </c>
      <c r="D82" s="35" t="s">
        <v>84</v>
      </c>
      <c r="E82" s="34">
        <v>45474.0</v>
      </c>
      <c r="F82" s="36">
        <f t="shared" si="1"/>
        <v>7</v>
      </c>
      <c r="G82" s="34">
        <v>45674.0</v>
      </c>
      <c r="H82" s="36">
        <f t="shared" si="2"/>
        <v>1</v>
      </c>
      <c r="I82" s="35" t="s">
        <v>268</v>
      </c>
      <c r="J82" s="35" t="s">
        <v>31</v>
      </c>
      <c r="K82" s="38"/>
      <c r="L82" s="39"/>
      <c r="M82" s="39"/>
      <c r="N82" s="35" t="s">
        <v>17</v>
      </c>
      <c r="O82" s="40"/>
      <c r="P82" s="61"/>
      <c r="Q82" s="61"/>
      <c r="R82" s="61"/>
      <c r="S82" s="61"/>
      <c r="T82" s="61"/>
      <c r="U82" s="80"/>
      <c r="V82" s="80"/>
      <c r="W82" s="80"/>
    </row>
    <row r="83">
      <c r="A83" s="34">
        <v>45705.0</v>
      </c>
      <c r="B83" s="168">
        <v>45716.0</v>
      </c>
      <c r="C83" s="35">
        <v>238790.0</v>
      </c>
      <c r="D83" s="35" t="s">
        <v>84</v>
      </c>
      <c r="E83" s="34">
        <v>45597.0</v>
      </c>
      <c r="F83" s="36">
        <f t="shared" si="1"/>
        <v>3</v>
      </c>
      <c r="G83" s="34">
        <v>45666.0</v>
      </c>
      <c r="H83" s="36">
        <f t="shared" si="2"/>
        <v>1</v>
      </c>
      <c r="I83" s="35" t="s">
        <v>268</v>
      </c>
      <c r="J83" s="35" t="s">
        <v>31</v>
      </c>
      <c r="K83" s="38"/>
      <c r="L83" s="39"/>
      <c r="M83" s="39"/>
      <c r="N83" s="35" t="s">
        <v>17</v>
      </c>
      <c r="O83" s="40"/>
      <c r="P83" s="61"/>
      <c r="Q83" s="61"/>
      <c r="R83" s="61"/>
      <c r="S83" s="61"/>
      <c r="T83" s="61"/>
      <c r="U83" s="80"/>
      <c r="V83" s="80"/>
      <c r="W83" s="80"/>
    </row>
    <row r="84">
      <c r="A84" s="34">
        <v>45705.0</v>
      </c>
      <c r="B84" s="34">
        <v>45705.0</v>
      </c>
      <c r="C84" s="35">
        <v>221582.0</v>
      </c>
      <c r="D84" s="35" t="s">
        <v>84</v>
      </c>
      <c r="E84" s="34">
        <v>45444.0</v>
      </c>
      <c r="F84" s="36">
        <f t="shared" si="1"/>
        <v>8</v>
      </c>
      <c r="G84" s="34">
        <v>45488.0</v>
      </c>
      <c r="H84" s="36">
        <f t="shared" si="2"/>
        <v>7</v>
      </c>
      <c r="I84" s="35" t="s">
        <v>62</v>
      </c>
      <c r="J84" s="35">
        <v>106.0</v>
      </c>
      <c r="K84" s="48">
        <v>15000.0</v>
      </c>
      <c r="L84" s="39"/>
      <c r="M84" s="37">
        <v>45705.0</v>
      </c>
      <c r="N84" s="35" t="s">
        <v>15</v>
      </c>
      <c r="O84" s="40"/>
      <c r="P84" s="61"/>
      <c r="Q84" s="61"/>
      <c r="R84" s="61"/>
      <c r="S84" s="61"/>
      <c r="T84" s="61"/>
      <c r="U84" s="80"/>
      <c r="V84" s="80"/>
      <c r="W84" s="80"/>
    </row>
    <row r="85">
      <c r="A85" s="34">
        <v>45705.0</v>
      </c>
      <c r="B85" s="168">
        <v>45716.0</v>
      </c>
      <c r="C85" s="35">
        <v>117575.0</v>
      </c>
      <c r="D85" s="35" t="s">
        <v>89</v>
      </c>
      <c r="E85" s="34">
        <v>44562.0</v>
      </c>
      <c r="F85" s="36">
        <f t="shared" si="1"/>
        <v>37</v>
      </c>
      <c r="G85" s="34">
        <v>44617.0</v>
      </c>
      <c r="H85" s="36">
        <f t="shared" si="2"/>
        <v>36</v>
      </c>
      <c r="I85" s="35" t="s">
        <v>43</v>
      </c>
      <c r="J85" s="39"/>
      <c r="K85" s="38"/>
      <c r="L85" s="39"/>
      <c r="M85" s="39"/>
      <c r="N85" s="35" t="s">
        <v>17</v>
      </c>
      <c r="O85" s="40"/>
      <c r="P85" s="61"/>
      <c r="Q85" s="61"/>
      <c r="R85" s="61"/>
      <c r="S85" s="61"/>
      <c r="T85" s="61"/>
      <c r="U85" s="80"/>
      <c r="V85" s="80"/>
      <c r="W85" s="80"/>
    </row>
    <row r="86">
      <c r="A86" s="34">
        <v>45705.0</v>
      </c>
      <c r="B86" s="168">
        <v>45716.0</v>
      </c>
      <c r="C86" s="35">
        <v>181868.0</v>
      </c>
      <c r="D86" s="35" t="s">
        <v>89</v>
      </c>
      <c r="E86" s="34">
        <v>45139.0</v>
      </c>
      <c r="F86" s="36">
        <f t="shared" si="1"/>
        <v>18</v>
      </c>
      <c r="G86" s="34">
        <v>45155.0</v>
      </c>
      <c r="H86" s="36">
        <f t="shared" si="2"/>
        <v>18</v>
      </c>
      <c r="I86" s="35" t="s">
        <v>118</v>
      </c>
      <c r="J86" s="39"/>
      <c r="K86" s="38"/>
      <c r="L86" s="39"/>
      <c r="M86" s="39"/>
      <c r="N86" s="35" t="s">
        <v>17</v>
      </c>
      <c r="O86" s="40"/>
      <c r="P86" s="61"/>
      <c r="Q86" s="61"/>
      <c r="R86" s="61"/>
      <c r="S86" s="61"/>
      <c r="T86" s="61"/>
      <c r="U86" s="80"/>
      <c r="V86" s="80"/>
      <c r="W86" s="80"/>
    </row>
    <row r="87">
      <c r="A87" s="34">
        <v>45705.0</v>
      </c>
      <c r="B87" s="168">
        <v>45716.0</v>
      </c>
      <c r="C87" s="35">
        <v>204631.0</v>
      </c>
      <c r="D87" s="35" t="s">
        <v>89</v>
      </c>
      <c r="E87" s="34">
        <v>45292.0</v>
      </c>
      <c r="F87" s="36">
        <f t="shared" si="1"/>
        <v>13</v>
      </c>
      <c r="G87" s="34">
        <v>45355.0</v>
      </c>
      <c r="H87" s="36">
        <f t="shared" si="2"/>
        <v>11</v>
      </c>
      <c r="I87" s="35" t="s">
        <v>43</v>
      </c>
      <c r="J87" s="39"/>
      <c r="K87" s="38"/>
      <c r="L87" s="39"/>
      <c r="M87" s="39"/>
      <c r="N87" s="35" t="s">
        <v>17</v>
      </c>
      <c r="O87" s="40"/>
      <c r="P87" s="61"/>
      <c r="Q87" s="61"/>
      <c r="R87" s="61"/>
      <c r="S87" s="61"/>
      <c r="T87" s="61"/>
      <c r="U87" s="80"/>
      <c r="V87" s="80"/>
      <c r="W87" s="80"/>
    </row>
    <row r="88">
      <c r="A88" s="34">
        <v>45705.0</v>
      </c>
      <c r="B88" s="34">
        <v>45705.0</v>
      </c>
      <c r="C88" s="35">
        <v>194817.0</v>
      </c>
      <c r="D88" s="35" t="s">
        <v>89</v>
      </c>
      <c r="E88" s="34">
        <v>45200.0</v>
      </c>
      <c r="F88" s="36">
        <f t="shared" si="1"/>
        <v>16</v>
      </c>
      <c r="G88" s="34">
        <v>45264.0</v>
      </c>
      <c r="H88" s="36">
        <f t="shared" si="2"/>
        <v>14</v>
      </c>
      <c r="I88" s="35" t="s">
        <v>39</v>
      </c>
      <c r="J88" s="35">
        <v>515.0</v>
      </c>
      <c r="K88" s="48">
        <v>7000.0</v>
      </c>
      <c r="L88" s="39"/>
      <c r="M88" s="37">
        <v>45705.0</v>
      </c>
      <c r="N88" s="35" t="s">
        <v>15</v>
      </c>
      <c r="O88" s="40"/>
      <c r="P88" s="61"/>
      <c r="Q88" s="61"/>
      <c r="R88" s="61"/>
      <c r="S88" s="61"/>
      <c r="T88" s="61"/>
      <c r="U88" s="80"/>
      <c r="V88" s="80"/>
      <c r="W88" s="80"/>
    </row>
    <row r="89">
      <c r="A89" s="34">
        <v>45705.0</v>
      </c>
      <c r="B89" s="168">
        <v>45716.0</v>
      </c>
      <c r="C89" s="35">
        <v>132559.0</v>
      </c>
      <c r="D89" s="35" t="s">
        <v>89</v>
      </c>
      <c r="E89" s="34">
        <v>44713.0</v>
      </c>
      <c r="F89" s="36">
        <f t="shared" si="1"/>
        <v>32</v>
      </c>
      <c r="G89" s="34">
        <v>44725.0</v>
      </c>
      <c r="H89" s="36">
        <f t="shared" si="2"/>
        <v>32</v>
      </c>
      <c r="I89" s="35" t="s">
        <v>118</v>
      </c>
      <c r="J89" s="39"/>
      <c r="K89" s="38"/>
      <c r="L89" s="39"/>
      <c r="M89" s="39"/>
      <c r="N89" s="35" t="s">
        <v>17</v>
      </c>
      <c r="O89" s="40"/>
      <c r="P89" s="61"/>
      <c r="Q89" s="61"/>
      <c r="R89" s="61"/>
      <c r="S89" s="61"/>
      <c r="T89" s="61"/>
      <c r="U89" s="80"/>
      <c r="V89" s="80"/>
      <c r="W89" s="80"/>
    </row>
    <row r="90">
      <c r="A90" s="34">
        <v>45705.0</v>
      </c>
      <c r="B90" s="168">
        <v>45716.0</v>
      </c>
      <c r="C90" s="35">
        <v>197628.0</v>
      </c>
      <c r="D90" s="35" t="s">
        <v>89</v>
      </c>
      <c r="E90" s="34">
        <v>45261.0</v>
      </c>
      <c r="F90" s="36">
        <f t="shared" si="1"/>
        <v>14</v>
      </c>
      <c r="G90" s="34">
        <v>45311.0</v>
      </c>
      <c r="H90" s="36">
        <f t="shared" si="2"/>
        <v>13</v>
      </c>
      <c r="I90" s="35" t="s">
        <v>49</v>
      </c>
      <c r="J90" s="39"/>
      <c r="K90" s="48" t="s">
        <v>51</v>
      </c>
      <c r="L90" s="39"/>
      <c r="M90" s="39"/>
      <c r="N90" s="35" t="s">
        <v>18</v>
      </c>
      <c r="O90" s="40"/>
      <c r="P90" s="61"/>
      <c r="Q90" s="61"/>
      <c r="R90" s="61"/>
      <c r="S90" s="61"/>
      <c r="T90" s="61"/>
      <c r="U90" s="80"/>
      <c r="V90" s="80"/>
      <c r="W90" s="80"/>
    </row>
    <row r="91">
      <c r="A91" s="34">
        <v>45705.0</v>
      </c>
      <c r="B91" s="34">
        <v>45707.0</v>
      </c>
      <c r="C91" s="35">
        <v>230633.0</v>
      </c>
      <c r="D91" s="35" t="s">
        <v>89</v>
      </c>
      <c r="E91" s="34">
        <v>45261.0</v>
      </c>
      <c r="F91" s="36">
        <f t="shared" si="1"/>
        <v>14</v>
      </c>
      <c r="G91" s="37">
        <v>45575.0</v>
      </c>
      <c r="H91" s="36">
        <f t="shared" si="2"/>
        <v>4</v>
      </c>
      <c r="I91" s="35" t="s">
        <v>376</v>
      </c>
      <c r="J91" s="35">
        <v>701.0</v>
      </c>
      <c r="K91" s="48">
        <v>15000.0</v>
      </c>
      <c r="L91" s="35" t="s">
        <v>68</v>
      </c>
      <c r="M91" s="34">
        <v>45707.0</v>
      </c>
      <c r="N91" s="35" t="s">
        <v>15</v>
      </c>
      <c r="O91" s="40"/>
      <c r="P91" s="61"/>
      <c r="Q91" s="61"/>
      <c r="R91" s="61"/>
      <c r="S91" s="61"/>
      <c r="T91" s="61"/>
      <c r="U91" s="80"/>
      <c r="V91" s="80"/>
      <c r="W91" s="80"/>
    </row>
    <row r="92">
      <c r="A92" s="34">
        <v>45705.0</v>
      </c>
      <c r="B92" s="168">
        <v>45716.0</v>
      </c>
      <c r="C92" s="35">
        <v>210802.0</v>
      </c>
      <c r="D92" s="35" t="s">
        <v>89</v>
      </c>
      <c r="E92" s="34">
        <v>45323.0</v>
      </c>
      <c r="F92" s="36">
        <f t="shared" si="1"/>
        <v>12</v>
      </c>
      <c r="G92" s="34">
        <v>45406.0</v>
      </c>
      <c r="H92" s="36">
        <f t="shared" si="2"/>
        <v>10</v>
      </c>
      <c r="I92" s="35" t="s">
        <v>43</v>
      </c>
      <c r="J92" s="39"/>
      <c r="K92" s="38"/>
      <c r="L92" s="39"/>
      <c r="M92" s="39"/>
      <c r="N92" s="35" t="s">
        <v>17</v>
      </c>
      <c r="O92" s="40"/>
      <c r="P92" s="61"/>
      <c r="Q92" s="61"/>
      <c r="R92" s="61"/>
      <c r="S92" s="61"/>
      <c r="T92" s="61"/>
      <c r="U92" s="80"/>
      <c r="V92" s="80"/>
      <c r="W92" s="80"/>
    </row>
    <row r="93">
      <c r="A93" s="34">
        <v>45705.0</v>
      </c>
      <c r="B93" s="168">
        <v>45713.0</v>
      </c>
      <c r="C93" s="35">
        <v>200020.0</v>
      </c>
      <c r="D93" s="35" t="s">
        <v>89</v>
      </c>
      <c r="E93" s="34">
        <v>45292.0</v>
      </c>
      <c r="F93" s="36">
        <f t="shared" si="1"/>
        <v>13</v>
      </c>
      <c r="G93" s="34">
        <v>45316.0</v>
      </c>
      <c r="H93" s="36">
        <f t="shared" si="2"/>
        <v>13</v>
      </c>
      <c r="I93" s="35" t="s">
        <v>43</v>
      </c>
      <c r="J93" s="35" t="s">
        <v>399</v>
      </c>
      <c r="K93" s="48" t="s">
        <v>74</v>
      </c>
      <c r="L93" s="39"/>
      <c r="M93" s="34">
        <v>45713.0</v>
      </c>
      <c r="N93" s="35" t="s">
        <v>15</v>
      </c>
      <c r="O93" s="40"/>
      <c r="P93" s="61"/>
      <c r="Q93" s="61"/>
      <c r="R93" s="61"/>
      <c r="S93" s="61"/>
      <c r="T93" s="61"/>
      <c r="U93" s="80"/>
      <c r="V93" s="80"/>
      <c r="W93" s="80"/>
    </row>
    <row r="94">
      <c r="A94" s="34">
        <v>45705.0</v>
      </c>
      <c r="B94" s="168">
        <v>45716.0</v>
      </c>
      <c r="C94" s="35">
        <v>222115.0</v>
      </c>
      <c r="D94" s="35" t="s">
        <v>89</v>
      </c>
      <c r="E94" s="34">
        <v>45474.0</v>
      </c>
      <c r="F94" s="36">
        <f t="shared" si="1"/>
        <v>7</v>
      </c>
      <c r="G94" s="34">
        <v>45502.0</v>
      </c>
      <c r="H94" s="36">
        <f t="shared" si="2"/>
        <v>6</v>
      </c>
      <c r="I94" s="35" t="s">
        <v>268</v>
      </c>
      <c r="J94" s="35">
        <v>308.0</v>
      </c>
      <c r="K94" s="38"/>
      <c r="L94" s="39"/>
      <c r="M94" s="39"/>
      <c r="N94" s="35" t="s">
        <v>17</v>
      </c>
      <c r="O94" s="40"/>
      <c r="P94" s="61"/>
      <c r="Q94" s="61"/>
      <c r="R94" s="61"/>
      <c r="S94" s="61"/>
      <c r="T94" s="61"/>
      <c r="U94" s="80"/>
      <c r="V94" s="80"/>
      <c r="W94" s="80"/>
    </row>
    <row r="95">
      <c r="A95" s="34">
        <v>45705.0</v>
      </c>
      <c r="B95" s="168">
        <v>45716.0</v>
      </c>
      <c r="C95" s="35">
        <v>205416.0</v>
      </c>
      <c r="D95" s="35" t="s">
        <v>94</v>
      </c>
      <c r="E95" s="34">
        <v>45292.0</v>
      </c>
      <c r="F95" s="36">
        <f t="shared" si="1"/>
        <v>13</v>
      </c>
      <c r="G95" s="34">
        <v>45363.0</v>
      </c>
      <c r="H95" s="36">
        <f t="shared" si="2"/>
        <v>11</v>
      </c>
      <c r="I95" s="35" t="s">
        <v>49</v>
      </c>
      <c r="J95" s="39"/>
      <c r="K95" s="38"/>
      <c r="L95" s="39"/>
      <c r="M95" s="39"/>
      <c r="N95" s="35" t="s">
        <v>17</v>
      </c>
      <c r="O95" s="40"/>
      <c r="P95" s="61"/>
      <c r="Q95" s="61"/>
      <c r="R95" s="61"/>
      <c r="S95" s="61"/>
      <c r="T95" s="61"/>
      <c r="U95" s="80"/>
      <c r="V95" s="80"/>
      <c r="W95" s="80"/>
    </row>
    <row r="96">
      <c r="A96" s="34">
        <v>45705.0</v>
      </c>
      <c r="B96" s="34">
        <v>45709.0</v>
      </c>
      <c r="C96" s="35">
        <v>176373.0</v>
      </c>
      <c r="D96" s="35" t="s">
        <v>94</v>
      </c>
      <c r="E96" s="34">
        <v>45078.0</v>
      </c>
      <c r="F96" s="36">
        <f t="shared" si="1"/>
        <v>20</v>
      </c>
      <c r="G96" s="34">
        <v>45104.0</v>
      </c>
      <c r="H96" s="36">
        <f t="shared" si="2"/>
        <v>20</v>
      </c>
      <c r="I96" s="35" t="s">
        <v>39</v>
      </c>
      <c r="J96" s="35" t="s">
        <v>146</v>
      </c>
      <c r="K96" s="38"/>
      <c r="L96" s="35" t="s">
        <v>68</v>
      </c>
      <c r="M96" s="37">
        <v>45709.0</v>
      </c>
      <c r="N96" s="35" t="s">
        <v>20</v>
      </c>
      <c r="O96" s="40"/>
      <c r="P96" s="61"/>
      <c r="Q96" s="61"/>
      <c r="R96" s="61"/>
      <c r="S96" s="61"/>
      <c r="T96" s="61"/>
      <c r="U96" s="80"/>
      <c r="V96" s="80"/>
      <c r="W96" s="80"/>
    </row>
    <row r="97">
      <c r="A97" s="34">
        <v>45705.0</v>
      </c>
      <c r="B97" s="168">
        <v>45716.0</v>
      </c>
      <c r="C97" s="35">
        <v>175581.0</v>
      </c>
      <c r="D97" s="35" t="s">
        <v>94</v>
      </c>
      <c r="E97" s="34">
        <v>45078.0</v>
      </c>
      <c r="F97" s="36">
        <f t="shared" si="1"/>
        <v>20</v>
      </c>
      <c r="G97" s="34">
        <v>45098.0</v>
      </c>
      <c r="H97" s="36">
        <f t="shared" si="2"/>
        <v>20</v>
      </c>
      <c r="I97" s="35" t="s">
        <v>49</v>
      </c>
      <c r="J97" s="39"/>
      <c r="K97" s="38"/>
      <c r="L97" s="39"/>
      <c r="M97" s="39"/>
      <c r="N97" s="35" t="s">
        <v>17</v>
      </c>
      <c r="O97" s="40"/>
      <c r="P97" s="61"/>
      <c r="Q97" s="61"/>
      <c r="R97" s="61"/>
      <c r="S97" s="61"/>
      <c r="T97" s="61"/>
      <c r="U97" s="80"/>
      <c r="V97" s="80"/>
      <c r="W97" s="80"/>
    </row>
    <row r="98">
      <c r="A98" s="34">
        <v>45705.0</v>
      </c>
      <c r="B98" s="168">
        <v>45716.0</v>
      </c>
      <c r="C98" s="35">
        <v>207483.0</v>
      </c>
      <c r="D98" s="35" t="s">
        <v>94</v>
      </c>
      <c r="E98" s="34">
        <v>45352.0</v>
      </c>
      <c r="F98" s="36">
        <f t="shared" si="1"/>
        <v>11</v>
      </c>
      <c r="G98" s="34">
        <v>45373.0</v>
      </c>
      <c r="H98" s="36">
        <f t="shared" si="2"/>
        <v>11</v>
      </c>
      <c r="I98" s="35" t="s">
        <v>49</v>
      </c>
      <c r="J98" s="39"/>
      <c r="K98" s="38"/>
      <c r="L98" s="39"/>
      <c r="M98" s="39"/>
      <c r="N98" s="35" t="s">
        <v>17</v>
      </c>
      <c r="O98" s="40"/>
      <c r="P98" s="61"/>
      <c r="Q98" s="61"/>
      <c r="R98" s="61"/>
      <c r="S98" s="61"/>
      <c r="T98" s="61"/>
      <c r="U98" s="80"/>
      <c r="V98" s="80"/>
      <c r="W98" s="80"/>
    </row>
    <row r="99">
      <c r="A99" s="34">
        <v>45705.0</v>
      </c>
      <c r="B99" s="168">
        <v>45716.0</v>
      </c>
      <c r="C99" s="35">
        <v>234806.0</v>
      </c>
      <c r="D99" s="35" t="s">
        <v>94</v>
      </c>
      <c r="E99" s="34">
        <v>45108.0</v>
      </c>
      <c r="F99" s="36">
        <f t="shared" si="1"/>
        <v>19</v>
      </c>
      <c r="G99" s="37">
        <v>45615.0</v>
      </c>
      <c r="H99" s="36">
        <f t="shared" si="2"/>
        <v>3</v>
      </c>
      <c r="I99" s="35" t="s">
        <v>265</v>
      </c>
      <c r="J99" s="39"/>
      <c r="K99" s="38"/>
      <c r="L99" s="39"/>
      <c r="M99" s="39"/>
      <c r="N99" s="35" t="s">
        <v>17</v>
      </c>
      <c r="O99" s="40"/>
      <c r="P99" s="61"/>
      <c r="Q99" s="61"/>
      <c r="R99" s="61"/>
      <c r="S99" s="61"/>
      <c r="T99" s="61"/>
      <c r="U99" s="80"/>
      <c r="V99" s="80"/>
      <c r="W99" s="80"/>
    </row>
    <row r="100">
      <c r="A100" s="34">
        <v>45705.0</v>
      </c>
      <c r="B100" s="168">
        <v>45716.0</v>
      </c>
      <c r="C100" s="35">
        <v>231966.0</v>
      </c>
      <c r="D100" s="35" t="s">
        <v>94</v>
      </c>
      <c r="E100" s="34">
        <v>45566.0</v>
      </c>
      <c r="F100" s="36">
        <f t="shared" si="1"/>
        <v>4</v>
      </c>
      <c r="G100" s="37">
        <v>45587.0</v>
      </c>
      <c r="H100" s="36">
        <f t="shared" si="2"/>
        <v>4</v>
      </c>
      <c r="I100" s="35" t="s">
        <v>268</v>
      </c>
      <c r="J100" s="35" t="s">
        <v>31</v>
      </c>
      <c r="K100" s="38"/>
      <c r="L100" s="39"/>
      <c r="M100" s="39"/>
      <c r="N100" s="35" t="s">
        <v>17</v>
      </c>
      <c r="O100" s="40"/>
      <c r="P100" s="61"/>
      <c r="Q100" s="61"/>
      <c r="R100" s="61"/>
      <c r="S100" s="61"/>
      <c r="T100" s="61"/>
      <c r="U100" s="80"/>
      <c r="V100" s="80"/>
      <c r="W100" s="80"/>
    </row>
    <row r="101">
      <c r="A101" s="34">
        <v>45705.0</v>
      </c>
      <c r="B101" s="168">
        <v>45716.0</v>
      </c>
      <c r="C101" s="35">
        <v>226060.0</v>
      </c>
      <c r="D101" s="35" t="s">
        <v>95</v>
      </c>
      <c r="E101" s="34">
        <v>45231.0</v>
      </c>
      <c r="F101" s="36">
        <f t="shared" si="1"/>
        <v>15</v>
      </c>
      <c r="G101" s="34">
        <v>45530.0</v>
      </c>
      <c r="H101" s="36">
        <f t="shared" si="2"/>
        <v>6</v>
      </c>
      <c r="I101" s="35" t="s">
        <v>49</v>
      </c>
      <c r="J101" s="39"/>
      <c r="K101" s="38"/>
      <c r="L101" s="39"/>
      <c r="M101" s="39"/>
      <c r="N101" s="35" t="s">
        <v>17</v>
      </c>
      <c r="O101" s="40"/>
      <c r="P101" s="61"/>
      <c r="Q101" s="61"/>
      <c r="R101" s="61"/>
      <c r="S101" s="61"/>
      <c r="T101" s="61"/>
      <c r="U101" s="80"/>
      <c r="V101" s="80"/>
      <c r="W101" s="80"/>
    </row>
    <row r="102">
      <c r="A102" s="34">
        <v>45705.0</v>
      </c>
      <c r="B102" s="168">
        <v>45716.0</v>
      </c>
      <c r="C102" s="35">
        <v>215572.0</v>
      </c>
      <c r="D102" s="35" t="s">
        <v>98</v>
      </c>
      <c r="E102" s="34">
        <v>45292.0</v>
      </c>
      <c r="F102" s="36">
        <f t="shared" si="1"/>
        <v>13</v>
      </c>
      <c r="G102" s="34">
        <v>45435.0</v>
      </c>
      <c r="H102" s="36">
        <f t="shared" si="2"/>
        <v>9</v>
      </c>
      <c r="I102" s="35" t="s">
        <v>268</v>
      </c>
      <c r="J102" s="39"/>
      <c r="K102" s="38"/>
      <c r="L102" s="39"/>
      <c r="M102" s="39"/>
      <c r="N102" s="35" t="s">
        <v>21</v>
      </c>
      <c r="O102" s="40"/>
      <c r="P102" s="61"/>
      <c r="Q102" s="61"/>
      <c r="R102" s="61"/>
      <c r="S102" s="61"/>
      <c r="T102" s="61"/>
      <c r="U102" s="80"/>
      <c r="V102" s="80"/>
      <c r="W102" s="80"/>
    </row>
    <row r="103">
      <c r="A103" s="34">
        <v>45705.0</v>
      </c>
      <c r="B103" s="168">
        <v>45716.0</v>
      </c>
      <c r="C103" s="35">
        <v>203800.0</v>
      </c>
      <c r="D103" s="35" t="s">
        <v>99</v>
      </c>
      <c r="E103" s="34">
        <v>45231.0</v>
      </c>
      <c r="F103" s="36">
        <f t="shared" si="1"/>
        <v>15</v>
      </c>
      <c r="G103" s="34">
        <v>45349.0</v>
      </c>
      <c r="H103" s="36">
        <f t="shared" si="2"/>
        <v>12</v>
      </c>
      <c r="I103" s="35" t="s">
        <v>49</v>
      </c>
      <c r="J103" s="39"/>
      <c r="K103" s="38"/>
      <c r="L103" s="39"/>
      <c r="M103" s="39"/>
      <c r="N103" s="35" t="s">
        <v>17</v>
      </c>
      <c r="O103" s="40"/>
      <c r="P103" s="61"/>
      <c r="Q103" s="61"/>
      <c r="R103" s="61"/>
      <c r="S103" s="61"/>
      <c r="T103" s="61"/>
      <c r="U103" s="80"/>
      <c r="V103" s="80"/>
      <c r="W103" s="80"/>
    </row>
    <row r="104">
      <c r="A104" s="34">
        <v>45705.0</v>
      </c>
      <c r="B104" s="34">
        <v>45715.0</v>
      </c>
      <c r="C104" s="35">
        <v>172587.0</v>
      </c>
      <c r="D104" s="35" t="s">
        <v>99</v>
      </c>
      <c r="E104" s="34">
        <v>45078.0</v>
      </c>
      <c r="F104" s="36">
        <f t="shared" si="1"/>
        <v>20</v>
      </c>
      <c r="G104" s="34">
        <v>45111.0</v>
      </c>
      <c r="H104" s="36">
        <f t="shared" si="2"/>
        <v>19</v>
      </c>
      <c r="I104" s="35" t="s">
        <v>265</v>
      </c>
      <c r="J104" s="35" t="s">
        <v>100</v>
      </c>
      <c r="K104" s="38"/>
      <c r="L104" s="35" t="s">
        <v>68</v>
      </c>
      <c r="M104" s="34">
        <v>45714.0</v>
      </c>
      <c r="N104" s="35" t="s">
        <v>16</v>
      </c>
      <c r="O104" s="55" t="s">
        <v>61</v>
      </c>
      <c r="P104" s="61"/>
      <c r="Q104" s="61"/>
      <c r="R104" s="61"/>
      <c r="S104" s="61"/>
      <c r="T104" s="61"/>
      <c r="U104" s="80"/>
      <c r="V104" s="80"/>
      <c r="W104" s="80"/>
    </row>
    <row r="105">
      <c r="A105" s="34">
        <v>45705.0</v>
      </c>
      <c r="B105" s="168">
        <v>45716.0</v>
      </c>
      <c r="C105" s="35">
        <v>190728.0</v>
      </c>
      <c r="D105" s="35" t="s">
        <v>99</v>
      </c>
      <c r="E105" s="34">
        <v>45200.0</v>
      </c>
      <c r="F105" s="36">
        <f t="shared" si="1"/>
        <v>16</v>
      </c>
      <c r="G105" s="37">
        <v>45225.0</v>
      </c>
      <c r="H105" s="36">
        <f t="shared" si="2"/>
        <v>16</v>
      </c>
      <c r="I105" s="35" t="s">
        <v>49</v>
      </c>
      <c r="J105" s="39"/>
      <c r="K105" s="38"/>
      <c r="L105" s="39"/>
      <c r="M105" s="39"/>
      <c r="N105" s="35" t="s">
        <v>17</v>
      </c>
      <c r="O105" s="40"/>
      <c r="P105" s="61"/>
      <c r="Q105" s="61"/>
      <c r="R105" s="61"/>
      <c r="S105" s="61"/>
      <c r="T105" s="61"/>
      <c r="U105" s="80"/>
      <c r="V105" s="80"/>
      <c r="W105" s="80"/>
    </row>
    <row r="106">
      <c r="A106" s="34">
        <v>45705.0</v>
      </c>
      <c r="B106" s="34">
        <v>45709.0</v>
      </c>
      <c r="C106" s="35">
        <v>193175.0</v>
      </c>
      <c r="D106" s="35" t="s">
        <v>99</v>
      </c>
      <c r="E106" s="34">
        <v>45261.0</v>
      </c>
      <c r="F106" s="36">
        <f t="shared" si="1"/>
        <v>14</v>
      </c>
      <c r="G106" s="34">
        <v>45302.0</v>
      </c>
      <c r="H106" s="36">
        <f t="shared" si="2"/>
        <v>13</v>
      </c>
      <c r="I106" s="35" t="s">
        <v>39</v>
      </c>
      <c r="J106" s="35">
        <v>534.0</v>
      </c>
      <c r="K106" s="48">
        <v>6000.0</v>
      </c>
      <c r="L106" s="39"/>
      <c r="M106" s="37">
        <v>45709.0</v>
      </c>
      <c r="N106" s="35" t="s">
        <v>20</v>
      </c>
      <c r="O106" s="40"/>
      <c r="P106" s="61"/>
      <c r="Q106" s="61"/>
      <c r="R106" s="61"/>
      <c r="S106" s="61"/>
      <c r="T106" s="61"/>
      <c r="U106" s="80"/>
      <c r="V106" s="80"/>
      <c r="W106" s="80"/>
    </row>
    <row r="107">
      <c r="A107" s="34">
        <v>45705.0</v>
      </c>
      <c r="B107" s="168">
        <v>45716.0</v>
      </c>
      <c r="C107" s="35">
        <v>226720.0</v>
      </c>
      <c r="D107" s="35" t="s">
        <v>99</v>
      </c>
      <c r="E107" s="34">
        <v>45505.0</v>
      </c>
      <c r="F107" s="36">
        <f t="shared" si="1"/>
        <v>6</v>
      </c>
      <c r="G107" s="34">
        <v>45538.0</v>
      </c>
      <c r="H107" s="36">
        <f t="shared" si="2"/>
        <v>5</v>
      </c>
      <c r="I107" s="35" t="s">
        <v>268</v>
      </c>
      <c r="J107" s="35" t="s">
        <v>31</v>
      </c>
      <c r="K107" s="38"/>
      <c r="L107" s="39"/>
      <c r="M107" s="39"/>
      <c r="N107" s="35" t="s">
        <v>17</v>
      </c>
      <c r="O107" s="40"/>
      <c r="P107" s="61"/>
      <c r="Q107" s="61"/>
      <c r="R107" s="61"/>
      <c r="S107" s="61"/>
      <c r="T107" s="61"/>
      <c r="U107" s="80"/>
      <c r="V107" s="80"/>
      <c r="W107" s="80"/>
    </row>
    <row r="108">
      <c r="A108" s="34">
        <v>45705.0</v>
      </c>
      <c r="B108" s="168">
        <v>45716.0</v>
      </c>
      <c r="C108" s="35">
        <v>226251.0</v>
      </c>
      <c r="D108" s="35" t="s">
        <v>102</v>
      </c>
      <c r="E108" s="34">
        <v>45474.0</v>
      </c>
      <c r="F108" s="36">
        <f t="shared" si="1"/>
        <v>7</v>
      </c>
      <c r="G108" s="34">
        <v>45531.0</v>
      </c>
      <c r="H108" s="36">
        <f t="shared" si="2"/>
        <v>6</v>
      </c>
      <c r="I108" s="35" t="s">
        <v>43</v>
      </c>
      <c r="J108" s="39"/>
      <c r="K108" s="38"/>
      <c r="L108" s="39"/>
      <c r="M108" s="39"/>
      <c r="N108" s="35" t="s">
        <v>17</v>
      </c>
      <c r="O108" s="40"/>
      <c r="P108" s="61"/>
      <c r="Q108" s="61"/>
      <c r="R108" s="61"/>
      <c r="S108" s="61"/>
      <c r="T108" s="61"/>
      <c r="U108" s="80"/>
      <c r="V108" s="80"/>
      <c r="W108" s="80"/>
    </row>
    <row r="109">
      <c r="A109" s="34">
        <v>45705.0</v>
      </c>
      <c r="B109" s="168">
        <v>45712.0</v>
      </c>
      <c r="C109" s="35">
        <v>192476.0</v>
      </c>
      <c r="D109" s="35" t="s">
        <v>102</v>
      </c>
      <c r="E109" s="34">
        <v>45231.0</v>
      </c>
      <c r="F109" s="36">
        <f t="shared" si="1"/>
        <v>15</v>
      </c>
      <c r="G109" s="37">
        <v>45240.0</v>
      </c>
      <c r="H109" s="36">
        <f t="shared" si="2"/>
        <v>15</v>
      </c>
      <c r="I109" s="35" t="s">
        <v>62</v>
      </c>
      <c r="J109" s="35">
        <v>139.0</v>
      </c>
      <c r="K109" s="48">
        <v>2000.0</v>
      </c>
      <c r="L109" s="39"/>
      <c r="M109" s="34">
        <v>45712.0</v>
      </c>
      <c r="N109" s="35" t="s">
        <v>15</v>
      </c>
      <c r="O109" s="40"/>
      <c r="P109" s="61"/>
      <c r="Q109" s="61"/>
      <c r="R109" s="61"/>
      <c r="S109" s="61"/>
      <c r="T109" s="61"/>
      <c r="U109" s="80"/>
      <c r="V109" s="80"/>
      <c r="W109" s="80"/>
    </row>
    <row r="110">
      <c r="A110" s="34">
        <v>45692.0</v>
      </c>
      <c r="B110" s="168">
        <v>45716.0</v>
      </c>
      <c r="C110" s="35">
        <v>204081.0</v>
      </c>
      <c r="D110" s="35" t="s">
        <v>102</v>
      </c>
      <c r="E110" s="34">
        <v>45323.0</v>
      </c>
      <c r="F110" s="36">
        <f t="shared" si="1"/>
        <v>12</v>
      </c>
      <c r="G110" s="34">
        <v>45349.0</v>
      </c>
      <c r="H110" s="36">
        <f t="shared" si="2"/>
        <v>12</v>
      </c>
      <c r="I110" s="35" t="s">
        <v>49</v>
      </c>
      <c r="J110" s="35">
        <v>214.0</v>
      </c>
      <c r="K110" s="48">
        <v>30000.0</v>
      </c>
      <c r="L110" s="39"/>
      <c r="M110" s="34">
        <v>45705.0</v>
      </c>
      <c r="N110" s="35" t="s">
        <v>17</v>
      </c>
      <c r="O110" s="40"/>
      <c r="P110" s="61"/>
      <c r="Q110" s="61"/>
      <c r="R110" s="61"/>
      <c r="S110" s="61"/>
      <c r="T110" s="61"/>
      <c r="U110" s="80"/>
      <c r="V110" s="80"/>
      <c r="W110" s="80"/>
    </row>
    <row r="111">
      <c r="A111" s="34">
        <v>45705.0</v>
      </c>
      <c r="B111" s="168">
        <v>45716.0</v>
      </c>
      <c r="C111" s="35">
        <v>226731.0</v>
      </c>
      <c r="D111" s="35" t="s">
        <v>102</v>
      </c>
      <c r="E111" s="34">
        <v>45505.0</v>
      </c>
      <c r="F111" s="36">
        <f t="shared" si="1"/>
        <v>6</v>
      </c>
      <c r="G111" s="34">
        <v>45544.0</v>
      </c>
      <c r="H111" s="36">
        <f t="shared" si="2"/>
        <v>5</v>
      </c>
      <c r="I111" s="35" t="s">
        <v>43</v>
      </c>
      <c r="J111" s="39"/>
      <c r="K111" s="38"/>
      <c r="L111" s="39"/>
      <c r="M111" s="39"/>
      <c r="N111" s="35" t="s">
        <v>17</v>
      </c>
      <c r="O111" s="40"/>
      <c r="P111" s="61"/>
      <c r="Q111" s="61"/>
      <c r="R111" s="61"/>
      <c r="S111" s="61"/>
      <c r="T111" s="61"/>
      <c r="U111" s="80"/>
      <c r="V111" s="80"/>
      <c r="W111" s="80"/>
    </row>
    <row r="112">
      <c r="A112" s="34">
        <v>45694.0</v>
      </c>
      <c r="B112" s="34">
        <v>45707.0</v>
      </c>
      <c r="C112" s="35">
        <v>236216.0</v>
      </c>
      <c r="D112" s="35" t="s">
        <v>102</v>
      </c>
      <c r="E112" s="34">
        <v>45536.0</v>
      </c>
      <c r="F112" s="36">
        <f t="shared" si="1"/>
        <v>5</v>
      </c>
      <c r="G112" s="34">
        <v>45630.0</v>
      </c>
      <c r="H112" s="36">
        <f t="shared" si="2"/>
        <v>2</v>
      </c>
      <c r="I112" s="35" t="s">
        <v>43</v>
      </c>
      <c r="J112" s="35">
        <v>360.0</v>
      </c>
      <c r="K112" s="48" t="s">
        <v>74</v>
      </c>
      <c r="L112" s="39"/>
      <c r="M112" s="34">
        <v>45707.0</v>
      </c>
      <c r="N112" s="35" t="s">
        <v>15</v>
      </c>
      <c r="O112" s="40"/>
      <c r="P112" s="61"/>
      <c r="Q112" s="61"/>
      <c r="R112" s="61"/>
      <c r="S112" s="61"/>
      <c r="T112" s="61"/>
      <c r="U112" s="80"/>
      <c r="V112" s="80"/>
      <c r="W112" s="80"/>
    </row>
    <row r="113">
      <c r="A113" s="34">
        <v>45705.0</v>
      </c>
      <c r="B113" s="168">
        <v>45716.0</v>
      </c>
      <c r="C113" s="35">
        <v>231922.0</v>
      </c>
      <c r="D113" s="35" t="s">
        <v>102</v>
      </c>
      <c r="E113" s="34">
        <v>45505.0</v>
      </c>
      <c r="F113" s="36">
        <f t="shared" si="1"/>
        <v>6</v>
      </c>
      <c r="G113" s="37">
        <v>45587.0</v>
      </c>
      <c r="H113" s="36">
        <f t="shared" si="2"/>
        <v>4</v>
      </c>
      <c r="I113" s="35" t="s">
        <v>43</v>
      </c>
      <c r="J113" s="39"/>
      <c r="K113" s="38"/>
      <c r="L113" s="39"/>
      <c r="M113" s="39"/>
      <c r="N113" s="35" t="s">
        <v>17</v>
      </c>
      <c r="O113" s="40"/>
      <c r="P113" s="61"/>
      <c r="Q113" s="61"/>
      <c r="R113" s="61"/>
      <c r="S113" s="61"/>
      <c r="T113" s="61"/>
      <c r="U113" s="80"/>
      <c r="V113" s="80"/>
      <c r="W113" s="80"/>
    </row>
    <row r="114">
      <c r="A114" s="34">
        <v>45701.0</v>
      </c>
      <c r="B114" s="34">
        <v>45707.0</v>
      </c>
      <c r="C114" s="35">
        <v>180562.0</v>
      </c>
      <c r="D114" s="35"/>
      <c r="E114" s="34"/>
      <c r="F114" s="36"/>
      <c r="G114" s="37"/>
      <c r="H114" s="36"/>
      <c r="I114" s="35"/>
      <c r="J114" s="39"/>
      <c r="K114" s="38"/>
      <c r="L114" s="39"/>
      <c r="M114" s="34">
        <v>45701.0</v>
      </c>
      <c r="N114" s="35" t="s">
        <v>15</v>
      </c>
      <c r="O114" s="55" t="s">
        <v>456</v>
      </c>
      <c r="P114" s="61"/>
      <c r="Q114" s="61"/>
      <c r="R114" s="61"/>
      <c r="S114" s="61"/>
      <c r="T114" s="61"/>
      <c r="U114" s="80"/>
      <c r="V114" s="80"/>
      <c r="W114" s="80"/>
    </row>
    <row r="115">
      <c r="A115" s="34">
        <v>45705.0</v>
      </c>
      <c r="B115" s="168">
        <v>45716.0</v>
      </c>
      <c r="C115" s="35">
        <v>63147.0</v>
      </c>
      <c r="D115" s="35" t="s">
        <v>105</v>
      </c>
      <c r="E115" s="34">
        <v>43862.0</v>
      </c>
      <c r="F115" s="36">
        <f t="shared" ref="F115:F649" si="4">DATEDIF(E115,TODAY(),"M")</f>
        <v>60</v>
      </c>
      <c r="G115" s="34">
        <v>44076.0</v>
      </c>
      <c r="H115" s="36">
        <f t="shared" ref="H115:H649" si="5">DATEDIF(G115,TODAY(),"M")</f>
        <v>53</v>
      </c>
      <c r="I115" s="35" t="s">
        <v>139</v>
      </c>
      <c r="J115" s="35">
        <v>714.0</v>
      </c>
      <c r="K115" s="38"/>
      <c r="L115" s="39"/>
      <c r="M115" s="39"/>
      <c r="N115" s="35" t="s">
        <v>17</v>
      </c>
      <c r="O115" s="40"/>
      <c r="P115" s="61"/>
      <c r="Q115" s="61"/>
      <c r="R115" s="61"/>
      <c r="S115" s="61"/>
      <c r="T115" s="61"/>
      <c r="U115" s="80"/>
      <c r="V115" s="80"/>
      <c r="W115" s="80"/>
    </row>
    <row r="116">
      <c r="A116" s="34">
        <v>45705.0</v>
      </c>
      <c r="B116" s="168">
        <v>45716.0</v>
      </c>
      <c r="C116" s="35">
        <v>205234.0</v>
      </c>
      <c r="D116" s="35" t="s">
        <v>105</v>
      </c>
      <c r="E116" s="34">
        <v>45292.0</v>
      </c>
      <c r="F116" s="36">
        <f t="shared" si="4"/>
        <v>13</v>
      </c>
      <c r="G116" s="34">
        <v>45377.0</v>
      </c>
      <c r="H116" s="36">
        <f t="shared" si="5"/>
        <v>11</v>
      </c>
      <c r="I116" s="35" t="s">
        <v>265</v>
      </c>
      <c r="J116" s="39"/>
      <c r="K116" s="38"/>
      <c r="L116" s="39"/>
      <c r="M116" s="39"/>
      <c r="N116" s="35" t="s">
        <v>17</v>
      </c>
      <c r="O116" s="40"/>
      <c r="P116" s="61"/>
      <c r="Q116" s="61"/>
      <c r="R116" s="61"/>
      <c r="S116" s="61"/>
      <c r="T116" s="61"/>
      <c r="U116" s="80"/>
      <c r="V116" s="80"/>
      <c r="W116" s="80"/>
    </row>
    <row r="117">
      <c r="A117" s="34">
        <v>45705.0</v>
      </c>
      <c r="B117" s="168">
        <v>45716.0</v>
      </c>
      <c r="C117" s="35">
        <v>225901.0</v>
      </c>
      <c r="D117" s="35" t="s">
        <v>105</v>
      </c>
      <c r="E117" s="34">
        <v>45505.0</v>
      </c>
      <c r="F117" s="36">
        <f t="shared" si="4"/>
        <v>6</v>
      </c>
      <c r="G117" s="34">
        <v>45527.0</v>
      </c>
      <c r="H117" s="36">
        <f t="shared" si="5"/>
        <v>6</v>
      </c>
      <c r="I117" s="35" t="s">
        <v>43</v>
      </c>
      <c r="J117" s="39"/>
      <c r="K117" s="38"/>
      <c r="L117" s="39"/>
      <c r="M117" s="39"/>
      <c r="N117" s="35" t="s">
        <v>17</v>
      </c>
      <c r="O117" s="40"/>
      <c r="P117" s="61"/>
      <c r="Q117" s="61"/>
      <c r="R117" s="61"/>
      <c r="S117" s="61"/>
      <c r="T117" s="61"/>
      <c r="U117" s="80"/>
      <c r="V117" s="80"/>
      <c r="W117" s="80"/>
    </row>
    <row r="118">
      <c r="A118" s="34">
        <v>45705.0</v>
      </c>
      <c r="B118" s="168">
        <v>45716.0</v>
      </c>
      <c r="C118" s="35">
        <v>218651.0</v>
      </c>
      <c r="D118" s="35" t="s">
        <v>106</v>
      </c>
      <c r="E118" s="34">
        <v>45383.0</v>
      </c>
      <c r="F118" s="36">
        <f t="shared" si="4"/>
        <v>10</v>
      </c>
      <c r="G118" s="34">
        <v>45463.0</v>
      </c>
      <c r="H118" s="36">
        <f t="shared" si="5"/>
        <v>8</v>
      </c>
      <c r="I118" s="35" t="s">
        <v>43</v>
      </c>
      <c r="J118" s="39"/>
      <c r="K118" s="38"/>
      <c r="L118" s="39"/>
      <c r="M118" s="39"/>
      <c r="N118" s="35" t="s">
        <v>17</v>
      </c>
      <c r="O118" s="40"/>
      <c r="P118" s="61"/>
      <c r="Q118" s="61"/>
      <c r="R118" s="61"/>
      <c r="S118" s="61"/>
      <c r="T118" s="61"/>
      <c r="U118" s="80"/>
      <c r="V118" s="80"/>
      <c r="W118" s="80"/>
    </row>
    <row r="119">
      <c r="A119" s="34">
        <v>45705.0</v>
      </c>
      <c r="B119" s="168">
        <v>45716.0</v>
      </c>
      <c r="C119" s="35">
        <v>221252.0</v>
      </c>
      <c r="D119" s="35" t="s">
        <v>106</v>
      </c>
      <c r="E119" s="34">
        <v>45383.0</v>
      </c>
      <c r="F119" s="36">
        <f t="shared" si="4"/>
        <v>10</v>
      </c>
      <c r="G119" s="34">
        <v>45484.0</v>
      </c>
      <c r="H119" s="36">
        <f t="shared" si="5"/>
        <v>7</v>
      </c>
      <c r="I119" s="35" t="s">
        <v>46</v>
      </c>
      <c r="J119" s="35">
        <v>404.0</v>
      </c>
      <c r="K119" s="38"/>
      <c r="L119" s="35" t="s">
        <v>68</v>
      </c>
      <c r="M119" s="34">
        <v>45716.0</v>
      </c>
      <c r="N119" s="35" t="s">
        <v>21</v>
      </c>
      <c r="O119" s="55" t="s">
        <v>457</v>
      </c>
      <c r="P119" s="61"/>
      <c r="Q119" s="61"/>
      <c r="R119" s="61"/>
      <c r="S119" s="61"/>
      <c r="T119" s="61"/>
      <c r="U119" s="80"/>
      <c r="V119" s="80"/>
      <c r="W119" s="80"/>
    </row>
    <row r="120">
      <c r="A120" s="34">
        <v>45705.0</v>
      </c>
      <c r="B120" s="168">
        <v>45716.0</v>
      </c>
      <c r="C120" s="35">
        <v>238924.0</v>
      </c>
      <c r="D120" s="35" t="s">
        <v>106</v>
      </c>
      <c r="E120" s="34">
        <v>45536.0</v>
      </c>
      <c r="F120" s="36">
        <f t="shared" si="4"/>
        <v>5</v>
      </c>
      <c r="G120" s="34">
        <v>45671.0</v>
      </c>
      <c r="H120" s="36">
        <f t="shared" si="5"/>
        <v>1</v>
      </c>
      <c r="I120" s="35" t="s">
        <v>265</v>
      </c>
      <c r="J120" s="39"/>
      <c r="K120" s="38"/>
      <c r="L120" s="39"/>
      <c r="M120" s="39"/>
      <c r="N120" s="35" t="s">
        <v>17</v>
      </c>
      <c r="O120" s="40"/>
      <c r="P120" s="61"/>
      <c r="Q120" s="61"/>
      <c r="R120" s="61"/>
      <c r="S120" s="61"/>
      <c r="T120" s="61"/>
      <c r="U120" s="80"/>
      <c r="V120" s="80"/>
      <c r="W120" s="80"/>
    </row>
    <row r="121">
      <c r="A121" s="34">
        <v>45705.0</v>
      </c>
      <c r="B121" s="168">
        <v>45716.0</v>
      </c>
      <c r="C121" s="35">
        <v>196738.0</v>
      </c>
      <c r="D121" s="35" t="s">
        <v>108</v>
      </c>
      <c r="E121" s="34">
        <v>45261.0</v>
      </c>
      <c r="F121" s="36">
        <f t="shared" si="4"/>
        <v>14</v>
      </c>
      <c r="G121" s="37">
        <v>45287.0</v>
      </c>
      <c r="H121" s="36">
        <f t="shared" si="5"/>
        <v>14</v>
      </c>
      <c r="I121" s="35" t="s">
        <v>118</v>
      </c>
      <c r="J121" s="39"/>
      <c r="K121" s="38"/>
      <c r="L121" s="39"/>
      <c r="M121" s="39"/>
      <c r="N121" s="35" t="s">
        <v>17</v>
      </c>
      <c r="O121" s="40"/>
      <c r="P121" s="61"/>
      <c r="Q121" s="61"/>
      <c r="R121" s="61"/>
      <c r="S121" s="61"/>
      <c r="T121" s="61"/>
      <c r="U121" s="80"/>
      <c r="V121" s="80"/>
      <c r="W121" s="80"/>
    </row>
    <row r="122">
      <c r="A122" s="34">
        <v>45705.0</v>
      </c>
      <c r="B122" s="34">
        <v>45708.0</v>
      </c>
      <c r="C122" s="35">
        <v>190161.0</v>
      </c>
      <c r="D122" s="35" t="s">
        <v>109</v>
      </c>
      <c r="E122" s="34">
        <v>45200.0</v>
      </c>
      <c r="F122" s="36">
        <f t="shared" si="4"/>
        <v>16</v>
      </c>
      <c r="G122" s="37">
        <v>45219.0</v>
      </c>
      <c r="H122" s="36">
        <f t="shared" si="5"/>
        <v>16</v>
      </c>
      <c r="I122" s="35" t="s">
        <v>39</v>
      </c>
      <c r="J122" s="35">
        <v>534.0</v>
      </c>
      <c r="K122" s="38"/>
      <c r="L122" s="39"/>
      <c r="M122" s="34">
        <v>45708.0</v>
      </c>
      <c r="N122" s="35" t="s">
        <v>21</v>
      </c>
      <c r="O122" s="40"/>
      <c r="P122" s="61"/>
      <c r="Q122" s="61"/>
      <c r="R122" s="61"/>
      <c r="S122" s="61"/>
      <c r="T122" s="61"/>
      <c r="U122" s="80"/>
      <c r="V122" s="80"/>
      <c r="W122" s="80"/>
    </row>
    <row r="123">
      <c r="A123" s="34">
        <v>45705.0</v>
      </c>
      <c r="B123" s="168">
        <v>45716.0</v>
      </c>
      <c r="C123" s="35">
        <v>151455.0</v>
      </c>
      <c r="D123" s="35" t="s">
        <v>110</v>
      </c>
      <c r="E123" s="34">
        <v>44866.0</v>
      </c>
      <c r="F123" s="36">
        <f t="shared" si="4"/>
        <v>27</v>
      </c>
      <c r="G123" s="37">
        <v>44883.0</v>
      </c>
      <c r="H123" s="36">
        <f t="shared" si="5"/>
        <v>27</v>
      </c>
      <c r="I123" s="35" t="s">
        <v>49</v>
      </c>
      <c r="J123" s="39"/>
      <c r="K123" s="38"/>
      <c r="L123" s="39"/>
      <c r="M123" s="39"/>
      <c r="N123" s="35" t="s">
        <v>17</v>
      </c>
      <c r="O123" s="40"/>
      <c r="P123" s="61"/>
      <c r="Q123" s="61"/>
      <c r="R123" s="61"/>
      <c r="S123" s="61"/>
      <c r="T123" s="61"/>
      <c r="U123" s="80"/>
      <c r="V123" s="80"/>
      <c r="W123" s="80"/>
    </row>
    <row r="124">
      <c r="A124" s="34">
        <v>45705.0</v>
      </c>
      <c r="B124" s="168">
        <v>45716.0</v>
      </c>
      <c r="C124" s="35">
        <v>215395.0</v>
      </c>
      <c r="D124" s="35" t="s">
        <v>110</v>
      </c>
      <c r="E124" s="34">
        <v>45413.0</v>
      </c>
      <c r="F124" s="36">
        <f t="shared" si="4"/>
        <v>9</v>
      </c>
      <c r="G124" s="34">
        <v>45440.0</v>
      </c>
      <c r="H124" s="36">
        <f t="shared" si="5"/>
        <v>9</v>
      </c>
      <c r="I124" s="35" t="s">
        <v>49</v>
      </c>
      <c r="J124" s="35">
        <v>215.0</v>
      </c>
      <c r="K124" s="48">
        <v>28900.0</v>
      </c>
      <c r="L124" s="39"/>
      <c r="M124" s="39"/>
      <c r="N124" s="35" t="s">
        <v>17</v>
      </c>
      <c r="O124" s="40"/>
      <c r="P124" s="61"/>
      <c r="Q124" s="61"/>
      <c r="R124" s="61"/>
      <c r="S124" s="61"/>
      <c r="T124" s="61"/>
      <c r="U124" s="80"/>
      <c r="V124" s="80"/>
      <c r="W124" s="80"/>
    </row>
    <row r="125">
      <c r="A125" s="34">
        <v>45705.0</v>
      </c>
      <c r="B125" s="34">
        <v>45710.0</v>
      </c>
      <c r="C125" s="35">
        <v>221939.0</v>
      </c>
      <c r="D125" s="35" t="s">
        <v>113</v>
      </c>
      <c r="E125" s="34">
        <v>45474.0</v>
      </c>
      <c r="F125" s="36">
        <f t="shared" si="4"/>
        <v>7</v>
      </c>
      <c r="G125" s="34">
        <v>45400.0</v>
      </c>
      <c r="H125" s="36">
        <f t="shared" si="5"/>
        <v>10</v>
      </c>
      <c r="I125" s="35" t="s">
        <v>39</v>
      </c>
      <c r="J125" s="39"/>
      <c r="K125" s="38"/>
      <c r="L125" s="39"/>
      <c r="M125" s="34">
        <v>45710.0</v>
      </c>
      <c r="N125" s="35" t="s">
        <v>22</v>
      </c>
      <c r="O125" s="40"/>
      <c r="P125" s="61"/>
      <c r="Q125" s="61"/>
      <c r="R125" s="61"/>
      <c r="S125" s="61"/>
      <c r="T125" s="61"/>
      <c r="U125" s="80"/>
      <c r="V125" s="80"/>
      <c r="W125" s="80"/>
    </row>
    <row r="126">
      <c r="A126" s="34">
        <v>45705.0</v>
      </c>
      <c r="B126" s="168">
        <v>45716.0</v>
      </c>
      <c r="C126" s="35">
        <v>217265.0</v>
      </c>
      <c r="D126" s="35" t="s">
        <v>114</v>
      </c>
      <c r="E126" s="34">
        <v>45413.0</v>
      </c>
      <c r="F126" s="36">
        <f t="shared" si="4"/>
        <v>9</v>
      </c>
      <c r="G126" s="34">
        <v>45450.0</v>
      </c>
      <c r="H126" s="36">
        <f t="shared" si="5"/>
        <v>8</v>
      </c>
      <c r="I126" s="35" t="s">
        <v>46</v>
      </c>
      <c r="J126" s="35">
        <v>404.0</v>
      </c>
      <c r="K126" s="38"/>
      <c r="L126" s="39"/>
      <c r="M126" s="39"/>
      <c r="N126" s="35" t="s">
        <v>17</v>
      </c>
      <c r="O126" s="40"/>
      <c r="P126" s="61"/>
      <c r="Q126" s="61"/>
      <c r="R126" s="61"/>
      <c r="S126" s="61"/>
      <c r="T126" s="61"/>
      <c r="U126" s="80"/>
      <c r="V126" s="80"/>
      <c r="W126" s="80"/>
    </row>
    <row r="127">
      <c r="A127" s="34">
        <v>45705.0</v>
      </c>
      <c r="B127" s="168">
        <v>45716.0</v>
      </c>
      <c r="C127" s="35">
        <v>240482.0</v>
      </c>
      <c r="D127" s="35" t="s">
        <v>114</v>
      </c>
      <c r="E127" s="34">
        <v>43678.0</v>
      </c>
      <c r="F127" s="36">
        <f t="shared" si="4"/>
        <v>66</v>
      </c>
      <c r="G127" s="34">
        <v>45680.0</v>
      </c>
      <c r="H127" s="36">
        <f t="shared" si="5"/>
        <v>1</v>
      </c>
      <c r="I127" s="35" t="s">
        <v>49</v>
      </c>
      <c r="J127" s="39"/>
      <c r="K127" s="38"/>
      <c r="L127" s="39"/>
      <c r="M127" s="39"/>
      <c r="N127" s="35" t="s">
        <v>17</v>
      </c>
      <c r="O127" s="40"/>
      <c r="P127" s="61"/>
      <c r="Q127" s="61"/>
      <c r="R127" s="61"/>
      <c r="S127" s="61"/>
      <c r="T127" s="61"/>
      <c r="U127" s="80"/>
      <c r="V127" s="80"/>
      <c r="W127" s="80"/>
    </row>
    <row r="128">
      <c r="A128" s="34">
        <v>45705.0</v>
      </c>
      <c r="B128" s="168">
        <v>45716.0</v>
      </c>
      <c r="C128" s="35">
        <v>191502.0</v>
      </c>
      <c r="D128" s="35" t="s">
        <v>115</v>
      </c>
      <c r="E128" s="34">
        <v>45170.0</v>
      </c>
      <c r="F128" s="36">
        <f t="shared" si="4"/>
        <v>17</v>
      </c>
      <c r="G128" s="34">
        <v>45236.0</v>
      </c>
      <c r="H128" s="36">
        <f t="shared" si="5"/>
        <v>15</v>
      </c>
      <c r="I128" s="35" t="s">
        <v>43</v>
      </c>
      <c r="J128" s="39"/>
      <c r="K128" s="38"/>
      <c r="L128" s="39"/>
      <c r="M128" s="39"/>
      <c r="N128" s="35" t="s">
        <v>17</v>
      </c>
      <c r="O128" s="40"/>
      <c r="P128" s="61"/>
      <c r="Q128" s="61"/>
      <c r="R128" s="61"/>
      <c r="S128" s="61"/>
      <c r="T128" s="61"/>
      <c r="U128" s="80"/>
      <c r="V128" s="80"/>
      <c r="W128" s="80"/>
    </row>
    <row r="129">
      <c r="A129" s="34">
        <v>45705.0</v>
      </c>
      <c r="B129" s="168">
        <v>45716.0</v>
      </c>
      <c r="C129" s="35">
        <v>190513.0</v>
      </c>
      <c r="D129" s="35" t="s">
        <v>115</v>
      </c>
      <c r="E129" s="34">
        <v>45139.0</v>
      </c>
      <c r="F129" s="36">
        <f t="shared" si="4"/>
        <v>18</v>
      </c>
      <c r="G129" s="37">
        <v>45226.0</v>
      </c>
      <c r="H129" s="36">
        <f t="shared" si="5"/>
        <v>16</v>
      </c>
      <c r="I129" s="35" t="s">
        <v>265</v>
      </c>
      <c r="J129" s="39"/>
      <c r="K129" s="38"/>
      <c r="L129" s="39"/>
      <c r="M129" s="39"/>
      <c r="N129" s="35" t="s">
        <v>17</v>
      </c>
      <c r="O129" s="40"/>
      <c r="P129" s="61"/>
      <c r="Q129" s="61"/>
      <c r="R129" s="61"/>
      <c r="S129" s="61"/>
      <c r="T129" s="61"/>
      <c r="U129" s="80"/>
      <c r="V129" s="80"/>
      <c r="W129" s="80"/>
    </row>
    <row r="130">
      <c r="A130" s="34">
        <v>45705.0</v>
      </c>
      <c r="B130" s="168">
        <v>45716.0</v>
      </c>
      <c r="C130" s="35">
        <v>210863.0</v>
      </c>
      <c r="D130" s="35" t="s">
        <v>115</v>
      </c>
      <c r="E130" s="34">
        <v>45323.0</v>
      </c>
      <c r="F130" s="36">
        <f t="shared" si="4"/>
        <v>12</v>
      </c>
      <c r="G130" s="34">
        <v>45400.0</v>
      </c>
      <c r="H130" s="36">
        <f t="shared" si="5"/>
        <v>10</v>
      </c>
      <c r="I130" s="35" t="s">
        <v>67</v>
      </c>
      <c r="J130" s="39"/>
      <c r="K130" s="38"/>
      <c r="L130" s="39"/>
      <c r="M130" s="39"/>
      <c r="N130" s="35" t="s">
        <v>17</v>
      </c>
      <c r="O130" s="40"/>
      <c r="P130" s="61"/>
      <c r="Q130" s="61"/>
      <c r="R130" s="61"/>
      <c r="S130" s="61"/>
      <c r="T130" s="61"/>
      <c r="U130" s="80"/>
      <c r="V130" s="80"/>
      <c r="W130" s="80"/>
    </row>
    <row r="131">
      <c r="A131" s="34">
        <v>45715.0</v>
      </c>
      <c r="B131" s="168">
        <v>45716.0</v>
      </c>
      <c r="C131" s="35">
        <v>218597.0</v>
      </c>
      <c r="D131" s="35" t="s">
        <v>115</v>
      </c>
      <c r="E131" s="34">
        <v>45444.0</v>
      </c>
      <c r="F131" s="36">
        <f t="shared" si="4"/>
        <v>8</v>
      </c>
      <c r="G131" s="34">
        <v>45474.0</v>
      </c>
      <c r="H131" s="36">
        <f t="shared" si="5"/>
        <v>7</v>
      </c>
      <c r="I131" s="35" t="s">
        <v>268</v>
      </c>
      <c r="J131" s="35">
        <v>313.0</v>
      </c>
      <c r="K131" s="48" t="s">
        <v>96</v>
      </c>
      <c r="L131" s="39"/>
      <c r="M131" s="39"/>
      <c r="N131" s="35" t="s">
        <v>17</v>
      </c>
      <c r="O131" s="40"/>
      <c r="P131" s="61"/>
      <c r="Q131" s="61"/>
      <c r="R131" s="61"/>
      <c r="S131" s="61"/>
      <c r="T131" s="61"/>
      <c r="U131" s="80"/>
      <c r="V131" s="80"/>
      <c r="W131" s="80"/>
    </row>
    <row r="132">
      <c r="A132" s="34">
        <v>45705.0</v>
      </c>
      <c r="B132" s="34">
        <v>45716.0</v>
      </c>
      <c r="C132" s="35">
        <v>219828.0</v>
      </c>
      <c r="D132" s="35" t="s">
        <v>115</v>
      </c>
      <c r="E132" s="34">
        <v>45383.0</v>
      </c>
      <c r="F132" s="36">
        <f t="shared" si="4"/>
        <v>10</v>
      </c>
      <c r="G132" s="34">
        <v>45475.0</v>
      </c>
      <c r="H132" s="36">
        <f t="shared" si="5"/>
        <v>7</v>
      </c>
      <c r="I132" s="35" t="s">
        <v>62</v>
      </c>
      <c r="J132" s="35">
        <v>101.0</v>
      </c>
      <c r="K132" s="48">
        <v>6000.0</v>
      </c>
      <c r="L132" s="35" t="s">
        <v>68</v>
      </c>
      <c r="M132" s="34">
        <v>45716.0</v>
      </c>
      <c r="N132" s="35" t="s">
        <v>20</v>
      </c>
      <c r="O132" s="40"/>
      <c r="P132" s="61"/>
      <c r="Q132" s="61"/>
      <c r="R132" s="61"/>
      <c r="S132" s="61"/>
      <c r="T132" s="61"/>
      <c r="U132" s="80"/>
      <c r="V132" s="80"/>
      <c r="W132" s="80"/>
    </row>
    <row r="133">
      <c r="A133" s="34">
        <v>45705.0</v>
      </c>
      <c r="B133" s="168">
        <v>45716.0</v>
      </c>
      <c r="C133" s="35">
        <v>214829.0</v>
      </c>
      <c r="D133" s="35" t="s">
        <v>115</v>
      </c>
      <c r="E133" s="34">
        <v>45383.0</v>
      </c>
      <c r="F133" s="36">
        <f t="shared" si="4"/>
        <v>10</v>
      </c>
      <c r="G133" s="34">
        <v>45429.0</v>
      </c>
      <c r="H133" s="36">
        <f t="shared" si="5"/>
        <v>9</v>
      </c>
      <c r="I133" s="35" t="s">
        <v>46</v>
      </c>
      <c r="J133" s="35">
        <v>402.0</v>
      </c>
      <c r="K133" s="38"/>
      <c r="L133" s="39"/>
      <c r="M133" s="39"/>
      <c r="N133" s="35" t="s">
        <v>17</v>
      </c>
      <c r="O133" s="40"/>
      <c r="P133" s="61"/>
      <c r="Q133" s="61"/>
      <c r="R133" s="61"/>
      <c r="S133" s="61"/>
      <c r="T133" s="61"/>
      <c r="U133" s="80"/>
      <c r="V133" s="80"/>
      <c r="W133" s="80"/>
    </row>
    <row r="134">
      <c r="A134" s="34">
        <v>45705.0</v>
      </c>
      <c r="B134" s="168">
        <v>45716.0</v>
      </c>
      <c r="C134" s="35">
        <v>199267.0</v>
      </c>
      <c r="D134" s="35" t="s">
        <v>116</v>
      </c>
      <c r="E134" s="34">
        <v>45200.0</v>
      </c>
      <c r="F134" s="36">
        <f t="shared" si="4"/>
        <v>16</v>
      </c>
      <c r="G134" s="34">
        <v>45311.0</v>
      </c>
      <c r="H134" s="36">
        <f t="shared" si="5"/>
        <v>13</v>
      </c>
      <c r="I134" s="35" t="s">
        <v>268</v>
      </c>
      <c r="J134" s="35">
        <v>301.0</v>
      </c>
      <c r="K134" s="38"/>
      <c r="L134" s="39"/>
      <c r="M134" s="39"/>
      <c r="N134" s="35" t="s">
        <v>17</v>
      </c>
      <c r="O134" s="40"/>
      <c r="P134" s="61"/>
      <c r="Q134" s="61"/>
      <c r="R134" s="61"/>
      <c r="S134" s="61"/>
      <c r="T134" s="61"/>
      <c r="U134" s="80"/>
      <c r="V134" s="80"/>
      <c r="W134" s="80"/>
    </row>
    <row r="135">
      <c r="A135" s="34">
        <v>45706.0</v>
      </c>
      <c r="B135" s="34">
        <v>45709.0</v>
      </c>
      <c r="C135" s="35">
        <v>126301.0</v>
      </c>
      <c r="D135" s="35" t="s">
        <v>116</v>
      </c>
      <c r="E135" s="34">
        <v>44378.0</v>
      </c>
      <c r="F135" s="36">
        <f t="shared" si="4"/>
        <v>43</v>
      </c>
      <c r="G135" s="34">
        <v>44652.0</v>
      </c>
      <c r="H135" s="36">
        <f t="shared" si="5"/>
        <v>34</v>
      </c>
      <c r="I135" s="35" t="s">
        <v>49</v>
      </c>
      <c r="J135" s="35">
        <v>335.0</v>
      </c>
      <c r="K135" s="48">
        <v>10000.0</v>
      </c>
      <c r="L135" s="35" t="s">
        <v>68</v>
      </c>
      <c r="M135" s="34">
        <v>45709.0</v>
      </c>
      <c r="N135" s="35" t="s">
        <v>15</v>
      </c>
      <c r="O135" s="40"/>
      <c r="P135" s="61"/>
      <c r="Q135" s="61"/>
      <c r="R135" s="61"/>
      <c r="S135" s="61"/>
      <c r="T135" s="61"/>
      <c r="U135" s="80"/>
      <c r="V135" s="80"/>
      <c r="W135" s="80"/>
    </row>
    <row r="136">
      <c r="A136" s="34">
        <v>45705.0</v>
      </c>
      <c r="B136" s="168">
        <v>45716.0</v>
      </c>
      <c r="C136" s="35">
        <v>209071.0</v>
      </c>
      <c r="D136" s="35" t="s">
        <v>116</v>
      </c>
      <c r="E136" s="34">
        <v>45352.0</v>
      </c>
      <c r="F136" s="36">
        <f t="shared" si="4"/>
        <v>11</v>
      </c>
      <c r="G136" s="34">
        <v>45386.0</v>
      </c>
      <c r="H136" s="36">
        <f t="shared" si="5"/>
        <v>10</v>
      </c>
      <c r="I136" s="35" t="s">
        <v>46</v>
      </c>
      <c r="J136" s="35">
        <v>404.0</v>
      </c>
      <c r="K136" s="38"/>
      <c r="L136" s="39"/>
      <c r="M136" s="39"/>
      <c r="N136" s="35" t="s">
        <v>17</v>
      </c>
      <c r="O136" s="40"/>
      <c r="P136" s="61"/>
      <c r="Q136" s="61"/>
      <c r="R136" s="61"/>
      <c r="S136" s="61"/>
      <c r="T136" s="61"/>
      <c r="U136" s="80"/>
      <c r="V136" s="80"/>
      <c r="W136" s="80"/>
    </row>
    <row r="137">
      <c r="A137" s="34">
        <v>45705.0</v>
      </c>
      <c r="B137" s="168">
        <v>45716.0</v>
      </c>
      <c r="C137" s="35">
        <v>236892.0</v>
      </c>
      <c r="D137" s="35" t="s">
        <v>116</v>
      </c>
      <c r="E137" s="34">
        <v>45536.0</v>
      </c>
      <c r="F137" s="36">
        <f t="shared" si="4"/>
        <v>5</v>
      </c>
      <c r="G137" s="37">
        <v>45637.0</v>
      </c>
      <c r="H137" s="36">
        <f t="shared" si="5"/>
        <v>2</v>
      </c>
      <c r="I137" s="35" t="s">
        <v>43</v>
      </c>
      <c r="J137" s="39"/>
      <c r="K137" s="38"/>
      <c r="L137" s="39"/>
      <c r="M137" s="39"/>
      <c r="N137" s="35" t="s">
        <v>17</v>
      </c>
      <c r="O137" s="40"/>
      <c r="P137" s="61"/>
      <c r="Q137" s="61"/>
      <c r="R137" s="61"/>
      <c r="S137" s="61"/>
      <c r="T137" s="61"/>
      <c r="U137" s="80"/>
      <c r="V137" s="80"/>
      <c r="W137" s="80"/>
    </row>
    <row r="138">
      <c r="A138" s="34">
        <v>45705.0</v>
      </c>
      <c r="B138" s="168">
        <v>45716.0</v>
      </c>
      <c r="C138" s="35">
        <v>141528.0</v>
      </c>
      <c r="D138" s="35" t="s">
        <v>117</v>
      </c>
      <c r="E138" s="34">
        <v>44774.0</v>
      </c>
      <c r="F138" s="36">
        <f t="shared" si="4"/>
        <v>30</v>
      </c>
      <c r="G138" s="34">
        <v>44838.0</v>
      </c>
      <c r="H138" s="36">
        <f t="shared" si="5"/>
        <v>28</v>
      </c>
      <c r="I138" s="35" t="s">
        <v>43</v>
      </c>
      <c r="J138" s="39"/>
      <c r="K138" s="38"/>
      <c r="L138" s="39"/>
      <c r="M138" s="39"/>
      <c r="N138" s="35" t="s">
        <v>17</v>
      </c>
      <c r="O138" s="40"/>
      <c r="P138" s="61"/>
      <c r="Q138" s="61"/>
      <c r="R138" s="61"/>
      <c r="S138" s="61"/>
      <c r="T138" s="61"/>
      <c r="U138" s="80"/>
      <c r="V138" s="80"/>
      <c r="W138" s="80"/>
    </row>
    <row r="139">
      <c r="A139" s="34">
        <v>45705.0</v>
      </c>
      <c r="B139" s="168">
        <v>45716.0</v>
      </c>
      <c r="C139" s="35">
        <v>176426.0</v>
      </c>
      <c r="D139" s="35" t="s">
        <v>117</v>
      </c>
      <c r="E139" s="34">
        <v>44986.0</v>
      </c>
      <c r="F139" s="36">
        <f t="shared" si="4"/>
        <v>23</v>
      </c>
      <c r="G139" s="34">
        <v>45007.0</v>
      </c>
      <c r="H139" s="36">
        <f t="shared" si="5"/>
        <v>23</v>
      </c>
      <c r="I139" s="35" t="s">
        <v>49</v>
      </c>
      <c r="J139" s="39"/>
      <c r="K139" s="38"/>
      <c r="L139" s="39"/>
      <c r="M139" s="39"/>
      <c r="N139" s="35" t="s">
        <v>17</v>
      </c>
      <c r="O139" s="40"/>
      <c r="P139" s="61"/>
      <c r="Q139" s="61"/>
      <c r="R139" s="61"/>
      <c r="S139" s="61"/>
      <c r="T139" s="61"/>
      <c r="U139" s="80"/>
      <c r="V139" s="80"/>
      <c r="W139" s="80"/>
    </row>
    <row r="140">
      <c r="A140" s="34">
        <v>45705.0</v>
      </c>
      <c r="B140" s="168">
        <v>45716.0</v>
      </c>
      <c r="C140" s="35">
        <v>190973.0</v>
      </c>
      <c r="D140" s="35" t="s">
        <v>117</v>
      </c>
      <c r="E140" s="34">
        <v>45078.0</v>
      </c>
      <c r="F140" s="36">
        <f t="shared" si="4"/>
        <v>20</v>
      </c>
      <c r="G140" s="34">
        <v>45159.0</v>
      </c>
      <c r="H140" s="36">
        <f t="shared" si="5"/>
        <v>18</v>
      </c>
      <c r="I140" s="35" t="s">
        <v>118</v>
      </c>
      <c r="J140" s="39"/>
      <c r="K140" s="38"/>
      <c r="L140" s="39"/>
      <c r="M140" s="39"/>
      <c r="N140" s="35" t="s">
        <v>17</v>
      </c>
      <c r="O140" s="40"/>
      <c r="P140" s="61"/>
      <c r="Q140" s="61"/>
      <c r="R140" s="61"/>
      <c r="S140" s="61"/>
      <c r="T140" s="61"/>
      <c r="U140" s="80"/>
      <c r="V140" s="80"/>
      <c r="W140" s="80"/>
    </row>
    <row r="141">
      <c r="A141" s="34">
        <v>45705.0</v>
      </c>
      <c r="B141" s="34">
        <v>45708.0</v>
      </c>
      <c r="C141" s="35">
        <v>180832.0</v>
      </c>
      <c r="D141" s="35" t="s">
        <v>117</v>
      </c>
      <c r="E141" s="34">
        <v>45078.0</v>
      </c>
      <c r="F141" s="36">
        <f t="shared" si="4"/>
        <v>20</v>
      </c>
      <c r="G141" s="34">
        <v>45373.0</v>
      </c>
      <c r="H141" s="36">
        <f t="shared" si="5"/>
        <v>11</v>
      </c>
      <c r="I141" s="35" t="s">
        <v>39</v>
      </c>
      <c r="J141" s="35" t="s">
        <v>146</v>
      </c>
      <c r="K141" s="48">
        <v>13000.0</v>
      </c>
      <c r="L141" s="35" t="s">
        <v>54</v>
      </c>
      <c r="M141" s="34">
        <v>45708.0</v>
      </c>
      <c r="N141" s="35" t="s">
        <v>20</v>
      </c>
      <c r="O141" s="40"/>
      <c r="P141" s="61"/>
      <c r="Q141" s="61"/>
      <c r="R141" s="61"/>
      <c r="S141" s="61"/>
      <c r="T141" s="61"/>
      <c r="U141" s="80"/>
      <c r="V141" s="80"/>
      <c r="W141" s="80"/>
    </row>
    <row r="142">
      <c r="A142" s="34">
        <v>45705.0</v>
      </c>
      <c r="B142" s="168">
        <v>45716.0</v>
      </c>
      <c r="C142" s="35">
        <v>200927.0</v>
      </c>
      <c r="D142" s="35" t="s">
        <v>117</v>
      </c>
      <c r="E142" s="34">
        <v>45261.0</v>
      </c>
      <c r="F142" s="36">
        <f t="shared" si="4"/>
        <v>14</v>
      </c>
      <c r="G142" s="34">
        <v>45323.0</v>
      </c>
      <c r="H142" s="36">
        <f t="shared" si="5"/>
        <v>12</v>
      </c>
      <c r="I142" s="35" t="s">
        <v>265</v>
      </c>
      <c r="J142" s="39"/>
      <c r="K142" s="38"/>
      <c r="L142" s="39"/>
      <c r="M142" s="39"/>
      <c r="N142" s="35" t="s">
        <v>17</v>
      </c>
      <c r="O142" s="40"/>
      <c r="P142" s="61"/>
      <c r="Q142" s="61"/>
      <c r="R142" s="61"/>
      <c r="S142" s="61"/>
      <c r="T142" s="61"/>
      <c r="U142" s="80"/>
      <c r="V142" s="80"/>
      <c r="W142" s="80"/>
    </row>
    <row r="143">
      <c r="A143" s="34">
        <v>45705.0</v>
      </c>
      <c r="B143" s="168">
        <v>45716.0</v>
      </c>
      <c r="C143" s="35">
        <v>206703.0</v>
      </c>
      <c r="D143" s="35" t="s">
        <v>117</v>
      </c>
      <c r="E143" s="34">
        <v>45323.0</v>
      </c>
      <c r="F143" s="36">
        <f t="shared" si="4"/>
        <v>12</v>
      </c>
      <c r="G143" s="34">
        <v>45369.0</v>
      </c>
      <c r="H143" s="36">
        <f t="shared" si="5"/>
        <v>11</v>
      </c>
      <c r="I143" s="35" t="s">
        <v>268</v>
      </c>
      <c r="J143" s="39"/>
      <c r="K143" s="38"/>
      <c r="L143" s="39"/>
      <c r="M143" s="39"/>
      <c r="N143" s="35" t="s">
        <v>21</v>
      </c>
      <c r="O143" s="40"/>
      <c r="P143" s="61"/>
      <c r="Q143" s="61"/>
      <c r="R143" s="61"/>
      <c r="S143" s="61"/>
      <c r="T143" s="61"/>
      <c r="U143" s="80"/>
      <c r="V143" s="80"/>
      <c r="W143" s="80"/>
    </row>
    <row r="144">
      <c r="A144" s="34">
        <v>45705.0</v>
      </c>
      <c r="B144" s="168">
        <v>45716.0</v>
      </c>
      <c r="C144" s="35">
        <v>6172.0</v>
      </c>
      <c r="D144" s="35" t="s">
        <v>117</v>
      </c>
      <c r="E144" s="34">
        <v>43252.0</v>
      </c>
      <c r="F144" s="36">
        <f t="shared" si="4"/>
        <v>80</v>
      </c>
      <c r="G144" s="34">
        <v>43374.0</v>
      </c>
      <c r="H144" s="36">
        <f t="shared" si="5"/>
        <v>76</v>
      </c>
      <c r="I144" s="35" t="s">
        <v>265</v>
      </c>
      <c r="J144" s="39"/>
      <c r="K144" s="38"/>
      <c r="L144" s="39"/>
      <c r="M144" s="39"/>
      <c r="N144" s="35" t="s">
        <v>17</v>
      </c>
      <c r="O144" s="40"/>
      <c r="P144" s="61"/>
      <c r="Q144" s="61"/>
      <c r="R144" s="61"/>
      <c r="S144" s="61"/>
      <c r="T144" s="61"/>
      <c r="U144" s="80"/>
      <c r="V144" s="80"/>
      <c r="W144" s="80"/>
    </row>
    <row r="145">
      <c r="A145" s="34">
        <v>45705.0</v>
      </c>
      <c r="B145" s="168">
        <v>45716.0</v>
      </c>
      <c r="C145" s="35">
        <v>242179.0</v>
      </c>
      <c r="D145" s="35" t="s">
        <v>234</v>
      </c>
      <c r="E145" s="34">
        <v>45536.0</v>
      </c>
      <c r="F145" s="36">
        <f t="shared" si="4"/>
        <v>5</v>
      </c>
      <c r="G145" s="34">
        <v>45698.0</v>
      </c>
      <c r="H145" s="36">
        <f t="shared" si="5"/>
        <v>0</v>
      </c>
      <c r="I145" s="35" t="s">
        <v>39</v>
      </c>
      <c r="J145" s="35" t="s">
        <v>458</v>
      </c>
      <c r="K145" s="38"/>
      <c r="L145" s="39"/>
      <c r="M145" s="39"/>
      <c r="N145" s="35" t="s">
        <v>17</v>
      </c>
      <c r="O145" s="40"/>
      <c r="P145" s="61"/>
      <c r="Q145" s="61"/>
      <c r="R145" s="61"/>
      <c r="S145" s="61"/>
      <c r="T145" s="61"/>
      <c r="U145" s="80"/>
      <c r="V145" s="80"/>
      <c r="W145" s="80"/>
    </row>
    <row r="146">
      <c r="A146" s="34">
        <v>45705.0</v>
      </c>
      <c r="B146" s="168">
        <v>45716.0</v>
      </c>
      <c r="C146" s="35">
        <v>66012.0</v>
      </c>
      <c r="D146" s="35" t="s">
        <v>42</v>
      </c>
      <c r="E146" s="34">
        <v>43983.0</v>
      </c>
      <c r="F146" s="36">
        <f t="shared" si="4"/>
        <v>56</v>
      </c>
      <c r="G146" s="34">
        <v>44103.0</v>
      </c>
      <c r="H146" s="36">
        <f t="shared" si="5"/>
        <v>52</v>
      </c>
      <c r="I146" s="35" t="s">
        <v>265</v>
      </c>
      <c r="J146" s="39"/>
      <c r="K146" s="38"/>
      <c r="L146" s="39"/>
      <c r="M146" s="39"/>
      <c r="N146" s="35" t="s">
        <v>17</v>
      </c>
      <c r="O146" s="40"/>
      <c r="P146" s="61"/>
      <c r="Q146" s="61"/>
      <c r="R146" s="61"/>
      <c r="S146" s="61"/>
      <c r="T146" s="61"/>
      <c r="U146" s="80"/>
      <c r="V146" s="80"/>
      <c r="W146" s="80"/>
    </row>
    <row r="147">
      <c r="A147" s="34">
        <v>45705.0</v>
      </c>
      <c r="B147" s="168">
        <v>45716.0</v>
      </c>
      <c r="C147" s="35">
        <v>234280.0</v>
      </c>
      <c r="D147" s="35" t="s">
        <v>42</v>
      </c>
      <c r="E147" s="34">
        <v>45536.0</v>
      </c>
      <c r="F147" s="36">
        <f t="shared" si="4"/>
        <v>5</v>
      </c>
      <c r="G147" s="37">
        <v>45614.0</v>
      </c>
      <c r="H147" s="36">
        <f t="shared" si="5"/>
        <v>3</v>
      </c>
      <c r="I147" s="35" t="s">
        <v>62</v>
      </c>
      <c r="J147" s="35" t="s">
        <v>31</v>
      </c>
      <c r="K147" s="38"/>
      <c r="L147" s="39"/>
      <c r="M147" s="39"/>
      <c r="N147" s="35" t="s">
        <v>17</v>
      </c>
      <c r="O147" s="40"/>
      <c r="P147" s="61"/>
      <c r="Q147" s="61"/>
      <c r="R147" s="61"/>
      <c r="S147" s="61"/>
      <c r="T147" s="61"/>
      <c r="U147" s="80"/>
      <c r="V147" s="80"/>
      <c r="W147" s="80"/>
    </row>
    <row r="148">
      <c r="A148" s="34">
        <v>45705.0</v>
      </c>
      <c r="B148" s="168">
        <v>45716.0</v>
      </c>
      <c r="C148" s="35">
        <v>194710.0</v>
      </c>
      <c r="D148" s="35" t="s">
        <v>42</v>
      </c>
      <c r="E148" s="34">
        <v>45139.0</v>
      </c>
      <c r="F148" s="36">
        <f t="shared" si="4"/>
        <v>18</v>
      </c>
      <c r="G148" s="34">
        <v>45265.0</v>
      </c>
      <c r="H148" s="36">
        <f t="shared" si="5"/>
        <v>14</v>
      </c>
      <c r="I148" s="35" t="s">
        <v>39</v>
      </c>
      <c r="J148" s="35">
        <v>535.0</v>
      </c>
      <c r="K148" s="38"/>
      <c r="L148" s="39"/>
      <c r="M148" s="34">
        <v>45698.0</v>
      </c>
      <c r="N148" s="35" t="s">
        <v>17</v>
      </c>
      <c r="O148" s="40"/>
      <c r="P148" s="61"/>
      <c r="Q148" s="61"/>
      <c r="R148" s="61"/>
      <c r="S148" s="61"/>
      <c r="T148" s="61"/>
      <c r="U148" s="80"/>
      <c r="V148" s="80"/>
      <c r="W148" s="80"/>
    </row>
    <row r="149">
      <c r="A149" s="34">
        <v>45705.0</v>
      </c>
      <c r="B149" s="34">
        <v>45715.0</v>
      </c>
      <c r="C149" s="35">
        <v>220876.0</v>
      </c>
      <c r="D149" s="35" t="s">
        <v>42</v>
      </c>
      <c r="E149" s="34">
        <v>44409.0</v>
      </c>
      <c r="F149" s="36">
        <f t="shared" si="4"/>
        <v>42</v>
      </c>
      <c r="G149" s="34">
        <v>45482.0</v>
      </c>
      <c r="H149" s="36">
        <f t="shared" si="5"/>
        <v>7</v>
      </c>
      <c r="I149" s="35" t="s">
        <v>39</v>
      </c>
      <c r="J149" s="35" t="s">
        <v>152</v>
      </c>
      <c r="K149" s="38"/>
      <c r="L149" s="35" t="s">
        <v>68</v>
      </c>
      <c r="M149" s="34">
        <v>45715.0</v>
      </c>
      <c r="N149" s="35" t="s">
        <v>20</v>
      </c>
      <c r="O149" s="40"/>
      <c r="P149" s="61"/>
      <c r="Q149" s="61"/>
      <c r="R149" s="61"/>
      <c r="S149" s="61"/>
      <c r="T149" s="61"/>
      <c r="U149" s="80"/>
      <c r="V149" s="80"/>
      <c r="W149" s="80"/>
    </row>
    <row r="150">
      <c r="A150" s="34">
        <v>45705.0</v>
      </c>
      <c r="B150" s="168">
        <v>45716.0</v>
      </c>
      <c r="C150" s="35">
        <v>229822.0</v>
      </c>
      <c r="D150" s="35" t="s">
        <v>42</v>
      </c>
      <c r="E150" s="34">
        <v>45383.0</v>
      </c>
      <c r="F150" s="36">
        <f t="shared" si="4"/>
        <v>10</v>
      </c>
      <c r="G150" s="34">
        <v>45567.0</v>
      </c>
      <c r="H150" s="36">
        <f t="shared" si="5"/>
        <v>4</v>
      </c>
      <c r="I150" s="35" t="s">
        <v>49</v>
      </c>
      <c r="J150" s="39"/>
      <c r="K150" s="38"/>
      <c r="L150" s="39"/>
      <c r="M150" s="39"/>
      <c r="N150" s="35" t="s">
        <v>17</v>
      </c>
      <c r="O150" s="40"/>
      <c r="P150" s="61"/>
      <c r="Q150" s="61"/>
      <c r="R150" s="61"/>
      <c r="S150" s="61"/>
      <c r="T150" s="61"/>
      <c r="U150" s="80"/>
      <c r="V150" s="80"/>
      <c r="W150" s="80"/>
    </row>
    <row r="151">
      <c r="A151" s="34">
        <v>45705.0</v>
      </c>
      <c r="B151" s="168">
        <v>45716.0</v>
      </c>
      <c r="C151" s="35">
        <v>237054.0</v>
      </c>
      <c r="D151" s="35" t="s">
        <v>42</v>
      </c>
      <c r="E151" s="34">
        <v>45627.0</v>
      </c>
      <c r="F151" s="36">
        <f t="shared" si="4"/>
        <v>2</v>
      </c>
      <c r="G151" s="37">
        <v>45639.0</v>
      </c>
      <c r="H151" s="36">
        <f t="shared" si="5"/>
        <v>2</v>
      </c>
      <c r="I151" s="35" t="s">
        <v>62</v>
      </c>
      <c r="J151" s="35" t="s">
        <v>31</v>
      </c>
      <c r="K151" s="38"/>
      <c r="L151" s="39"/>
      <c r="M151" s="39"/>
      <c r="N151" s="35" t="s">
        <v>17</v>
      </c>
      <c r="O151" s="40"/>
      <c r="P151" s="61"/>
      <c r="Q151" s="61"/>
      <c r="R151" s="61"/>
      <c r="S151" s="61"/>
      <c r="T151" s="61"/>
      <c r="U151" s="80"/>
      <c r="V151" s="80"/>
      <c r="W151" s="80"/>
    </row>
    <row r="152">
      <c r="A152" s="34">
        <v>45705.0</v>
      </c>
      <c r="B152" s="168">
        <v>45716.0</v>
      </c>
      <c r="C152" s="35">
        <v>239700.0</v>
      </c>
      <c r="D152" s="35" t="s">
        <v>42</v>
      </c>
      <c r="E152" s="34">
        <v>45597.0</v>
      </c>
      <c r="F152" s="36">
        <f t="shared" si="4"/>
        <v>3</v>
      </c>
      <c r="G152" s="34">
        <v>45673.0</v>
      </c>
      <c r="H152" s="36">
        <f t="shared" si="5"/>
        <v>1</v>
      </c>
      <c r="I152" s="35" t="s">
        <v>46</v>
      </c>
      <c r="J152" s="35" t="s">
        <v>31</v>
      </c>
      <c r="K152" s="38"/>
      <c r="L152" s="39"/>
      <c r="M152" s="39"/>
      <c r="N152" s="35" t="s">
        <v>17</v>
      </c>
      <c r="O152" s="40"/>
      <c r="P152" s="61"/>
      <c r="Q152" s="61"/>
      <c r="R152" s="61"/>
      <c r="S152" s="61"/>
      <c r="T152" s="61"/>
      <c r="U152" s="80"/>
      <c r="V152" s="80"/>
      <c r="W152" s="80"/>
    </row>
    <row r="153">
      <c r="A153" s="34">
        <v>45705.0</v>
      </c>
      <c r="B153" s="168">
        <v>45716.0</v>
      </c>
      <c r="C153" s="35">
        <v>241858.0</v>
      </c>
      <c r="D153" s="35" t="s">
        <v>42</v>
      </c>
      <c r="E153" s="34">
        <v>45627.0</v>
      </c>
      <c r="F153" s="36">
        <f t="shared" si="4"/>
        <v>2</v>
      </c>
      <c r="G153" s="34">
        <v>45692.0</v>
      </c>
      <c r="H153" s="36">
        <f t="shared" si="5"/>
        <v>0</v>
      </c>
      <c r="I153" s="35" t="s">
        <v>43</v>
      </c>
      <c r="J153" s="39"/>
      <c r="K153" s="38"/>
      <c r="L153" s="39"/>
      <c r="M153" s="39"/>
      <c r="N153" s="35" t="s">
        <v>17</v>
      </c>
      <c r="O153" s="40"/>
      <c r="P153" s="61"/>
      <c r="Q153" s="61"/>
      <c r="R153" s="61"/>
      <c r="S153" s="61"/>
      <c r="T153" s="61"/>
      <c r="U153" s="80"/>
      <c r="V153" s="80"/>
      <c r="W153" s="80"/>
    </row>
    <row r="154">
      <c r="A154" s="34">
        <v>45705.0</v>
      </c>
      <c r="B154" s="34">
        <v>45715.0</v>
      </c>
      <c r="C154" s="35">
        <v>232116.0</v>
      </c>
      <c r="D154" s="35" t="s">
        <v>48</v>
      </c>
      <c r="E154" s="34">
        <v>45566.0</v>
      </c>
      <c r="F154" s="36">
        <f t="shared" si="4"/>
        <v>4</v>
      </c>
      <c r="G154" s="37">
        <v>45591.0</v>
      </c>
      <c r="H154" s="36">
        <f t="shared" si="5"/>
        <v>4</v>
      </c>
      <c r="I154" s="35" t="s">
        <v>39</v>
      </c>
      <c r="J154" s="35">
        <v>502.0</v>
      </c>
      <c r="K154" s="38"/>
      <c r="L154" s="39"/>
      <c r="M154" s="34">
        <v>45715.0</v>
      </c>
      <c r="N154" s="35" t="s">
        <v>20</v>
      </c>
      <c r="O154" s="40"/>
      <c r="P154" s="61"/>
      <c r="Q154" s="61"/>
      <c r="R154" s="61"/>
      <c r="S154" s="61"/>
      <c r="T154" s="61"/>
      <c r="U154" s="80"/>
      <c r="V154" s="80"/>
      <c r="W154" s="80"/>
    </row>
    <row r="155">
      <c r="A155" s="34">
        <v>45705.0</v>
      </c>
      <c r="B155" s="168">
        <v>45716.0</v>
      </c>
      <c r="C155" s="35">
        <v>220143.0</v>
      </c>
      <c r="D155" s="35" t="s">
        <v>48</v>
      </c>
      <c r="E155" s="34">
        <v>45444.0</v>
      </c>
      <c r="F155" s="36">
        <f t="shared" si="4"/>
        <v>8</v>
      </c>
      <c r="G155" s="34">
        <v>45485.0</v>
      </c>
      <c r="H155" s="36">
        <f t="shared" si="5"/>
        <v>7</v>
      </c>
      <c r="I155" s="35" t="s">
        <v>39</v>
      </c>
      <c r="J155" s="35" t="s">
        <v>458</v>
      </c>
      <c r="K155" s="38"/>
      <c r="L155" s="39"/>
      <c r="M155" s="34">
        <v>45700.0</v>
      </c>
      <c r="N155" s="35" t="s">
        <v>17</v>
      </c>
      <c r="O155" s="40"/>
      <c r="P155" s="61"/>
      <c r="Q155" s="61"/>
      <c r="R155" s="61"/>
      <c r="S155" s="61"/>
      <c r="T155" s="61"/>
      <c r="U155" s="80"/>
      <c r="V155" s="80"/>
      <c r="W155" s="80"/>
    </row>
    <row r="156">
      <c r="A156" s="34">
        <v>45705.0</v>
      </c>
      <c r="B156" s="34">
        <v>45706.0</v>
      </c>
      <c r="C156" s="35">
        <v>213094.0</v>
      </c>
      <c r="D156" s="35" t="s">
        <v>48</v>
      </c>
      <c r="E156" s="34">
        <v>45323.0</v>
      </c>
      <c r="F156" s="36">
        <f t="shared" si="4"/>
        <v>12</v>
      </c>
      <c r="G156" s="34">
        <v>45418.0</v>
      </c>
      <c r="H156" s="36">
        <f t="shared" si="5"/>
        <v>9</v>
      </c>
      <c r="I156" s="35" t="s">
        <v>67</v>
      </c>
      <c r="J156" s="35">
        <v>4019.0</v>
      </c>
      <c r="K156" s="38"/>
      <c r="L156" s="35" t="s">
        <v>68</v>
      </c>
      <c r="M156" s="34">
        <v>45706.0</v>
      </c>
      <c r="N156" s="35" t="s">
        <v>20</v>
      </c>
      <c r="O156" s="40"/>
      <c r="P156" s="61"/>
      <c r="Q156" s="61"/>
      <c r="R156" s="61"/>
      <c r="S156" s="61"/>
      <c r="T156" s="61"/>
      <c r="U156" s="80"/>
      <c r="V156" s="80"/>
      <c r="W156" s="80"/>
    </row>
    <row r="157">
      <c r="A157" s="34">
        <v>45705.0</v>
      </c>
      <c r="B157" s="168">
        <v>45715.0</v>
      </c>
      <c r="C157" s="35">
        <v>180892.0</v>
      </c>
      <c r="D157" s="35" t="s">
        <v>48</v>
      </c>
      <c r="E157" s="34">
        <v>45078.0</v>
      </c>
      <c r="F157" s="36">
        <f t="shared" si="4"/>
        <v>20</v>
      </c>
      <c r="G157" s="34">
        <v>45078.0</v>
      </c>
      <c r="H157" s="36">
        <f t="shared" si="5"/>
        <v>20</v>
      </c>
      <c r="I157" s="35" t="s">
        <v>39</v>
      </c>
      <c r="J157" s="35" t="s">
        <v>459</v>
      </c>
      <c r="K157" s="38"/>
      <c r="L157" s="35" t="s">
        <v>54</v>
      </c>
      <c r="M157" s="34">
        <v>45715.0</v>
      </c>
      <c r="N157" s="35" t="s">
        <v>15</v>
      </c>
      <c r="O157" s="40"/>
      <c r="P157" s="61"/>
      <c r="Q157" s="61"/>
      <c r="R157" s="61"/>
      <c r="S157" s="61"/>
      <c r="T157" s="61"/>
      <c r="U157" s="80"/>
      <c r="V157" s="80"/>
      <c r="W157" s="80"/>
    </row>
    <row r="158">
      <c r="A158" s="34">
        <v>45694.0</v>
      </c>
      <c r="B158" s="168">
        <v>45712.0</v>
      </c>
      <c r="C158" s="35">
        <v>183628.0</v>
      </c>
      <c r="D158" s="35" t="s">
        <v>48</v>
      </c>
      <c r="E158" s="34">
        <v>45170.0</v>
      </c>
      <c r="F158" s="36">
        <f t="shared" si="4"/>
        <v>17</v>
      </c>
      <c r="G158" s="37">
        <v>45210.0</v>
      </c>
      <c r="H158" s="36">
        <f t="shared" si="5"/>
        <v>16</v>
      </c>
      <c r="I158" s="35" t="s">
        <v>67</v>
      </c>
      <c r="J158" s="35" t="s">
        <v>460</v>
      </c>
      <c r="K158" s="48">
        <v>13000.0</v>
      </c>
      <c r="L158" s="39"/>
      <c r="M158" s="34">
        <v>45712.0</v>
      </c>
      <c r="N158" s="35" t="s">
        <v>20</v>
      </c>
      <c r="O158" s="40"/>
      <c r="P158" s="61"/>
      <c r="Q158" s="61"/>
      <c r="R158" s="61"/>
      <c r="S158" s="61"/>
      <c r="T158" s="61"/>
      <c r="U158" s="80"/>
      <c r="V158" s="80"/>
      <c r="W158" s="80"/>
    </row>
    <row r="159">
      <c r="A159" s="34">
        <v>45705.0</v>
      </c>
      <c r="B159" s="168">
        <v>45716.0</v>
      </c>
      <c r="C159" s="35">
        <v>194704.0</v>
      </c>
      <c r="D159" s="35" t="s">
        <v>48</v>
      </c>
      <c r="E159" s="34">
        <v>45200.0</v>
      </c>
      <c r="F159" s="36">
        <f t="shared" si="4"/>
        <v>16</v>
      </c>
      <c r="G159" s="37">
        <v>45281.0</v>
      </c>
      <c r="H159" s="36">
        <f t="shared" si="5"/>
        <v>14</v>
      </c>
      <c r="I159" s="35" t="s">
        <v>39</v>
      </c>
      <c r="J159" s="35" t="s">
        <v>31</v>
      </c>
      <c r="K159" s="38"/>
      <c r="L159" s="39"/>
      <c r="M159" s="34">
        <v>45716.0</v>
      </c>
      <c r="N159" s="35" t="s">
        <v>21</v>
      </c>
      <c r="O159" s="55" t="s">
        <v>208</v>
      </c>
      <c r="P159" s="61"/>
      <c r="Q159" s="61"/>
      <c r="R159" s="61"/>
      <c r="S159" s="61"/>
      <c r="T159" s="61"/>
      <c r="U159" s="80"/>
      <c r="V159" s="80"/>
      <c r="W159" s="80"/>
    </row>
    <row r="160">
      <c r="A160" s="34">
        <v>45705.0</v>
      </c>
      <c r="B160" s="168">
        <v>45713.0</v>
      </c>
      <c r="C160" s="35">
        <v>202888.0</v>
      </c>
      <c r="D160" s="35" t="s">
        <v>48</v>
      </c>
      <c r="E160" s="34">
        <v>45231.0</v>
      </c>
      <c r="F160" s="36">
        <f t="shared" si="4"/>
        <v>15</v>
      </c>
      <c r="G160" s="34">
        <v>45346.0</v>
      </c>
      <c r="H160" s="36">
        <f t="shared" si="5"/>
        <v>12</v>
      </c>
      <c r="I160" s="35" t="s">
        <v>39</v>
      </c>
      <c r="J160" s="35">
        <v>502.0</v>
      </c>
      <c r="K160" s="48">
        <v>8000.0</v>
      </c>
      <c r="L160" s="35" t="s">
        <v>54</v>
      </c>
      <c r="M160" s="34">
        <v>45713.0</v>
      </c>
      <c r="N160" s="35" t="s">
        <v>20</v>
      </c>
      <c r="O160" s="40"/>
      <c r="P160" s="61"/>
      <c r="Q160" s="61"/>
      <c r="R160" s="61"/>
      <c r="S160" s="61"/>
      <c r="T160" s="61"/>
      <c r="U160" s="80"/>
      <c r="V160" s="80"/>
      <c r="W160" s="80"/>
    </row>
    <row r="161">
      <c r="A161" s="34">
        <v>45705.0</v>
      </c>
      <c r="B161" s="168">
        <v>45716.0</v>
      </c>
      <c r="C161" s="35">
        <v>202054.0</v>
      </c>
      <c r="D161" s="35" t="s">
        <v>48</v>
      </c>
      <c r="E161" s="34">
        <v>45139.0</v>
      </c>
      <c r="F161" s="36">
        <f t="shared" si="4"/>
        <v>18</v>
      </c>
      <c r="G161" s="34">
        <v>45332.0</v>
      </c>
      <c r="H161" s="36">
        <f t="shared" si="5"/>
        <v>12</v>
      </c>
      <c r="I161" s="35" t="s">
        <v>49</v>
      </c>
      <c r="J161" s="39"/>
      <c r="K161" s="38"/>
      <c r="L161" s="39"/>
      <c r="M161" s="39"/>
      <c r="N161" s="35" t="s">
        <v>17</v>
      </c>
      <c r="O161" s="40"/>
      <c r="P161" s="61"/>
      <c r="Q161" s="61"/>
      <c r="R161" s="61"/>
      <c r="S161" s="61"/>
      <c r="T161" s="61"/>
      <c r="U161" s="80"/>
      <c r="V161" s="80"/>
      <c r="W161" s="80"/>
    </row>
    <row r="162">
      <c r="A162" s="34">
        <v>45705.0</v>
      </c>
      <c r="B162" s="168">
        <v>45712.0</v>
      </c>
      <c r="C162" s="35">
        <v>214671.0</v>
      </c>
      <c r="D162" s="35" t="s">
        <v>48</v>
      </c>
      <c r="E162" s="34">
        <v>45261.0</v>
      </c>
      <c r="F162" s="36">
        <f t="shared" si="4"/>
        <v>14</v>
      </c>
      <c r="G162" s="34">
        <v>45429.0</v>
      </c>
      <c r="H162" s="36">
        <f t="shared" si="5"/>
        <v>9</v>
      </c>
      <c r="I162" s="35" t="s">
        <v>62</v>
      </c>
      <c r="J162" s="35">
        <v>104.0</v>
      </c>
      <c r="K162" s="38"/>
      <c r="L162" s="35" t="s">
        <v>68</v>
      </c>
      <c r="M162" s="34">
        <v>45712.0</v>
      </c>
      <c r="N162" s="35" t="s">
        <v>20</v>
      </c>
      <c r="O162" s="40"/>
      <c r="P162" s="61"/>
      <c r="Q162" s="61"/>
      <c r="R162" s="61"/>
      <c r="S162" s="61"/>
      <c r="T162" s="61"/>
      <c r="U162" s="80"/>
      <c r="V162" s="80"/>
      <c r="W162" s="80"/>
    </row>
    <row r="163">
      <c r="A163" s="34">
        <v>45705.0</v>
      </c>
      <c r="B163" s="34">
        <v>45715.0</v>
      </c>
      <c r="C163" s="35">
        <v>218514.0</v>
      </c>
      <c r="D163" s="35" t="s">
        <v>48</v>
      </c>
      <c r="E163" s="34">
        <v>45413.0</v>
      </c>
      <c r="F163" s="36">
        <f t="shared" si="4"/>
        <v>9</v>
      </c>
      <c r="G163" s="34">
        <v>45462.0</v>
      </c>
      <c r="H163" s="36">
        <f t="shared" si="5"/>
        <v>8</v>
      </c>
      <c r="I163" s="35" t="s">
        <v>39</v>
      </c>
      <c r="J163" s="35">
        <v>501.0</v>
      </c>
      <c r="K163" s="38"/>
      <c r="L163" s="35" t="s">
        <v>68</v>
      </c>
      <c r="M163" s="34">
        <v>45715.0</v>
      </c>
      <c r="N163" s="35" t="s">
        <v>20</v>
      </c>
      <c r="O163" s="40"/>
      <c r="P163" s="61"/>
      <c r="Q163" s="61"/>
      <c r="R163" s="61"/>
      <c r="S163" s="61"/>
      <c r="T163" s="61"/>
      <c r="U163" s="80"/>
      <c r="V163" s="80"/>
      <c r="W163" s="80"/>
    </row>
    <row r="164">
      <c r="A164" s="34">
        <v>45694.0</v>
      </c>
      <c r="B164" s="168">
        <v>45712.0</v>
      </c>
      <c r="C164" s="35">
        <v>221394.0</v>
      </c>
      <c r="D164" s="35" t="s">
        <v>48</v>
      </c>
      <c r="E164" s="34">
        <v>45383.0</v>
      </c>
      <c r="F164" s="36">
        <f t="shared" si="4"/>
        <v>10</v>
      </c>
      <c r="G164" s="34">
        <v>45485.0</v>
      </c>
      <c r="H164" s="36">
        <f t="shared" si="5"/>
        <v>7</v>
      </c>
      <c r="I164" s="35" t="s">
        <v>62</v>
      </c>
      <c r="J164" s="35">
        <v>139.0</v>
      </c>
      <c r="K164" s="48">
        <v>2000.0</v>
      </c>
      <c r="L164" s="39"/>
      <c r="M164" s="34">
        <v>45712.0</v>
      </c>
      <c r="N164" s="35" t="s">
        <v>15</v>
      </c>
      <c r="O164" s="40"/>
      <c r="P164" s="61"/>
      <c r="Q164" s="61"/>
      <c r="R164" s="61"/>
      <c r="S164" s="61"/>
      <c r="T164" s="61"/>
      <c r="U164" s="80"/>
      <c r="V164" s="80"/>
      <c r="W164" s="80"/>
    </row>
    <row r="165">
      <c r="A165" s="34">
        <v>45694.0</v>
      </c>
      <c r="B165" s="34">
        <v>45700.0</v>
      </c>
      <c r="C165" s="35">
        <v>224004.0</v>
      </c>
      <c r="D165" s="35" t="s">
        <v>48</v>
      </c>
      <c r="E165" s="34">
        <v>45413.0</v>
      </c>
      <c r="F165" s="36">
        <f t="shared" si="4"/>
        <v>9</v>
      </c>
      <c r="G165" s="34">
        <v>45511.0</v>
      </c>
      <c r="H165" s="36">
        <f t="shared" si="5"/>
        <v>6</v>
      </c>
      <c r="I165" s="35" t="s">
        <v>39</v>
      </c>
      <c r="J165" s="35">
        <v>501.0</v>
      </c>
      <c r="K165" s="48">
        <v>9268.0</v>
      </c>
      <c r="L165" s="39"/>
      <c r="M165" s="34">
        <v>45700.0</v>
      </c>
      <c r="N165" s="35" t="s">
        <v>20</v>
      </c>
      <c r="O165" s="40"/>
      <c r="P165" s="61"/>
      <c r="Q165" s="61"/>
      <c r="R165" s="61"/>
      <c r="S165" s="61"/>
      <c r="T165" s="61"/>
      <c r="U165" s="80"/>
      <c r="V165" s="80"/>
      <c r="W165" s="80"/>
    </row>
    <row r="166">
      <c r="A166" s="34">
        <v>45694.0</v>
      </c>
      <c r="B166" s="34">
        <v>45706.0</v>
      </c>
      <c r="C166" s="35">
        <v>224399.0</v>
      </c>
      <c r="D166" s="35" t="s">
        <v>48</v>
      </c>
      <c r="E166" s="34">
        <v>45444.0</v>
      </c>
      <c r="F166" s="36">
        <f t="shared" si="4"/>
        <v>8</v>
      </c>
      <c r="G166" s="34">
        <v>45534.0</v>
      </c>
      <c r="H166" s="36">
        <f t="shared" si="5"/>
        <v>5</v>
      </c>
      <c r="I166" s="35" t="s">
        <v>39</v>
      </c>
      <c r="J166" s="35">
        <v>510.0</v>
      </c>
      <c r="K166" s="48">
        <v>10000.0</v>
      </c>
      <c r="L166" s="39"/>
      <c r="M166" s="34">
        <v>45706.0</v>
      </c>
      <c r="N166" s="35" t="s">
        <v>20</v>
      </c>
      <c r="O166" s="40"/>
      <c r="P166" s="61"/>
      <c r="Q166" s="61"/>
      <c r="R166" s="61"/>
      <c r="S166" s="61"/>
      <c r="T166" s="61"/>
      <c r="U166" s="80"/>
      <c r="V166" s="80"/>
      <c r="W166" s="80"/>
    </row>
    <row r="167">
      <c r="A167" s="34">
        <v>45705.0</v>
      </c>
      <c r="B167" s="168">
        <v>45716.0</v>
      </c>
      <c r="C167" s="35">
        <v>224063.0</v>
      </c>
      <c r="D167" s="35" t="s">
        <v>48</v>
      </c>
      <c r="E167" s="34">
        <v>45474.0</v>
      </c>
      <c r="F167" s="36">
        <f t="shared" si="4"/>
        <v>7</v>
      </c>
      <c r="G167" s="34">
        <v>45569.0</v>
      </c>
      <c r="H167" s="36">
        <f t="shared" si="5"/>
        <v>4</v>
      </c>
      <c r="I167" s="35" t="s">
        <v>39</v>
      </c>
      <c r="J167" s="35">
        <v>510.0</v>
      </c>
      <c r="K167" s="38"/>
      <c r="L167" s="39"/>
      <c r="M167" s="34">
        <v>45699.0</v>
      </c>
      <c r="N167" s="35" t="s">
        <v>17</v>
      </c>
      <c r="O167" s="40"/>
      <c r="P167" s="61"/>
      <c r="Q167" s="61"/>
      <c r="R167" s="61"/>
      <c r="S167" s="61"/>
      <c r="T167" s="61"/>
      <c r="U167" s="80"/>
      <c r="V167" s="80"/>
      <c r="W167" s="80"/>
    </row>
    <row r="168">
      <c r="A168" s="34">
        <v>45708.0</v>
      </c>
      <c r="B168" s="34">
        <v>45708.0</v>
      </c>
      <c r="C168" s="35">
        <v>231925.0</v>
      </c>
      <c r="D168" s="35" t="s">
        <v>48</v>
      </c>
      <c r="E168" s="34">
        <v>44986.0</v>
      </c>
      <c r="F168" s="36">
        <f t="shared" si="4"/>
        <v>23</v>
      </c>
      <c r="G168" s="37">
        <v>45588.0</v>
      </c>
      <c r="H168" s="36">
        <f t="shared" si="5"/>
        <v>4</v>
      </c>
      <c r="I168" s="35" t="s">
        <v>39</v>
      </c>
      <c r="J168" s="35">
        <v>516.0</v>
      </c>
      <c r="K168" s="48">
        <v>9000.0</v>
      </c>
      <c r="L168" s="35" t="s">
        <v>68</v>
      </c>
      <c r="M168" s="34">
        <v>45709.0</v>
      </c>
      <c r="N168" s="35" t="s">
        <v>21</v>
      </c>
      <c r="O168" s="55" t="s">
        <v>231</v>
      </c>
      <c r="P168" s="61"/>
      <c r="Q168" s="61"/>
      <c r="R168" s="61"/>
      <c r="S168" s="61"/>
      <c r="T168" s="61"/>
      <c r="U168" s="80"/>
      <c r="V168" s="80"/>
      <c r="W168" s="80"/>
    </row>
    <row r="169">
      <c r="A169" s="34">
        <v>45705.0</v>
      </c>
      <c r="B169" s="168">
        <v>45716.0</v>
      </c>
      <c r="C169" s="35">
        <v>233806.0</v>
      </c>
      <c r="D169" s="35" t="s">
        <v>48</v>
      </c>
      <c r="E169" s="34">
        <v>45505.0</v>
      </c>
      <c r="F169" s="36">
        <f t="shared" si="4"/>
        <v>6</v>
      </c>
      <c r="G169" s="37">
        <v>45608.0</v>
      </c>
      <c r="H169" s="36">
        <f t="shared" si="5"/>
        <v>3</v>
      </c>
      <c r="I169" s="35" t="s">
        <v>62</v>
      </c>
      <c r="J169" s="35" t="s">
        <v>404</v>
      </c>
      <c r="K169" s="38"/>
      <c r="L169" s="39"/>
      <c r="M169" s="39"/>
      <c r="N169" s="35" t="s">
        <v>17</v>
      </c>
      <c r="O169" s="40"/>
      <c r="P169" s="61"/>
      <c r="Q169" s="61"/>
      <c r="R169" s="61"/>
      <c r="S169" s="61"/>
      <c r="T169" s="61"/>
      <c r="U169" s="80"/>
      <c r="V169" s="80"/>
      <c r="W169" s="80"/>
    </row>
    <row r="170">
      <c r="A170" s="34">
        <v>45705.0</v>
      </c>
      <c r="B170" s="168">
        <v>45716.0</v>
      </c>
      <c r="C170" s="35">
        <v>235320.0</v>
      </c>
      <c r="D170" s="35" t="s">
        <v>48</v>
      </c>
      <c r="E170" s="34">
        <v>45597.0</v>
      </c>
      <c r="F170" s="36">
        <f t="shared" si="4"/>
        <v>3</v>
      </c>
      <c r="G170" s="34">
        <v>45630.0</v>
      </c>
      <c r="H170" s="36">
        <f t="shared" si="5"/>
        <v>2</v>
      </c>
      <c r="I170" s="35" t="s">
        <v>47</v>
      </c>
      <c r="J170" s="35" t="s">
        <v>404</v>
      </c>
      <c r="K170" s="38"/>
      <c r="L170" s="39"/>
      <c r="M170" s="39"/>
      <c r="N170" s="35" t="s">
        <v>17</v>
      </c>
      <c r="O170" s="40"/>
      <c r="P170" s="61"/>
      <c r="Q170" s="61"/>
      <c r="R170" s="61"/>
      <c r="S170" s="61"/>
      <c r="T170" s="61"/>
      <c r="U170" s="80"/>
      <c r="V170" s="80"/>
      <c r="W170" s="80"/>
    </row>
    <row r="171">
      <c r="A171" s="34">
        <v>45705.0</v>
      </c>
      <c r="B171" s="168">
        <v>45716.0</v>
      </c>
      <c r="C171" s="35">
        <v>237025.0</v>
      </c>
      <c r="D171" s="35" t="s">
        <v>48</v>
      </c>
      <c r="E171" s="34">
        <v>45597.0</v>
      </c>
      <c r="F171" s="36">
        <f t="shared" si="4"/>
        <v>3</v>
      </c>
      <c r="G171" s="37">
        <v>45639.0</v>
      </c>
      <c r="H171" s="36">
        <f t="shared" si="5"/>
        <v>2</v>
      </c>
      <c r="I171" s="35" t="s">
        <v>268</v>
      </c>
      <c r="J171" s="35" t="s">
        <v>404</v>
      </c>
      <c r="K171" s="38"/>
      <c r="L171" s="39"/>
      <c r="M171" s="39"/>
      <c r="N171" s="35" t="s">
        <v>17</v>
      </c>
      <c r="O171" s="40"/>
      <c r="P171" s="61"/>
      <c r="Q171" s="61"/>
      <c r="R171" s="61"/>
      <c r="S171" s="61"/>
      <c r="T171" s="61"/>
      <c r="U171" s="80"/>
      <c r="V171" s="80"/>
      <c r="W171" s="80"/>
    </row>
    <row r="172">
      <c r="A172" s="34">
        <v>45705.0</v>
      </c>
      <c r="B172" s="168">
        <v>45716.0</v>
      </c>
      <c r="C172" s="35">
        <v>238344.0</v>
      </c>
      <c r="D172" s="35" t="s">
        <v>48</v>
      </c>
      <c r="E172" s="34">
        <v>45627.0</v>
      </c>
      <c r="F172" s="36">
        <f t="shared" si="4"/>
        <v>2</v>
      </c>
      <c r="G172" s="34">
        <v>45663.0</v>
      </c>
      <c r="H172" s="36">
        <f t="shared" si="5"/>
        <v>1</v>
      </c>
      <c r="I172" s="35" t="s">
        <v>62</v>
      </c>
      <c r="J172" s="35" t="s">
        <v>404</v>
      </c>
      <c r="K172" s="38"/>
      <c r="L172" s="39"/>
      <c r="M172" s="39"/>
      <c r="N172" s="35" t="s">
        <v>17</v>
      </c>
      <c r="O172" s="40"/>
      <c r="P172" s="61"/>
      <c r="Q172" s="61"/>
      <c r="R172" s="61"/>
      <c r="S172" s="61"/>
      <c r="T172" s="61"/>
      <c r="U172" s="80"/>
      <c r="V172" s="80"/>
      <c r="W172" s="80"/>
    </row>
    <row r="173">
      <c r="A173" s="34">
        <v>45705.0</v>
      </c>
      <c r="B173" s="168">
        <v>45716.0</v>
      </c>
      <c r="C173" s="35">
        <v>239436.0</v>
      </c>
      <c r="D173" s="35" t="s">
        <v>48</v>
      </c>
      <c r="E173" s="34">
        <v>45597.0</v>
      </c>
      <c r="F173" s="36">
        <f t="shared" si="4"/>
        <v>3</v>
      </c>
      <c r="G173" s="34">
        <v>45673.0</v>
      </c>
      <c r="H173" s="36">
        <f t="shared" si="5"/>
        <v>1</v>
      </c>
      <c r="I173" s="35" t="s">
        <v>62</v>
      </c>
      <c r="J173" s="35" t="s">
        <v>404</v>
      </c>
      <c r="K173" s="38"/>
      <c r="L173" s="39"/>
      <c r="M173" s="39"/>
      <c r="N173" s="35" t="s">
        <v>17</v>
      </c>
      <c r="O173" s="40"/>
      <c r="P173" s="61"/>
      <c r="Q173" s="61"/>
      <c r="R173" s="61"/>
      <c r="S173" s="61"/>
      <c r="T173" s="61"/>
      <c r="U173" s="80"/>
      <c r="V173" s="80"/>
      <c r="W173" s="80"/>
    </row>
    <row r="174">
      <c r="A174" s="34">
        <v>45705.0</v>
      </c>
      <c r="B174" s="168">
        <v>45716.0</v>
      </c>
      <c r="C174" s="35">
        <v>188379.0</v>
      </c>
      <c r="D174" s="35" t="s">
        <v>48</v>
      </c>
      <c r="E174" s="34">
        <v>45017.0</v>
      </c>
      <c r="F174" s="36">
        <f t="shared" si="4"/>
        <v>22</v>
      </c>
      <c r="G174" s="37">
        <v>45212.0</v>
      </c>
      <c r="H174" s="36">
        <f t="shared" si="5"/>
        <v>16</v>
      </c>
      <c r="I174" s="35" t="s">
        <v>62</v>
      </c>
      <c r="J174" s="35"/>
      <c r="K174" s="38"/>
      <c r="L174" s="39"/>
      <c r="M174" s="37">
        <v>45624.0</v>
      </c>
      <c r="N174" s="35" t="s">
        <v>17</v>
      </c>
      <c r="O174" s="40"/>
      <c r="P174" s="61"/>
      <c r="Q174" s="61"/>
      <c r="R174" s="61"/>
      <c r="S174" s="61"/>
      <c r="T174" s="61"/>
      <c r="U174" s="80"/>
      <c r="V174" s="80"/>
      <c r="W174" s="80"/>
    </row>
    <row r="175">
      <c r="A175" s="34">
        <v>45705.0</v>
      </c>
      <c r="B175" s="168">
        <v>45716.0</v>
      </c>
      <c r="C175" s="35">
        <v>240939.0</v>
      </c>
      <c r="D175" s="35" t="s">
        <v>48</v>
      </c>
      <c r="E175" s="34">
        <v>45658.0</v>
      </c>
      <c r="F175" s="36">
        <f t="shared" si="4"/>
        <v>1</v>
      </c>
      <c r="G175" s="34">
        <v>45688.0</v>
      </c>
      <c r="H175" s="36">
        <f t="shared" si="5"/>
        <v>0</v>
      </c>
      <c r="I175" s="35" t="s">
        <v>62</v>
      </c>
      <c r="J175" s="35" t="s">
        <v>404</v>
      </c>
      <c r="K175" s="38"/>
      <c r="L175" s="39"/>
      <c r="M175" s="39"/>
      <c r="N175" s="35" t="s">
        <v>17</v>
      </c>
      <c r="O175" s="40"/>
      <c r="P175" s="61"/>
      <c r="Q175" s="61"/>
      <c r="R175" s="61"/>
      <c r="S175" s="61"/>
      <c r="T175" s="61"/>
      <c r="U175" s="80"/>
      <c r="V175" s="80"/>
      <c r="W175" s="80"/>
    </row>
    <row r="176">
      <c r="A176" s="34">
        <v>45705.0</v>
      </c>
      <c r="B176" s="34">
        <v>45710.0</v>
      </c>
      <c r="C176" s="35">
        <v>242141.0</v>
      </c>
      <c r="D176" s="35" t="s">
        <v>48</v>
      </c>
      <c r="E176" s="34">
        <v>45627.0</v>
      </c>
      <c r="F176" s="36">
        <f t="shared" si="4"/>
        <v>2</v>
      </c>
      <c r="G176" s="34">
        <v>45695.0</v>
      </c>
      <c r="H176" s="36">
        <f t="shared" si="5"/>
        <v>0</v>
      </c>
      <c r="I176" s="35" t="s">
        <v>39</v>
      </c>
      <c r="J176" s="39"/>
      <c r="K176" s="38"/>
      <c r="L176" s="39"/>
      <c r="M176" s="34">
        <v>45710.0</v>
      </c>
      <c r="N176" s="35" t="s">
        <v>23</v>
      </c>
      <c r="O176" s="40"/>
      <c r="P176" s="61"/>
      <c r="Q176" s="61"/>
      <c r="R176" s="61"/>
      <c r="S176" s="61"/>
      <c r="T176" s="61"/>
      <c r="U176" s="80"/>
      <c r="V176" s="80"/>
      <c r="W176" s="80"/>
    </row>
    <row r="177">
      <c r="A177" s="34">
        <v>45705.0</v>
      </c>
      <c r="B177" s="168">
        <v>45716.0</v>
      </c>
      <c r="C177" s="35">
        <v>201993.0</v>
      </c>
      <c r="D177" s="35" t="s">
        <v>240</v>
      </c>
      <c r="E177" s="34">
        <v>45323.0</v>
      </c>
      <c r="F177" s="36">
        <f t="shared" si="4"/>
        <v>12</v>
      </c>
      <c r="G177" s="34">
        <v>45365.0</v>
      </c>
      <c r="H177" s="36">
        <f t="shared" si="5"/>
        <v>11</v>
      </c>
      <c r="I177" s="35" t="s">
        <v>49</v>
      </c>
      <c r="J177" s="39"/>
      <c r="K177" s="38"/>
      <c r="L177" s="39"/>
      <c r="M177" s="39"/>
      <c r="N177" s="35" t="s">
        <v>17</v>
      </c>
      <c r="O177" s="40"/>
      <c r="P177" s="61"/>
      <c r="Q177" s="61"/>
      <c r="R177" s="61"/>
      <c r="S177" s="61"/>
      <c r="T177" s="61"/>
      <c r="U177" s="80"/>
      <c r="V177" s="80"/>
      <c r="W177" s="80"/>
    </row>
    <row r="178">
      <c r="A178" s="34">
        <v>45705.0</v>
      </c>
      <c r="B178" s="168">
        <v>45716.0</v>
      </c>
      <c r="C178" s="35">
        <v>217839.0</v>
      </c>
      <c r="D178" s="35" t="s">
        <v>240</v>
      </c>
      <c r="E178" s="34">
        <v>45323.0</v>
      </c>
      <c r="F178" s="36">
        <f t="shared" si="4"/>
        <v>12</v>
      </c>
      <c r="G178" s="34">
        <v>45460.0</v>
      </c>
      <c r="H178" s="36">
        <f t="shared" si="5"/>
        <v>8</v>
      </c>
      <c r="I178" s="35" t="s">
        <v>62</v>
      </c>
      <c r="J178" s="35">
        <v>139.0</v>
      </c>
      <c r="K178" s="38"/>
      <c r="L178" s="39"/>
      <c r="M178" s="34">
        <v>45700.0</v>
      </c>
      <c r="N178" s="35" t="s">
        <v>17</v>
      </c>
      <c r="O178" s="40"/>
      <c r="P178" s="61"/>
      <c r="Q178" s="61"/>
      <c r="R178" s="61"/>
      <c r="S178" s="61"/>
      <c r="T178" s="61"/>
      <c r="U178" s="80"/>
      <c r="V178" s="80"/>
      <c r="W178" s="80"/>
    </row>
    <row r="179">
      <c r="A179" s="34">
        <v>45709.0</v>
      </c>
      <c r="B179" s="168">
        <v>45714.0</v>
      </c>
      <c r="C179" s="35">
        <v>198591.0</v>
      </c>
      <c r="D179" s="35" t="s">
        <v>240</v>
      </c>
      <c r="E179" s="34">
        <v>45261.0</v>
      </c>
      <c r="F179" s="36">
        <f t="shared" si="4"/>
        <v>14</v>
      </c>
      <c r="G179" s="34">
        <v>45334.0</v>
      </c>
      <c r="H179" s="36">
        <f t="shared" si="5"/>
        <v>12</v>
      </c>
      <c r="I179" s="35" t="s">
        <v>49</v>
      </c>
      <c r="J179" s="35">
        <v>207.0</v>
      </c>
      <c r="K179" s="48">
        <v>5000.0</v>
      </c>
      <c r="L179" s="35" t="s">
        <v>68</v>
      </c>
      <c r="M179" s="34">
        <v>45714.0</v>
      </c>
      <c r="N179" s="35" t="s">
        <v>21</v>
      </c>
      <c r="O179" s="55"/>
      <c r="P179" s="61"/>
      <c r="Q179" s="61"/>
      <c r="R179" s="61"/>
      <c r="S179" s="61"/>
      <c r="T179" s="61"/>
      <c r="U179" s="80"/>
      <c r="V179" s="80"/>
      <c r="W179" s="80"/>
    </row>
    <row r="180">
      <c r="A180" s="34">
        <v>45694.0</v>
      </c>
      <c r="B180" s="34">
        <v>45707.0</v>
      </c>
      <c r="C180" s="35">
        <v>205881.0</v>
      </c>
      <c r="D180" s="35" t="s">
        <v>240</v>
      </c>
      <c r="E180" s="34">
        <v>45292.0</v>
      </c>
      <c r="F180" s="36">
        <f t="shared" si="4"/>
        <v>13</v>
      </c>
      <c r="G180" s="34">
        <v>45364.0</v>
      </c>
      <c r="H180" s="36">
        <f t="shared" si="5"/>
        <v>11</v>
      </c>
      <c r="I180" s="35" t="s">
        <v>62</v>
      </c>
      <c r="J180" s="35">
        <v>120.0</v>
      </c>
      <c r="K180" s="48">
        <v>2900.0</v>
      </c>
      <c r="L180" s="39"/>
      <c r="M180" s="34">
        <v>45707.0</v>
      </c>
      <c r="N180" s="35" t="s">
        <v>15</v>
      </c>
      <c r="O180" s="40"/>
      <c r="P180" s="61"/>
      <c r="Q180" s="61"/>
      <c r="R180" s="61"/>
      <c r="S180" s="61"/>
      <c r="T180" s="61"/>
      <c r="U180" s="80"/>
      <c r="V180" s="80"/>
      <c r="W180" s="80"/>
    </row>
    <row r="181">
      <c r="A181" s="34">
        <v>45705.0</v>
      </c>
      <c r="B181" s="168">
        <v>45716.0</v>
      </c>
      <c r="C181" s="35">
        <v>216885.0</v>
      </c>
      <c r="D181" s="35" t="s">
        <v>240</v>
      </c>
      <c r="E181" s="34">
        <v>45413.0</v>
      </c>
      <c r="F181" s="36">
        <f t="shared" si="4"/>
        <v>9</v>
      </c>
      <c r="G181" s="34">
        <v>45447.0</v>
      </c>
      <c r="H181" s="36">
        <f t="shared" si="5"/>
        <v>8</v>
      </c>
      <c r="I181" s="35" t="s">
        <v>62</v>
      </c>
      <c r="J181" s="35">
        <v>102.0</v>
      </c>
      <c r="K181" s="48" t="s">
        <v>461</v>
      </c>
      <c r="L181" s="35" t="s">
        <v>68</v>
      </c>
      <c r="M181" s="34">
        <v>45706.0</v>
      </c>
      <c r="N181" s="35" t="s">
        <v>17</v>
      </c>
      <c r="O181" s="40"/>
      <c r="P181" s="61"/>
      <c r="Q181" s="61"/>
      <c r="R181" s="61"/>
      <c r="S181" s="61"/>
      <c r="T181" s="61"/>
      <c r="U181" s="80"/>
      <c r="V181" s="80"/>
      <c r="W181" s="80"/>
    </row>
    <row r="182">
      <c r="A182" s="34">
        <v>45705.0</v>
      </c>
      <c r="B182" s="34">
        <v>45713.0</v>
      </c>
      <c r="C182" s="35">
        <v>230786.0</v>
      </c>
      <c r="D182" s="35" t="s">
        <v>240</v>
      </c>
      <c r="E182" s="34">
        <v>45474.0</v>
      </c>
      <c r="F182" s="36">
        <f t="shared" si="4"/>
        <v>7</v>
      </c>
      <c r="G182" s="37">
        <v>45576.0</v>
      </c>
      <c r="H182" s="36">
        <f t="shared" si="5"/>
        <v>4</v>
      </c>
      <c r="I182" s="35" t="s">
        <v>62</v>
      </c>
      <c r="J182" s="35">
        <v>104.0</v>
      </c>
      <c r="K182" s="48">
        <v>21000.0</v>
      </c>
      <c r="L182" s="35" t="s">
        <v>68</v>
      </c>
      <c r="M182" s="34">
        <v>45713.0</v>
      </c>
      <c r="N182" s="35" t="s">
        <v>21</v>
      </c>
      <c r="O182" s="55" t="s">
        <v>231</v>
      </c>
      <c r="P182" s="61"/>
      <c r="Q182" s="61"/>
      <c r="R182" s="61"/>
      <c r="S182" s="61"/>
      <c r="T182" s="61"/>
      <c r="U182" s="80"/>
      <c r="V182" s="80"/>
      <c r="W182" s="80"/>
    </row>
    <row r="183">
      <c r="A183" s="34">
        <v>45705.0</v>
      </c>
      <c r="B183" s="168">
        <v>45716.0</v>
      </c>
      <c r="C183" s="35">
        <v>229259.0</v>
      </c>
      <c r="D183" s="35" t="s">
        <v>240</v>
      </c>
      <c r="E183" s="34">
        <v>45536.0</v>
      </c>
      <c r="F183" s="36">
        <f t="shared" si="4"/>
        <v>5</v>
      </c>
      <c r="G183" s="34">
        <v>45562.0</v>
      </c>
      <c r="H183" s="36">
        <f t="shared" si="5"/>
        <v>5</v>
      </c>
      <c r="I183" s="35" t="s">
        <v>268</v>
      </c>
      <c r="J183" s="39"/>
      <c r="K183" s="38"/>
      <c r="L183" s="39"/>
      <c r="M183" s="39"/>
      <c r="N183" s="35" t="s">
        <v>22</v>
      </c>
      <c r="O183" s="40"/>
      <c r="P183" s="61"/>
      <c r="Q183" s="61"/>
      <c r="R183" s="61"/>
      <c r="S183" s="61"/>
      <c r="T183" s="61"/>
      <c r="U183" s="80"/>
      <c r="V183" s="80"/>
      <c r="W183" s="80"/>
    </row>
    <row r="184">
      <c r="A184" s="34">
        <v>45705.0</v>
      </c>
      <c r="B184" s="34">
        <v>45707.0</v>
      </c>
      <c r="C184" s="35">
        <v>234525.0</v>
      </c>
      <c r="D184" s="35" t="s">
        <v>240</v>
      </c>
      <c r="E184" s="34">
        <v>45536.0</v>
      </c>
      <c r="F184" s="36">
        <f t="shared" si="4"/>
        <v>5</v>
      </c>
      <c r="G184" s="37">
        <v>45637.0</v>
      </c>
      <c r="H184" s="36">
        <f t="shared" si="5"/>
        <v>2</v>
      </c>
      <c r="I184" s="35" t="s">
        <v>62</v>
      </c>
      <c r="J184" s="35" t="s">
        <v>404</v>
      </c>
      <c r="K184" s="38"/>
      <c r="L184" s="39"/>
      <c r="M184" s="39"/>
      <c r="N184" s="35" t="s">
        <v>23</v>
      </c>
      <c r="O184" s="40"/>
      <c r="P184" s="61"/>
      <c r="Q184" s="61"/>
      <c r="R184" s="61"/>
      <c r="S184" s="61"/>
      <c r="T184" s="61"/>
      <c r="U184" s="80"/>
      <c r="V184" s="80"/>
      <c r="W184" s="80"/>
    </row>
    <row r="185">
      <c r="A185" s="34">
        <v>45705.0</v>
      </c>
      <c r="B185" s="168">
        <v>45716.0</v>
      </c>
      <c r="C185" s="35">
        <v>232679.0</v>
      </c>
      <c r="D185" s="35" t="s">
        <v>240</v>
      </c>
      <c r="E185" s="34">
        <v>45566.0</v>
      </c>
      <c r="F185" s="36">
        <f t="shared" si="4"/>
        <v>4</v>
      </c>
      <c r="G185" s="34">
        <v>45602.0</v>
      </c>
      <c r="H185" s="36">
        <f t="shared" si="5"/>
        <v>3</v>
      </c>
      <c r="I185" s="35" t="s">
        <v>62</v>
      </c>
      <c r="J185" s="35" t="s">
        <v>404</v>
      </c>
      <c r="K185" s="38"/>
      <c r="L185" s="39"/>
      <c r="M185" s="39"/>
      <c r="N185" s="35" t="s">
        <v>17</v>
      </c>
      <c r="O185" s="40"/>
      <c r="P185" s="61"/>
      <c r="Q185" s="61"/>
      <c r="R185" s="61"/>
      <c r="S185" s="61"/>
      <c r="T185" s="61"/>
      <c r="U185" s="80"/>
      <c r="V185" s="80"/>
      <c r="W185" s="80"/>
    </row>
    <row r="186">
      <c r="A186" s="34">
        <v>45705.0</v>
      </c>
      <c r="B186" s="168">
        <v>45712.0</v>
      </c>
      <c r="C186" s="35">
        <v>178592.0</v>
      </c>
      <c r="D186" s="35" t="s">
        <v>59</v>
      </c>
      <c r="E186" s="34">
        <v>44896.0</v>
      </c>
      <c r="F186" s="36">
        <f t="shared" si="4"/>
        <v>26</v>
      </c>
      <c r="G186" s="34">
        <v>45131.0</v>
      </c>
      <c r="H186" s="36">
        <f t="shared" si="5"/>
        <v>19</v>
      </c>
      <c r="I186" s="35" t="s">
        <v>62</v>
      </c>
      <c r="J186" s="35">
        <v>105.0</v>
      </c>
      <c r="K186" s="38"/>
      <c r="L186" s="35" t="s">
        <v>54</v>
      </c>
      <c r="M186" s="34">
        <v>45712.0</v>
      </c>
      <c r="N186" s="35" t="s">
        <v>20</v>
      </c>
      <c r="O186" s="40"/>
      <c r="P186" s="61"/>
      <c r="Q186" s="61"/>
      <c r="R186" s="61"/>
      <c r="S186" s="61"/>
      <c r="T186" s="61"/>
      <c r="U186" s="80"/>
      <c r="V186" s="80"/>
      <c r="W186" s="80"/>
    </row>
    <row r="187">
      <c r="A187" s="34">
        <v>45705.0</v>
      </c>
      <c r="B187" s="34">
        <v>45708.0</v>
      </c>
      <c r="C187" s="35">
        <v>221871.0</v>
      </c>
      <c r="D187" s="35" t="s">
        <v>59</v>
      </c>
      <c r="E187" s="34">
        <v>45261.0</v>
      </c>
      <c r="F187" s="36">
        <f t="shared" si="4"/>
        <v>14</v>
      </c>
      <c r="G187" s="34">
        <v>45492.0</v>
      </c>
      <c r="H187" s="36">
        <f t="shared" si="5"/>
        <v>7</v>
      </c>
      <c r="I187" s="35" t="s">
        <v>49</v>
      </c>
      <c r="J187" s="35" t="s">
        <v>323</v>
      </c>
      <c r="K187" s="38"/>
      <c r="L187" s="35" t="s">
        <v>68</v>
      </c>
      <c r="M187" s="34">
        <v>45708.0</v>
      </c>
      <c r="N187" s="35" t="s">
        <v>15</v>
      </c>
      <c r="O187" s="40"/>
      <c r="P187" s="61"/>
      <c r="Q187" s="61"/>
      <c r="R187" s="61"/>
      <c r="S187" s="61"/>
      <c r="T187" s="61"/>
      <c r="U187" s="80"/>
      <c r="V187" s="80"/>
      <c r="W187" s="80"/>
    </row>
    <row r="188">
      <c r="A188" s="34">
        <v>45705.0</v>
      </c>
      <c r="B188" s="34">
        <v>45708.0</v>
      </c>
      <c r="C188" s="35">
        <v>221867.0</v>
      </c>
      <c r="D188" s="35" t="s">
        <v>59</v>
      </c>
      <c r="E188" s="34">
        <v>45474.0</v>
      </c>
      <c r="F188" s="36">
        <f t="shared" si="4"/>
        <v>7</v>
      </c>
      <c r="G188" s="34">
        <v>45507.0</v>
      </c>
      <c r="H188" s="36">
        <f t="shared" si="5"/>
        <v>6</v>
      </c>
      <c r="I188" s="35" t="s">
        <v>62</v>
      </c>
      <c r="J188" s="35">
        <v>101.0</v>
      </c>
      <c r="K188" s="48">
        <v>10000.0</v>
      </c>
      <c r="L188" s="35" t="s">
        <v>68</v>
      </c>
      <c r="M188" s="37">
        <v>45708.0</v>
      </c>
      <c r="N188" s="35" t="s">
        <v>21</v>
      </c>
      <c r="O188" s="55" t="s">
        <v>462</v>
      </c>
      <c r="P188" s="61"/>
      <c r="Q188" s="61"/>
      <c r="R188" s="61"/>
      <c r="S188" s="61"/>
      <c r="T188" s="61"/>
      <c r="U188" s="80"/>
      <c r="V188" s="80"/>
      <c r="W188" s="80"/>
    </row>
    <row r="189">
      <c r="A189" s="34">
        <v>45705.0</v>
      </c>
      <c r="B189" s="168">
        <v>45716.0</v>
      </c>
      <c r="C189" s="35">
        <v>229626.0</v>
      </c>
      <c r="D189" s="35" t="s">
        <v>59</v>
      </c>
      <c r="E189" s="34">
        <v>45536.0</v>
      </c>
      <c r="F189" s="36">
        <f t="shared" si="4"/>
        <v>5</v>
      </c>
      <c r="G189" s="34">
        <v>45574.0</v>
      </c>
      <c r="H189" s="36">
        <f t="shared" si="5"/>
        <v>4</v>
      </c>
      <c r="I189" s="35" t="s">
        <v>62</v>
      </c>
      <c r="J189" s="35" t="s">
        <v>404</v>
      </c>
      <c r="K189" s="38"/>
      <c r="L189" s="39"/>
      <c r="M189" s="39"/>
      <c r="N189" s="35" t="s">
        <v>17</v>
      </c>
      <c r="O189" s="40"/>
      <c r="P189" s="61"/>
      <c r="Q189" s="61"/>
      <c r="R189" s="61"/>
      <c r="S189" s="61"/>
      <c r="T189" s="61"/>
      <c r="U189" s="80"/>
      <c r="V189" s="80"/>
      <c r="W189" s="80"/>
    </row>
    <row r="190">
      <c r="A190" s="34">
        <v>45705.0</v>
      </c>
      <c r="B190" s="168">
        <v>45716.0</v>
      </c>
      <c r="C190" s="35">
        <v>212575.0</v>
      </c>
      <c r="D190" s="35" t="s">
        <v>59</v>
      </c>
      <c r="E190" s="34">
        <v>43952.0</v>
      </c>
      <c r="F190" s="36">
        <f t="shared" si="4"/>
        <v>57</v>
      </c>
      <c r="G190" s="34">
        <v>45414.0</v>
      </c>
      <c r="H190" s="36">
        <f t="shared" si="5"/>
        <v>9</v>
      </c>
      <c r="I190" s="35" t="s">
        <v>67</v>
      </c>
      <c r="J190" s="35" t="s">
        <v>404</v>
      </c>
      <c r="K190" s="38"/>
      <c r="L190" s="39"/>
      <c r="M190" s="39"/>
      <c r="N190" s="35" t="s">
        <v>17</v>
      </c>
      <c r="O190" s="40"/>
      <c r="P190" s="61"/>
      <c r="Q190" s="61"/>
      <c r="R190" s="61"/>
      <c r="S190" s="61"/>
      <c r="T190" s="61"/>
      <c r="U190" s="80"/>
      <c r="V190" s="80"/>
      <c r="W190" s="80"/>
    </row>
    <row r="191">
      <c r="A191" s="34">
        <v>45705.0</v>
      </c>
      <c r="B191" s="34">
        <v>45708.0</v>
      </c>
      <c r="C191" s="35">
        <v>201484.0</v>
      </c>
      <c r="D191" s="35" t="s">
        <v>59</v>
      </c>
      <c r="E191" s="34">
        <v>45200.0</v>
      </c>
      <c r="F191" s="36">
        <f t="shared" si="4"/>
        <v>16</v>
      </c>
      <c r="G191" s="34">
        <v>45328.0</v>
      </c>
      <c r="H191" s="36">
        <f t="shared" si="5"/>
        <v>12</v>
      </c>
      <c r="I191" s="35" t="s">
        <v>39</v>
      </c>
      <c r="J191" s="35">
        <v>535.0</v>
      </c>
      <c r="K191" s="38"/>
      <c r="L191" s="39"/>
      <c r="M191" s="34">
        <v>45708.0</v>
      </c>
      <c r="N191" s="35" t="s">
        <v>15</v>
      </c>
      <c r="O191" s="40"/>
      <c r="P191" s="61"/>
      <c r="Q191" s="61"/>
      <c r="R191" s="61"/>
      <c r="S191" s="61"/>
      <c r="T191" s="61"/>
      <c r="U191" s="80"/>
      <c r="V191" s="80"/>
      <c r="W191" s="80"/>
    </row>
    <row r="192">
      <c r="A192" s="34">
        <v>45705.0</v>
      </c>
      <c r="B192" s="34">
        <v>45708.0</v>
      </c>
      <c r="C192" s="35">
        <v>206724.0</v>
      </c>
      <c r="D192" s="35" t="s">
        <v>59</v>
      </c>
      <c r="E192" s="34">
        <v>45292.0</v>
      </c>
      <c r="F192" s="36">
        <f t="shared" si="4"/>
        <v>13</v>
      </c>
      <c r="G192" s="34">
        <v>45419.0</v>
      </c>
      <c r="H192" s="36">
        <f t="shared" si="5"/>
        <v>9</v>
      </c>
      <c r="I192" s="35" t="s">
        <v>439</v>
      </c>
      <c r="J192" s="35" t="s">
        <v>138</v>
      </c>
      <c r="K192" s="38"/>
      <c r="L192" s="35" t="s">
        <v>68</v>
      </c>
      <c r="M192" s="37">
        <v>45708.0</v>
      </c>
      <c r="N192" s="35" t="s">
        <v>20</v>
      </c>
      <c r="O192" s="40"/>
      <c r="P192" s="61"/>
      <c r="Q192" s="61"/>
      <c r="R192" s="61"/>
      <c r="S192" s="61"/>
      <c r="T192" s="61"/>
      <c r="U192" s="80"/>
      <c r="V192" s="80"/>
      <c r="W192" s="80"/>
    </row>
    <row r="193">
      <c r="A193" s="34">
        <v>45705.0</v>
      </c>
      <c r="B193" s="168">
        <v>45716.0</v>
      </c>
      <c r="C193" s="35">
        <v>223708.0</v>
      </c>
      <c r="D193" s="35" t="s">
        <v>59</v>
      </c>
      <c r="E193" s="34">
        <v>45444.0</v>
      </c>
      <c r="F193" s="36">
        <f t="shared" si="4"/>
        <v>8</v>
      </c>
      <c r="G193" s="34">
        <v>45507.0</v>
      </c>
      <c r="H193" s="36">
        <f t="shared" si="5"/>
        <v>6</v>
      </c>
      <c r="I193" s="35" t="s">
        <v>39</v>
      </c>
      <c r="J193" s="35" t="s">
        <v>31</v>
      </c>
      <c r="K193" s="38"/>
      <c r="L193" s="39"/>
      <c r="M193" s="39"/>
      <c r="N193" s="35" t="s">
        <v>17</v>
      </c>
      <c r="O193" s="40"/>
      <c r="P193" s="61"/>
      <c r="Q193" s="61"/>
      <c r="R193" s="61"/>
      <c r="S193" s="61"/>
      <c r="T193" s="61"/>
      <c r="U193" s="80"/>
      <c r="V193" s="80"/>
      <c r="W193" s="80"/>
    </row>
    <row r="194">
      <c r="A194" s="34">
        <v>45694.0</v>
      </c>
      <c r="B194" s="34">
        <v>45707.0</v>
      </c>
      <c r="C194" s="35">
        <v>201296.0</v>
      </c>
      <c r="D194" s="35" t="s">
        <v>59</v>
      </c>
      <c r="E194" s="34">
        <v>45536.0</v>
      </c>
      <c r="F194" s="36">
        <f t="shared" si="4"/>
        <v>5</v>
      </c>
      <c r="G194" s="37">
        <v>45575.0</v>
      </c>
      <c r="H194" s="36">
        <f t="shared" si="5"/>
        <v>4</v>
      </c>
      <c r="I194" s="35" t="s">
        <v>39</v>
      </c>
      <c r="J194" s="35">
        <v>514.0</v>
      </c>
      <c r="K194" s="48">
        <v>16000.0</v>
      </c>
      <c r="L194" s="39"/>
      <c r="M194" s="34">
        <v>45707.0</v>
      </c>
      <c r="N194" s="35" t="s">
        <v>15</v>
      </c>
      <c r="O194" s="40"/>
      <c r="P194" s="61"/>
      <c r="Q194" s="61"/>
      <c r="R194" s="61"/>
      <c r="S194" s="61"/>
      <c r="T194" s="61"/>
      <c r="U194" s="80"/>
      <c r="V194" s="80"/>
      <c r="W194" s="80"/>
    </row>
    <row r="195">
      <c r="A195" s="34">
        <v>45705.0</v>
      </c>
      <c r="B195" s="168">
        <v>45716.0</v>
      </c>
      <c r="C195" s="35">
        <v>230697.0</v>
      </c>
      <c r="D195" s="35" t="s">
        <v>59</v>
      </c>
      <c r="E195" s="34">
        <v>45505.0</v>
      </c>
      <c r="F195" s="36">
        <f t="shared" si="4"/>
        <v>6</v>
      </c>
      <c r="G195" s="34">
        <v>45680.0</v>
      </c>
      <c r="H195" s="36">
        <f t="shared" si="5"/>
        <v>1</v>
      </c>
      <c r="I195" s="35" t="s">
        <v>62</v>
      </c>
      <c r="J195" s="35" t="s">
        <v>404</v>
      </c>
      <c r="K195" s="38"/>
      <c r="L195" s="39"/>
      <c r="M195" s="39"/>
      <c r="N195" s="35" t="s">
        <v>17</v>
      </c>
      <c r="O195" s="40"/>
      <c r="P195" s="61"/>
      <c r="Q195" s="61"/>
      <c r="R195" s="61"/>
      <c r="S195" s="61"/>
      <c r="T195" s="61"/>
      <c r="U195" s="80"/>
      <c r="V195" s="80"/>
      <c r="W195" s="80"/>
    </row>
    <row r="196">
      <c r="A196" s="34">
        <v>45705.0</v>
      </c>
      <c r="B196" s="168">
        <v>45716.0</v>
      </c>
      <c r="C196" s="35">
        <v>239915.0</v>
      </c>
      <c r="D196" s="35" t="s">
        <v>65</v>
      </c>
      <c r="E196" s="34">
        <v>45627.0</v>
      </c>
      <c r="F196" s="36">
        <f t="shared" si="4"/>
        <v>2</v>
      </c>
      <c r="G196" s="34">
        <v>45674.0</v>
      </c>
      <c r="H196" s="36">
        <f t="shared" si="5"/>
        <v>1</v>
      </c>
      <c r="I196" s="35" t="s">
        <v>39</v>
      </c>
      <c r="J196" s="35" t="s">
        <v>31</v>
      </c>
      <c r="K196" s="38"/>
      <c r="L196" s="39"/>
      <c r="M196" s="39"/>
      <c r="N196" s="35" t="s">
        <v>17</v>
      </c>
      <c r="O196" s="40"/>
      <c r="P196" s="61"/>
      <c r="Q196" s="61"/>
      <c r="R196" s="61"/>
      <c r="S196" s="61"/>
      <c r="T196" s="61"/>
      <c r="U196" s="80"/>
      <c r="V196" s="80"/>
      <c r="W196" s="80"/>
    </row>
    <row r="197">
      <c r="A197" s="34">
        <v>45705.0</v>
      </c>
      <c r="B197" s="168">
        <v>45716.0</v>
      </c>
      <c r="C197" s="35">
        <v>114744.0</v>
      </c>
      <c r="D197" s="35" t="s">
        <v>65</v>
      </c>
      <c r="E197" s="34">
        <v>44470.0</v>
      </c>
      <c r="F197" s="36">
        <f t="shared" si="4"/>
        <v>40</v>
      </c>
      <c r="G197" s="34">
        <v>44599.0</v>
      </c>
      <c r="H197" s="36">
        <f t="shared" si="5"/>
        <v>36</v>
      </c>
      <c r="I197" s="35" t="s">
        <v>43</v>
      </c>
      <c r="J197" s="39"/>
      <c r="K197" s="38"/>
      <c r="L197" s="39"/>
      <c r="M197" s="39"/>
      <c r="N197" s="35" t="s">
        <v>17</v>
      </c>
      <c r="O197" s="40"/>
      <c r="P197" s="61"/>
      <c r="Q197" s="61"/>
      <c r="R197" s="61"/>
      <c r="S197" s="61"/>
      <c r="T197" s="61"/>
      <c r="U197" s="80"/>
      <c r="V197" s="80"/>
      <c r="W197" s="80"/>
    </row>
    <row r="198">
      <c r="A198" s="34">
        <v>45705.0</v>
      </c>
      <c r="B198" s="168">
        <v>45716.0</v>
      </c>
      <c r="C198" s="35">
        <v>161108.0</v>
      </c>
      <c r="D198" s="35" t="s">
        <v>65</v>
      </c>
      <c r="E198" s="34">
        <v>44927.0</v>
      </c>
      <c r="F198" s="36">
        <f t="shared" si="4"/>
        <v>25</v>
      </c>
      <c r="G198" s="34">
        <v>44974.0</v>
      </c>
      <c r="H198" s="36">
        <f t="shared" si="5"/>
        <v>24</v>
      </c>
      <c r="I198" s="35" t="s">
        <v>46</v>
      </c>
      <c r="J198" s="35" t="s">
        <v>404</v>
      </c>
      <c r="K198" s="38"/>
      <c r="L198" s="39"/>
      <c r="M198" s="39"/>
      <c r="N198" s="35" t="s">
        <v>17</v>
      </c>
      <c r="O198" s="40"/>
      <c r="P198" s="61"/>
      <c r="Q198" s="61"/>
      <c r="R198" s="61"/>
      <c r="S198" s="61"/>
      <c r="T198" s="61"/>
      <c r="U198" s="80"/>
      <c r="V198" s="80"/>
      <c r="W198" s="80"/>
    </row>
    <row r="199">
      <c r="A199" s="34">
        <v>45705.0</v>
      </c>
      <c r="B199" s="168">
        <v>45716.0</v>
      </c>
      <c r="C199" s="35">
        <v>238618.0</v>
      </c>
      <c r="D199" s="35" t="s">
        <v>65</v>
      </c>
      <c r="E199" s="34">
        <v>45566.0</v>
      </c>
      <c r="F199" s="36">
        <f t="shared" si="4"/>
        <v>4</v>
      </c>
      <c r="G199" s="34">
        <v>45665.0</v>
      </c>
      <c r="H199" s="36">
        <f t="shared" si="5"/>
        <v>1</v>
      </c>
      <c r="I199" s="35" t="s">
        <v>62</v>
      </c>
      <c r="J199" s="35" t="s">
        <v>404</v>
      </c>
      <c r="K199" s="38"/>
      <c r="L199" s="39"/>
      <c r="M199" s="39"/>
      <c r="N199" s="35" t="s">
        <v>17</v>
      </c>
      <c r="O199" s="40"/>
      <c r="P199" s="61"/>
      <c r="Q199" s="61"/>
      <c r="R199" s="61"/>
      <c r="S199" s="61"/>
      <c r="T199" s="61"/>
      <c r="U199" s="80"/>
      <c r="V199" s="80"/>
      <c r="W199" s="80"/>
    </row>
    <row r="200">
      <c r="A200" s="34">
        <v>45705.0</v>
      </c>
      <c r="B200" s="168">
        <v>45716.0</v>
      </c>
      <c r="C200" s="35">
        <v>200271.0</v>
      </c>
      <c r="D200" s="35" t="s">
        <v>65</v>
      </c>
      <c r="E200" s="34">
        <v>45170.0</v>
      </c>
      <c r="F200" s="36">
        <f t="shared" si="4"/>
        <v>17</v>
      </c>
      <c r="G200" s="34">
        <v>45317.0</v>
      </c>
      <c r="H200" s="36">
        <f t="shared" si="5"/>
        <v>13</v>
      </c>
      <c r="I200" s="35" t="s">
        <v>39</v>
      </c>
      <c r="J200" s="35">
        <v>535.0</v>
      </c>
      <c r="K200" s="38"/>
      <c r="L200" s="39"/>
      <c r="M200" s="37">
        <v>45623.0</v>
      </c>
      <c r="N200" s="35" t="s">
        <v>17</v>
      </c>
      <c r="O200" s="40"/>
      <c r="P200" s="61"/>
      <c r="Q200" s="61"/>
      <c r="R200" s="61"/>
      <c r="S200" s="61"/>
      <c r="T200" s="61"/>
      <c r="U200" s="80"/>
      <c r="V200" s="80"/>
      <c r="W200" s="80"/>
    </row>
    <row r="201">
      <c r="A201" s="34">
        <v>45705.0</v>
      </c>
      <c r="B201" s="168">
        <v>45716.0</v>
      </c>
      <c r="C201" s="35">
        <v>94013.0</v>
      </c>
      <c r="D201" s="35" t="s">
        <v>65</v>
      </c>
      <c r="E201" s="34">
        <v>44896.0</v>
      </c>
      <c r="F201" s="36">
        <f t="shared" si="4"/>
        <v>26</v>
      </c>
      <c r="G201" s="34">
        <v>45007.0</v>
      </c>
      <c r="H201" s="36">
        <f t="shared" si="5"/>
        <v>23</v>
      </c>
      <c r="I201" s="35" t="s">
        <v>49</v>
      </c>
      <c r="J201" s="39"/>
      <c r="K201" s="38"/>
      <c r="L201" s="39"/>
      <c r="M201" s="39"/>
      <c r="N201" s="35" t="s">
        <v>17</v>
      </c>
      <c r="O201" s="40"/>
      <c r="P201" s="61"/>
      <c r="Q201" s="61"/>
      <c r="R201" s="61"/>
      <c r="S201" s="61"/>
      <c r="T201" s="61"/>
      <c r="U201" s="80"/>
      <c r="V201" s="80"/>
      <c r="W201" s="80"/>
    </row>
    <row r="202">
      <c r="A202" s="34">
        <v>45705.0</v>
      </c>
      <c r="B202" s="168">
        <v>45716.0</v>
      </c>
      <c r="C202" s="35">
        <v>191221.0</v>
      </c>
      <c r="D202" s="35" t="s">
        <v>65</v>
      </c>
      <c r="E202" s="34">
        <v>44835.0</v>
      </c>
      <c r="F202" s="36">
        <f t="shared" si="4"/>
        <v>28</v>
      </c>
      <c r="G202" s="37">
        <v>45230.0</v>
      </c>
      <c r="H202" s="36">
        <f t="shared" si="5"/>
        <v>15</v>
      </c>
      <c r="I202" s="35" t="s">
        <v>43</v>
      </c>
      <c r="J202" s="39"/>
      <c r="K202" s="38"/>
      <c r="L202" s="39"/>
      <c r="M202" s="39"/>
      <c r="N202" s="35" t="s">
        <v>17</v>
      </c>
      <c r="O202" s="40"/>
      <c r="P202" s="61"/>
      <c r="Q202" s="61"/>
      <c r="R202" s="61"/>
      <c r="S202" s="61"/>
      <c r="T202" s="61"/>
      <c r="U202" s="80"/>
      <c r="V202" s="80"/>
      <c r="W202" s="80"/>
    </row>
    <row r="203">
      <c r="A203" s="34">
        <v>45705.0</v>
      </c>
      <c r="B203" s="34">
        <v>45714.0</v>
      </c>
      <c r="C203" s="35">
        <v>184701.0</v>
      </c>
      <c r="D203" s="35" t="s">
        <v>65</v>
      </c>
      <c r="E203" s="34">
        <v>45017.0</v>
      </c>
      <c r="F203" s="36">
        <f t="shared" si="4"/>
        <v>22</v>
      </c>
      <c r="G203" s="34">
        <v>45173.0</v>
      </c>
      <c r="H203" s="36">
        <f t="shared" si="5"/>
        <v>17</v>
      </c>
      <c r="I203" s="35" t="s">
        <v>39</v>
      </c>
      <c r="J203" s="35">
        <v>505.0</v>
      </c>
      <c r="K203" s="38"/>
      <c r="L203" s="35" t="s">
        <v>68</v>
      </c>
      <c r="M203" s="37">
        <v>45714.0</v>
      </c>
      <c r="N203" s="35" t="s">
        <v>15</v>
      </c>
      <c r="O203" s="40"/>
      <c r="P203" s="61"/>
      <c r="Q203" s="61"/>
      <c r="R203" s="61"/>
      <c r="S203" s="61"/>
      <c r="T203" s="61"/>
      <c r="U203" s="80"/>
      <c r="V203" s="80"/>
      <c r="W203" s="80"/>
    </row>
    <row r="204">
      <c r="A204" s="34">
        <v>45698.0</v>
      </c>
      <c r="B204" s="34">
        <v>45707.0</v>
      </c>
      <c r="C204" s="35">
        <v>194565.0</v>
      </c>
      <c r="D204" s="35" t="s">
        <v>65</v>
      </c>
      <c r="E204" s="34">
        <v>45170.0</v>
      </c>
      <c r="F204" s="36">
        <f t="shared" si="4"/>
        <v>17</v>
      </c>
      <c r="G204" s="37">
        <v>45260.0</v>
      </c>
      <c r="H204" s="36">
        <f t="shared" si="5"/>
        <v>14</v>
      </c>
      <c r="I204" s="35" t="s">
        <v>39</v>
      </c>
      <c r="J204" s="35">
        <v>535.0</v>
      </c>
      <c r="K204" s="48">
        <v>9000.0</v>
      </c>
      <c r="L204" s="39"/>
      <c r="M204" s="34">
        <v>45707.0</v>
      </c>
      <c r="N204" s="35" t="s">
        <v>15</v>
      </c>
      <c r="O204" s="40"/>
      <c r="P204" s="61"/>
      <c r="Q204" s="61"/>
      <c r="R204" s="61"/>
      <c r="S204" s="61"/>
      <c r="T204" s="61"/>
      <c r="U204" s="80"/>
      <c r="V204" s="80"/>
      <c r="W204" s="80"/>
    </row>
    <row r="205">
      <c r="A205" s="34">
        <v>45705.0</v>
      </c>
      <c r="B205" s="168">
        <v>45716.0</v>
      </c>
      <c r="C205" s="35">
        <v>202245.0</v>
      </c>
      <c r="D205" s="35" t="s">
        <v>65</v>
      </c>
      <c r="E205" s="34">
        <v>45108.0</v>
      </c>
      <c r="F205" s="36">
        <f t="shared" si="4"/>
        <v>19</v>
      </c>
      <c r="G205" s="34">
        <v>45336.0</v>
      </c>
      <c r="H205" s="36">
        <f t="shared" si="5"/>
        <v>12</v>
      </c>
      <c r="I205" s="35" t="s">
        <v>39</v>
      </c>
      <c r="J205" s="35">
        <v>535.0</v>
      </c>
      <c r="K205" s="38"/>
      <c r="L205" s="39"/>
      <c r="M205" s="34">
        <v>45679.0</v>
      </c>
      <c r="N205" s="35" t="s">
        <v>17</v>
      </c>
      <c r="O205" s="40"/>
      <c r="P205" s="61"/>
      <c r="Q205" s="61"/>
      <c r="R205" s="61"/>
      <c r="S205" s="61"/>
      <c r="T205" s="61"/>
      <c r="U205" s="80"/>
      <c r="V205" s="80"/>
      <c r="W205" s="80"/>
    </row>
    <row r="206">
      <c r="A206" s="34">
        <v>45705.0</v>
      </c>
      <c r="B206" s="168">
        <v>45716.0</v>
      </c>
      <c r="C206" s="35">
        <v>210064.0</v>
      </c>
      <c r="D206" s="35" t="s">
        <v>65</v>
      </c>
      <c r="E206" s="34">
        <v>45352.0</v>
      </c>
      <c r="F206" s="36">
        <f t="shared" si="4"/>
        <v>11</v>
      </c>
      <c r="G206" s="34">
        <v>45393.0</v>
      </c>
      <c r="H206" s="36">
        <f t="shared" si="5"/>
        <v>10</v>
      </c>
      <c r="I206" s="35" t="s">
        <v>67</v>
      </c>
      <c r="J206" s="86">
        <v>771515.0</v>
      </c>
      <c r="K206" s="38"/>
      <c r="L206" s="39"/>
      <c r="M206" s="39"/>
      <c r="N206" s="35" t="s">
        <v>17</v>
      </c>
      <c r="O206" s="40"/>
      <c r="P206" s="61"/>
      <c r="Q206" s="61"/>
      <c r="R206" s="61"/>
      <c r="S206" s="61"/>
      <c r="T206" s="61"/>
      <c r="U206" s="80"/>
      <c r="V206" s="80"/>
      <c r="W206" s="80"/>
    </row>
    <row r="207">
      <c r="A207" s="34">
        <v>45705.0</v>
      </c>
      <c r="B207" s="34">
        <v>45707.0</v>
      </c>
      <c r="C207" s="35">
        <v>217053.0</v>
      </c>
      <c r="D207" s="35" t="s">
        <v>65</v>
      </c>
      <c r="E207" s="34">
        <v>43831.0</v>
      </c>
      <c r="F207" s="36">
        <f t="shared" si="4"/>
        <v>61</v>
      </c>
      <c r="G207" s="34">
        <v>45448.0</v>
      </c>
      <c r="H207" s="36">
        <f t="shared" si="5"/>
        <v>8</v>
      </c>
      <c r="I207" s="35" t="s">
        <v>39</v>
      </c>
      <c r="J207" s="35">
        <v>505.0</v>
      </c>
      <c r="K207" s="48">
        <v>4000.0</v>
      </c>
      <c r="L207" s="39"/>
      <c r="M207" s="34">
        <v>45707.0</v>
      </c>
      <c r="N207" s="35" t="s">
        <v>15</v>
      </c>
      <c r="O207" s="40"/>
      <c r="P207" s="61"/>
      <c r="Q207" s="61"/>
      <c r="R207" s="61"/>
      <c r="S207" s="61"/>
      <c r="T207" s="61"/>
      <c r="U207" s="80"/>
      <c r="V207" s="80"/>
      <c r="W207" s="80"/>
    </row>
    <row r="208">
      <c r="A208" s="34">
        <v>45699.0</v>
      </c>
      <c r="B208" s="34">
        <v>45707.0</v>
      </c>
      <c r="C208" s="35">
        <v>223568.0</v>
      </c>
      <c r="D208" s="35" t="s">
        <v>65</v>
      </c>
      <c r="E208" s="34">
        <v>45474.0</v>
      </c>
      <c r="F208" s="36">
        <f t="shared" si="4"/>
        <v>7</v>
      </c>
      <c r="G208" s="34">
        <v>45505.0</v>
      </c>
      <c r="H208" s="36">
        <f t="shared" si="5"/>
        <v>6</v>
      </c>
      <c r="I208" s="35" t="s">
        <v>39</v>
      </c>
      <c r="J208" s="35">
        <v>505.0</v>
      </c>
      <c r="K208" s="48">
        <v>11000.0</v>
      </c>
      <c r="L208" s="39"/>
      <c r="M208" s="34">
        <v>45707.0</v>
      </c>
      <c r="N208" s="35" t="s">
        <v>20</v>
      </c>
      <c r="O208" s="40"/>
      <c r="P208" s="61"/>
      <c r="Q208" s="61"/>
      <c r="R208" s="61"/>
      <c r="S208" s="61"/>
      <c r="T208" s="61"/>
      <c r="U208" s="80"/>
      <c r="V208" s="80"/>
      <c r="W208" s="80"/>
    </row>
    <row r="209">
      <c r="A209" s="34">
        <v>45705.0</v>
      </c>
      <c r="B209" s="168">
        <v>45716.0</v>
      </c>
      <c r="C209" s="35">
        <v>227845.0</v>
      </c>
      <c r="D209" s="35" t="s">
        <v>65</v>
      </c>
      <c r="E209" s="34">
        <v>45474.0</v>
      </c>
      <c r="F209" s="36">
        <f t="shared" si="4"/>
        <v>7</v>
      </c>
      <c r="G209" s="34">
        <v>45547.0</v>
      </c>
      <c r="H209" s="36">
        <f t="shared" si="5"/>
        <v>5</v>
      </c>
      <c r="I209" s="35" t="s">
        <v>49</v>
      </c>
      <c r="J209" s="39"/>
      <c r="K209" s="38"/>
      <c r="L209" s="39"/>
      <c r="M209" s="39"/>
      <c r="N209" s="35" t="s">
        <v>17</v>
      </c>
      <c r="O209" s="40"/>
      <c r="P209" s="61"/>
      <c r="Q209" s="61"/>
      <c r="R209" s="61"/>
      <c r="S209" s="61"/>
      <c r="T209" s="61"/>
      <c r="U209" s="80"/>
      <c r="V209" s="80"/>
      <c r="W209" s="80"/>
    </row>
    <row r="210">
      <c r="A210" s="34">
        <v>45705.0</v>
      </c>
      <c r="B210" s="34">
        <v>45705.0</v>
      </c>
      <c r="C210" s="35">
        <v>233419.0</v>
      </c>
      <c r="D210" s="35" t="s">
        <v>65</v>
      </c>
      <c r="E210" s="34">
        <v>45566.0</v>
      </c>
      <c r="F210" s="36">
        <f t="shared" si="4"/>
        <v>4</v>
      </c>
      <c r="G210" s="34">
        <v>45602.0</v>
      </c>
      <c r="H210" s="36">
        <f t="shared" si="5"/>
        <v>3</v>
      </c>
      <c r="I210" s="35" t="s">
        <v>62</v>
      </c>
      <c r="J210" s="35">
        <v>108.0</v>
      </c>
      <c r="K210" s="48" t="s">
        <v>463</v>
      </c>
      <c r="L210" s="39"/>
      <c r="M210" s="34">
        <v>45705.0</v>
      </c>
      <c r="N210" s="35" t="s">
        <v>15</v>
      </c>
      <c r="O210" s="40"/>
      <c r="P210" s="61"/>
      <c r="Q210" s="61"/>
      <c r="R210" s="61"/>
      <c r="S210" s="61"/>
      <c r="T210" s="61"/>
      <c r="U210" s="80"/>
      <c r="V210" s="80"/>
      <c r="W210" s="80"/>
    </row>
    <row r="211">
      <c r="A211" s="34">
        <v>45705.0</v>
      </c>
      <c r="B211" s="168">
        <v>45716.0</v>
      </c>
      <c r="C211" s="35">
        <v>236464.0</v>
      </c>
      <c r="D211" s="35" t="s">
        <v>65</v>
      </c>
      <c r="E211" s="34">
        <v>45566.0</v>
      </c>
      <c r="F211" s="36">
        <f t="shared" si="4"/>
        <v>4</v>
      </c>
      <c r="G211" s="34">
        <v>45632.0</v>
      </c>
      <c r="H211" s="36">
        <f t="shared" si="5"/>
        <v>2</v>
      </c>
      <c r="I211" s="35" t="s">
        <v>39</v>
      </c>
      <c r="J211" s="35" t="s">
        <v>31</v>
      </c>
      <c r="K211" s="38"/>
      <c r="L211" s="39"/>
      <c r="M211" s="39"/>
      <c r="N211" s="35" t="s">
        <v>17</v>
      </c>
      <c r="O211" s="40"/>
      <c r="P211" s="61"/>
      <c r="Q211" s="61"/>
      <c r="R211" s="61"/>
      <c r="S211" s="61"/>
      <c r="T211" s="61"/>
      <c r="U211" s="80"/>
      <c r="V211" s="80"/>
      <c r="W211" s="80"/>
    </row>
    <row r="212">
      <c r="A212" s="34">
        <v>45705.0</v>
      </c>
      <c r="B212" s="168">
        <v>45716.0</v>
      </c>
      <c r="C212" s="35">
        <v>238063.0</v>
      </c>
      <c r="D212" s="35" t="s">
        <v>65</v>
      </c>
      <c r="E212" s="34">
        <v>45627.0</v>
      </c>
      <c r="F212" s="36">
        <f t="shared" si="4"/>
        <v>2</v>
      </c>
      <c r="G212" s="34">
        <v>45661.0</v>
      </c>
      <c r="H212" s="36">
        <f t="shared" si="5"/>
        <v>1</v>
      </c>
      <c r="I212" s="35" t="s">
        <v>39</v>
      </c>
      <c r="J212" s="35" t="s">
        <v>31</v>
      </c>
      <c r="K212" s="38"/>
      <c r="L212" s="39"/>
      <c r="M212" s="39"/>
      <c r="N212" s="35" t="s">
        <v>17</v>
      </c>
      <c r="O212" s="40"/>
      <c r="P212" s="61"/>
      <c r="Q212" s="61"/>
      <c r="R212" s="61"/>
      <c r="S212" s="61"/>
      <c r="T212" s="61"/>
      <c r="U212" s="80"/>
      <c r="V212" s="80"/>
      <c r="W212" s="80"/>
    </row>
    <row r="213">
      <c r="A213" s="34">
        <v>45705.0</v>
      </c>
      <c r="B213" s="168">
        <v>45716.0</v>
      </c>
      <c r="C213" s="35">
        <v>238966.0</v>
      </c>
      <c r="D213" s="35" t="s">
        <v>65</v>
      </c>
      <c r="E213" s="34">
        <v>45505.0</v>
      </c>
      <c r="F213" s="36">
        <f t="shared" si="4"/>
        <v>6</v>
      </c>
      <c r="G213" s="34">
        <v>45667.0</v>
      </c>
      <c r="H213" s="36">
        <f t="shared" si="5"/>
        <v>1</v>
      </c>
      <c r="I213" s="35" t="s">
        <v>49</v>
      </c>
      <c r="J213" s="39"/>
      <c r="K213" s="38"/>
      <c r="L213" s="39"/>
      <c r="M213" s="39"/>
      <c r="N213" s="35" t="s">
        <v>17</v>
      </c>
      <c r="O213" s="40"/>
      <c r="P213" s="61"/>
      <c r="Q213" s="61"/>
      <c r="R213" s="61"/>
      <c r="S213" s="61"/>
      <c r="T213" s="61"/>
      <c r="U213" s="80"/>
      <c r="V213" s="80"/>
      <c r="W213" s="80"/>
    </row>
    <row r="214">
      <c r="A214" s="34">
        <v>45705.0</v>
      </c>
      <c r="B214" s="168">
        <v>45716.0</v>
      </c>
      <c r="C214" s="35">
        <v>239903.0</v>
      </c>
      <c r="D214" s="35" t="s">
        <v>65</v>
      </c>
      <c r="E214" s="34">
        <v>45597.0</v>
      </c>
      <c r="F214" s="36">
        <f t="shared" si="4"/>
        <v>3</v>
      </c>
      <c r="G214" s="34">
        <v>45674.0</v>
      </c>
      <c r="H214" s="36">
        <f t="shared" si="5"/>
        <v>1</v>
      </c>
      <c r="I214" s="35" t="s">
        <v>39</v>
      </c>
      <c r="J214" s="35" t="s">
        <v>31</v>
      </c>
      <c r="K214" s="38"/>
      <c r="L214" s="39"/>
      <c r="M214" s="39"/>
      <c r="N214" s="35" t="s">
        <v>17</v>
      </c>
      <c r="O214" s="40"/>
      <c r="P214" s="61"/>
      <c r="Q214" s="61"/>
      <c r="R214" s="61"/>
      <c r="S214" s="61"/>
      <c r="T214" s="61"/>
      <c r="U214" s="80"/>
      <c r="V214" s="80"/>
      <c r="W214" s="80"/>
    </row>
    <row r="215">
      <c r="A215" s="34">
        <v>45705.0</v>
      </c>
      <c r="B215" s="168">
        <v>45716.0</v>
      </c>
      <c r="C215" s="35">
        <v>240485.0</v>
      </c>
      <c r="D215" s="35" t="s">
        <v>65</v>
      </c>
      <c r="E215" s="34">
        <v>45566.0</v>
      </c>
      <c r="F215" s="36">
        <f t="shared" si="4"/>
        <v>4</v>
      </c>
      <c r="G215" s="34">
        <v>45680.0</v>
      </c>
      <c r="H215" s="36">
        <f t="shared" si="5"/>
        <v>1</v>
      </c>
      <c r="I215" s="35" t="s">
        <v>67</v>
      </c>
      <c r="J215" s="35" t="s">
        <v>31</v>
      </c>
      <c r="K215" s="38"/>
      <c r="L215" s="39"/>
      <c r="M215" s="39"/>
      <c r="N215" s="35" t="s">
        <v>17</v>
      </c>
      <c r="O215" s="40"/>
      <c r="P215" s="61"/>
      <c r="Q215" s="61"/>
      <c r="R215" s="61"/>
      <c r="S215" s="61"/>
      <c r="T215" s="61"/>
      <c r="U215" s="80"/>
      <c r="V215" s="80"/>
      <c r="W215" s="80"/>
    </row>
    <row r="216">
      <c r="A216" s="34">
        <v>45705.0</v>
      </c>
      <c r="B216" s="168">
        <v>45716.0</v>
      </c>
      <c r="C216" s="35">
        <v>240992.0</v>
      </c>
      <c r="D216" s="35" t="s">
        <v>65</v>
      </c>
      <c r="E216" s="34">
        <v>45658.0</v>
      </c>
      <c r="F216" s="36">
        <f t="shared" si="4"/>
        <v>1</v>
      </c>
      <c r="G216" s="34">
        <v>45685.0</v>
      </c>
      <c r="H216" s="36">
        <f t="shared" si="5"/>
        <v>1</v>
      </c>
      <c r="I216" s="35" t="s">
        <v>39</v>
      </c>
      <c r="J216" s="35" t="s">
        <v>31</v>
      </c>
      <c r="K216" s="38"/>
      <c r="L216" s="39"/>
      <c r="M216" s="39"/>
      <c r="N216" s="35" t="s">
        <v>17</v>
      </c>
      <c r="O216" s="40"/>
      <c r="P216" s="61"/>
      <c r="Q216" s="61"/>
      <c r="R216" s="61"/>
      <c r="S216" s="61"/>
      <c r="T216" s="61"/>
      <c r="U216" s="80"/>
      <c r="V216" s="80"/>
      <c r="W216" s="80"/>
    </row>
    <row r="217">
      <c r="A217" s="34">
        <v>45705.0</v>
      </c>
      <c r="B217" s="168">
        <v>45716.0</v>
      </c>
      <c r="C217" s="35">
        <v>241940.0</v>
      </c>
      <c r="D217" s="35" t="s">
        <v>65</v>
      </c>
      <c r="E217" s="34">
        <v>45627.0</v>
      </c>
      <c r="F217" s="36">
        <f t="shared" si="4"/>
        <v>2</v>
      </c>
      <c r="G217" s="34">
        <v>45693.0</v>
      </c>
      <c r="H217" s="36">
        <f t="shared" si="5"/>
        <v>0</v>
      </c>
      <c r="I217" s="35" t="s">
        <v>46</v>
      </c>
      <c r="J217" s="35" t="s">
        <v>31</v>
      </c>
      <c r="K217" s="38"/>
      <c r="L217" s="39"/>
      <c r="M217" s="39"/>
      <c r="N217" s="35" t="s">
        <v>17</v>
      </c>
      <c r="O217" s="40"/>
      <c r="P217" s="61"/>
      <c r="Q217" s="61"/>
      <c r="R217" s="61"/>
      <c r="S217" s="61"/>
      <c r="T217" s="61"/>
      <c r="U217" s="80"/>
      <c r="V217" s="80"/>
      <c r="W217" s="80"/>
    </row>
    <row r="218">
      <c r="A218" s="34">
        <v>45705.0</v>
      </c>
      <c r="B218" s="168">
        <v>45716.0</v>
      </c>
      <c r="C218" s="35">
        <v>235761.0</v>
      </c>
      <c r="D218" s="35" t="s">
        <v>72</v>
      </c>
      <c r="E218" s="34">
        <v>45536.0</v>
      </c>
      <c r="F218" s="36">
        <f t="shared" si="4"/>
        <v>5</v>
      </c>
      <c r="G218" s="34">
        <v>45628.0</v>
      </c>
      <c r="H218" s="36">
        <f t="shared" si="5"/>
        <v>2</v>
      </c>
      <c r="I218" s="35" t="s">
        <v>43</v>
      </c>
      <c r="J218" s="39"/>
      <c r="K218" s="38"/>
      <c r="L218" s="39"/>
      <c r="M218" s="39"/>
      <c r="N218" s="35" t="s">
        <v>17</v>
      </c>
      <c r="O218" s="40"/>
      <c r="P218" s="61"/>
      <c r="Q218" s="61"/>
      <c r="R218" s="61"/>
      <c r="S218" s="61"/>
      <c r="T218" s="61"/>
      <c r="U218" s="80"/>
      <c r="V218" s="80"/>
      <c r="W218" s="80"/>
    </row>
    <row r="219">
      <c r="A219" s="34">
        <v>45705.0</v>
      </c>
      <c r="B219" s="168">
        <v>45716.0</v>
      </c>
      <c r="C219" s="35">
        <v>150253.0</v>
      </c>
      <c r="D219" s="35" t="s">
        <v>72</v>
      </c>
      <c r="E219" s="34">
        <v>44774.0</v>
      </c>
      <c r="F219" s="36">
        <f t="shared" si="4"/>
        <v>30</v>
      </c>
      <c r="G219" s="34">
        <v>44874.0</v>
      </c>
      <c r="H219" s="36">
        <f t="shared" si="5"/>
        <v>27</v>
      </c>
      <c r="I219" s="35" t="s">
        <v>43</v>
      </c>
      <c r="J219" s="39"/>
      <c r="K219" s="38"/>
      <c r="L219" s="39"/>
      <c r="M219" s="39"/>
      <c r="N219" s="35" t="s">
        <v>17</v>
      </c>
      <c r="O219" s="40"/>
      <c r="P219" s="61"/>
      <c r="Q219" s="61"/>
      <c r="R219" s="61"/>
      <c r="S219" s="61"/>
      <c r="T219" s="61"/>
      <c r="U219" s="80"/>
      <c r="V219" s="80"/>
      <c r="W219" s="80"/>
    </row>
    <row r="220">
      <c r="A220" s="34">
        <v>45705.0</v>
      </c>
      <c r="B220" s="168">
        <v>45716.0</v>
      </c>
      <c r="C220" s="35">
        <v>195727.0</v>
      </c>
      <c r="D220" s="35" t="s">
        <v>72</v>
      </c>
      <c r="E220" s="34">
        <v>45108.0</v>
      </c>
      <c r="F220" s="36">
        <f t="shared" si="4"/>
        <v>19</v>
      </c>
      <c r="G220" s="37">
        <v>45272.0</v>
      </c>
      <c r="H220" s="36">
        <f t="shared" si="5"/>
        <v>14</v>
      </c>
      <c r="I220" s="35" t="s">
        <v>49</v>
      </c>
      <c r="J220" s="39"/>
      <c r="K220" s="38"/>
      <c r="L220" s="39"/>
      <c r="M220" s="39"/>
      <c r="N220" s="35" t="s">
        <v>17</v>
      </c>
      <c r="O220" s="40"/>
      <c r="P220" s="61"/>
      <c r="Q220" s="61"/>
      <c r="R220" s="61"/>
      <c r="S220" s="61"/>
      <c r="T220" s="61"/>
      <c r="U220" s="80"/>
      <c r="V220" s="80"/>
      <c r="W220" s="80"/>
    </row>
    <row r="221">
      <c r="A221" s="34">
        <v>45705.0</v>
      </c>
      <c r="B221" s="168">
        <v>45716.0</v>
      </c>
      <c r="C221" s="35">
        <v>223812.0</v>
      </c>
      <c r="D221" s="35" t="s">
        <v>72</v>
      </c>
      <c r="E221" s="34">
        <v>45413.0</v>
      </c>
      <c r="F221" s="36">
        <f t="shared" si="4"/>
        <v>9</v>
      </c>
      <c r="G221" s="34">
        <v>45509.0</v>
      </c>
      <c r="H221" s="36">
        <f t="shared" si="5"/>
        <v>6</v>
      </c>
      <c r="I221" s="35" t="s">
        <v>43</v>
      </c>
      <c r="J221" s="39"/>
      <c r="K221" s="38"/>
      <c r="L221" s="39"/>
      <c r="M221" s="39"/>
      <c r="N221" s="35" t="s">
        <v>17</v>
      </c>
      <c r="O221" s="40"/>
      <c r="P221" s="61"/>
      <c r="Q221" s="61"/>
      <c r="R221" s="61"/>
      <c r="S221" s="61"/>
      <c r="T221" s="61"/>
      <c r="U221" s="80"/>
      <c r="V221" s="80"/>
      <c r="W221" s="80"/>
    </row>
    <row r="222">
      <c r="A222" s="34">
        <v>45705.0</v>
      </c>
      <c r="B222" s="168">
        <v>45712.0</v>
      </c>
      <c r="C222" s="35">
        <v>235373.0</v>
      </c>
      <c r="D222" s="35" t="s">
        <v>72</v>
      </c>
      <c r="E222" s="34">
        <v>45505.0</v>
      </c>
      <c r="F222" s="36">
        <f t="shared" si="4"/>
        <v>6</v>
      </c>
      <c r="G222" s="37">
        <v>45642.0</v>
      </c>
      <c r="H222" s="36">
        <f t="shared" si="5"/>
        <v>2</v>
      </c>
      <c r="I222" s="35" t="s">
        <v>62</v>
      </c>
      <c r="J222" s="35" t="s">
        <v>404</v>
      </c>
      <c r="K222" s="38"/>
      <c r="L222" s="39"/>
      <c r="M222" s="34">
        <v>45710.0</v>
      </c>
      <c r="N222" s="35" t="s">
        <v>23</v>
      </c>
      <c r="O222" s="40"/>
      <c r="P222" s="61"/>
      <c r="Q222" s="61"/>
      <c r="R222" s="61"/>
      <c r="S222" s="61"/>
      <c r="T222" s="61"/>
      <c r="U222" s="80"/>
      <c r="V222" s="80"/>
      <c r="W222" s="80"/>
    </row>
    <row r="223">
      <c r="A223" s="34">
        <v>45705.0</v>
      </c>
      <c r="B223" s="168">
        <v>45716.0</v>
      </c>
      <c r="C223" s="35">
        <v>229011.0</v>
      </c>
      <c r="D223" s="35" t="s">
        <v>72</v>
      </c>
      <c r="E223" s="34">
        <v>45536.0</v>
      </c>
      <c r="F223" s="36">
        <f t="shared" si="4"/>
        <v>5</v>
      </c>
      <c r="G223" s="37">
        <v>45595.0</v>
      </c>
      <c r="H223" s="36">
        <f t="shared" si="5"/>
        <v>3</v>
      </c>
      <c r="I223" s="35" t="s">
        <v>39</v>
      </c>
      <c r="J223" s="35" t="s">
        <v>31</v>
      </c>
      <c r="K223" s="38"/>
      <c r="L223" s="39"/>
      <c r="M223" s="39"/>
      <c r="N223" s="35" t="s">
        <v>17</v>
      </c>
      <c r="O223" s="40"/>
      <c r="P223" s="61"/>
      <c r="Q223" s="61"/>
      <c r="R223" s="61"/>
      <c r="S223" s="61"/>
      <c r="T223" s="61"/>
      <c r="U223" s="80"/>
      <c r="V223" s="80"/>
      <c r="W223" s="80"/>
    </row>
    <row r="224">
      <c r="A224" s="34">
        <v>45705.0</v>
      </c>
      <c r="B224" s="168">
        <v>45712.0</v>
      </c>
      <c r="C224" s="35">
        <v>215720.0</v>
      </c>
      <c r="D224" s="35" t="s">
        <v>72</v>
      </c>
      <c r="E224" s="34">
        <v>45383.0</v>
      </c>
      <c r="F224" s="36">
        <f t="shared" si="4"/>
        <v>10</v>
      </c>
      <c r="G224" s="34">
        <v>45437.0</v>
      </c>
      <c r="H224" s="36">
        <f t="shared" si="5"/>
        <v>9</v>
      </c>
      <c r="I224" s="35" t="s">
        <v>62</v>
      </c>
      <c r="J224" s="35">
        <v>105.0</v>
      </c>
      <c r="K224" s="48">
        <v>3000.0</v>
      </c>
      <c r="L224" s="35" t="s">
        <v>68</v>
      </c>
      <c r="M224" s="34">
        <v>45712.0</v>
      </c>
      <c r="N224" s="35" t="s">
        <v>20</v>
      </c>
      <c r="O224" s="40"/>
      <c r="P224" s="61"/>
      <c r="Q224" s="61"/>
      <c r="R224" s="61"/>
      <c r="S224" s="61"/>
      <c r="T224" s="61"/>
      <c r="U224" s="80"/>
      <c r="V224" s="80"/>
      <c r="W224" s="80"/>
    </row>
    <row r="225">
      <c r="A225" s="34">
        <v>45705.0</v>
      </c>
      <c r="B225" s="168">
        <v>45716.0</v>
      </c>
      <c r="C225" s="35">
        <v>172693.0</v>
      </c>
      <c r="D225" s="35" t="s">
        <v>72</v>
      </c>
      <c r="E225" s="34">
        <v>44986.0</v>
      </c>
      <c r="F225" s="36">
        <f t="shared" si="4"/>
        <v>23</v>
      </c>
      <c r="G225" s="34">
        <v>45083.0</v>
      </c>
      <c r="H225" s="36">
        <f t="shared" si="5"/>
        <v>20</v>
      </c>
      <c r="I225" s="35" t="s">
        <v>49</v>
      </c>
      <c r="J225" s="39"/>
      <c r="K225" s="38"/>
      <c r="L225" s="39"/>
      <c r="M225" s="39"/>
      <c r="N225" s="35" t="s">
        <v>17</v>
      </c>
      <c r="O225" s="40"/>
      <c r="P225" s="61"/>
      <c r="Q225" s="61"/>
      <c r="R225" s="61"/>
      <c r="S225" s="61"/>
      <c r="T225" s="61"/>
      <c r="U225" s="80"/>
      <c r="V225" s="80"/>
      <c r="W225" s="80"/>
    </row>
    <row r="226">
      <c r="A226" s="34">
        <v>45705.0</v>
      </c>
      <c r="B226" s="168">
        <v>45716.0</v>
      </c>
      <c r="C226" s="35">
        <v>218718.0</v>
      </c>
      <c r="D226" s="35" t="s">
        <v>72</v>
      </c>
      <c r="E226" s="34">
        <v>45352.0</v>
      </c>
      <c r="F226" s="36">
        <f t="shared" si="4"/>
        <v>11</v>
      </c>
      <c r="G226" s="34">
        <v>45463.0</v>
      </c>
      <c r="H226" s="36">
        <f t="shared" si="5"/>
        <v>8</v>
      </c>
      <c r="I226" s="35" t="s">
        <v>49</v>
      </c>
      <c r="J226" s="39"/>
      <c r="K226" s="38"/>
      <c r="L226" s="39"/>
      <c r="M226" s="39"/>
      <c r="N226" s="35" t="s">
        <v>17</v>
      </c>
      <c r="O226" s="40"/>
      <c r="P226" s="61"/>
      <c r="Q226" s="61"/>
      <c r="R226" s="61"/>
      <c r="S226" s="61"/>
      <c r="T226" s="61"/>
      <c r="U226" s="80"/>
      <c r="V226" s="80"/>
      <c r="W226" s="80"/>
    </row>
    <row r="227">
      <c r="A227" s="34">
        <v>45705.0</v>
      </c>
      <c r="B227" s="168">
        <v>45716.0</v>
      </c>
      <c r="C227" s="35">
        <v>223091.0</v>
      </c>
      <c r="D227" s="35" t="s">
        <v>72</v>
      </c>
      <c r="E227" s="34">
        <v>45505.0</v>
      </c>
      <c r="F227" s="36">
        <f t="shared" si="4"/>
        <v>6</v>
      </c>
      <c r="G227" s="37">
        <v>45576.0</v>
      </c>
      <c r="H227" s="36">
        <f t="shared" si="5"/>
        <v>4</v>
      </c>
      <c r="I227" s="35" t="s">
        <v>62</v>
      </c>
      <c r="J227" s="35" t="s">
        <v>404</v>
      </c>
      <c r="K227" s="38"/>
      <c r="L227" s="39"/>
      <c r="M227" s="39"/>
      <c r="N227" s="35" t="s">
        <v>17</v>
      </c>
      <c r="O227" s="40"/>
      <c r="P227" s="61"/>
      <c r="Q227" s="61"/>
      <c r="R227" s="61"/>
      <c r="S227" s="61"/>
      <c r="T227" s="61"/>
      <c r="U227" s="80"/>
      <c r="V227" s="80"/>
      <c r="W227" s="80"/>
    </row>
    <row r="228">
      <c r="A228" s="34">
        <v>45705.0</v>
      </c>
      <c r="B228" s="168">
        <v>45716.0</v>
      </c>
      <c r="C228" s="35">
        <v>240129.0</v>
      </c>
      <c r="D228" s="35" t="s">
        <v>72</v>
      </c>
      <c r="E228" s="34">
        <v>45566.0</v>
      </c>
      <c r="F228" s="36">
        <f t="shared" si="4"/>
        <v>4</v>
      </c>
      <c r="G228" s="34">
        <v>45678.0</v>
      </c>
      <c r="H228" s="36">
        <f t="shared" si="5"/>
        <v>1</v>
      </c>
      <c r="I228" s="35" t="s">
        <v>43</v>
      </c>
      <c r="J228" s="39"/>
      <c r="K228" s="38"/>
      <c r="L228" s="39"/>
      <c r="M228" s="39"/>
      <c r="N228" s="35" t="s">
        <v>17</v>
      </c>
      <c r="O228" s="40"/>
      <c r="P228" s="61"/>
      <c r="Q228" s="61"/>
      <c r="R228" s="61"/>
      <c r="S228" s="61"/>
      <c r="T228" s="61"/>
      <c r="U228" s="80"/>
      <c r="V228" s="80"/>
      <c r="W228" s="80"/>
    </row>
    <row r="229">
      <c r="A229" s="34">
        <v>45705.0</v>
      </c>
      <c r="B229" s="168">
        <v>45716.0</v>
      </c>
      <c r="C229" s="35">
        <v>181089.0</v>
      </c>
      <c r="D229" s="35" t="s">
        <v>79</v>
      </c>
      <c r="E229" s="35">
        <v>19.0</v>
      </c>
      <c r="F229" s="36">
        <f t="shared" si="4"/>
        <v>1501</v>
      </c>
      <c r="G229" s="35">
        <v>18.0</v>
      </c>
      <c r="H229" s="36">
        <f t="shared" si="5"/>
        <v>1501</v>
      </c>
      <c r="I229" s="35" t="s">
        <v>39</v>
      </c>
      <c r="J229" s="35" t="s">
        <v>458</v>
      </c>
      <c r="K229" s="38"/>
      <c r="L229" s="39"/>
      <c r="M229" s="34">
        <v>45695.0</v>
      </c>
      <c r="N229" s="35" t="s">
        <v>17</v>
      </c>
      <c r="O229" s="40"/>
      <c r="P229" s="61"/>
      <c r="Q229" s="61"/>
      <c r="R229" s="61"/>
      <c r="S229" s="61"/>
      <c r="T229" s="61"/>
      <c r="U229" s="80"/>
      <c r="V229" s="80"/>
      <c r="W229" s="80"/>
    </row>
    <row r="230">
      <c r="A230" s="34">
        <v>45705.0</v>
      </c>
      <c r="B230" s="168">
        <v>45716.0</v>
      </c>
      <c r="C230" s="35">
        <v>225340.0</v>
      </c>
      <c r="D230" s="35" t="s">
        <v>79</v>
      </c>
      <c r="E230" s="35">
        <v>6.0</v>
      </c>
      <c r="F230" s="36">
        <f t="shared" si="4"/>
        <v>1501</v>
      </c>
      <c r="G230" s="35">
        <v>5.0</v>
      </c>
      <c r="H230" s="36">
        <f t="shared" si="5"/>
        <v>1501</v>
      </c>
      <c r="I230" s="35" t="s">
        <v>49</v>
      </c>
      <c r="J230" s="39"/>
      <c r="K230" s="38"/>
      <c r="L230" s="39"/>
      <c r="M230" s="39"/>
      <c r="N230" s="35" t="s">
        <v>17</v>
      </c>
      <c r="O230" s="40"/>
      <c r="P230" s="61"/>
      <c r="Q230" s="61"/>
      <c r="R230" s="61"/>
      <c r="S230" s="61"/>
      <c r="T230" s="61"/>
      <c r="U230" s="80"/>
      <c r="V230" s="80"/>
      <c r="W230" s="80"/>
    </row>
    <row r="231">
      <c r="A231" s="34">
        <v>45705.0</v>
      </c>
      <c r="B231" s="168">
        <v>45716.0</v>
      </c>
      <c r="C231" s="35">
        <v>146761.0</v>
      </c>
      <c r="D231" s="35" t="s">
        <v>79</v>
      </c>
      <c r="E231" s="35">
        <v>30.0</v>
      </c>
      <c r="F231" s="36">
        <f t="shared" si="4"/>
        <v>1500</v>
      </c>
      <c r="G231" s="35">
        <v>27.0</v>
      </c>
      <c r="H231" s="36">
        <f t="shared" si="5"/>
        <v>1501</v>
      </c>
      <c r="I231" s="35" t="s">
        <v>67</v>
      </c>
      <c r="J231" s="39"/>
      <c r="K231" s="38"/>
      <c r="L231" s="39"/>
      <c r="M231" s="39"/>
      <c r="N231" s="35" t="s">
        <v>17</v>
      </c>
      <c r="O231" s="40"/>
      <c r="P231" s="61"/>
      <c r="Q231" s="61"/>
      <c r="R231" s="61"/>
      <c r="S231" s="61"/>
      <c r="T231" s="61"/>
      <c r="U231" s="80"/>
      <c r="V231" s="80"/>
      <c r="W231" s="80"/>
    </row>
    <row r="232">
      <c r="A232" s="34">
        <v>45705.0</v>
      </c>
      <c r="B232" s="34">
        <v>45707.0</v>
      </c>
      <c r="C232" s="35">
        <v>213986.0</v>
      </c>
      <c r="D232" s="35" t="s">
        <v>79</v>
      </c>
      <c r="E232" s="35">
        <v>10.0</v>
      </c>
      <c r="F232" s="36">
        <f t="shared" si="4"/>
        <v>1501</v>
      </c>
      <c r="G232" s="35">
        <v>9.0</v>
      </c>
      <c r="H232" s="36">
        <f t="shared" si="5"/>
        <v>1501</v>
      </c>
      <c r="I232" s="35" t="s">
        <v>39</v>
      </c>
      <c r="J232" s="35" t="s">
        <v>91</v>
      </c>
      <c r="K232" s="38"/>
      <c r="L232" s="39"/>
      <c r="M232" s="39"/>
      <c r="N232" s="35" t="s">
        <v>21</v>
      </c>
      <c r="O232" s="40"/>
      <c r="P232" s="61"/>
      <c r="Q232" s="61"/>
      <c r="R232" s="61"/>
      <c r="S232" s="61"/>
      <c r="T232" s="61"/>
      <c r="U232" s="80"/>
      <c r="V232" s="80"/>
      <c r="W232" s="80"/>
    </row>
    <row r="233">
      <c r="A233" s="34">
        <v>45705.0</v>
      </c>
      <c r="B233" s="168">
        <v>45716.0</v>
      </c>
      <c r="C233" s="35">
        <v>192555.0</v>
      </c>
      <c r="D233" s="35" t="s">
        <v>79</v>
      </c>
      <c r="E233" s="35">
        <v>19.0</v>
      </c>
      <c r="F233" s="36">
        <f t="shared" si="4"/>
        <v>1501</v>
      </c>
      <c r="G233" s="35">
        <v>15.0</v>
      </c>
      <c r="H233" s="36">
        <f t="shared" si="5"/>
        <v>1501</v>
      </c>
      <c r="I233" s="35" t="s">
        <v>39</v>
      </c>
      <c r="J233" s="35" t="s">
        <v>464</v>
      </c>
      <c r="K233" s="38"/>
      <c r="L233" s="39"/>
      <c r="M233" s="34">
        <v>45574.0</v>
      </c>
      <c r="N233" s="35" t="s">
        <v>17</v>
      </c>
      <c r="O233" s="40"/>
      <c r="P233" s="61"/>
      <c r="Q233" s="61"/>
      <c r="R233" s="61"/>
      <c r="S233" s="61"/>
      <c r="T233" s="61"/>
      <c r="U233" s="80"/>
      <c r="V233" s="80"/>
      <c r="W233" s="80"/>
    </row>
    <row r="234">
      <c r="A234" s="34">
        <v>45705.0</v>
      </c>
      <c r="B234" s="168">
        <v>45716.0</v>
      </c>
      <c r="C234" s="35">
        <v>205349.0</v>
      </c>
      <c r="D234" s="35" t="s">
        <v>79</v>
      </c>
      <c r="E234" s="35">
        <v>12.0</v>
      </c>
      <c r="F234" s="36">
        <f t="shared" si="4"/>
        <v>1501</v>
      </c>
      <c r="G234" s="35">
        <v>11.0</v>
      </c>
      <c r="H234" s="36">
        <f t="shared" si="5"/>
        <v>1501</v>
      </c>
      <c r="I234" s="35" t="s">
        <v>39</v>
      </c>
      <c r="J234" s="35">
        <v>535.0</v>
      </c>
      <c r="K234" s="38"/>
      <c r="L234" s="39"/>
      <c r="M234" s="34">
        <v>45702.0</v>
      </c>
      <c r="N234" s="35" t="s">
        <v>17</v>
      </c>
      <c r="O234" s="40"/>
      <c r="P234" s="61"/>
      <c r="Q234" s="61"/>
      <c r="R234" s="61"/>
      <c r="S234" s="61"/>
      <c r="T234" s="61"/>
      <c r="U234" s="80"/>
      <c r="V234" s="80"/>
      <c r="W234" s="80"/>
    </row>
    <row r="235">
      <c r="A235" s="34">
        <v>45705.0</v>
      </c>
      <c r="B235" s="168">
        <v>45716.0</v>
      </c>
      <c r="C235" s="35">
        <v>214779.0</v>
      </c>
      <c r="D235" s="35" t="s">
        <v>79</v>
      </c>
      <c r="E235" s="35">
        <v>11.0</v>
      </c>
      <c r="F235" s="36">
        <f t="shared" si="4"/>
        <v>1501</v>
      </c>
      <c r="G235" s="35">
        <v>8.0</v>
      </c>
      <c r="H235" s="36">
        <f t="shared" si="5"/>
        <v>1501</v>
      </c>
      <c r="I235" s="35" t="s">
        <v>39</v>
      </c>
      <c r="J235" s="35">
        <v>535.0</v>
      </c>
      <c r="K235" s="38"/>
      <c r="L235" s="39"/>
      <c r="M235" s="34">
        <v>45699.0</v>
      </c>
      <c r="N235" s="35" t="s">
        <v>17</v>
      </c>
      <c r="O235" s="40"/>
      <c r="P235" s="61"/>
      <c r="Q235" s="61"/>
      <c r="R235" s="61"/>
      <c r="S235" s="61"/>
      <c r="T235" s="61"/>
      <c r="U235" s="80"/>
      <c r="V235" s="80"/>
      <c r="W235" s="80"/>
    </row>
    <row r="236">
      <c r="A236" s="34">
        <v>45705.0</v>
      </c>
      <c r="B236" s="168">
        <v>45716.0</v>
      </c>
      <c r="C236" s="35">
        <v>221326.0</v>
      </c>
      <c r="D236" s="35" t="s">
        <v>79</v>
      </c>
      <c r="E236" s="35">
        <v>11.0</v>
      </c>
      <c r="F236" s="36">
        <f t="shared" si="4"/>
        <v>1501</v>
      </c>
      <c r="G236" s="35">
        <v>6.0</v>
      </c>
      <c r="H236" s="36">
        <f t="shared" si="5"/>
        <v>1501</v>
      </c>
      <c r="I236" s="35" t="s">
        <v>39</v>
      </c>
      <c r="J236" s="35">
        <v>512.0</v>
      </c>
      <c r="K236" s="38"/>
      <c r="L236" s="39"/>
      <c r="M236" s="34">
        <v>45569.0</v>
      </c>
      <c r="N236" s="35" t="s">
        <v>17</v>
      </c>
      <c r="O236" s="40"/>
      <c r="P236" s="61"/>
      <c r="Q236" s="61"/>
      <c r="R236" s="61"/>
      <c r="S236" s="61"/>
      <c r="T236" s="61"/>
      <c r="U236" s="80"/>
      <c r="V236" s="80"/>
      <c r="W236" s="80"/>
    </row>
    <row r="237">
      <c r="A237" s="34">
        <v>45705.0</v>
      </c>
      <c r="B237" s="168">
        <v>45716.0</v>
      </c>
      <c r="C237" s="35">
        <v>226998.0</v>
      </c>
      <c r="D237" s="35" t="s">
        <v>79</v>
      </c>
      <c r="E237" s="35">
        <v>6.0</v>
      </c>
      <c r="F237" s="36">
        <f t="shared" si="4"/>
        <v>1501</v>
      </c>
      <c r="G237" s="35">
        <v>5.0</v>
      </c>
      <c r="H237" s="36">
        <f t="shared" si="5"/>
        <v>1501</v>
      </c>
      <c r="I237" s="35" t="s">
        <v>39</v>
      </c>
      <c r="J237" s="35" t="s">
        <v>31</v>
      </c>
      <c r="K237" s="38"/>
      <c r="L237" s="39"/>
      <c r="M237" s="39"/>
      <c r="N237" s="35" t="s">
        <v>17</v>
      </c>
      <c r="O237" s="40"/>
      <c r="P237" s="61"/>
      <c r="Q237" s="61"/>
      <c r="R237" s="61"/>
      <c r="S237" s="61"/>
      <c r="T237" s="61"/>
      <c r="U237" s="80"/>
      <c r="V237" s="80"/>
      <c r="W237" s="80"/>
    </row>
    <row r="238">
      <c r="A238" s="34">
        <v>45705.0</v>
      </c>
      <c r="B238" s="168">
        <v>45716.0</v>
      </c>
      <c r="C238" s="35">
        <v>230346.0</v>
      </c>
      <c r="D238" s="35" t="s">
        <v>79</v>
      </c>
      <c r="E238" s="35">
        <v>5.0</v>
      </c>
      <c r="F238" s="36">
        <f t="shared" si="4"/>
        <v>1501</v>
      </c>
      <c r="G238" s="35">
        <v>4.0</v>
      </c>
      <c r="H238" s="36">
        <f t="shared" si="5"/>
        <v>1501</v>
      </c>
      <c r="I238" s="35" t="s">
        <v>39</v>
      </c>
      <c r="J238" s="35" t="s">
        <v>31</v>
      </c>
      <c r="K238" s="38"/>
      <c r="L238" s="39"/>
      <c r="M238" s="39"/>
      <c r="N238" s="35" t="s">
        <v>17</v>
      </c>
      <c r="O238" s="40"/>
      <c r="P238" s="61"/>
      <c r="Q238" s="61"/>
      <c r="R238" s="61"/>
      <c r="S238" s="61"/>
      <c r="T238" s="61"/>
      <c r="U238" s="80"/>
      <c r="V238" s="80"/>
      <c r="W238" s="80"/>
    </row>
    <row r="239">
      <c r="A239" s="34">
        <v>45705.0</v>
      </c>
      <c r="B239" s="34">
        <v>45707.0</v>
      </c>
      <c r="C239" s="35">
        <v>232257.0</v>
      </c>
      <c r="D239" s="35" t="s">
        <v>79</v>
      </c>
      <c r="E239" s="35">
        <v>4.0</v>
      </c>
      <c r="F239" s="36">
        <f t="shared" si="4"/>
        <v>1501</v>
      </c>
      <c r="G239" s="35">
        <v>3.0</v>
      </c>
      <c r="H239" s="36">
        <f t="shared" si="5"/>
        <v>1501</v>
      </c>
      <c r="I239" s="35" t="s">
        <v>62</v>
      </c>
      <c r="J239" s="35" t="s">
        <v>404</v>
      </c>
      <c r="K239" s="38"/>
      <c r="L239" s="39"/>
      <c r="M239" s="39"/>
      <c r="N239" s="35" t="s">
        <v>23</v>
      </c>
      <c r="O239" s="40"/>
      <c r="P239" s="61"/>
      <c r="Q239" s="61"/>
      <c r="R239" s="61"/>
      <c r="S239" s="61"/>
      <c r="T239" s="61"/>
      <c r="U239" s="80"/>
      <c r="V239" s="80"/>
      <c r="W239" s="80"/>
    </row>
    <row r="240">
      <c r="A240" s="34">
        <v>45705.0</v>
      </c>
      <c r="B240" s="168">
        <v>45716.0</v>
      </c>
      <c r="C240" s="35">
        <v>234389.0</v>
      </c>
      <c r="D240" s="35" t="s">
        <v>79</v>
      </c>
      <c r="E240" s="35">
        <v>3.0</v>
      </c>
      <c r="F240" s="36">
        <f t="shared" si="4"/>
        <v>1501</v>
      </c>
      <c r="G240" s="35">
        <v>2.0</v>
      </c>
      <c r="H240" s="36">
        <f t="shared" si="5"/>
        <v>1501</v>
      </c>
      <c r="I240" s="35" t="s">
        <v>49</v>
      </c>
      <c r="J240" s="39"/>
      <c r="K240" s="38"/>
      <c r="L240" s="39"/>
      <c r="M240" s="39"/>
      <c r="N240" s="35" t="s">
        <v>17</v>
      </c>
      <c r="O240" s="40"/>
      <c r="P240" s="61"/>
      <c r="Q240" s="61"/>
      <c r="R240" s="61"/>
      <c r="S240" s="61"/>
      <c r="T240" s="61"/>
      <c r="U240" s="80"/>
      <c r="V240" s="80"/>
      <c r="W240" s="80"/>
    </row>
    <row r="241">
      <c r="A241" s="34">
        <v>45705.0</v>
      </c>
      <c r="B241" s="168">
        <v>45716.0</v>
      </c>
      <c r="C241" s="35">
        <v>235792.0</v>
      </c>
      <c r="D241" s="35" t="s">
        <v>79</v>
      </c>
      <c r="E241" s="35">
        <v>3.0</v>
      </c>
      <c r="F241" s="36">
        <f t="shared" si="4"/>
        <v>1501</v>
      </c>
      <c r="G241" s="35">
        <v>2.0</v>
      </c>
      <c r="H241" s="36">
        <f t="shared" si="5"/>
        <v>1501</v>
      </c>
      <c r="I241" s="35" t="s">
        <v>39</v>
      </c>
      <c r="J241" s="35" t="s">
        <v>31</v>
      </c>
      <c r="K241" s="38"/>
      <c r="L241" s="39"/>
      <c r="M241" s="39"/>
      <c r="N241" s="35" t="s">
        <v>17</v>
      </c>
      <c r="O241" s="40"/>
      <c r="P241" s="61"/>
      <c r="Q241" s="61"/>
      <c r="R241" s="61"/>
      <c r="S241" s="61"/>
      <c r="T241" s="61"/>
      <c r="U241" s="80"/>
      <c r="V241" s="80"/>
      <c r="W241" s="80"/>
    </row>
    <row r="242">
      <c r="A242" s="34">
        <v>45705.0</v>
      </c>
      <c r="B242" s="168">
        <v>45716.0</v>
      </c>
      <c r="C242" s="35">
        <v>238715.0</v>
      </c>
      <c r="D242" s="35" t="s">
        <v>79</v>
      </c>
      <c r="E242" s="35">
        <v>1.0</v>
      </c>
      <c r="F242" s="36">
        <f t="shared" si="4"/>
        <v>1501</v>
      </c>
      <c r="G242" s="35">
        <v>1.0</v>
      </c>
      <c r="H242" s="36">
        <f t="shared" si="5"/>
        <v>1501</v>
      </c>
      <c r="I242" s="35" t="s">
        <v>268</v>
      </c>
      <c r="J242" s="35" t="s">
        <v>31</v>
      </c>
      <c r="K242" s="38"/>
      <c r="L242" s="39"/>
      <c r="M242" s="39"/>
      <c r="N242" s="35" t="s">
        <v>17</v>
      </c>
      <c r="O242" s="40"/>
      <c r="P242" s="61"/>
      <c r="Q242" s="61"/>
      <c r="R242" s="61"/>
      <c r="S242" s="61"/>
      <c r="T242" s="61"/>
      <c r="U242" s="80"/>
      <c r="V242" s="80"/>
      <c r="W242" s="80"/>
    </row>
    <row r="243">
      <c r="A243" s="34">
        <v>45705.0</v>
      </c>
      <c r="B243" s="168">
        <v>45716.0</v>
      </c>
      <c r="C243" s="35">
        <v>239730.0</v>
      </c>
      <c r="D243" s="35" t="s">
        <v>79</v>
      </c>
      <c r="E243" s="35">
        <v>1.0</v>
      </c>
      <c r="F243" s="36">
        <f t="shared" si="4"/>
        <v>1501</v>
      </c>
      <c r="G243" s="35">
        <v>0.0</v>
      </c>
      <c r="H243" s="36">
        <f t="shared" si="5"/>
        <v>1501</v>
      </c>
      <c r="I243" s="35" t="s">
        <v>268</v>
      </c>
      <c r="J243" s="35" t="s">
        <v>31</v>
      </c>
      <c r="K243" s="38"/>
      <c r="L243" s="39"/>
      <c r="M243" s="39"/>
      <c r="N243" s="35" t="s">
        <v>17</v>
      </c>
      <c r="O243" s="40"/>
      <c r="P243" s="61"/>
      <c r="Q243" s="61"/>
      <c r="R243" s="61"/>
      <c r="S243" s="61"/>
      <c r="T243" s="61"/>
      <c r="U243" s="80"/>
      <c r="V243" s="80"/>
      <c r="W243" s="80"/>
    </row>
    <row r="244">
      <c r="A244" s="34">
        <v>45705.0</v>
      </c>
      <c r="B244" s="168">
        <v>45716.0</v>
      </c>
      <c r="C244" s="35">
        <v>240976.0</v>
      </c>
      <c r="D244" s="35" t="s">
        <v>79</v>
      </c>
      <c r="E244" s="35">
        <v>6.0</v>
      </c>
      <c r="F244" s="36">
        <f t="shared" si="4"/>
        <v>1501</v>
      </c>
      <c r="G244" s="35">
        <v>0.0</v>
      </c>
      <c r="H244" s="36">
        <f t="shared" si="5"/>
        <v>1501</v>
      </c>
      <c r="I244" s="35" t="s">
        <v>265</v>
      </c>
      <c r="J244" s="39"/>
      <c r="K244" s="38"/>
      <c r="L244" s="39"/>
      <c r="M244" s="39"/>
      <c r="N244" s="35" t="s">
        <v>17</v>
      </c>
      <c r="O244" s="40"/>
      <c r="P244" s="61"/>
      <c r="Q244" s="61"/>
      <c r="R244" s="61"/>
      <c r="S244" s="61"/>
      <c r="T244" s="61"/>
      <c r="U244" s="80"/>
      <c r="V244" s="80"/>
      <c r="W244" s="80"/>
    </row>
    <row r="245">
      <c r="A245" s="34">
        <v>45705.0</v>
      </c>
      <c r="B245" s="168">
        <v>45716.0</v>
      </c>
      <c r="C245" s="35">
        <v>234124.0</v>
      </c>
      <c r="D245" s="35" t="s">
        <v>79</v>
      </c>
      <c r="E245" s="35">
        <v>16.0</v>
      </c>
      <c r="F245" s="36">
        <f t="shared" si="4"/>
        <v>1501</v>
      </c>
      <c r="G245" s="35">
        <v>2.0</v>
      </c>
      <c r="H245" s="36">
        <f t="shared" si="5"/>
        <v>1501</v>
      </c>
      <c r="I245" s="35" t="s">
        <v>43</v>
      </c>
      <c r="J245" s="39"/>
      <c r="K245" s="38"/>
      <c r="L245" s="39"/>
      <c r="M245" s="39"/>
      <c r="N245" s="35" t="s">
        <v>17</v>
      </c>
      <c r="O245" s="40"/>
      <c r="P245" s="61"/>
      <c r="Q245" s="61"/>
      <c r="R245" s="61"/>
      <c r="S245" s="61"/>
      <c r="T245" s="61"/>
      <c r="U245" s="80"/>
      <c r="V245" s="80"/>
      <c r="W245" s="80"/>
    </row>
    <row r="246">
      <c r="A246" s="34">
        <v>45705.0</v>
      </c>
      <c r="B246" s="168">
        <v>45716.0</v>
      </c>
      <c r="C246" s="35">
        <v>230562.0</v>
      </c>
      <c r="D246" s="35" t="s">
        <v>243</v>
      </c>
      <c r="E246" s="34">
        <v>45413.0</v>
      </c>
      <c r="F246" s="36">
        <f t="shared" si="4"/>
        <v>9</v>
      </c>
      <c r="G246" s="34">
        <v>45630.0</v>
      </c>
      <c r="H246" s="36">
        <f t="shared" si="5"/>
        <v>2</v>
      </c>
      <c r="I246" s="35" t="s">
        <v>62</v>
      </c>
      <c r="J246" s="35" t="s">
        <v>404</v>
      </c>
      <c r="K246" s="38"/>
      <c r="L246" s="39"/>
      <c r="M246" s="39"/>
      <c r="N246" s="35" t="s">
        <v>17</v>
      </c>
      <c r="O246" s="40"/>
      <c r="P246" s="61"/>
      <c r="Q246" s="61"/>
      <c r="R246" s="61"/>
      <c r="S246" s="61"/>
      <c r="T246" s="61"/>
      <c r="U246" s="80"/>
      <c r="V246" s="80"/>
      <c r="W246" s="80"/>
    </row>
    <row r="247">
      <c r="A247" s="34">
        <v>45705.0</v>
      </c>
      <c r="B247" s="168">
        <v>45712.0</v>
      </c>
      <c r="C247" s="35">
        <v>211381.0</v>
      </c>
      <c r="D247" s="35" t="s">
        <v>243</v>
      </c>
      <c r="E247" s="34">
        <v>45292.0</v>
      </c>
      <c r="F247" s="36">
        <f t="shared" si="4"/>
        <v>13</v>
      </c>
      <c r="G247" s="37">
        <v>45373.0</v>
      </c>
      <c r="H247" s="36">
        <f t="shared" si="5"/>
        <v>11</v>
      </c>
      <c r="I247" s="35" t="s">
        <v>62</v>
      </c>
      <c r="J247" s="35" t="s">
        <v>63</v>
      </c>
      <c r="K247" s="48" t="s">
        <v>461</v>
      </c>
      <c r="L247" s="35" t="s">
        <v>68</v>
      </c>
      <c r="M247" s="34">
        <v>45712.0</v>
      </c>
      <c r="N247" s="35" t="s">
        <v>20</v>
      </c>
      <c r="O247" s="40"/>
      <c r="P247" s="61"/>
      <c r="Q247" s="61"/>
      <c r="R247" s="61"/>
      <c r="S247" s="61"/>
      <c r="T247" s="61"/>
      <c r="U247" s="80"/>
      <c r="V247" s="80"/>
      <c r="W247" s="80"/>
    </row>
    <row r="248">
      <c r="A248" s="34">
        <v>45705.0</v>
      </c>
      <c r="B248" s="168">
        <v>45716.0</v>
      </c>
      <c r="C248" s="35">
        <v>232871.0</v>
      </c>
      <c r="D248" s="35" t="s">
        <v>243</v>
      </c>
      <c r="E248" s="34">
        <v>45597.0</v>
      </c>
      <c r="F248" s="36">
        <f t="shared" si="4"/>
        <v>3</v>
      </c>
      <c r="G248" s="34">
        <v>45631.0</v>
      </c>
      <c r="H248" s="36">
        <f t="shared" si="5"/>
        <v>2</v>
      </c>
      <c r="I248" s="35" t="s">
        <v>268</v>
      </c>
      <c r="J248" s="35" t="s">
        <v>404</v>
      </c>
      <c r="K248" s="38"/>
      <c r="L248" s="39"/>
      <c r="M248" s="39"/>
      <c r="N248" s="35" t="s">
        <v>17</v>
      </c>
      <c r="O248" s="40"/>
      <c r="P248" s="61"/>
      <c r="Q248" s="61"/>
      <c r="R248" s="61"/>
      <c r="S248" s="61"/>
      <c r="T248" s="61"/>
      <c r="U248" s="80"/>
      <c r="V248" s="80"/>
      <c r="W248" s="80"/>
    </row>
    <row r="249">
      <c r="A249" s="34">
        <v>45716.0</v>
      </c>
      <c r="B249" s="34">
        <v>45707.0</v>
      </c>
      <c r="C249" s="35">
        <v>202015.0</v>
      </c>
      <c r="D249" s="35" t="s">
        <v>243</v>
      </c>
      <c r="E249" s="34">
        <v>45292.0</v>
      </c>
      <c r="F249" s="36">
        <f t="shared" si="4"/>
        <v>13</v>
      </c>
      <c r="G249" s="37">
        <v>45332.0</v>
      </c>
      <c r="H249" s="36">
        <f t="shared" si="5"/>
        <v>12</v>
      </c>
      <c r="I249" s="35" t="s">
        <v>62</v>
      </c>
      <c r="J249" s="35">
        <v>102.0</v>
      </c>
      <c r="K249" s="48">
        <v>4000.0</v>
      </c>
      <c r="L249" s="35" t="s">
        <v>68</v>
      </c>
      <c r="M249" s="34">
        <v>45707.0</v>
      </c>
      <c r="N249" s="35" t="s">
        <v>15</v>
      </c>
      <c r="O249" s="40"/>
      <c r="P249" s="61"/>
      <c r="Q249" s="61"/>
      <c r="R249" s="61"/>
      <c r="S249" s="61"/>
      <c r="T249" s="61"/>
      <c r="U249" s="80"/>
      <c r="V249" s="80"/>
      <c r="W249" s="80"/>
    </row>
    <row r="250">
      <c r="A250" s="34">
        <v>45705.0</v>
      </c>
      <c r="B250" s="168">
        <v>45716.0</v>
      </c>
      <c r="C250" s="35">
        <v>211747.0</v>
      </c>
      <c r="D250" s="35" t="s">
        <v>243</v>
      </c>
      <c r="E250" s="34">
        <v>45323.0</v>
      </c>
      <c r="F250" s="36">
        <f t="shared" si="4"/>
        <v>12</v>
      </c>
      <c r="G250" s="34">
        <v>45405.0</v>
      </c>
      <c r="H250" s="36">
        <f t="shared" si="5"/>
        <v>10</v>
      </c>
      <c r="I250" s="35" t="s">
        <v>62</v>
      </c>
      <c r="J250" s="35" t="s">
        <v>465</v>
      </c>
      <c r="K250" s="38"/>
      <c r="L250" s="35" t="s">
        <v>68</v>
      </c>
      <c r="M250" s="34">
        <v>45716.0</v>
      </c>
      <c r="N250" s="35" t="s">
        <v>20</v>
      </c>
      <c r="O250" s="40"/>
      <c r="P250" s="61"/>
      <c r="Q250" s="61"/>
      <c r="R250" s="61"/>
      <c r="S250" s="61"/>
      <c r="T250" s="61"/>
      <c r="U250" s="80"/>
      <c r="V250" s="80"/>
      <c r="W250" s="80"/>
    </row>
    <row r="251">
      <c r="A251" s="34">
        <v>45705.0</v>
      </c>
      <c r="B251" s="34">
        <v>45713.0</v>
      </c>
      <c r="C251" s="35">
        <v>215075.0</v>
      </c>
      <c r="D251" s="35" t="s">
        <v>243</v>
      </c>
      <c r="E251" s="34">
        <v>45383.0</v>
      </c>
      <c r="F251" s="36">
        <f t="shared" si="4"/>
        <v>10</v>
      </c>
      <c r="G251" s="34">
        <v>45432.0</v>
      </c>
      <c r="H251" s="36">
        <f t="shared" si="5"/>
        <v>9</v>
      </c>
      <c r="I251" s="35" t="s">
        <v>62</v>
      </c>
      <c r="J251" s="35">
        <v>105.0</v>
      </c>
      <c r="K251" s="48">
        <v>37125.0</v>
      </c>
      <c r="L251" s="35" t="s">
        <v>68</v>
      </c>
      <c r="M251" s="34">
        <v>45713.0</v>
      </c>
      <c r="N251" s="35" t="s">
        <v>21</v>
      </c>
      <c r="O251" s="55"/>
      <c r="P251" s="61"/>
      <c r="Q251" s="61"/>
      <c r="R251" s="61"/>
      <c r="S251" s="61"/>
      <c r="T251" s="61"/>
      <c r="U251" s="80"/>
      <c r="V251" s="80"/>
      <c r="W251" s="80"/>
    </row>
    <row r="252">
      <c r="A252" s="34">
        <v>45705.0</v>
      </c>
      <c r="B252" s="168">
        <v>45716.0</v>
      </c>
      <c r="C252" s="35">
        <v>226895.0</v>
      </c>
      <c r="D252" s="35" t="s">
        <v>243</v>
      </c>
      <c r="E252" s="34">
        <v>45383.0</v>
      </c>
      <c r="F252" s="36">
        <f t="shared" si="4"/>
        <v>10</v>
      </c>
      <c r="G252" s="34">
        <v>45565.0</v>
      </c>
      <c r="H252" s="36">
        <f t="shared" si="5"/>
        <v>4</v>
      </c>
      <c r="I252" s="35" t="s">
        <v>62</v>
      </c>
      <c r="J252" s="35" t="s">
        <v>404</v>
      </c>
      <c r="K252" s="38"/>
      <c r="L252" s="39"/>
      <c r="M252" s="39"/>
      <c r="N252" s="35" t="s">
        <v>17</v>
      </c>
      <c r="O252" s="40"/>
      <c r="P252" s="61"/>
      <c r="Q252" s="61"/>
      <c r="R252" s="61"/>
      <c r="S252" s="61"/>
      <c r="T252" s="61"/>
      <c r="U252" s="80"/>
      <c r="V252" s="80"/>
      <c r="W252" s="80"/>
    </row>
    <row r="253">
      <c r="A253" s="34">
        <v>45705.0</v>
      </c>
      <c r="B253" s="34">
        <v>45706.0</v>
      </c>
      <c r="C253" s="35">
        <v>222863.0</v>
      </c>
      <c r="D253" s="35" t="s">
        <v>243</v>
      </c>
      <c r="E253" s="34">
        <v>45474.0</v>
      </c>
      <c r="F253" s="36">
        <f t="shared" si="4"/>
        <v>7</v>
      </c>
      <c r="G253" s="34">
        <v>45499.0</v>
      </c>
      <c r="H253" s="36">
        <f t="shared" si="5"/>
        <v>7</v>
      </c>
      <c r="I253" s="35" t="s">
        <v>62</v>
      </c>
      <c r="J253" s="35">
        <v>101.0</v>
      </c>
      <c r="K253" s="48">
        <v>10000.0</v>
      </c>
      <c r="L253" s="39"/>
      <c r="M253" s="34">
        <v>45706.0</v>
      </c>
      <c r="N253" s="35" t="s">
        <v>15</v>
      </c>
      <c r="O253" s="40"/>
      <c r="P253" s="61"/>
      <c r="Q253" s="61"/>
      <c r="R253" s="61"/>
      <c r="S253" s="61"/>
      <c r="T253" s="61"/>
      <c r="U253" s="80"/>
      <c r="V253" s="80"/>
      <c r="W253" s="80"/>
    </row>
    <row r="254">
      <c r="A254" s="34">
        <v>45705.0</v>
      </c>
      <c r="B254" s="168">
        <v>45716.0</v>
      </c>
      <c r="C254" s="35">
        <v>232428.0</v>
      </c>
      <c r="D254" s="35" t="s">
        <v>243</v>
      </c>
      <c r="E254" s="34">
        <v>45536.0</v>
      </c>
      <c r="F254" s="36">
        <f t="shared" si="4"/>
        <v>5</v>
      </c>
      <c r="G254" s="37">
        <v>45590.0</v>
      </c>
      <c r="H254" s="36">
        <f t="shared" si="5"/>
        <v>4</v>
      </c>
      <c r="I254" s="35" t="s">
        <v>268</v>
      </c>
      <c r="J254" s="35" t="s">
        <v>404</v>
      </c>
      <c r="K254" s="38"/>
      <c r="L254" s="39"/>
      <c r="M254" s="39"/>
      <c r="N254" s="35" t="s">
        <v>17</v>
      </c>
      <c r="O254" s="40"/>
      <c r="P254" s="61"/>
      <c r="Q254" s="61"/>
      <c r="R254" s="61"/>
      <c r="S254" s="61"/>
      <c r="T254" s="61"/>
      <c r="U254" s="80"/>
      <c r="V254" s="80"/>
      <c r="W254" s="80"/>
    </row>
    <row r="255">
      <c r="A255" s="34">
        <v>45705.0</v>
      </c>
      <c r="B255" s="168">
        <v>45716.0</v>
      </c>
      <c r="C255" s="35">
        <v>227565.0</v>
      </c>
      <c r="D255" s="35" t="s">
        <v>243</v>
      </c>
      <c r="E255" s="34">
        <v>45536.0</v>
      </c>
      <c r="F255" s="36">
        <f t="shared" si="4"/>
        <v>5</v>
      </c>
      <c r="G255" s="34">
        <v>45545.0</v>
      </c>
      <c r="H255" s="36">
        <f t="shared" si="5"/>
        <v>5</v>
      </c>
      <c r="I255" s="35" t="s">
        <v>268</v>
      </c>
      <c r="J255" s="35" t="s">
        <v>404</v>
      </c>
      <c r="K255" s="38"/>
      <c r="L255" s="39"/>
      <c r="M255" s="39"/>
      <c r="N255" s="35" t="s">
        <v>17</v>
      </c>
      <c r="O255" s="40"/>
      <c r="P255" s="61"/>
      <c r="Q255" s="61"/>
      <c r="R255" s="61"/>
      <c r="S255" s="61"/>
      <c r="T255" s="61"/>
      <c r="U255" s="80"/>
      <c r="V255" s="80"/>
      <c r="W255" s="80"/>
    </row>
    <row r="256">
      <c r="A256" s="34">
        <v>45705.0</v>
      </c>
      <c r="B256" s="168">
        <v>45716.0</v>
      </c>
      <c r="C256" s="35">
        <v>229370.0</v>
      </c>
      <c r="D256" s="35" t="s">
        <v>243</v>
      </c>
      <c r="E256" s="34">
        <v>45536.0</v>
      </c>
      <c r="F256" s="36">
        <f t="shared" si="4"/>
        <v>5</v>
      </c>
      <c r="G256" s="34">
        <v>45562.0</v>
      </c>
      <c r="H256" s="36">
        <f t="shared" si="5"/>
        <v>5</v>
      </c>
      <c r="I256" s="35" t="s">
        <v>62</v>
      </c>
      <c r="J256" s="35" t="s">
        <v>404</v>
      </c>
      <c r="K256" s="38"/>
      <c r="L256" s="39"/>
      <c r="M256" s="39"/>
      <c r="N256" s="35" t="s">
        <v>17</v>
      </c>
      <c r="O256" s="40"/>
      <c r="P256" s="61"/>
      <c r="Q256" s="61"/>
      <c r="R256" s="61"/>
      <c r="S256" s="61"/>
      <c r="T256" s="61"/>
      <c r="U256" s="80"/>
      <c r="V256" s="80"/>
      <c r="W256" s="80"/>
    </row>
    <row r="257">
      <c r="A257" s="34">
        <v>45705.0</v>
      </c>
      <c r="B257" s="168">
        <v>45716.0</v>
      </c>
      <c r="C257" s="35">
        <v>239220.0</v>
      </c>
      <c r="D257" s="35" t="s">
        <v>243</v>
      </c>
      <c r="E257" s="34">
        <v>45474.0</v>
      </c>
      <c r="F257" s="36">
        <f t="shared" si="4"/>
        <v>7</v>
      </c>
      <c r="G257" s="34">
        <v>45670.0</v>
      </c>
      <c r="H257" s="36">
        <f t="shared" si="5"/>
        <v>1</v>
      </c>
      <c r="I257" s="35" t="s">
        <v>49</v>
      </c>
      <c r="J257" s="39"/>
      <c r="K257" s="38"/>
      <c r="L257" s="39"/>
      <c r="M257" s="39"/>
      <c r="N257" s="35" t="s">
        <v>17</v>
      </c>
      <c r="O257" s="40"/>
      <c r="P257" s="61"/>
      <c r="Q257" s="61"/>
      <c r="R257" s="61"/>
      <c r="S257" s="61"/>
      <c r="T257" s="61"/>
      <c r="U257" s="80"/>
      <c r="V257" s="80"/>
      <c r="W257" s="80"/>
    </row>
    <row r="258">
      <c r="A258" s="34">
        <v>45705.0</v>
      </c>
      <c r="B258" s="168">
        <v>45716.0</v>
      </c>
      <c r="C258" s="35">
        <v>239190.0</v>
      </c>
      <c r="D258" s="35" t="s">
        <v>243</v>
      </c>
      <c r="E258" s="34">
        <v>45566.0</v>
      </c>
      <c r="F258" s="36">
        <f t="shared" si="4"/>
        <v>4</v>
      </c>
      <c r="G258" s="34">
        <v>45670.0</v>
      </c>
      <c r="H258" s="36">
        <f t="shared" si="5"/>
        <v>1</v>
      </c>
      <c r="I258" s="35" t="s">
        <v>49</v>
      </c>
      <c r="J258" s="39"/>
      <c r="K258" s="38"/>
      <c r="L258" s="39"/>
      <c r="M258" s="39"/>
      <c r="N258" s="35" t="s">
        <v>17</v>
      </c>
      <c r="O258" s="40"/>
      <c r="P258" s="61"/>
      <c r="Q258" s="61"/>
      <c r="R258" s="61"/>
      <c r="S258" s="61"/>
      <c r="T258" s="61"/>
      <c r="U258" s="80"/>
      <c r="V258" s="80"/>
      <c r="W258" s="80"/>
    </row>
    <row r="259">
      <c r="A259" s="34">
        <v>45705.0</v>
      </c>
      <c r="B259" s="34">
        <v>45710.0</v>
      </c>
      <c r="C259" s="35">
        <v>218163.0</v>
      </c>
      <c r="D259" s="35" t="s">
        <v>210</v>
      </c>
      <c r="E259" s="34">
        <v>45444.0</v>
      </c>
      <c r="F259" s="36">
        <f t="shared" si="4"/>
        <v>8</v>
      </c>
      <c r="G259" s="34">
        <v>45458.0</v>
      </c>
      <c r="H259" s="36">
        <f t="shared" si="5"/>
        <v>8</v>
      </c>
      <c r="I259" s="35" t="s">
        <v>62</v>
      </c>
      <c r="J259" s="35" t="s">
        <v>404</v>
      </c>
      <c r="K259" s="38"/>
      <c r="L259" s="39"/>
      <c r="M259" s="34">
        <v>45710.0</v>
      </c>
      <c r="N259" s="35" t="s">
        <v>23</v>
      </c>
      <c r="O259" s="40"/>
      <c r="P259" s="61"/>
      <c r="Q259" s="61"/>
      <c r="R259" s="61"/>
      <c r="S259" s="61"/>
      <c r="T259" s="61"/>
      <c r="U259" s="80"/>
      <c r="V259" s="80"/>
      <c r="W259" s="80"/>
    </row>
    <row r="260">
      <c r="A260" s="34">
        <v>45705.0</v>
      </c>
      <c r="B260" s="168">
        <v>45716.0</v>
      </c>
      <c r="C260" s="35">
        <v>216243.0</v>
      </c>
      <c r="D260" s="35" t="s">
        <v>210</v>
      </c>
      <c r="E260" s="34">
        <v>45413.0</v>
      </c>
      <c r="F260" s="36">
        <f t="shared" si="4"/>
        <v>9</v>
      </c>
      <c r="G260" s="34">
        <v>45440.0</v>
      </c>
      <c r="H260" s="36">
        <f t="shared" si="5"/>
        <v>9</v>
      </c>
      <c r="I260" s="35" t="s">
        <v>39</v>
      </c>
      <c r="J260" s="35" t="s">
        <v>31</v>
      </c>
      <c r="K260" s="38"/>
      <c r="L260" s="39"/>
      <c r="M260" s="37">
        <v>45618.0</v>
      </c>
      <c r="N260" s="35" t="s">
        <v>17</v>
      </c>
      <c r="O260" s="40"/>
      <c r="P260" s="61"/>
      <c r="Q260" s="61"/>
      <c r="R260" s="61"/>
      <c r="S260" s="61"/>
      <c r="T260" s="61"/>
      <c r="U260" s="80"/>
      <c r="V260" s="80"/>
      <c r="W260" s="80"/>
    </row>
    <row r="261">
      <c r="A261" s="34">
        <v>45705.0</v>
      </c>
      <c r="B261" s="168">
        <v>45716.0</v>
      </c>
      <c r="C261" s="35">
        <v>230941.0</v>
      </c>
      <c r="D261" s="35" t="s">
        <v>210</v>
      </c>
      <c r="E261" s="34">
        <v>45444.0</v>
      </c>
      <c r="F261" s="36">
        <f t="shared" si="4"/>
        <v>8</v>
      </c>
      <c r="G261" s="37">
        <v>45580.0</v>
      </c>
      <c r="H261" s="36">
        <f t="shared" si="5"/>
        <v>4</v>
      </c>
      <c r="I261" s="35" t="s">
        <v>39</v>
      </c>
      <c r="J261" s="35" t="s">
        <v>31</v>
      </c>
      <c r="K261" s="38"/>
      <c r="L261" s="39"/>
      <c r="M261" s="39"/>
      <c r="N261" s="35" t="s">
        <v>17</v>
      </c>
      <c r="O261" s="40"/>
      <c r="P261" s="61"/>
      <c r="Q261" s="61"/>
      <c r="R261" s="61"/>
      <c r="S261" s="61"/>
      <c r="T261" s="61"/>
      <c r="U261" s="80"/>
      <c r="V261" s="80"/>
      <c r="W261" s="80"/>
    </row>
    <row r="262">
      <c r="A262" s="34">
        <v>45705.0</v>
      </c>
      <c r="B262" s="168">
        <v>45716.0</v>
      </c>
      <c r="C262" s="35">
        <v>180074.0</v>
      </c>
      <c r="D262" s="35" t="s">
        <v>210</v>
      </c>
      <c r="E262" s="34">
        <v>45108.0</v>
      </c>
      <c r="F262" s="36">
        <f t="shared" si="4"/>
        <v>19</v>
      </c>
      <c r="G262" s="34">
        <v>45152.0</v>
      </c>
      <c r="H262" s="36">
        <f t="shared" si="5"/>
        <v>18</v>
      </c>
      <c r="I262" s="35" t="s">
        <v>39</v>
      </c>
      <c r="J262" s="35">
        <v>535.0</v>
      </c>
      <c r="K262" s="38"/>
      <c r="L262" s="39"/>
      <c r="M262" s="34">
        <v>45684.0</v>
      </c>
      <c r="N262" s="35" t="s">
        <v>17</v>
      </c>
      <c r="O262" s="40"/>
      <c r="P262" s="61"/>
      <c r="Q262" s="61"/>
      <c r="R262" s="61"/>
      <c r="S262" s="61"/>
      <c r="T262" s="61"/>
      <c r="U262" s="80"/>
      <c r="V262" s="80"/>
      <c r="W262" s="80"/>
    </row>
    <row r="263">
      <c r="A263" s="34">
        <v>45705.0</v>
      </c>
      <c r="B263" s="34">
        <v>45707.0</v>
      </c>
      <c r="C263" s="35">
        <v>182708.0</v>
      </c>
      <c r="D263" s="35" t="s">
        <v>210</v>
      </c>
      <c r="E263" s="34">
        <v>44835.0</v>
      </c>
      <c r="F263" s="36">
        <f t="shared" si="4"/>
        <v>28</v>
      </c>
      <c r="G263" s="34">
        <v>45160.0</v>
      </c>
      <c r="H263" s="36">
        <f t="shared" si="5"/>
        <v>18</v>
      </c>
      <c r="I263" s="35" t="s">
        <v>39</v>
      </c>
      <c r="J263" s="35" t="s">
        <v>146</v>
      </c>
      <c r="K263" s="38"/>
      <c r="L263" s="39"/>
      <c r="M263" s="39"/>
      <c r="N263" s="35" t="s">
        <v>21</v>
      </c>
      <c r="O263" s="40"/>
      <c r="P263" s="61"/>
      <c r="Q263" s="61"/>
      <c r="R263" s="61"/>
      <c r="S263" s="61"/>
      <c r="T263" s="61"/>
      <c r="U263" s="80"/>
      <c r="V263" s="80"/>
      <c r="W263" s="80"/>
    </row>
    <row r="264">
      <c r="A264" s="34">
        <v>45705.0</v>
      </c>
      <c r="B264" s="168">
        <v>45716.0</v>
      </c>
      <c r="C264" s="35">
        <v>205120.0</v>
      </c>
      <c r="D264" s="35" t="s">
        <v>210</v>
      </c>
      <c r="E264" s="34">
        <v>45292.0</v>
      </c>
      <c r="F264" s="36">
        <f t="shared" si="4"/>
        <v>13</v>
      </c>
      <c r="G264" s="34">
        <v>45356.0</v>
      </c>
      <c r="H264" s="36">
        <f t="shared" si="5"/>
        <v>11</v>
      </c>
      <c r="I264" s="35" t="s">
        <v>39</v>
      </c>
      <c r="J264" s="35">
        <v>535.0</v>
      </c>
      <c r="K264" s="38"/>
      <c r="L264" s="39"/>
      <c r="M264" s="34">
        <v>45680.0</v>
      </c>
      <c r="N264" s="35" t="s">
        <v>17</v>
      </c>
      <c r="O264" s="40"/>
      <c r="P264" s="61"/>
      <c r="Q264" s="61"/>
      <c r="R264" s="61"/>
      <c r="S264" s="61"/>
      <c r="T264" s="61"/>
      <c r="U264" s="80"/>
      <c r="V264" s="80"/>
      <c r="W264" s="80"/>
    </row>
    <row r="265">
      <c r="A265" s="34">
        <v>45705.0</v>
      </c>
      <c r="B265" s="168">
        <v>45716.0</v>
      </c>
      <c r="C265" s="35">
        <v>218033.0</v>
      </c>
      <c r="D265" s="35" t="s">
        <v>210</v>
      </c>
      <c r="E265" s="34">
        <v>45413.0</v>
      </c>
      <c r="F265" s="36">
        <f t="shared" si="4"/>
        <v>9</v>
      </c>
      <c r="G265" s="34">
        <v>45457.0</v>
      </c>
      <c r="H265" s="36">
        <f t="shared" si="5"/>
        <v>8</v>
      </c>
      <c r="I265" s="35" t="s">
        <v>39</v>
      </c>
      <c r="J265" s="35" t="s">
        <v>152</v>
      </c>
      <c r="K265" s="38"/>
      <c r="L265" s="35" t="s">
        <v>68</v>
      </c>
      <c r="M265" s="37">
        <v>45716.0</v>
      </c>
      <c r="N265" s="35" t="s">
        <v>20</v>
      </c>
      <c r="O265" s="40"/>
      <c r="P265" s="61"/>
      <c r="Q265" s="61"/>
      <c r="R265" s="61"/>
      <c r="S265" s="61"/>
      <c r="T265" s="61"/>
      <c r="U265" s="80"/>
      <c r="V265" s="80"/>
      <c r="W265" s="80"/>
    </row>
    <row r="266">
      <c r="A266" s="34">
        <v>45705.0</v>
      </c>
      <c r="B266" s="34">
        <v>45707.0</v>
      </c>
      <c r="C266" s="35">
        <v>223226.0</v>
      </c>
      <c r="D266" s="35" t="s">
        <v>210</v>
      </c>
      <c r="E266" s="34">
        <v>45444.0</v>
      </c>
      <c r="F266" s="36">
        <f t="shared" si="4"/>
        <v>8</v>
      </c>
      <c r="G266" s="34">
        <v>45504.0</v>
      </c>
      <c r="H266" s="36">
        <f t="shared" si="5"/>
        <v>6</v>
      </c>
      <c r="I266" s="35" t="s">
        <v>39</v>
      </c>
      <c r="J266" s="35">
        <v>504.0</v>
      </c>
      <c r="K266" s="48">
        <v>6000.0</v>
      </c>
      <c r="L266" s="39"/>
      <c r="M266" s="34">
        <v>45707.0</v>
      </c>
      <c r="N266" s="35" t="s">
        <v>20</v>
      </c>
      <c r="O266" s="40"/>
      <c r="P266" s="61"/>
      <c r="Q266" s="61"/>
      <c r="R266" s="61"/>
      <c r="S266" s="61"/>
      <c r="T266" s="61"/>
      <c r="U266" s="80"/>
      <c r="V266" s="80"/>
      <c r="W266" s="80"/>
    </row>
    <row r="267">
      <c r="A267" s="34">
        <v>45705.0</v>
      </c>
      <c r="B267" s="168">
        <v>45716.0</v>
      </c>
      <c r="C267" s="35">
        <v>226521.0</v>
      </c>
      <c r="D267" s="35" t="s">
        <v>210</v>
      </c>
      <c r="E267" s="34">
        <v>45505.0</v>
      </c>
      <c r="F267" s="36">
        <f t="shared" si="4"/>
        <v>6</v>
      </c>
      <c r="G267" s="34">
        <v>45533.0</v>
      </c>
      <c r="H267" s="36">
        <f t="shared" si="5"/>
        <v>5</v>
      </c>
      <c r="I267" s="35" t="s">
        <v>39</v>
      </c>
      <c r="J267" s="35" t="s">
        <v>31</v>
      </c>
      <c r="K267" s="38"/>
      <c r="L267" s="39"/>
      <c r="M267" s="39"/>
      <c r="N267" s="35" t="s">
        <v>17</v>
      </c>
      <c r="O267" s="40"/>
      <c r="P267" s="61"/>
      <c r="Q267" s="61"/>
      <c r="R267" s="61"/>
      <c r="S267" s="61"/>
      <c r="T267" s="61"/>
      <c r="U267" s="80"/>
      <c r="V267" s="80"/>
      <c r="W267" s="80"/>
    </row>
    <row r="268">
      <c r="A268" s="34">
        <v>45705.0</v>
      </c>
      <c r="B268" s="168">
        <v>45716.0</v>
      </c>
      <c r="C268" s="35">
        <v>230109.0</v>
      </c>
      <c r="D268" s="35" t="s">
        <v>210</v>
      </c>
      <c r="E268" s="34">
        <v>45505.0</v>
      </c>
      <c r="F268" s="36">
        <f t="shared" si="4"/>
        <v>6</v>
      </c>
      <c r="G268" s="34">
        <v>45570.0</v>
      </c>
      <c r="H268" s="36">
        <f t="shared" si="5"/>
        <v>4</v>
      </c>
      <c r="I268" s="35" t="s">
        <v>39</v>
      </c>
      <c r="J268" s="35" t="s">
        <v>31</v>
      </c>
      <c r="K268" s="38"/>
      <c r="L268" s="39"/>
      <c r="M268" s="39"/>
      <c r="N268" s="35" t="s">
        <v>17</v>
      </c>
      <c r="O268" s="40"/>
      <c r="P268" s="61"/>
      <c r="Q268" s="61"/>
      <c r="R268" s="61"/>
      <c r="S268" s="61"/>
      <c r="T268" s="61"/>
      <c r="U268" s="80"/>
      <c r="V268" s="80"/>
      <c r="W268" s="80"/>
    </row>
    <row r="269">
      <c r="A269" s="34">
        <v>45705.0</v>
      </c>
      <c r="B269" s="168">
        <v>45716.0</v>
      </c>
      <c r="C269" s="35">
        <v>232108.0</v>
      </c>
      <c r="D269" s="35" t="s">
        <v>210</v>
      </c>
      <c r="E269" s="34">
        <v>45261.0</v>
      </c>
      <c r="F269" s="36">
        <f t="shared" si="4"/>
        <v>14</v>
      </c>
      <c r="G269" s="37">
        <v>45589.0</v>
      </c>
      <c r="H269" s="36">
        <f t="shared" si="5"/>
        <v>4</v>
      </c>
      <c r="I269" s="35" t="s">
        <v>39</v>
      </c>
      <c r="J269" s="35" t="s">
        <v>31</v>
      </c>
      <c r="K269" s="38"/>
      <c r="L269" s="39"/>
      <c r="M269" s="39"/>
      <c r="N269" s="35" t="s">
        <v>17</v>
      </c>
      <c r="O269" s="40"/>
      <c r="P269" s="61"/>
      <c r="Q269" s="61"/>
      <c r="R269" s="61"/>
      <c r="S269" s="61"/>
      <c r="T269" s="61"/>
      <c r="U269" s="80"/>
      <c r="V269" s="80"/>
      <c r="W269" s="80"/>
    </row>
    <row r="270">
      <c r="A270" s="34">
        <v>45705.0</v>
      </c>
      <c r="B270" s="168">
        <v>45716.0</v>
      </c>
      <c r="C270" s="35">
        <v>235012.0</v>
      </c>
      <c r="D270" s="35" t="s">
        <v>210</v>
      </c>
      <c r="E270" s="34">
        <v>45566.0</v>
      </c>
      <c r="F270" s="36">
        <f t="shared" si="4"/>
        <v>4</v>
      </c>
      <c r="G270" s="37">
        <v>45618.0</v>
      </c>
      <c r="H270" s="36">
        <f t="shared" si="5"/>
        <v>3</v>
      </c>
      <c r="I270" s="35" t="s">
        <v>62</v>
      </c>
      <c r="J270" s="35" t="s">
        <v>404</v>
      </c>
      <c r="K270" s="38"/>
      <c r="L270" s="39"/>
      <c r="M270" s="39"/>
      <c r="N270" s="35" t="s">
        <v>17</v>
      </c>
      <c r="O270" s="40"/>
      <c r="P270" s="61"/>
      <c r="Q270" s="61"/>
      <c r="R270" s="61"/>
      <c r="S270" s="61"/>
      <c r="T270" s="61"/>
      <c r="U270" s="80"/>
      <c r="V270" s="80"/>
      <c r="W270" s="80"/>
    </row>
    <row r="271">
      <c r="A271" s="34">
        <v>45705.0</v>
      </c>
      <c r="B271" s="168">
        <v>45716.0</v>
      </c>
      <c r="C271" s="35">
        <v>237145.0</v>
      </c>
      <c r="D271" s="35" t="s">
        <v>210</v>
      </c>
      <c r="E271" s="34">
        <v>45597.0</v>
      </c>
      <c r="F271" s="36">
        <f t="shared" si="4"/>
        <v>3</v>
      </c>
      <c r="G271" s="37">
        <v>45639.0</v>
      </c>
      <c r="H271" s="36">
        <f t="shared" si="5"/>
        <v>2</v>
      </c>
      <c r="I271" s="35" t="s">
        <v>39</v>
      </c>
      <c r="J271" s="35" t="s">
        <v>31</v>
      </c>
      <c r="K271" s="38"/>
      <c r="L271" s="39"/>
      <c r="M271" s="39"/>
      <c r="N271" s="35" t="s">
        <v>17</v>
      </c>
      <c r="O271" s="40"/>
      <c r="P271" s="61"/>
      <c r="Q271" s="61"/>
      <c r="R271" s="61"/>
      <c r="S271" s="61"/>
      <c r="T271" s="61"/>
      <c r="U271" s="80"/>
      <c r="V271" s="80"/>
      <c r="W271" s="80"/>
    </row>
    <row r="272">
      <c r="A272" s="34">
        <v>45705.0</v>
      </c>
      <c r="B272" s="168">
        <v>45716.0</v>
      </c>
      <c r="C272" s="35">
        <v>235909.0</v>
      </c>
      <c r="D272" s="35" t="s">
        <v>210</v>
      </c>
      <c r="E272" s="34">
        <v>45566.0</v>
      </c>
      <c r="F272" s="36">
        <f t="shared" si="4"/>
        <v>4</v>
      </c>
      <c r="G272" s="37">
        <v>45625.0</v>
      </c>
      <c r="H272" s="36">
        <f t="shared" si="5"/>
        <v>2</v>
      </c>
      <c r="I272" s="35" t="s">
        <v>268</v>
      </c>
      <c r="J272" s="35" t="s">
        <v>31</v>
      </c>
      <c r="K272" s="38"/>
      <c r="L272" s="39"/>
      <c r="M272" s="39"/>
      <c r="N272" s="35" t="s">
        <v>17</v>
      </c>
      <c r="O272" s="40"/>
      <c r="P272" s="61"/>
      <c r="Q272" s="61"/>
      <c r="R272" s="61"/>
      <c r="S272" s="61"/>
      <c r="T272" s="61"/>
      <c r="U272" s="80"/>
      <c r="V272" s="80"/>
      <c r="W272" s="80"/>
    </row>
    <row r="273">
      <c r="A273" s="34">
        <v>45705.0</v>
      </c>
      <c r="B273" s="168">
        <v>45716.0</v>
      </c>
      <c r="C273" s="35">
        <v>239491.0</v>
      </c>
      <c r="D273" s="35" t="s">
        <v>210</v>
      </c>
      <c r="E273" s="34">
        <v>45536.0</v>
      </c>
      <c r="F273" s="36">
        <f t="shared" si="4"/>
        <v>5</v>
      </c>
      <c r="G273" s="34">
        <v>45672.0</v>
      </c>
      <c r="H273" s="36">
        <f t="shared" si="5"/>
        <v>1</v>
      </c>
      <c r="I273" s="35" t="s">
        <v>39</v>
      </c>
      <c r="J273" s="35" t="s">
        <v>31</v>
      </c>
      <c r="K273" s="38"/>
      <c r="L273" s="39"/>
      <c r="M273" s="39"/>
      <c r="N273" s="35" t="s">
        <v>17</v>
      </c>
      <c r="O273" s="40"/>
      <c r="P273" s="61"/>
      <c r="Q273" s="61"/>
      <c r="R273" s="61"/>
      <c r="S273" s="61"/>
      <c r="T273" s="61"/>
      <c r="U273" s="80"/>
      <c r="V273" s="80"/>
      <c r="W273" s="80"/>
    </row>
    <row r="274">
      <c r="A274" s="34">
        <v>45705.0</v>
      </c>
      <c r="B274" s="168">
        <v>45716.0</v>
      </c>
      <c r="C274" s="35">
        <v>240557.0</v>
      </c>
      <c r="D274" s="35" t="s">
        <v>210</v>
      </c>
      <c r="E274" s="34">
        <v>45658.0</v>
      </c>
      <c r="F274" s="36">
        <f t="shared" si="4"/>
        <v>1</v>
      </c>
      <c r="G274" s="34">
        <v>45681.0</v>
      </c>
      <c r="H274" s="36">
        <f t="shared" si="5"/>
        <v>1</v>
      </c>
      <c r="I274" s="35" t="s">
        <v>39</v>
      </c>
      <c r="J274" s="35" t="s">
        <v>31</v>
      </c>
      <c r="K274" s="38"/>
      <c r="L274" s="39"/>
      <c r="M274" s="39"/>
      <c r="N274" s="35" t="s">
        <v>17</v>
      </c>
      <c r="O274" s="40"/>
      <c r="P274" s="61"/>
      <c r="Q274" s="61"/>
      <c r="R274" s="61"/>
      <c r="S274" s="61"/>
      <c r="T274" s="61"/>
      <c r="U274" s="80"/>
      <c r="V274" s="80"/>
      <c r="W274" s="80"/>
    </row>
    <row r="275">
      <c r="A275" s="34">
        <v>45705.0</v>
      </c>
      <c r="B275" s="168">
        <v>45716.0</v>
      </c>
      <c r="C275" s="35">
        <v>240747.0</v>
      </c>
      <c r="D275" s="35" t="s">
        <v>210</v>
      </c>
      <c r="E275" s="34">
        <v>45536.0</v>
      </c>
      <c r="F275" s="36">
        <f t="shared" si="4"/>
        <v>5</v>
      </c>
      <c r="G275" s="34">
        <v>45688.0</v>
      </c>
      <c r="H275" s="36">
        <f t="shared" si="5"/>
        <v>0</v>
      </c>
      <c r="I275" s="35" t="s">
        <v>49</v>
      </c>
      <c r="J275" s="39"/>
      <c r="K275" s="38"/>
      <c r="L275" s="39"/>
      <c r="M275" s="39"/>
      <c r="N275" s="35" t="s">
        <v>17</v>
      </c>
      <c r="O275" s="40"/>
      <c r="P275" s="61"/>
      <c r="Q275" s="61"/>
      <c r="R275" s="61"/>
      <c r="S275" s="61"/>
      <c r="T275" s="61"/>
      <c r="U275" s="80"/>
      <c r="V275" s="80"/>
      <c r="W275" s="80"/>
    </row>
    <row r="276">
      <c r="A276" s="34">
        <v>45705.0</v>
      </c>
      <c r="B276" s="168">
        <v>45716.0</v>
      </c>
      <c r="C276" s="35">
        <v>242496.0</v>
      </c>
      <c r="D276" s="35" t="s">
        <v>210</v>
      </c>
      <c r="E276" s="34">
        <v>45689.0</v>
      </c>
      <c r="F276" s="36">
        <f t="shared" si="4"/>
        <v>0</v>
      </c>
      <c r="G276" s="34">
        <v>45698.0</v>
      </c>
      <c r="H276" s="36">
        <f t="shared" si="5"/>
        <v>0</v>
      </c>
      <c r="I276" s="35" t="s">
        <v>265</v>
      </c>
      <c r="J276" s="39"/>
      <c r="K276" s="38"/>
      <c r="L276" s="39"/>
      <c r="M276" s="39"/>
      <c r="N276" s="35" t="s">
        <v>17</v>
      </c>
      <c r="O276" s="40"/>
      <c r="P276" s="61"/>
      <c r="Q276" s="61"/>
      <c r="R276" s="61"/>
      <c r="S276" s="61"/>
      <c r="T276" s="61"/>
      <c r="U276" s="80"/>
      <c r="V276" s="80"/>
      <c r="W276" s="80"/>
    </row>
    <row r="277">
      <c r="A277" s="34">
        <v>45705.0</v>
      </c>
      <c r="B277" s="168">
        <v>45716.0</v>
      </c>
      <c r="C277" s="35">
        <v>120248.0</v>
      </c>
      <c r="D277" s="35" t="s">
        <v>244</v>
      </c>
      <c r="E277" s="34">
        <v>44409.0</v>
      </c>
      <c r="F277" s="36">
        <f t="shared" si="4"/>
        <v>42</v>
      </c>
      <c r="G277" s="34">
        <v>44636.0</v>
      </c>
      <c r="H277" s="36">
        <f t="shared" si="5"/>
        <v>35</v>
      </c>
      <c r="I277" s="35" t="s">
        <v>268</v>
      </c>
      <c r="J277" s="35">
        <v>304.0</v>
      </c>
      <c r="K277" s="38"/>
      <c r="L277" s="39"/>
      <c r="M277" s="39"/>
      <c r="N277" s="35" t="s">
        <v>17</v>
      </c>
      <c r="O277" s="40"/>
      <c r="P277" s="61"/>
      <c r="Q277" s="61"/>
      <c r="R277" s="61"/>
      <c r="S277" s="61"/>
      <c r="T277" s="61"/>
      <c r="U277" s="80"/>
      <c r="V277" s="80"/>
      <c r="W277" s="80"/>
    </row>
    <row r="278">
      <c r="A278" s="34">
        <v>45705.0</v>
      </c>
      <c r="B278" s="168">
        <v>45712.0</v>
      </c>
      <c r="C278" s="35">
        <v>221756.0</v>
      </c>
      <c r="D278" s="35" t="s">
        <v>244</v>
      </c>
      <c r="E278" s="34">
        <v>45444.0</v>
      </c>
      <c r="F278" s="36">
        <f t="shared" si="4"/>
        <v>8</v>
      </c>
      <c r="G278" s="34">
        <v>45490.0</v>
      </c>
      <c r="H278" s="36">
        <f t="shared" si="5"/>
        <v>7</v>
      </c>
      <c r="I278" s="35" t="s">
        <v>46</v>
      </c>
      <c r="J278" s="35">
        <v>404.0</v>
      </c>
      <c r="K278" s="38"/>
      <c r="L278" s="35" t="s">
        <v>68</v>
      </c>
      <c r="M278" s="34">
        <v>45712.0</v>
      </c>
      <c r="N278" s="35" t="s">
        <v>15</v>
      </c>
      <c r="O278" s="40"/>
      <c r="P278" s="61"/>
      <c r="Q278" s="61"/>
      <c r="R278" s="61"/>
      <c r="S278" s="61"/>
      <c r="T278" s="61"/>
      <c r="U278" s="80"/>
      <c r="V278" s="80"/>
      <c r="W278" s="80"/>
    </row>
    <row r="279">
      <c r="A279" s="34">
        <v>45705.0</v>
      </c>
      <c r="B279" s="34">
        <v>45715.0</v>
      </c>
      <c r="C279" s="35">
        <v>186550.0</v>
      </c>
      <c r="D279" s="35" t="s">
        <v>244</v>
      </c>
      <c r="E279" s="34">
        <v>44986.0</v>
      </c>
      <c r="F279" s="36">
        <f t="shared" si="4"/>
        <v>23</v>
      </c>
      <c r="G279" s="34">
        <v>45188.0</v>
      </c>
      <c r="H279" s="36">
        <f t="shared" si="5"/>
        <v>17</v>
      </c>
      <c r="I279" s="35" t="s">
        <v>265</v>
      </c>
      <c r="J279" s="39"/>
      <c r="K279" s="38"/>
      <c r="L279" s="39"/>
      <c r="M279" s="39"/>
      <c r="N279" s="35" t="s">
        <v>16</v>
      </c>
      <c r="O279" s="55" t="s">
        <v>61</v>
      </c>
      <c r="P279" s="61"/>
      <c r="Q279" s="61"/>
      <c r="R279" s="61"/>
      <c r="S279" s="61"/>
      <c r="T279" s="61"/>
      <c r="U279" s="80"/>
      <c r="V279" s="80"/>
      <c r="W279" s="80"/>
    </row>
    <row r="280">
      <c r="A280" s="34">
        <v>45702.0</v>
      </c>
      <c r="B280" s="34">
        <v>45705.0</v>
      </c>
      <c r="C280" s="35">
        <v>202705.0</v>
      </c>
      <c r="D280" s="35" t="s">
        <v>244</v>
      </c>
      <c r="E280" s="34">
        <v>45292.0</v>
      </c>
      <c r="F280" s="36">
        <f t="shared" si="4"/>
        <v>13</v>
      </c>
      <c r="G280" s="34">
        <v>45339.0</v>
      </c>
      <c r="H280" s="36">
        <f t="shared" si="5"/>
        <v>12</v>
      </c>
      <c r="I280" s="35" t="s">
        <v>265</v>
      </c>
      <c r="J280" s="35" t="s">
        <v>466</v>
      </c>
      <c r="K280" s="48">
        <v>15000.0</v>
      </c>
      <c r="L280" s="35" t="s">
        <v>68</v>
      </c>
      <c r="M280" s="34">
        <v>45705.0</v>
      </c>
      <c r="N280" s="35" t="s">
        <v>15</v>
      </c>
      <c r="O280" s="40"/>
      <c r="P280" s="61"/>
      <c r="Q280" s="61"/>
      <c r="R280" s="61"/>
      <c r="S280" s="61"/>
      <c r="T280" s="61"/>
      <c r="U280" s="80"/>
      <c r="V280" s="80"/>
      <c r="W280" s="80"/>
    </row>
    <row r="281">
      <c r="A281" s="34">
        <v>45705.0</v>
      </c>
      <c r="B281" s="168">
        <v>45716.0</v>
      </c>
      <c r="C281" s="35">
        <v>215449.0</v>
      </c>
      <c r="D281" s="35" t="s">
        <v>244</v>
      </c>
      <c r="E281" s="34">
        <v>45323.0</v>
      </c>
      <c r="F281" s="36">
        <f t="shared" si="4"/>
        <v>12</v>
      </c>
      <c r="G281" s="34">
        <v>45434.0</v>
      </c>
      <c r="H281" s="36">
        <f t="shared" si="5"/>
        <v>9</v>
      </c>
      <c r="I281" s="35" t="s">
        <v>49</v>
      </c>
      <c r="J281" s="39"/>
      <c r="K281" s="38"/>
      <c r="L281" s="39"/>
      <c r="M281" s="39"/>
      <c r="N281" s="35" t="s">
        <v>17</v>
      </c>
      <c r="O281" s="40"/>
      <c r="P281" s="61"/>
      <c r="Q281" s="61"/>
      <c r="R281" s="61"/>
      <c r="S281" s="61"/>
      <c r="T281" s="61"/>
      <c r="U281" s="80"/>
      <c r="V281" s="80"/>
      <c r="W281" s="80"/>
    </row>
    <row r="282">
      <c r="A282" s="34">
        <v>45705.0</v>
      </c>
      <c r="B282" s="168">
        <v>45716.0</v>
      </c>
      <c r="C282" s="35">
        <v>218957.0</v>
      </c>
      <c r="D282" s="35" t="s">
        <v>244</v>
      </c>
      <c r="E282" s="34">
        <v>45444.0</v>
      </c>
      <c r="F282" s="36">
        <f t="shared" si="4"/>
        <v>8</v>
      </c>
      <c r="G282" s="34">
        <v>45467.0</v>
      </c>
      <c r="H282" s="36">
        <f t="shared" si="5"/>
        <v>8</v>
      </c>
      <c r="I282" s="35" t="s">
        <v>62</v>
      </c>
      <c r="J282" s="35">
        <v>101.0</v>
      </c>
      <c r="K282" s="48">
        <v>10000.0</v>
      </c>
      <c r="L282" s="39"/>
      <c r="M282" s="34">
        <v>45716.0</v>
      </c>
      <c r="N282" s="35" t="s">
        <v>15</v>
      </c>
      <c r="O282" s="40"/>
      <c r="P282" s="61"/>
      <c r="Q282" s="61"/>
      <c r="R282" s="61"/>
      <c r="S282" s="61"/>
      <c r="T282" s="61"/>
      <c r="U282" s="80"/>
      <c r="V282" s="80"/>
      <c r="W282" s="80"/>
    </row>
    <row r="283">
      <c r="A283" s="34">
        <v>45705.0</v>
      </c>
      <c r="B283" s="168">
        <v>45716.0</v>
      </c>
      <c r="C283" s="35">
        <v>224179.0</v>
      </c>
      <c r="D283" s="35" t="s">
        <v>244</v>
      </c>
      <c r="E283" s="34">
        <v>45352.0</v>
      </c>
      <c r="F283" s="36">
        <f t="shared" si="4"/>
        <v>11</v>
      </c>
      <c r="G283" s="34">
        <v>45512.0</v>
      </c>
      <c r="H283" s="36">
        <f t="shared" si="5"/>
        <v>6</v>
      </c>
      <c r="I283" s="35" t="s">
        <v>62</v>
      </c>
      <c r="J283" s="35" t="s">
        <v>404</v>
      </c>
      <c r="K283" s="38"/>
      <c r="L283" s="39"/>
      <c r="M283" s="39"/>
      <c r="N283" s="35" t="s">
        <v>17</v>
      </c>
      <c r="O283" s="40"/>
      <c r="P283" s="61"/>
      <c r="Q283" s="61"/>
      <c r="R283" s="61"/>
      <c r="S283" s="61"/>
      <c r="T283" s="61"/>
      <c r="U283" s="80"/>
      <c r="V283" s="80"/>
      <c r="W283" s="80"/>
    </row>
    <row r="284">
      <c r="A284" s="34">
        <v>45707.0</v>
      </c>
      <c r="B284" s="34">
        <v>45707.0</v>
      </c>
      <c r="C284" s="35">
        <v>225840.0</v>
      </c>
      <c r="D284" s="35" t="s">
        <v>244</v>
      </c>
      <c r="E284" s="34">
        <v>45505.0</v>
      </c>
      <c r="F284" s="36">
        <f t="shared" si="4"/>
        <v>6</v>
      </c>
      <c r="G284" s="34">
        <v>45527.0</v>
      </c>
      <c r="H284" s="36">
        <f t="shared" si="5"/>
        <v>6</v>
      </c>
      <c r="I284" s="35" t="s">
        <v>62</v>
      </c>
      <c r="J284" s="35">
        <v>102.0</v>
      </c>
      <c r="K284" s="48">
        <v>8100.0</v>
      </c>
      <c r="L284" s="39"/>
      <c r="M284" s="34">
        <v>45707.0</v>
      </c>
      <c r="N284" s="35" t="s">
        <v>15</v>
      </c>
      <c r="O284" s="40"/>
      <c r="P284" s="61"/>
      <c r="Q284" s="61"/>
      <c r="R284" s="61"/>
      <c r="S284" s="61"/>
      <c r="T284" s="61"/>
      <c r="U284" s="80"/>
      <c r="V284" s="80"/>
      <c r="W284" s="80"/>
    </row>
    <row r="285">
      <c r="A285" s="34">
        <v>45705.0</v>
      </c>
      <c r="B285" s="168">
        <v>45716.0</v>
      </c>
      <c r="C285" s="35">
        <v>236427.0</v>
      </c>
      <c r="D285" s="35" t="s">
        <v>244</v>
      </c>
      <c r="E285" s="34">
        <v>45566.0</v>
      </c>
      <c r="F285" s="36">
        <f t="shared" si="4"/>
        <v>4</v>
      </c>
      <c r="G285" s="34">
        <v>45632.0</v>
      </c>
      <c r="H285" s="36">
        <f t="shared" si="5"/>
        <v>2</v>
      </c>
      <c r="I285" s="35" t="s">
        <v>268</v>
      </c>
      <c r="J285" s="35" t="s">
        <v>404</v>
      </c>
      <c r="K285" s="38"/>
      <c r="L285" s="39"/>
      <c r="M285" s="39"/>
      <c r="N285" s="35" t="s">
        <v>17</v>
      </c>
      <c r="O285" s="40"/>
      <c r="P285" s="61"/>
      <c r="Q285" s="61"/>
      <c r="R285" s="61"/>
      <c r="S285" s="61"/>
      <c r="T285" s="61"/>
      <c r="U285" s="80"/>
      <c r="V285" s="80"/>
      <c r="W285" s="80"/>
    </row>
    <row r="286">
      <c r="A286" s="34">
        <v>45705.0</v>
      </c>
      <c r="B286" s="168">
        <v>45716.0</v>
      </c>
      <c r="C286" s="35">
        <v>231652.0</v>
      </c>
      <c r="D286" s="35" t="s">
        <v>214</v>
      </c>
      <c r="E286" s="34">
        <v>45566.0</v>
      </c>
      <c r="F286" s="36">
        <f t="shared" si="4"/>
        <v>4</v>
      </c>
      <c r="G286" s="37">
        <v>45583.0</v>
      </c>
      <c r="H286" s="36">
        <f t="shared" si="5"/>
        <v>4</v>
      </c>
      <c r="I286" s="35" t="s">
        <v>62</v>
      </c>
      <c r="J286" s="35" t="s">
        <v>404</v>
      </c>
      <c r="K286" s="38"/>
      <c r="L286" s="39"/>
      <c r="M286" s="39"/>
      <c r="N286" s="35" t="s">
        <v>17</v>
      </c>
      <c r="O286" s="40"/>
      <c r="P286" s="61"/>
      <c r="Q286" s="61"/>
      <c r="R286" s="61"/>
      <c r="S286" s="61"/>
      <c r="T286" s="61"/>
      <c r="U286" s="80"/>
      <c r="V286" s="80"/>
      <c r="W286" s="80"/>
    </row>
    <row r="287">
      <c r="A287" s="34">
        <v>45705.0</v>
      </c>
      <c r="B287" s="168">
        <v>45716.0</v>
      </c>
      <c r="C287" s="35">
        <v>238737.0</v>
      </c>
      <c r="D287" s="35" t="s">
        <v>214</v>
      </c>
      <c r="E287" s="34">
        <v>45536.0</v>
      </c>
      <c r="F287" s="36">
        <f t="shared" si="4"/>
        <v>5</v>
      </c>
      <c r="G287" s="34">
        <v>45671.0</v>
      </c>
      <c r="H287" s="36">
        <f t="shared" si="5"/>
        <v>1</v>
      </c>
      <c r="I287" s="35" t="s">
        <v>62</v>
      </c>
      <c r="J287" s="35" t="s">
        <v>404</v>
      </c>
      <c r="K287" s="38"/>
      <c r="L287" s="39"/>
      <c r="M287" s="39"/>
      <c r="N287" s="35" t="s">
        <v>17</v>
      </c>
      <c r="O287" s="40"/>
      <c r="P287" s="61"/>
      <c r="Q287" s="61"/>
      <c r="R287" s="61"/>
      <c r="S287" s="61"/>
      <c r="T287" s="61"/>
      <c r="U287" s="80"/>
      <c r="V287" s="80"/>
      <c r="W287" s="80"/>
    </row>
    <row r="288">
      <c r="A288" s="34">
        <v>45705.0</v>
      </c>
      <c r="B288" s="168">
        <v>45716.0</v>
      </c>
      <c r="C288" s="35">
        <v>165757.0</v>
      </c>
      <c r="D288" s="35" t="s">
        <v>214</v>
      </c>
      <c r="E288" s="34">
        <v>44896.0</v>
      </c>
      <c r="F288" s="36">
        <f t="shared" si="4"/>
        <v>26</v>
      </c>
      <c r="G288" s="34">
        <v>45014.0</v>
      </c>
      <c r="H288" s="36">
        <f t="shared" si="5"/>
        <v>22</v>
      </c>
      <c r="I288" s="35" t="s">
        <v>62</v>
      </c>
      <c r="J288" s="35"/>
      <c r="K288" s="38"/>
      <c r="L288" s="39"/>
      <c r="M288" s="37">
        <v>45259.0</v>
      </c>
      <c r="N288" s="35" t="s">
        <v>17</v>
      </c>
      <c r="O288" s="40"/>
      <c r="P288" s="61"/>
      <c r="Q288" s="61"/>
      <c r="R288" s="61"/>
      <c r="S288" s="61"/>
      <c r="T288" s="61"/>
      <c r="U288" s="80"/>
      <c r="V288" s="80"/>
      <c r="W288" s="80"/>
    </row>
    <row r="289">
      <c r="A289" s="34">
        <v>45705.0</v>
      </c>
      <c r="B289" s="168">
        <v>45716.0</v>
      </c>
      <c r="C289" s="35">
        <v>204713.0</v>
      </c>
      <c r="D289" s="35" t="s">
        <v>214</v>
      </c>
      <c r="E289" s="34">
        <v>45292.0</v>
      </c>
      <c r="F289" s="36">
        <f t="shared" si="4"/>
        <v>13</v>
      </c>
      <c r="G289" s="34">
        <v>45359.0</v>
      </c>
      <c r="H289" s="36">
        <f t="shared" si="5"/>
        <v>11</v>
      </c>
      <c r="I289" s="35" t="s">
        <v>62</v>
      </c>
      <c r="J289" s="35">
        <v>120.0</v>
      </c>
      <c r="K289" s="38"/>
      <c r="L289" s="39"/>
      <c r="M289" s="37">
        <v>45608.0</v>
      </c>
      <c r="N289" s="35" t="s">
        <v>17</v>
      </c>
      <c r="O289" s="40"/>
      <c r="P289" s="61"/>
      <c r="Q289" s="61"/>
      <c r="R289" s="61"/>
      <c r="S289" s="61"/>
      <c r="T289" s="61"/>
      <c r="U289" s="80"/>
      <c r="V289" s="80"/>
      <c r="W289" s="80"/>
    </row>
    <row r="290">
      <c r="A290" s="34">
        <v>45705.0</v>
      </c>
      <c r="B290" s="168">
        <v>45716.0</v>
      </c>
      <c r="C290" s="35">
        <v>213998.0</v>
      </c>
      <c r="D290" s="35" t="s">
        <v>214</v>
      </c>
      <c r="E290" s="34">
        <v>45413.0</v>
      </c>
      <c r="F290" s="36">
        <f t="shared" si="4"/>
        <v>9</v>
      </c>
      <c r="G290" s="34">
        <v>45422.0</v>
      </c>
      <c r="H290" s="36">
        <f t="shared" si="5"/>
        <v>9</v>
      </c>
      <c r="I290" s="35" t="s">
        <v>268</v>
      </c>
      <c r="J290" s="35" t="s">
        <v>101</v>
      </c>
      <c r="K290" s="38"/>
      <c r="L290" s="39"/>
      <c r="M290" s="39"/>
      <c r="N290" s="35" t="s">
        <v>17</v>
      </c>
      <c r="O290" s="40"/>
      <c r="P290" s="61"/>
      <c r="Q290" s="61"/>
      <c r="R290" s="61"/>
      <c r="S290" s="61"/>
      <c r="T290" s="61"/>
      <c r="U290" s="80"/>
      <c r="V290" s="80"/>
      <c r="W290" s="80"/>
    </row>
    <row r="291">
      <c r="A291" s="34">
        <v>45705.0</v>
      </c>
      <c r="B291" s="34">
        <v>45707.0</v>
      </c>
      <c r="C291" s="35">
        <v>226663.0</v>
      </c>
      <c r="D291" s="35" t="s">
        <v>214</v>
      </c>
      <c r="E291" s="34">
        <v>45505.0</v>
      </c>
      <c r="F291" s="36">
        <f t="shared" si="4"/>
        <v>6</v>
      </c>
      <c r="G291" s="34">
        <v>45537.0</v>
      </c>
      <c r="H291" s="36">
        <f t="shared" si="5"/>
        <v>5</v>
      </c>
      <c r="I291" s="35" t="s">
        <v>46</v>
      </c>
      <c r="J291" s="39"/>
      <c r="K291" s="38"/>
      <c r="L291" s="39"/>
      <c r="M291" s="39"/>
      <c r="N291" s="35" t="s">
        <v>21</v>
      </c>
      <c r="O291" s="40"/>
      <c r="P291" s="61"/>
      <c r="Q291" s="61"/>
      <c r="R291" s="61"/>
      <c r="S291" s="61"/>
      <c r="T291" s="61"/>
      <c r="U291" s="80"/>
      <c r="V291" s="80"/>
      <c r="W291" s="80"/>
    </row>
    <row r="292">
      <c r="A292" s="34">
        <v>45705.0</v>
      </c>
      <c r="B292" s="168">
        <v>45716.0</v>
      </c>
      <c r="C292" s="35">
        <v>235898.0</v>
      </c>
      <c r="D292" s="35" t="s">
        <v>214</v>
      </c>
      <c r="E292" s="34">
        <v>45474.0</v>
      </c>
      <c r="F292" s="36">
        <f t="shared" si="4"/>
        <v>7</v>
      </c>
      <c r="G292" s="37">
        <v>45625.0</v>
      </c>
      <c r="H292" s="36">
        <f t="shared" si="5"/>
        <v>2</v>
      </c>
      <c r="I292" s="35" t="s">
        <v>49</v>
      </c>
      <c r="J292" s="39"/>
      <c r="K292" s="38"/>
      <c r="L292" s="39"/>
      <c r="M292" s="39"/>
      <c r="N292" s="35" t="s">
        <v>17</v>
      </c>
      <c r="O292" s="40"/>
      <c r="P292" s="61"/>
      <c r="Q292" s="61"/>
      <c r="R292" s="61"/>
      <c r="S292" s="61"/>
      <c r="T292" s="61"/>
      <c r="U292" s="80"/>
      <c r="V292" s="80"/>
      <c r="W292" s="80"/>
    </row>
    <row r="293">
      <c r="A293" s="34">
        <v>45705.0</v>
      </c>
      <c r="B293" s="168">
        <v>45716.0</v>
      </c>
      <c r="C293" s="35">
        <v>239603.0</v>
      </c>
      <c r="D293" s="35" t="s">
        <v>214</v>
      </c>
      <c r="E293" s="34">
        <v>45536.0</v>
      </c>
      <c r="F293" s="36">
        <f t="shared" si="4"/>
        <v>5</v>
      </c>
      <c r="G293" s="34">
        <v>45674.0</v>
      </c>
      <c r="H293" s="36">
        <f t="shared" si="5"/>
        <v>1</v>
      </c>
      <c r="I293" s="35" t="s">
        <v>49</v>
      </c>
      <c r="J293" s="39"/>
      <c r="K293" s="38"/>
      <c r="L293" s="39"/>
      <c r="M293" s="39"/>
      <c r="N293" s="35" t="s">
        <v>17</v>
      </c>
      <c r="O293" s="40"/>
      <c r="P293" s="61"/>
      <c r="Q293" s="61"/>
      <c r="R293" s="61"/>
      <c r="S293" s="61"/>
      <c r="T293" s="61"/>
      <c r="U293" s="80"/>
      <c r="V293" s="80"/>
      <c r="W293" s="80"/>
    </row>
    <row r="294">
      <c r="A294" s="34">
        <v>45705.0</v>
      </c>
      <c r="B294" s="168">
        <v>45716.0</v>
      </c>
      <c r="C294" s="35">
        <v>236072.0</v>
      </c>
      <c r="D294" s="35" t="s">
        <v>214</v>
      </c>
      <c r="E294" s="34">
        <v>45597.0</v>
      </c>
      <c r="F294" s="36">
        <f t="shared" si="4"/>
        <v>3</v>
      </c>
      <c r="G294" s="34">
        <v>45632.0</v>
      </c>
      <c r="H294" s="36">
        <f t="shared" si="5"/>
        <v>2</v>
      </c>
      <c r="I294" s="35" t="s">
        <v>268</v>
      </c>
      <c r="J294" s="39"/>
      <c r="K294" s="38"/>
      <c r="L294" s="39"/>
      <c r="M294" s="39"/>
      <c r="N294" s="35" t="s">
        <v>23</v>
      </c>
      <c r="O294" s="40"/>
      <c r="P294" s="61"/>
      <c r="Q294" s="61"/>
      <c r="R294" s="61"/>
      <c r="S294" s="61"/>
      <c r="T294" s="61"/>
      <c r="U294" s="80"/>
      <c r="V294" s="80"/>
      <c r="W294" s="80"/>
    </row>
    <row r="295">
      <c r="A295" s="34">
        <v>45705.0</v>
      </c>
      <c r="B295" s="168">
        <v>45716.0</v>
      </c>
      <c r="C295" s="35">
        <v>192775.0</v>
      </c>
      <c r="D295" s="35" t="s">
        <v>214</v>
      </c>
      <c r="E295" s="34">
        <v>43922.0</v>
      </c>
      <c r="F295" s="36">
        <f t="shared" si="4"/>
        <v>58</v>
      </c>
      <c r="G295" s="37">
        <v>45244.0</v>
      </c>
      <c r="H295" s="36">
        <f t="shared" si="5"/>
        <v>15</v>
      </c>
      <c r="I295" s="35" t="s">
        <v>67</v>
      </c>
      <c r="J295" s="39"/>
      <c r="K295" s="38"/>
      <c r="L295" s="39"/>
      <c r="M295" s="39"/>
      <c r="N295" s="35" t="s">
        <v>17</v>
      </c>
      <c r="O295" s="40"/>
      <c r="P295" s="61"/>
      <c r="Q295" s="61"/>
      <c r="R295" s="61"/>
      <c r="S295" s="61"/>
      <c r="T295" s="61"/>
      <c r="U295" s="80"/>
      <c r="V295" s="80"/>
      <c r="W295" s="80"/>
    </row>
    <row r="296">
      <c r="A296" s="34">
        <v>45705.0</v>
      </c>
      <c r="B296" s="168">
        <v>45716.0</v>
      </c>
      <c r="C296" s="35">
        <v>214056.0</v>
      </c>
      <c r="D296" s="35" t="s">
        <v>214</v>
      </c>
      <c r="E296" s="34">
        <v>45352.0</v>
      </c>
      <c r="F296" s="36">
        <f t="shared" si="4"/>
        <v>11</v>
      </c>
      <c r="G296" s="34">
        <v>45425.0</v>
      </c>
      <c r="H296" s="36">
        <f t="shared" si="5"/>
        <v>9</v>
      </c>
      <c r="I296" s="35" t="s">
        <v>39</v>
      </c>
      <c r="J296" s="35" t="s">
        <v>31</v>
      </c>
      <c r="K296" s="38"/>
      <c r="L296" s="39"/>
      <c r="M296" s="39"/>
      <c r="N296" s="35" t="s">
        <v>17</v>
      </c>
      <c r="O296" s="40"/>
      <c r="P296" s="61"/>
      <c r="Q296" s="61"/>
      <c r="R296" s="61"/>
      <c r="S296" s="61"/>
      <c r="T296" s="61"/>
      <c r="U296" s="80"/>
      <c r="V296" s="80"/>
      <c r="W296" s="80"/>
    </row>
    <row r="297">
      <c r="A297" s="34">
        <v>45705.0</v>
      </c>
      <c r="B297" s="168">
        <v>45716.0</v>
      </c>
      <c r="C297" s="35">
        <v>189659.0</v>
      </c>
      <c r="D297" s="35" t="s">
        <v>214</v>
      </c>
      <c r="E297" s="34">
        <v>45200.0</v>
      </c>
      <c r="F297" s="36">
        <f t="shared" si="4"/>
        <v>16</v>
      </c>
      <c r="G297" s="37">
        <v>45217.0</v>
      </c>
      <c r="H297" s="36">
        <f t="shared" si="5"/>
        <v>16</v>
      </c>
      <c r="I297" s="35" t="s">
        <v>39</v>
      </c>
      <c r="J297" s="35">
        <v>529.0</v>
      </c>
      <c r="K297" s="38"/>
      <c r="L297" s="39"/>
      <c r="M297" s="34">
        <v>45695.0</v>
      </c>
      <c r="N297" s="35" t="s">
        <v>17</v>
      </c>
      <c r="O297" s="40"/>
      <c r="P297" s="61"/>
      <c r="Q297" s="61"/>
      <c r="R297" s="61"/>
      <c r="S297" s="61"/>
      <c r="T297" s="61"/>
      <c r="U297" s="80"/>
      <c r="V297" s="80"/>
      <c r="W297" s="80"/>
    </row>
    <row r="298">
      <c r="A298" s="34">
        <v>45705.0</v>
      </c>
      <c r="B298" s="168">
        <v>45716.0</v>
      </c>
      <c r="C298" s="35">
        <v>197550.0</v>
      </c>
      <c r="D298" s="35" t="s">
        <v>214</v>
      </c>
      <c r="E298" s="34">
        <v>45352.0</v>
      </c>
      <c r="F298" s="36">
        <f t="shared" si="4"/>
        <v>11</v>
      </c>
      <c r="G298" s="34">
        <v>45407.0</v>
      </c>
      <c r="H298" s="36">
        <f t="shared" si="5"/>
        <v>10</v>
      </c>
      <c r="I298" s="35" t="s">
        <v>39</v>
      </c>
      <c r="J298" s="35" t="s">
        <v>31</v>
      </c>
      <c r="K298" s="38"/>
      <c r="L298" s="39"/>
      <c r="M298" s="37">
        <v>45595.0</v>
      </c>
      <c r="N298" s="35" t="s">
        <v>17</v>
      </c>
      <c r="O298" s="40"/>
      <c r="P298" s="61"/>
      <c r="Q298" s="61"/>
      <c r="R298" s="61"/>
      <c r="S298" s="61"/>
      <c r="T298" s="61"/>
      <c r="U298" s="80"/>
      <c r="V298" s="80"/>
      <c r="W298" s="80"/>
    </row>
    <row r="299">
      <c r="A299" s="34">
        <v>45705.0</v>
      </c>
      <c r="B299" s="34">
        <v>45714.0</v>
      </c>
      <c r="C299" s="35">
        <v>219398.0</v>
      </c>
      <c r="D299" s="35" t="s">
        <v>214</v>
      </c>
      <c r="E299" s="34">
        <v>45444.0</v>
      </c>
      <c r="F299" s="36">
        <f t="shared" si="4"/>
        <v>8</v>
      </c>
      <c r="G299" s="34">
        <v>45470.0</v>
      </c>
      <c r="H299" s="36">
        <f t="shared" si="5"/>
        <v>8</v>
      </c>
      <c r="I299" s="35" t="s">
        <v>39</v>
      </c>
      <c r="J299" s="35">
        <v>510.0</v>
      </c>
      <c r="K299" s="38"/>
      <c r="L299" s="35" t="s">
        <v>68</v>
      </c>
      <c r="M299" s="34">
        <v>45714.0</v>
      </c>
      <c r="N299" s="35" t="s">
        <v>20</v>
      </c>
      <c r="O299" s="40"/>
      <c r="P299" s="61"/>
      <c r="Q299" s="61"/>
      <c r="R299" s="61"/>
      <c r="S299" s="61"/>
      <c r="T299" s="61"/>
      <c r="U299" s="80"/>
      <c r="V299" s="80"/>
      <c r="W299" s="80"/>
    </row>
    <row r="300">
      <c r="A300" s="34">
        <v>45705.0</v>
      </c>
      <c r="B300" s="168">
        <v>45716.0</v>
      </c>
      <c r="C300" s="35">
        <v>231019.0</v>
      </c>
      <c r="D300" s="35" t="s">
        <v>214</v>
      </c>
      <c r="E300" s="34">
        <v>45536.0</v>
      </c>
      <c r="F300" s="36">
        <f t="shared" si="4"/>
        <v>5</v>
      </c>
      <c r="G300" s="37">
        <v>45580.0</v>
      </c>
      <c r="H300" s="36">
        <f t="shared" si="5"/>
        <v>4</v>
      </c>
      <c r="I300" s="35" t="s">
        <v>39</v>
      </c>
      <c r="J300" s="35" t="s">
        <v>31</v>
      </c>
      <c r="K300" s="38"/>
      <c r="L300" s="39"/>
      <c r="M300" s="39"/>
      <c r="N300" s="35" t="s">
        <v>17</v>
      </c>
      <c r="O300" s="40"/>
      <c r="P300" s="61"/>
      <c r="Q300" s="61"/>
      <c r="R300" s="61"/>
      <c r="S300" s="61"/>
      <c r="T300" s="61"/>
      <c r="U300" s="80"/>
      <c r="V300" s="80"/>
      <c r="W300" s="80"/>
    </row>
    <row r="301">
      <c r="A301" s="34">
        <v>45705.0</v>
      </c>
      <c r="B301" s="168">
        <v>45716.0</v>
      </c>
      <c r="C301" s="35">
        <v>238181.0</v>
      </c>
      <c r="D301" s="35" t="s">
        <v>214</v>
      </c>
      <c r="E301" s="34">
        <v>45627.0</v>
      </c>
      <c r="F301" s="36">
        <f t="shared" si="4"/>
        <v>2</v>
      </c>
      <c r="G301" s="34">
        <v>45663.0</v>
      </c>
      <c r="H301" s="36">
        <f t="shared" si="5"/>
        <v>1</v>
      </c>
      <c r="I301" s="35" t="s">
        <v>39</v>
      </c>
      <c r="J301" s="35" t="s">
        <v>31</v>
      </c>
      <c r="K301" s="38"/>
      <c r="L301" s="39"/>
      <c r="M301" s="39"/>
      <c r="N301" s="35" t="s">
        <v>17</v>
      </c>
      <c r="O301" s="40"/>
      <c r="P301" s="61"/>
      <c r="Q301" s="61"/>
      <c r="R301" s="61"/>
      <c r="S301" s="61"/>
      <c r="T301" s="61"/>
      <c r="U301" s="80"/>
      <c r="V301" s="80"/>
      <c r="W301" s="80"/>
    </row>
    <row r="302">
      <c r="A302" s="34">
        <v>45705.0</v>
      </c>
      <c r="B302" s="168">
        <v>45716.0</v>
      </c>
      <c r="C302" s="35">
        <v>239723.0</v>
      </c>
      <c r="D302" s="35" t="s">
        <v>214</v>
      </c>
      <c r="E302" s="34">
        <v>45627.0</v>
      </c>
      <c r="F302" s="36">
        <f t="shared" si="4"/>
        <v>2</v>
      </c>
      <c r="G302" s="34">
        <v>45674.0</v>
      </c>
      <c r="H302" s="36">
        <f t="shared" si="5"/>
        <v>1</v>
      </c>
      <c r="I302" s="35" t="s">
        <v>62</v>
      </c>
      <c r="J302" s="35" t="s">
        <v>404</v>
      </c>
      <c r="K302" s="38"/>
      <c r="L302" s="39"/>
      <c r="M302" s="39"/>
      <c r="N302" s="35" t="s">
        <v>17</v>
      </c>
      <c r="O302" s="40"/>
      <c r="P302" s="61"/>
      <c r="Q302" s="61"/>
      <c r="R302" s="61"/>
      <c r="S302" s="61"/>
      <c r="T302" s="61"/>
      <c r="U302" s="80"/>
      <c r="V302" s="80"/>
      <c r="W302" s="80"/>
    </row>
    <row r="303">
      <c r="A303" s="34">
        <v>45705.0</v>
      </c>
      <c r="B303" s="168">
        <v>45716.0</v>
      </c>
      <c r="C303" s="35">
        <v>240071.0</v>
      </c>
      <c r="D303" s="35" t="s">
        <v>214</v>
      </c>
      <c r="E303" s="34">
        <v>45536.0</v>
      </c>
      <c r="F303" s="36">
        <f t="shared" si="4"/>
        <v>5</v>
      </c>
      <c r="G303" s="34">
        <v>45688.0</v>
      </c>
      <c r="H303" s="36">
        <f t="shared" si="5"/>
        <v>0</v>
      </c>
      <c r="I303" s="35" t="s">
        <v>268</v>
      </c>
      <c r="J303" s="35" t="s">
        <v>31</v>
      </c>
      <c r="K303" s="38"/>
      <c r="L303" s="39"/>
      <c r="M303" s="39"/>
      <c r="N303" s="35" t="s">
        <v>17</v>
      </c>
      <c r="O303" s="40"/>
      <c r="P303" s="61"/>
      <c r="Q303" s="61"/>
      <c r="R303" s="61"/>
      <c r="S303" s="61"/>
      <c r="T303" s="61"/>
      <c r="U303" s="80"/>
      <c r="V303" s="80"/>
      <c r="W303" s="80"/>
    </row>
    <row r="304">
      <c r="A304" s="34">
        <v>45705.0</v>
      </c>
      <c r="B304" s="168">
        <v>45716.0</v>
      </c>
      <c r="C304" s="35">
        <v>229249.0</v>
      </c>
      <c r="D304" s="35" t="s">
        <v>214</v>
      </c>
      <c r="E304" s="34">
        <v>45658.0</v>
      </c>
      <c r="F304" s="36">
        <f t="shared" si="4"/>
        <v>1</v>
      </c>
      <c r="G304" s="34">
        <v>45695.0</v>
      </c>
      <c r="H304" s="36">
        <f t="shared" si="5"/>
        <v>0</v>
      </c>
      <c r="I304" s="35" t="s">
        <v>268</v>
      </c>
      <c r="J304" s="39"/>
      <c r="K304" s="38"/>
      <c r="L304" s="39"/>
      <c r="M304" s="39"/>
      <c r="N304" s="35" t="s">
        <v>17</v>
      </c>
      <c r="O304" s="40"/>
      <c r="P304" s="61"/>
      <c r="Q304" s="61"/>
      <c r="R304" s="61"/>
      <c r="S304" s="61"/>
      <c r="T304" s="61"/>
      <c r="U304" s="80"/>
      <c r="V304" s="80"/>
      <c r="W304" s="80"/>
    </row>
    <row r="305">
      <c r="A305" s="34">
        <v>45705.0</v>
      </c>
      <c r="B305" s="168">
        <v>45716.0</v>
      </c>
      <c r="C305" s="35">
        <v>98353.0</v>
      </c>
      <c r="D305" s="35" t="s">
        <v>84</v>
      </c>
      <c r="E305" s="34">
        <v>44256.0</v>
      </c>
      <c r="F305" s="36">
        <f t="shared" si="4"/>
        <v>47</v>
      </c>
      <c r="G305" s="34">
        <v>44433.0</v>
      </c>
      <c r="H305" s="36">
        <f t="shared" si="5"/>
        <v>42</v>
      </c>
      <c r="I305" s="35" t="s">
        <v>47</v>
      </c>
      <c r="J305" s="35">
        <v>1012.0</v>
      </c>
      <c r="K305" s="38"/>
      <c r="L305" s="39"/>
      <c r="M305" s="39"/>
      <c r="N305" s="35" t="s">
        <v>17</v>
      </c>
      <c r="O305" s="40"/>
      <c r="P305" s="61"/>
      <c r="Q305" s="61"/>
      <c r="R305" s="61"/>
      <c r="S305" s="61"/>
      <c r="T305" s="61"/>
      <c r="U305" s="80"/>
      <c r="V305" s="80"/>
      <c r="W305" s="80"/>
    </row>
    <row r="306">
      <c r="A306" s="34">
        <v>45705.0</v>
      </c>
      <c r="B306" s="168">
        <v>45716.0</v>
      </c>
      <c r="C306" s="35">
        <v>83274.0</v>
      </c>
      <c r="D306" s="35" t="s">
        <v>84</v>
      </c>
      <c r="E306" s="34">
        <v>44287.0</v>
      </c>
      <c r="F306" s="36">
        <f t="shared" si="4"/>
        <v>46</v>
      </c>
      <c r="G306" s="34">
        <v>44335.0</v>
      </c>
      <c r="H306" s="36">
        <f t="shared" si="5"/>
        <v>45</v>
      </c>
      <c r="I306" s="35" t="s">
        <v>67</v>
      </c>
      <c r="J306" s="35">
        <v>4012.0</v>
      </c>
      <c r="K306" s="38"/>
      <c r="L306" s="39"/>
      <c r="M306" s="39"/>
      <c r="N306" s="35" t="s">
        <v>17</v>
      </c>
      <c r="O306" s="40"/>
      <c r="P306" s="61"/>
      <c r="Q306" s="61"/>
      <c r="R306" s="61"/>
      <c r="S306" s="61"/>
      <c r="T306" s="61"/>
      <c r="U306" s="80"/>
      <c r="V306" s="80"/>
      <c r="W306" s="80"/>
    </row>
    <row r="307">
      <c r="A307" s="34">
        <v>45705.0</v>
      </c>
      <c r="B307" s="168">
        <v>45716.0</v>
      </c>
      <c r="C307" s="35">
        <v>133813.0</v>
      </c>
      <c r="D307" s="35" t="s">
        <v>84</v>
      </c>
      <c r="E307" s="34">
        <v>44621.0</v>
      </c>
      <c r="F307" s="36">
        <f t="shared" si="4"/>
        <v>35</v>
      </c>
      <c r="G307" s="34">
        <v>44713.0</v>
      </c>
      <c r="H307" s="36">
        <f t="shared" si="5"/>
        <v>32</v>
      </c>
      <c r="I307" s="35" t="s">
        <v>39</v>
      </c>
      <c r="J307" s="35">
        <v>516.0</v>
      </c>
      <c r="K307" s="38"/>
      <c r="L307" s="39"/>
      <c r="M307" s="37">
        <v>45716.0</v>
      </c>
      <c r="N307" s="35" t="s">
        <v>87</v>
      </c>
      <c r="O307" s="55"/>
      <c r="P307" s="61"/>
      <c r="Q307" s="61"/>
      <c r="R307" s="61"/>
      <c r="S307" s="61"/>
      <c r="T307" s="61"/>
      <c r="U307" s="80"/>
      <c r="V307" s="80"/>
      <c r="W307" s="80"/>
    </row>
    <row r="308">
      <c r="A308" s="34">
        <v>45705.0</v>
      </c>
      <c r="B308" s="168">
        <v>45716.0</v>
      </c>
      <c r="C308" s="35">
        <v>188103.0</v>
      </c>
      <c r="D308" s="35" t="s">
        <v>84</v>
      </c>
      <c r="E308" s="34">
        <v>45108.0</v>
      </c>
      <c r="F308" s="36">
        <f t="shared" si="4"/>
        <v>19</v>
      </c>
      <c r="G308" s="34">
        <v>45113.0</v>
      </c>
      <c r="H308" s="36">
        <f t="shared" si="5"/>
        <v>19</v>
      </c>
      <c r="I308" s="35" t="s">
        <v>39</v>
      </c>
      <c r="J308" s="35">
        <v>535.0</v>
      </c>
      <c r="K308" s="38"/>
      <c r="L308" s="39"/>
      <c r="M308" s="37">
        <v>45586.0</v>
      </c>
      <c r="N308" s="35" t="s">
        <v>17</v>
      </c>
      <c r="O308" s="40"/>
      <c r="P308" s="61"/>
      <c r="Q308" s="61"/>
      <c r="R308" s="61"/>
      <c r="S308" s="61"/>
      <c r="T308" s="61"/>
      <c r="U308" s="80"/>
      <c r="V308" s="80"/>
      <c r="W308" s="80"/>
    </row>
    <row r="309">
      <c r="A309" s="34">
        <v>45705.0</v>
      </c>
      <c r="B309" s="168">
        <v>45716.0</v>
      </c>
      <c r="C309" s="35">
        <v>207619.0</v>
      </c>
      <c r="D309" s="35" t="s">
        <v>84</v>
      </c>
      <c r="E309" s="34">
        <v>45323.0</v>
      </c>
      <c r="F309" s="36">
        <f t="shared" si="4"/>
        <v>12</v>
      </c>
      <c r="G309" s="34">
        <v>45377.0</v>
      </c>
      <c r="H309" s="36">
        <f t="shared" si="5"/>
        <v>11</v>
      </c>
      <c r="I309" s="35" t="s">
        <v>39</v>
      </c>
      <c r="J309" s="35" t="s">
        <v>467</v>
      </c>
      <c r="K309" s="38"/>
      <c r="L309" s="39"/>
      <c r="M309" s="34">
        <v>45716.0</v>
      </c>
      <c r="N309" s="35" t="s">
        <v>15</v>
      </c>
      <c r="O309" s="40"/>
      <c r="P309" s="61"/>
      <c r="Q309" s="61"/>
      <c r="R309" s="61"/>
      <c r="S309" s="61"/>
      <c r="T309" s="61"/>
      <c r="U309" s="80"/>
      <c r="V309" s="80"/>
      <c r="W309" s="80"/>
    </row>
    <row r="310">
      <c r="A310" s="34">
        <v>45705.0</v>
      </c>
      <c r="B310" s="168">
        <v>45716.0</v>
      </c>
      <c r="C310" s="35">
        <v>211464.0</v>
      </c>
      <c r="D310" s="35" t="s">
        <v>84</v>
      </c>
      <c r="E310" s="34">
        <v>45352.0</v>
      </c>
      <c r="F310" s="36">
        <f t="shared" si="4"/>
        <v>11</v>
      </c>
      <c r="G310" s="34">
        <v>45422.0</v>
      </c>
      <c r="H310" s="36">
        <f t="shared" si="5"/>
        <v>9</v>
      </c>
      <c r="I310" s="35" t="s">
        <v>39</v>
      </c>
      <c r="J310" s="35">
        <v>514.0</v>
      </c>
      <c r="K310" s="38"/>
      <c r="L310" s="39"/>
      <c r="M310" s="34">
        <v>45660.0</v>
      </c>
      <c r="N310" s="35" t="s">
        <v>17</v>
      </c>
      <c r="O310" s="40"/>
      <c r="P310" s="61"/>
      <c r="Q310" s="61"/>
      <c r="R310" s="61"/>
      <c r="S310" s="61"/>
      <c r="T310" s="61"/>
      <c r="U310" s="80"/>
      <c r="V310" s="80"/>
      <c r="W310" s="80"/>
    </row>
    <row r="311">
      <c r="A311" s="34">
        <v>45705.0</v>
      </c>
      <c r="B311" s="168">
        <v>45716.0</v>
      </c>
      <c r="C311" s="35">
        <v>212690.0</v>
      </c>
      <c r="D311" s="35" t="s">
        <v>84</v>
      </c>
      <c r="E311" s="34">
        <v>45383.0</v>
      </c>
      <c r="F311" s="36">
        <f t="shared" si="4"/>
        <v>10</v>
      </c>
      <c r="G311" s="34">
        <v>45414.0</v>
      </c>
      <c r="H311" s="36">
        <f t="shared" si="5"/>
        <v>9</v>
      </c>
      <c r="I311" s="35" t="s">
        <v>265</v>
      </c>
      <c r="J311" s="39"/>
      <c r="K311" s="38"/>
      <c r="L311" s="39"/>
      <c r="M311" s="39"/>
      <c r="N311" s="35" t="s">
        <v>17</v>
      </c>
      <c r="O311" s="40"/>
      <c r="P311" s="61"/>
      <c r="Q311" s="61"/>
      <c r="R311" s="61"/>
      <c r="S311" s="61"/>
      <c r="T311" s="61"/>
      <c r="U311" s="80"/>
      <c r="V311" s="80"/>
      <c r="W311" s="80"/>
    </row>
    <row r="312">
      <c r="A312" s="34">
        <v>45708.0</v>
      </c>
      <c r="B312" s="34">
        <v>45713.0</v>
      </c>
      <c r="C312" s="35">
        <v>187183.0</v>
      </c>
      <c r="D312" s="35" t="s">
        <v>84</v>
      </c>
      <c r="E312" s="34">
        <v>45170.0</v>
      </c>
      <c r="F312" s="36">
        <f t="shared" si="4"/>
        <v>17</v>
      </c>
      <c r="G312" s="34">
        <v>45102.0</v>
      </c>
      <c r="H312" s="36">
        <f t="shared" si="5"/>
        <v>20</v>
      </c>
      <c r="I312" s="35" t="s">
        <v>39</v>
      </c>
      <c r="J312" s="35">
        <v>535.0</v>
      </c>
      <c r="K312" s="48">
        <v>4500.0</v>
      </c>
      <c r="L312" s="35" t="s">
        <v>68</v>
      </c>
      <c r="M312" s="34">
        <v>45713.0</v>
      </c>
      <c r="N312" s="35" t="s">
        <v>21</v>
      </c>
      <c r="O312" s="55" t="s">
        <v>231</v>
      </c>
      <c r="P312" s="61"/>
      <c r="Q312" s="61"/>
      <c r="R312" s="61"/>
      <c r="S312" s="61"/>
      <c r="T312" s="61"/>
      <c r="U312" s="80"/>
      <c r="V312" s="80"/>
      <c r="W312" s="80"/>
    </row>
    <row r="313">
      <c r="A313" s="34">
        <v>45705.0</v>
      </c>
      <c r="B313" s="168">
        <v>45716.0</v>
      </c>
      <c r="C313" s="35">
        <v>191386.0</v>
      </c>
      <c r="D313" s="35" t="s">
        <v>84</v>
      </c>
      <c r="E313" s="34">
        <v>45139.0</v>
      </c>
      <c r="F313" s="36">
        <f t="shared" si="4"/>
        <v>18</v>
      </c>
      <c r="G313" s="34">
        <v>45236.0</v>
      </c>
      <c r="H313" s="36">
        <f t="shared" si="5"/>
        <v>15</v>
      </c>
      <c r="I313" s="35" t="s">
        <v>39</v>
      </c>
      <c r="J313" s="35">
        <v>535.0</v>
      </c>
      <c r="K313" s="38"/>
      <c r="L313" s="39"/>
      <c r="M313" s="37">
        <v>45643.0</v>
      </c>
      <c r="N313" s="35" t="s">
        <v>17</v>
      </c>
      <c r="O313" s="40"/>
      <c r="P313" s="61"/>
      <c r="Q313" s="61"/>
      <c r="R313" s="61"/>
      <c r="S313" s="61"/>
      <c r="T313" s="61"/>
      <c r="U313" s="80"/>
      <c r="V313" s="80"/>
      <c r="W313" s="80"/>
    </row>
    <row r="314">
      <c r="A314" s="34">
        <v>45705.0</v>
      </c>
      <c r="B314" s="168">
        <v>45716.0</v>
      </c>
      <c r="C314" s="35">
        <v>195429.0</v>
      </c>
      <c r="D314" s="35" t="s">
        <v>84</v>
      </c>
      <c r="E314" s="34">
        <v>45261.0</v>
      </c>
      <c r="F314" s="36">
        <f t="shared" si="4"/>
        <v>14</v>
      </c>
      <c r="G314" s="37">
        <v>45271.0</v>
      </c>
      <c r="H314" s="36">
        <f t="shared" si="5"/>
        <v>14</v>
      </c>
      <c r="I314" s="35" t="s">
        <v>67</v>
      </c>
      <c r="J314" s="35">
        <v>4012.0</v>
      </c>
      <c r="K314" s="38"/>
      <c r="L314" s="39"/>
      <c r="M314" s="39"/>
      <c r="N314" s="35" t="s">
        <v>17</v>
      </c>
      <c r="O314" s="40"/>
      <c r="P314" s="61"/>
      <c r="Q314" s="61"/>
      <c r="R314" s="61"/>
      <c r="S314" s="61"/>
      <c r="T314" s="61"/>
      <c r="U314" s="80"/>
      <c r="V314" s="80"/>
      <c r="W314" s="80"/>
    </row>
    <row r="315">
      <c r="A315" s="34">
        <v>45705.0</v>
      </c>
      <c r="B315" s="168">
        <v>45716.0</v>
      </c>
      <c r="C315" s="35">
        <v>198570.0</v>
      </c>
      <c r="D315" s="35" t="s">
        <v>84</v>
      </c>
      <c r="E315" s="34">
        <v>44440.0</v>
      </c>
      <c r="F315" s="36">
        <f t="shared" si="4"/>
        <v>41</v>
      </c>
      <c r="G315" s="34">
        <v>45303.0</v>
      </c>
      <c r="H315" s="36">
        <f t="shared" si="5"/>
        <v>13</v>
      </c>
      <c r="I315" s="35" t="s">
        <v>67</v>
      </c>
      <c r="J315" s="35">
        <v>4030.0</v>
      </c>
      <c r="K315" s="38"/>
      <c r="L315" s="39"/>
      <c r="M315" s="39"/>
      <c r="N315" s="35" t="s">
        <v>17</v>
      </c>
      <c r="O315" s="40"/>
      <c r="P315" s="61"/>
      <c r="Q315" s="61"/>
      <c r="R315" s="61"/>
      <c r="S315" s="61"/>
      <c r="T315" s="61"/>
      <c r="U315" s="80"/>
      <c r="V315" s="80"/>
      <c r="W315" s="80"/>
    </row>
    <row r="316">
      <c r="A316" s="34">
        <v>45705.0</v>
      </c>
      <c r="B316" s="168">
        <v>45716.0</v>
      </c>
      <c r="C316" s="35">
        <v>201567.0</v>
      </c>
      <c r="D316" s="35" t="s">
        <v>84</v>
      </c>
      <c r="E316" s="34">
        <v>45261.0</v>
      </c>
      <c r="F316" s="36">
        <f t="shared" si="4"/>
        <v>14</v>
      </c>
      <c r="G316" s="34">
        <v>45329.0</v>
      </c>
      <c r="H316" s="36">
        <f t="shared" si="5"/>
        <v>12</v>
      </c>
      <c r="I316" s="35" t="s">
        <v>39</v>
      </c>
      <c r="J316" s="35" t="s">
        <v>31</v>
      </c>
      <c r="K316" s="38"/>
      <c r="L316" s="39"/>
      <c r="M316" s="39"/>
      <c r="N316" s="35" t="s">
        <v>17</v>
      </c>
      <c r="O316" s="40"/>
      <c r="P316" s="61"/>
      <c r="Q316" s="61"/>
      <c r="R316" s="61"/>
      <c r="S316" s="61"/>
      <c r="T316" s="61"/>
      <c r="U316" s="80"/>
      <c r="V316" s="80"/>
      <c r="W316" s="80"/>
    </row>
    <row r="317">
      <c r="A317" s="34">
        <v>45705.0</v>
      </c>
      <c r="B317" s="168">
        <v>45716.0</v>
      </c>
      <c r="C317" s="35">
        <v>208322.0</v>
      </c>
      <c r="D317" s="35" t="s">
        <v>84</v>
      </c>
      <c r="E317" s="34">
        <v>45352.0</v>
      </c>
      <c r="F317" s="36">
        <f t="shared" si="4"/>
        <v>11</v>
      </c>
      <c r="G317" s="34">
        <v>45379.0</v>
      </c>
      <c r="H317" s="36">
        <f t="shared" si="5"/>
        <v>11</v>
      </c>
      <c r="I317" s="35" t="s">
        <v>39</v>
      </c>
      <c r="J317" s="35">
        <v>512.0</v>
      </c>
      <c r="K317" s="38"/>
      <c r="L317" s="39"/>
      <c r="M317" s="37">
        <v>45608.0</v>
      </c>
      <c r="N317" s="35" t="s">
        <v>17</v>
      </c>
      <c r="O317" s="40"/>
      <c r="P317" s="61"/>
      <c r="Q317" s="61"/>
      <c r="R317" s="61"/>
      <c r="S317" s="61"/>
      <c r="T317" s="61"/>
      <c r="U317" s="80"/>
      <c r="V317" s="80"/>
      <c r="W317" s="80"/>
    </row>
    <row r="318">
      <c r="A318" s="34">
        <v>45705.0</v>
      </c>
      <c r="B318" s="168">
        <v>45716.0</v>
      </c>
      <c r="C318" s="35">
        <v>212365.0</v>
      </c>
      <c r="D318" s="35" t="s">
        <v>84</v>
      </c>
      <c r="E318" s="34">
        <v>45383.0</v>
      </c>
      <c r="F318" s="36">
        <f t="shared" si="4"/>
        <v>10</v>
      </c>
      <c r="G318" s="34">
        <v>45412.0</v>
      </c>
      <c r="H318" s="36">
        <f t="shared" si="5"/>
        <v>9</v>
      </c>
      <c r="I318" s="35" t="s">
        <v>39</v>
      </c>
      <c r="J318" s="35" t="s">
        <v>458</v>
      </c>
      <c r="K318" s="38"/>
      <c r="L318" s="39"/>
      <c r="M318" s="39"/>
      <c r="N318" s="35" t="s">
        <v>17</v>
      </c>
      <c r="O318" s="40"/>
      <c r="P318" s="61"/>
      <c r="Q318" s="61"/>
      <c r="R318" s="61"/>
      <c r="S318" s="61"/>
      <c r="T318" s="61"/>
      <c r="U318" s="80"/>
      <c r="V318" s="80"/>
      <c r="W318" s="80"/>
    </row>
    <row r="319">
      <c r="A319" s="34">
        <v>45705.0</v>
      </c>
      <c r="B319" s="168">
        <v>45716.0</v>
      </c>
      <c r="C319" s="35">
        <v>236355.0</v>
      </c>
      <c r="D319" s="35" t="s">
        <v>84</v>
      </c>
      <c r="E319" s="34">
        <v>45566.0</v>
      </c>
      <c r="F319" s="36">
        <f t="shared" si="4"/>
        <v>4</v>
      </c>
      <c r="G319" s="37">
        <v>45636.0</v>
      </c>
      <c r="H319" s="36">
        <f t="shared" si="5"/>
        <v>2</v>
      </c>
      <c r="I319" s="35" t="s">
        <v>39</v>
      </c>
      <c r="J319" s="35" t="s">
        <v>458</v>
      </c>
      <c r="K319" s="38"/>
      <c r="L319" s="39"/>
      <c r="M319" s="39"/>
      <c r="N319" s="35" t="s">
        <v>17</v>
      </c>
      <c r="O319" s="40"/>
      <c r="P319" s="61"/>
      <c r="Q319" s="61"/>
      <c r="R319" s="61"/>
      <c r="S319" s="61"/>
      <c r="T319" s="61"/>
      <c r="U319" s="80"/>
      <c r="V319" s="80"/>
      <c r="W319" s="80"/>
    </row>
    <row r="320">
      <c r="A320" s="34">
        <v>45705.0</v>
      </c>
      <c r="B320" s="168">
        <v>45716.0</v>
      </c>
      <c r="C320" s="35">
        <v>227666.0</v>
      </c>
      <c r="D320" s="35" t="s">
        <v>248</v>
      </c>
      <c r="E320" s="34">
        <v>45444.0</v>
      </c>
      <c r="F320" s="36">
        <f t="shared" si="4"/>
        <v>8</v>
      </c>
      <c r="G320" s="34">
        <v>45547.0</v>
      </c>
      <c r="H320" s="36">
        <f t="shared" si="5"/>
        <v>5</v>
      </c>
      <c r="I320" s="35" t="s">
        <v>39</v>
      </c>
      <c r="J320" s="35" t="s">
        <v>458</v>
      </c>
      <c r="K320" s="38"/>
      <c r="L320" s="39"/>
      <c r="M320" s="39"/>
      <c r="N320" s="35" t="s">
        <v>17</v>
      </c>
      <c r="O320" s="40"/>
      <c r="P320" s="61"/>
      <c r="Q320" s="61"/>
      <c r="R320" s="61"/>
      <c r="S320" s="61"/>
      <c r="T320" s="61"/>
      <c r="U320" s="80"/>
      <c r="V320" s="80"/>
      <c r="W320" s="80"/>
    </row>
    <row r="321">
      <c r="A321" s="34">
        <v>45705.0</v>
      </c>
      <c r="B321" s="168">
        <v>45716.0</v>
      </c>
      <c r="C321" s="35">
        <v>239655.0</v>
      </c>
      <c r="D321" s="35" t="s">
        <v>248</v>
      </c>
      <c r="E321" s="34">
        <v>45627.0</v>
      </c>
      <c r="F321" s="36">
        <f t="shared" si="4"/>
        <v>2</v>
      </c>
      <c r="G321" s="34">
        <v>45680.0</v>
      </c>
      <c r="H321" s="36">
        <f t="shared" si="5"/>
        <v>1</v>
      </c>
      <c r="I321" s="35" t="s">
        <v>49</v>
      </c>
      <c r="J321" s="39"/>
      <c r="K321" s="38"/>
      <c r="L321" s="39"/>
      <c r="M321" s="39"/>
      <c r="N321" s="35" t="s">
        <v>17</v>
      </c>
      <c r="O321" s="40"/>
      <c r="P321" s="61"/>
      <c r="Q321" s="61"/>
      <c r="R321" s="61"/>
      <c r="S321" s="61"/>
      <c r="T321" s="61"/>
      <c r="U321" s="80"/>
      <c r="V321" s="80"/>
      <c r="W321" s="80"/>
    </row>
    <row r="322">
      <c r="A322" s="34">
        <v>45705.0</v>
      </c>
      <c r="B322" s="168">
        <v>45716.0</v>
      </c>
      <c r="C322" s="35">
        <v>218893.0</v>
      </c>
      <c r="D322" s="35" t="s">
        <v>248</v>
      </c>
      <c r="E322" s="34">
        <v>45261.0</v>
      </c>
      <c r="F322" s="36">
        <f t="shared" si="4"/>
        <v>14</v>
      </c>
      <c r="G322" s="34">
        <v>45464.0</v>
      </c>
      <c r="H322" s="36">
        <f t="shared" si="5"/>
        <v>8</v>
      </c>
      <c r="I322" s="35" t="s">
        <v>39</v>
      </c>
      <c r="J322" s="35">
        <v>535.0</v>
      </c>
      <c r="K322" s="38"/>
      <c r="L322" s="39"/>
      <c r="M322" s="34">
        <v>45663.0</v>
      </c>
      <c r="N322" s="35" t="s">
        <v>17</v>
      </c>
      <c r="O322" s="40"/>
      <c r="P322" s="61"/>
      <c r="Q322" s="61"/>
      <c r="R322" s="61"/>
      <c r="S322" s="61"/>
      <c r="T322" s="61"/>
      <c r="U322" s="80"/>
      <c r="V322" s="80"/>
      <c r="W322" s="80"/>
    </row>
    <row r="323">
      <c r="A323" s="34">
        <v>45705.0</v>
      </c>
      <c r="B323" s="168">
        <v>45713.0</v>
      </c>
      <c r="C323" s="35">
        <v>222150.0</v>
      </c>
      <c r="D323" s="35" t="s">
        <v>248</v>
      </c>
      <c r="E323" s="34">
        <v>44835.0</v>
      </c>
      <c r="F323" s="36">
        <f t="shared" si="4"/>
        <v>28</v>
      </c>
      <c r="G323" s="34">
        <v>45492.0</v>
      </c>
      <c r="H323" s="36">
        <f t="shared" si="5"/>
        <v>7</v>
      </c>
      <c r="I323" s="35" t="s">
        <v>39</v>
      </c>
      <c r="J323" s="35">
        <v>502.0</v>
      </c>
      <c r="K323" s="38"/>
      <c r="L323" s="35" t="s">
        <v>68</v>
      </c>
      <c r="M323" s="37">
        <v>45713.0</v>
      </c>
      <c r="N323" s="35" t="s">
        <v>20</v>
      </c>
      <c r="O323" s="40"/>
      <c r="P323" s="61"/>
      <c r="Q323" s="61"/>
      <c r="R323" s="61"/>
      <c r="S323" s="61"/>
      <c r="T323" s="61"/>
      <c r="U323" s="80"/>
      <c r="V323" s="80"/>
      <c r="W323" s="80"/>
    </row>
    <row r="324">
      <c r="A324" s="34">
        <v>45705.0</v>
      </c>
      <c r="B324" s="168">
        <v>45716.0</v>
      </c>
      <c r="C324" s="35">
        <v>224784.0</v>
      </c>
      <c r="D324" s="35" t="s">
        <v>248</v>
      </c>
      <c r="E324" s="34">
        <v>45474.0</v>
      </c>
      <c r="F324" s="36">
        <f t="shared" si="4"/>
        <v>7</v>
      </c>
      <c r="G324" s="34">
        <v>45527.0</v>
      </c>
      <c r="H324" s="36">
        <f t="shared" si="5"/>
        <v>6</v>
      </c>
      <c r="I324" s="35" t="s">
        <v>39</v>
      </c>
      <c r="J324" s="35" t="s">
        <v>458</v>
      </c>
      <c r="K324" s="38"/>
      <c r="L324" s="39"/>
      <c r="M324" s="39"/>
      <c r="N324" s="35" t="s">
        <v>17</v>
      </c>
      <c r="O324" s="40"/>
      <c r="P324" s="61"/>
      <c r="Q324" s="61"/>
      <c r="R324" s="61"/>
      <c r="S324" s="61"/>
      <c r="T324" s="61"/>
      <c r="U324" s="80"/>
      <c r="V324" s="80"/>
      <c r="W324" s="80"/>
    </row>
    <row r="325">
      <c r="A325" s="34">
        <v>45705.0</v>
      </c>
      <c r="B325" s="168">
        <v>45716.0</v>
      </c>
      <c r="C325" s="35">
        <v>229507.0</v>
      </c>
      <c r="D325" s="35" t="s">
        <v>248</v>
      </c>
      <c r="E325" s="34">
        <v>45536.0</v>
      </c>
      <c r="F325" s="36">
        <f t="shared" si="4"/>
        <v>5</v>
      </c>
      <c r="G325" s="34">
        <v>45567.0</v>
      </c>
      <c r="H325" s="36">
        <f t="shared" si="5"/>
        <v>4</v>
      </c>
      <c r="I325" s="35" t="s">
        <v>39</v>
      </c>
      <c r="J325" s="35" t="s">
        <v>458</v>
      </c>
      <c r="K325" s="38"/>
      <c r="L325" s="39"/>
      <c r="M325" s="39"/>
      <c r="N325" s="35" t="s">
        <v>17</v>
      </c>
      <c r="O325" s="40"/>
      <c r="P325" s="61"/>
      <c r="Q325" s="61"/>
      <c r="R325" s="61"/>
      <c r="S325" s="61"/>
      <c r="T325" s="61"/>
      <c r="U325" s="80"/>
      <c r="V325" s="80"/>
      <c r="W325" s="80"/>
    </row>
    <row r="326">
      <c r="A326" s="34">
        <v>45705.0</v>
      </c>
      <c r="B326" s="168">
        <v>45716.0</v>
      </c>
      <c r="C326" s="35">
        <v>231053.0</v>
      </c>
      <c r="D326" s="35" t="s">
        <v>248</v>
      </c>
      <c r="E326" s="34">
        <v>45536.0</v>
      </c>
      <c r="F326" s="36">
        <f t="shared" si="4"/>
        <v>5</v>
      </c>
      <c r="G326" s="37">
        <v>45590.0</v>
      </c>
      <c r="H326" s="36">
        <f t="shared" si="5"/>
        <v>4</v>
      </c>
      <c r="I326" s="35" t="s">
        <v>39</v>
      </c>
      <c r="J326" s="35" t="s">
        <v>458</v>
      </c>
      <c r="K326" s="38"/>
      <c r="L326" s="39"/>
      <c r="M326" s="39"/>
      <c r="N326" s="35" t="s">
        <v>17</v>
      </c>
      <c r="O326" s="40"/>
      <c r="P326" s="61"/>
      <c r="Q326" s="61"/>
      <c r="R326" s="61"/>
      <c r="S326" s="61"/>
      <c r="T326" s="61"/>
      <c r="U326" s="80"/>
      <c r="V326" s="80"/>
      <c r="W326" s="80"/>
    </row>
    <row r="327">
      <c r="A327" s="34">
        <v>45705.0</v>
      </c>
      <c r="B327" s="168">
        <v>45716.0</v>
      </c>
      <c r="C327" s="35">
        <v>233578.0</v>
      </c>
      <c r="D327" s="35" t="s">
        <v>248</v>
      </c>
      <c r="E327" s="34">
        <v>45536.0</v>
      </c>
      <c r="F327" s="36">
        <f t="shared" si="4"/>
        <v>5</v>
      </c>
      <c r="G327" s="34">
        <v>45543.0</v>
      </c>
      <c r="H327" s="36">
        <f t="shared" si="5"/>
        <v>5</v>
      </c>
      <c r="I327" s="35" t="s">
        <v>39</v>
      </c>
      <c r="J327" s="35" t="s">
        <v>458</v>
      </c>
      <c r="K327" s="38"/>
      <c r="L327" s="39"/>
      <c r="M327" s="39"/>
      <c r="N327" s="35" t="s">
        <v>17</v>
      </c>
      <c r="O327" s="40"/>
      <c r="P327" s="61"/>
      <c r="Q327" s="61"/>
      <c r="R327" s="61"/>
      <c r="S327" s="61"/>
      <c r="T327" s="61"/>
      <c r="U327" s="80"/>
      <c r="V327" s="80"/>
      <c r="W327" s="80"/>
    </row>
    <row r="328">
      <c r="A328" s="34">
        <v>45705.0</v>
      </c>
      <c r="B328" s="168">
        <v>45716.0</v>
      </c>
      <c r="C328" s="35">
        <v>235186.0</v>
      </c>
      <c r="D328" s="35" t="s">
        <v>248</v>
      </c>
      <c r="E328" s="34">
        <v>45597.0</v>
      </c>
      <c r="F328" s="36">
        <f t="shared" si="4"/>
        <v>3</v>
      </c>
      <c r="G328" s="37">
        <v>45621.0</v>
      </c>
      <c r="H328" s="36">
        <f t="shared" si="5"/>
        <v>3</v>
      </c>
      <c r="I328" s="35" t="s">
        <v>39</v>
      </c>
      <c r="J328" s="35" t="s">
        <v>458</v>
      </c>
      <c r="K328" s="38"/>
      <c r="L328" s="39"/>
      <c r="M328" s="39"/>
      <c r="N328" s="35" t="s">
        <v>17</v>
      </c>
      <c r="O328" s="40"/>
      <c r="P328" s="61"/>
      <c r="Q328" s="61"/>
      <c r="R328" s="61"/>
      <c r="S328" s="61"/>
      <c r="T328" s="61"/>
      <c r="U328" s="80"/>
      <c r="V328" s="80"/>
      <c r="W328" s="80"/>
    </row>
    <row r="329">
      <c r="A329" s="34">
        <v>45705.0</v>
      </c>
      <c r="B329" s="168">
        <v>45716.0</v>
      </c>
      <c r="C329" s="35">
        <v>234904.0</v>
      </c>
      <c r="D329" s="35" t="s">
        <v>248</v>
      </c>
      <c r="E329" s="34">
        <v>45597.0</v>
      </c>
      <c r="F329" s="36">
        <f t="shared" si="4"/>
        <v>3</v>
      </c>
      <c r="G329" s="34">
        <v>45631.0</v>
      </c>
      <c r="H329" s="36">
        <f t="shared" si="5"/>
        <v>2</v>
      </c>
      <c r="I329" s="35" t="s">
        <v>62</v>
      </c>
      <c r="J329" s="35" t="s">
        <v>404</v>
      </c>
      <c r="K329" s="38"/>
      <c r="L329" s="39"/>
      <c r="M329" s="39"/>
      <c r="N329" s="35" t="s">
        <v>17</v>
      </c>
      <c r="O329" s="40"/>
      <c r="P329" s="61"/>
      <c r="Q329" s="61"/>
      <c r="R329" s="61"/>
      <c r="S329" s="61"/>
      <c r="T329" s="61"/>
      <c r="U329" s="80"/>
      <c r="V329" s="80"/>
      <c r="W329" s="80"/>
    </row>
    <row r="330">
      <c r="A330" s="34">
        <v>45705.0</v>
      </c>
      <c r="B330" s="168">
        <v>45716.0</v>
      </c>
      <c r="C330" s="35">
        <v>237180.0</v>
      </c>
      <c r="D330" s="35" t="s">
        <v>248</v>
      </c>
      <c r="E330" s="34">
        <v>45627.0</v>
      </c>
      <c r="F330" s="36">
        <f t="shared" si="4"/>
        <v>2</v>
      </c>
      <c r="G330" s="37">
        <v>45642.0</v>
      </c>
      <c r="H330" s="36">
        <f t="shared" si="5"/>
        <v>2</v>
      </c>
      <c r="I330" s="35" t="s">
        <v>268</v>
      </c>
      <c r="J330" s="35" t="s">
        <v>404</v>
      </c>
      <c r="K330" s="38"/>
      <c r="L330" s="39"/>
      <c r="M330" s="39"/>
      <c r="N330" s="35" t="s">
        <v>17</v>
      </c>
      <c r="O330" s="40"/>
      <c r="P330" s="61"/>
      <c r="Q330" s="61"/>
      <c r="R330" s="61"/>
      <c r="S330" s="61"/>
      <c r="T330" s="61"/>
      <c r="U330" s="80"/>
      <c r="V330" s="80"/>
      <c r="W330" s="80"/>
    </row>
    <row r="331">
      <c r="A331" s="34">
        <v>45705.0</v>
      </c>
      <c r="B331" s="168">
        <v>45716.0</v>
      </c>
      <c r="C331" s="35">
        <v>238527.0</v>
      </c>
      <c r="D331" s="35" t="s">
        <v>248</v>
      </c>
      <c r="E331" s="34">
        <v>45597.0</v>
      </c>
      <c r="F331" s="36">
        <f t="shared" si="4"/>
        <v>3</v>
      </c>
      <c r="G331" s="34">
        <v>45664.0</v>
      </c>
      <c r="H331" s="36">
        <f t="shared" si="5"/>
        <v>1</v>
      </c>
      <c r="I331" s="35" t="s">
        <v>39</v>
      </c>
      <c r="J331" s="35" t="s">
        <v>458</v>
      </c>
      <c r="K331" s="38"/>
      <c r="L331" s="39"/>
      <c r="M331" s="39"/>
      <c r="N331" s="35" t="s">
        <v>17</v>
      </c>
      <c r="O331" s="40"/>
      <c r="P331" s="61"/>
      <c r="Q331" s="61"/>
      <c r="R331" s="61"/>
      <c r="S331" s="61"/>
      <c r="T331" s="61"/>
      <c r="U331" s="80"/>
      <c r="V331" s="80"/>
      <c r="W331" s="80"/>
    </row>
    <row r="332">
      <c r="A332" s="34">
        <v>45694.0</v>
      </c>
      <c r="B332" s="34">
        <v>45706.0</v>
      </c>
      <c r="C332" s="35">
        <v>206551.0</v>
      </c>
      <c r="D332" s="35" t="s">
        <v>248</v>
      </c>
      <c r="E332" s="34">
        <v>45323.0</v>
      </c>
      <c r="F332" s="36">
        <f t="shared" si="4"/>
        <v>12</v>
      </c>
      <c r="G332" s="34">
        <v>45366.0</v>
      </c>
      <c r="H332" s="36">
        <f t="shared" si="5"/>
        <v>11</v>
      </c>
      <c r="I332" s="35" t="s">
        <v>43</v>
      </c>
      <c r="J332" s="35">
        <v>310.0</v>
      </c>
      <c r="K332" s="48" t="s">
        <v>74</v>
      </c>
      <c r="L332" s="39"/>
      <c r="M332" s="34">
        <v>45706.0</v>
      </c>
      <c r="N332" s="35" t="s">
        <v>15</v>
      </c>
      <c r="O332" s="40"/>
      <c r="P332" s="61"/>
      <c r="Q332" s="61"/>
      <c r="R332" s="61"/>
      <c r="S332" s="61"/>
      <c r="T332" s="61"/>
      <c r="U332" s="80"/>
      <c r="V332" s="80"/>
      <c r="W332" s="80"/>
    </row>
    <row r="333">
      <c r="A333" s="34">
        <v>45705.0</v>
      </c>
      <c r="B333" s="168">
        <v>45716.0</v>
      </c>
      <c r="C333" s="35">
        <v>240850.0</v>
      </c>
      <c r="D333" s="35" t="s">
        <v>248</v>
      </c>
      <c r="E333" s="34">
        <v>45627.0</v>
      </c>
      <c r="F333" s="36">
        <f t="shared" si="4"/>
        <v>2</v>
      </c>
      <c r="G333" s="34">
        <v>45686.0</v>
      </c>
      <c r="H333" s="36">
        <f t="shared" si="5"/>
        <v>0</v>
      </c>
      <c r="I333" s="35" t="s">
        <v>46</v>
      </c>
      <c r="J333" s="35" t="s">
        <v>31</v>
      </c>
      <c r="K333" s="38"/>
      <c r="L333" s="39"/>
      <c r="M333" s="39"/>
      <c r="N333" s="35" t="s">
        <v>17</v>
      </c>
      <c r="O333" s="40"/>
      <c r="P333" s="61"/>
      <c r="Q333" s="61"/>
      <c r="R333" s="61"/>
      <c r="S333" s="61"/>
      <c r="T333" s="61"/>
      <c r="U333" s="80"/>
      <c r="V333" s="80"/>
      <c r="W333" s="80"/>
    </row>
    <row r="334">
      <c r="A334" s="34">
        <v>45705.0</v>
      </c>
      <c r="B334" s="168">
        <v>45716.0</v>
      </c>
      <c r="C334" s="35">
        <v>241751.0</v>
      </c>
      <c r="D334" s="35" t="s">
        <v>248</v>
      </c>
      <c r="E334" s="34">
        <v>45566.0</v>
      </c>
      <c r="F334" s="36">
        <f t="shared" si="4"/>
        <v>4</v>
      </c>
      <c r="G334" s="34">
        <v>45692.0</v>
      </c>
      <c r="H334" s="36">
        <f t="shared" si="5"/>
        <v>0</v>
      </c>
      <c r="I334" s="35" t="s">
        <v>268</v>
      </c>
      <c r="J334" s="35" t="s">
        <v>31</v>
      </c>
      <c r="K334" s="38"/>
      <c r="L334" s="39"/>
      <c r="M334" s="39"/>
      <c r="N334" s="35" t="s">
        <v>17</v>
      </c>
      <c r="O334" s="40"/>
      <c r="P334" s="61"/>
      <c r="Q334" s="61"/>
      <c r="R334" s="61"/>
      <c r="S334" s="61"/>
      <c r="T334" s="61"/>
      <c r="U334" s="80"/>
      <c r="V334" s="80"/>
      <c r="W334" s="80"/>
    </row>
    <row r="335">
      <c r="A335" s="34">
        <v>45705.0</v>
      </c>
      <c r="B335" s="168">
        <v>45716.0</v>
      </c>
      <c r="C335" s="35">
        <v>242010.0</v>
      </c>
      <c r="D335" s="35" t="s">
        <v>248</v>
      </c>
      <c r="E335" s="34">
        <v>45323.0</v>
      </c>
      <c r="F335" s="36">
        <f t="shared" si="4"/>
        <v>12</v>
      </c>
      <c r="G335" s="34">
        <v>45698.0</v>
      </c>
      <c r="H335" s="36">
        <f t="shared" si="5"/>
        <v>0</v>
      </c>
      <c r="I335" s="35" t="s">
        <v>265</v>
      </c>
      <c r="J335" s="39"/>
      <c r="K335" s="38"/>
      <c r="L335" s="39"/>
      <c r="M335" s="39"/>
      <c r="N335" s="35" t="s">
        <v>17</v>
      </c>
      <c r="O335" s="40"/>
      <c r="P335" s="61"/>
      <c r="Q335" s="61"/>
      <c r="R335" s="61"/>
      <c r="S335" s="61"/>
      <c r="T335" s="61"/>
      <c r="U335" s="80"/>
      <c r="V335" s="80"/>
      <c r="W335" s="80"/>
    </row>
    <row r="336">
      <c r="A336" s="34">
        <v>45705.0</v>
      </c>
      <c r="B336" s="168">
        <v>45716.0</v>
      </c>
      <c r="C336" s="35">
        <v>102537.0</v>
      </c>
      <c r="D336" s="35" t="s">
        <v>158</v>
      </c>
      <c r="E336" s="34">
        <v>44501.0</v>
      </c>
      <c r="F336" s="36">
        <f t="shared" si="4"/>
        <v>39</v>
      </c>
      <c r="G336" s="34">
        <v>44477.0</v>
      </c>
      <c r="H336" s="36">
        <f t="shared" si="5"/>
        <v>40</v>
      </c>
      <c r="I336" s="35" t="s">
        <v>49</v>
      </c>
      <c r="J336" s="39"/>
      <c r="K336" s="38"/>
      <c r="L336" s="39"/>
      <c r="M336" s="39"/>
      <c r="N336" s="35" t="s">
        <v>17</v>
      </c>
      <c r="O336" s="40"/>
      <c r="P336" s="61"/>
      <c r="Q336" s="61"/>
      <c r="R336" s="61"/>
      <c r="S336" s="61"/>
      <c r="T336" s="61"/>
      <c r="U336" s="80"/>
      <c r="V336" s="80"/>
      <c r="W336" s="80"/>
    </row>
    <row r="337">
      <c r="A337" s="34">
        <v>45705.0</v>
      </c>
      <c r="B337" s="168">
        <v>45716.0</v>
      </c>
      <c r="C337" s="35">
        <v>136124.0</v>
      </c>
      <c r="D337" s="35" t="s">
        <v>158</v>
      </c>
      <c r="E337" s="34">
        <v>44682.0</v>
      </c>
      <c r="F337" s="36">
        <f t="shared" si="4"/>
        <v>33</v>
      </c>
      <c r="G337" s="34">
        <v>44755.0</v>
      </c>
      <c r="H337" s="36">
        <f t="shared" si="5"/>
        <v>31</v>
      </c>
      <c r="I337" s="35" t="s">
        <v>62</v>
      </c>
      <c r="J337" s="35" t="s">
        <v>404</v>
      </c>
      <c r="K337" s="38"/>
      <c r="L337" s="39"/>
      <c r="M337" s="39"/>
      <c r="N337" s="35" t="s">
        <v>17</v>
      </c>
      <c r="O337" s="40"/>
      <c r="P337" s="61"/>
      <c r="Q337" s="61"/>
      <c r="R337" s="61"/>
      <c r="S337" s="61"/>
      <c r="T337" s="61"/>
      <c r="U337" s="80"/>
      <c r="V337" s="80"/>
      <c r="W337" s="80"/>
    </row>
    <row r="338">
      <c r="A338" s="34">
        <v>45705.0</v>
      </c>
      <c r="B338" s="168">
        <v>45716.0</v>
      </c>
      <c r="C338" s="35">
        <v>235147.0</v>
      </c>
      <c r="D338" s="35" t="s">
        <v>158</v>
      </c>
      <c r="E338" s="34">
        <v>45444.0</v>
      </c>
      <c r="F338" s="36">
        <f t="shared" si="4"/>
        <v>8</v>
      </c>
      <c r="G338" s="37">
        <v>45625.0</v>
      </c>
      <c r="H338" s="36">
        <f t="shared" si="5"/>
        <v>2</v>
      </c>
      <c r="I338" s="35" t="s">
        <v>46</v>
      </c>
      <c r="J338" s="35" t="s">
        <v>404</v>
      </c>
      <c r="K338" s="38"/>
      <c r="L338" s="39"/>
      <c r="M338" s="39"/>
      <c r="N338" s="35" t="s">
        <v>17</v>
      </c>
      <c r="O338" s="40"/>
      <c r="P338" s="61"/>
      <c r="Q338" s="61"/>
      <c r="R338" s="61"/>
      <c r="S338" s="61"/>
      <c r="T338" s="61"/>
      <c r="U338" s="80"/>
      <c r="V338" s="80"/>
      <c r="W338" s="80"/>
    </row>
    <row r="339">
      <c r="A339" s="34">
        <v>45705.0</v>
      </c>
      <c r="B339" s="168">
        <v>45716.0</v>
      </c>
      <c r="C339" s="35">
        <v>207930.0</v>
      </c>
      <c r="D339" s="35" t="s">
        <v>158</v>
      </c>
      <c r="E339" s="34">
        <v>45231.0</v>
      </c>
      <c r="F339" s="36">
        <f t="shared" si="4"/>
        <v>15</v>
      </c>
      <c r="G339" s="34">
        <v>45378.0</v>
      </c>
      <c r="H339" s="36">
        <f t="shared" si="5"/>
        <v>11</v>
      </c>
      <c r="I339" s="35" t="s">
        <v>265</v>
      </c>
      <c r="J339" s="39"/>
      <c r="K339" s="38"/>
      <c r="L339" s="39"/>
      <c r="M339" s="39"/>
      <c r="N339" s="35" t="s">
        <v>17</v>
      </c>
      <c r="O339" s="40"/>
      <c r="P339" s="61"/>
      <c r="Q339" s="61"/>
      <c r="R339" s="61"/>
      <c r="S339" s="61"/>
      <c r="T339" s="61"/>
      <c r="U339" s="80"/>
      <c r="V339" s="80"/>
      <c r="W339" s="80"/>
    </row>
    <row r="340">
      <c r="A340" s="34">
        <v>45705.0</v>
      </c>
      <c r="B340" s="168">
        <v>45716.0</v>
      </c>
      <c r="C340" s="35">
        <v>188095.0</v>
      </c>
      <c r="D340" s="35" t="s">
        <v>158</v>
      </c>
      <c r="E340" s="34">
        <v>45078.0</v>
      </c>
      <c r="F340" s="36">
        <f t="shared" si="4"/>
        <v>20</v>
      </c>
      <c r="G340" s="37">
        <v>45209.0</v>
      </c>
      <c r="H340" s="36">
        <f t="shared" si="5"/>
        <v>16</v>
      </c>
      <c r="I340" s="35" t="s">
        <v>49</v>
      </c>
      <c r="J340" s="39"/>
      <c r="K340" s="38"/>
      <c r="L340" s="39"/>
      <c r="M340" s="39"/>
      <c r="N340" s="35" t="s">
        <v>17</v>
      </c>
      <c r="O340" s="40"/>
      <c r="P340" s="61"/>
      <c r="Q340" s="61"/>
      <c r="R340" s="61"/>
      <c r="S340" s="61"/>
      <c r="T340" s="61"/>
      <c r="U340" s="80"/>
      <c r="V340" s="80"/>
      <c r="W340" s="80"/>
    </row>
    <row r="341">
      <c r="A341" s="34">
        <v>45705.0</v>
      </c>
      <c r="B341" s="168">
        <v>45716.0</v>
      </c>
      <c r="C341" s="35">
        <v>189523.0</v>
      </c>
      <c r="D341" s="35" t="s">
        <v>158</v>
      </c>
      <c r="E341" s="34">
        <v>45200.0</v>
      </c>
      <c r="F341" s="36">
        <f t="shared" si="4"/>
        <v>16</v>
      </c>
      <c r="G341" s="37">
        <v>45222.0</v>
      </c>
      <c r="H341" s="36">
        <f t="shared" si="5"/>
        <v>16</v>
      </c>
      <c r="I341" s="35" t="s">
        <v>268</v>
      </c>
      <c r="J341" s="35">
        <v>316.0</v>
      </c>
      <c r="K341" s="38"/>
      <c r="L341" s="39"/>
      <c r="M341" s="39"/>
      <c r="N341" s="35" t="s">
        <v>17</v>
      </c>
      <c r="O341" s="40"/>
      <c r="P341" s="61"/>
      <c r="Q341" s="61"/>
      <c r="R341" s="61"/>
      <c r="S341" s="61"/>
      <c r="T341" s="61"/>
      <c r="U341" s="80"/>
      <c r="V341" s="80"/>
      <c r="W341" s="80"/>
    </row>
    <row r="342">
      <c r="A342" s="34">
        <v>45705.0</v>
      </c>
      <c r="B342" s="168">
        <v>45716.0</v>
      </c>
      <c r="C342" s="35">
        <v>200355.0</v>
      </c>
      <c r="D342" s="35" t="s">
        <v>158</v>
      </c>
      <c r="E342" s="34">
        <v>45292.0</v>
      </c>
      <c r="F342" s="36">
        <f t="shared" si="4"/>
        <v>13</v>
      </c>
      <c r="G342" s="34">
        <v>45320.0</v>
      </c>
      <c r="H342" s="36">
        <f t="shared" si="5"/>
        <v>12</v>
      </c>
      <c r="I342" s="35" t="s">
        <v>62</v>
      </c>
      <c r="J342" s="35">
        <v>139.0</v>
      </c>
      <c r="K342" s="38"/>
      <c r="L342" s="39"/>
      <c r="M342" s="34">
        <v>45688.0</v>
      </c>
      <c r="N342" s="35" t="s">
        <v>17</v>
      </c>
      <c r="O342" s="40"/>
      <c r="P342" s="61"/>
      <c r="Q342" s="61"/>
      <c r="R342" s="61"/>
      <c r="S342" s="61"/>
      <c r="T342" s="61"/>
      <c r="U342" s="80"/>
      <c r="V342" s="80"/>
      <c r="W342" s="80"/>
    </row>
    <row r="343">
      <c r="A343" s="34">
        <v>45705.0</v>
      </c>
      <c r="B343" s="34">
        <v>45715.0</v>
      </c>
      <c r="C343" s="35">
        <v>212028.0</v>
      </c>
      <c r="D343" s="35" t="s">
        <v>158</v>
      </c>
      <c r="E343" s="34">
        <v>45323.0</v>
      </c>
      <c r="F343" s="36">
        <f t="shared" si="4"/>
        <v>12</v>
      </c>
      <c r="G343" s="34">
        <v>45408.0</v>
      </c>
      <c r="H343" s="36">
        <f t="shared" si="5"/>
        <v>10</v>
      </c>
      <c r="I343" s="35" t="s">
        <v>62</v>
      </c>
      <c r="J343" s="35">
        <v>102.0</v>
      </c>
      <c r="K343" s="38"/>
      <c r="L343" s="35" t="s">
        <v>68</v>
      </c>
      <c r="M343" s="37">
        <v>45715.0</v>
      </c>
      <c r="N343" s="35" t="s">
        <v>15</v>
      </c>
      <c r="O343" s="40"/>
      <c r="P343" s="61"/>
      <c r="Q343" s="61"/>
      <c r="R343" s="61"/>
      <c r="S343" s="61"/>
      <c r="T343" s="61"/>
      <c r="U343" s="80"/>
      <c r="V343" s="80"/>
      <c r="W343" s="80"/>
    </row>
    <row r="344">
      <c r="A344" s="34">
        <v>45705.0</v>
      </c>
      <c r="B344" s="168">
        <v>45712.0</v>
      </c>
      <c r="C344" s="35">
        <v>212322.0</v>
      </c>
      <c r="D344" s="35" t="s">
        <v>158</v>
      </c>
      <c r="E344" s="34">
        <v>45352.0</v>
      </c>
      <c r="F344" s="36">
        <f t="shared" si="4"/>
        <v>11</v>
      </c>
      <c r="G344" s="34">
        <v>45408.0</v>
      </c>
      <c r="H344" s="36">
        <f t="shared" si="5"/>
        <v>10</v>
      </c>
      <c r="I344" s="35" t="s">
        <v>62</v>
      </c>
      <c r="J344" s="35">
        <v>105.0</v>
      </c>
      <c r="K344" s="38"/>
      <c r="L344" s="35" t="s">
        <v>68</v>
      </c>
      <c r="M344" s="37">
        <v>45712.0</v>
      </c>
      <c r="N344" s="35" t="s">
        <v>20</v>
      </c>
      <c r="O344" s="40"/>
      <c r="P344" s="61"/>
      <c r="Q344" s="61"/>
      <c r="R344" s="61"/>
      <c r="S344" s="61"/>
      <c r="T344" s="61"/>
      <c r="U344" s="80"/>
      <c r="V344" s="80"/>
      <c r="W344" s="80"/>
    </row>
    <row r="345">
      <c r="A345" s="34">
        <v>45705.0</v>
      </c>
      <c r="B345" s="168">
        <v>45712.0</v>
      </c>
      <c r="C345" s="35">
        <v>217061.0</v>
      </c>
      <c r="D345" s="35" t="s">
        <v>158</v>
      </c>
      <c r="E345" s="34">
        <v>45413.0</v>
      </c>
      <c r="F345" s="36">
        <f t="shared" si="4"/>
        <v>9</v>
      </c>
      <c r="G345" s="34">
        <v>45448.0</v>
      </c>
      <c r="H345" s="36">
        <f t="shared" si="5"/>
        <v>8</v>
      </c>
      <c r="I345" s="35" t="s">
        <v>62</v>
      </c>
      <c r="J345" s="35">
        <v>104.0</v>
      </c>
      <c r="K345" s="38"/>
      <c r="L345" s="35" t="s">
        <v>68</v>
      </c>
      <c r="M345" s="37">
        <v>45712.0</v>
      </c>
      <c r="N345" s="35" t="s">
        <v>20</v>
      </c>
      <c r="O345" s="40"/>
      <c r="P345" s="61"/>
      <c r="Q345" s="61"/>
      <c r="R345" s="61"/>
      <c r="S345" s="61"/>
      <c r="T345" s="61"/>
      <c r="U345" s="80"/>
      <c r="V345" s="80"/>
      <c r="W345" s="80"/>
    </row>
    <row r="346">
      <c r="A346" s="34">
        <v>45705.0</v>
      </c>
      <c r="B346" s="168">
        <v>45716.0</v>
      </c>
      <c r="C346" s="35">
        <v>226514.0</v>
      </c>
      <c r="D346" s="35" t="s">
        <v>158</v>
      </c>
      <c r="E346" s="34">
        <v>45474.0</v>
      </c>
      <c r="F346" s="36">
        <f t="shared" si="4"/>
        <v>7</v>
      </c>
      <c r="G346" s="34">
        <v>45537.0</v>
      </c>
      <c r="H346" s="36">
        <f t="shared" si="5"/>
        <v>5</v>
      </c>
      <c r="I346" s="35" t="s">
        <v>46</v>
      </c>
      <c r="J346" s="35" t="s">
        <v>404</v>
      </c>
      <c r="K346" s="38"/>
      <c r="L346" s="39"/>
      <c r="M346" s="39"/>
      <c r="N346" s="35" t="s">
        <v>17</v>
      </c>
      <c r="O346" s="40"/>
      <c r="P346" s="61"/>
      <c r="Q346" s="61"/>
      <c r="R346" s="61"/>
      <c r="S346" s="61"/>
      <c r="T346" s="61"/>
      <c r="U346" s="80"/>
      <c r="V346" s="80"/>
      <c r="W346" s="80"/>
    </row>
    <row r="347">
      <c r="A347" s="34">
        <v>45705.0</v>
      </c>
      <c r="B347" s="168">
        <v>45716.0</v>
      </c>
      <c r="C347" s="35">
        <v>223307.0</v>
      </c>
      <c r="D347" s="35" t="s">
        <v>158</v>
      </c>
      <c r="E347" s="34">
        <v>45474.0</v>
      </c>
      <c r="F347" s="36">
        <f t="shared" si="4"/>
        <v>7</v>
      </c>
      <c r="G347" s="34">
        <v>45504.0</v>
      </c>
      <c r="H347" s="36">
        <f t="shared" si="5"/>
        <v>6</v>
      </c>
      <c r="I347" s="35" t="s">
        <v>62</v>
      </c>
      <c r="J347" s="35" t="s">
        <v>404</v>
      </c>
      <c r="K347" s="38"/>
      <c r="L347" s="39"/>
      <c r="M347" s="39"/>
      <c r="N347" s="35" t="s">
        <v>17</v>
      </c>
      <c r="O347" s="40"/>
      <c r="P347" s="61"/>
      <c r="Q347" s="61"/>
      <c r="R347" s="61"/>
      <c r="S347" s="61"/>
      <c r="T347" s="61"/>
      <c r="U347" s="80"/>
      <c r="V347" s="80"/>
      <c r="W347" s="80"/>
    </row>
    <row r="348">
      <c r="A348" s="34">
        <v>45705.0</v>
      </c>
      <c r="B348" s="168">
        <v>45716.0</v>
      </c>
      <c r="C348" s="35">
        <v>233567.0</v>
      </c>
      <c r="D348" s="35" t="s">
        <v>158</v>
      </c>
      <c r="E348" s="34">
        <v>45413.0</v>
      </c>
      <c r="F348" s="36">
        <f t="shared" si="4"/>
        <v>9</v>
      </c>
      <c r="G348" s="34">
        <v>45543.0</v>
      </c>
      <c r="H348" s="36">
        <f t="shared" si="5"/>
        <v>5</v>
      </c>
      <c r="I348" s="35" t="s">
        <v>62</v>
      </c>
      <c r="J348" s="35">
        <v>105.0</v>
      </c>
      <c r="K348" s="38"/>
      <c r="L348" s="39"/>
      <c r="M348" s="37">
        <v>45656.0</v>
      </c>
      <c r="N348" s="35" t="s">
        <v>17</v>
      </c>
      <c r="O348" s="40"/>
      <c r="P348" s="61"/>
      <c r="Q348" s="61"/>
      <c r="R348" s="61"/>
      <c r="S348" s="61"/>
      <c r="T348" s="61"/>
      <c r="U348" s="80"/>
      <c r="V348" s="80"/>
      <c r="W348" s="80"/>
    </row>
    <row r="349">
      <c r="A349" s="34">
        <v>45705.0</v>
      </c>
      <c r="B349" s="168">
        <v>45716.0</v>
      </c>
      <c r="C349" s="35">
        <v>234516.0</v>
      </c>
      <c r="D349" s="35" t="s">
        <v>158</v>
      </c>
      <c r="E349" s="34">
        <v>45536.0</v>
      </c>
      <c r="F349" s="36">
        <f t="shared" si="4"/>
        <v>5</v>
      </c>
      <c r="G349" s="37">
        <v>45614.0</v>
      </c>
      <c r="H349" s="36">
        <f t="shared" si="5"/>
        <v>3</v>
      </c>
      <c r="I349" s="35" t="s">
        <v>265</v>
      </c>
      <c r="J349" s="39"/>
      <c r="K349" s="38"/>
      <c r="L349" s="39"/>
      <c r="M349" s="39"/>
      <c r="N349" s="35" t="s">
        <v>17</v>
      </c>
      <c r="O349" s="40"/>
      <c r="P349" s="61"/>
      <c r="Q349" s="61"/>
      <c r="R349" s="61"/>
      <c r="S349" s="61"/>
      <c r="T349" s="61"/>
      <c r="U349" s="80"/>
      <c r="V349" s="80"/>
      <c r="W349" s="80"/>
    </row>
    <row r="350">
      <c r="A350" s="34">
        <v>45705.0</v>
      </c>
      <c r="B350" s="168">
        <v>45716.0</v>
      </c>
      <c r="C350" s="35">
        <v>229180.0</v>
      </c>
      <c r="D350" s="35" t="s">
        <v>158</v>
      </c>
      <c r="E350" s="34">
        <v>45566.0</v>
      </c>
      <c r="F350" s="36">
        <f t="shared" si="4"/>
        <v>4</v>
      </c>
      <c r="G350" s="37">
        <v>45609.0</v>
      </c>
      <c r="H350" s="36">
        <f t="shared" si="5"/>
        <v>3</v>
      </c>
      <c r="I350" s="35" t="s">
        <v>46</v>
      </c>
      <c r="J350" s="35" t="s">
        <v>404</v>
      </c>
      <c r="K350" s="38"/>
      <c r="L350" s="39"/>
      <c r="M350" s="39"/>
      <c r="N350" s="35" t="s">
        <v>17</v>
      </c>
      <c r="O350" s="40"/>
      <c r="P350" s="61"/>
      <c r="Q350" s="61"/>
      <c r="R350" s="61"/>
      <c r="S350" s="61"/>
      <c r="T350" s="61"/>
      <c r="U350" s="80"/>
      <c r="V350" s="80"/>
      <c r="W350" s="80"/>
    </row>
    <row r="351">
      <c r="A351" s="34">
        <v>45705.0</v>
      </c>
      <c r="B351" s="168">
        <v>45716.0</v>
      </c>
      <c r="C351" s="35">
        <v>236838.0</v>
      </c>
      <c r="D351" s="35" t="s">
        <v>158</v>
      </c>
      <c r="E351" s="34">
        <v>45536.0</v>
      </c>
      <c r="F351" s="36">
        <f t="shared" si="4"/>
        <v>5</v>
      </c>
      <c r="G351" s="34">
        <v>45670.0</v>
      </c>
      <c r="H351" s="36">
        <f t="shared" si="5"/>
        <v>1</v>
      </c>
      <c r="I351" s="35" t="s">
        <v>62</v>
      </c>
      <c r="J351" s="35" t="s">
        <v>404</v>
      </c>
      <c r="K351" s="38"/>
      <c r="L351" s="39"/>
      <c r="M351" s="39"/>
      <c r="N351" s="35" t="s">
        <v>17</v>
      </c>
      <c r="O351" s="40"/>
      <c r="P351" s="61"/>
      <c r="Q351" s="61"/>
      <c r="R351" s="61"/>
      <c r="S351" s="61"/>
      <c r="T351" s="61"/>
      <c r="U351" s="80"/>
      <c r="V351" s="80"/>
      <c r="W351" s="80"/>
    </row>
    <row r="352">
      <c r="A352" s="34">
        <v>45705.0</v>
      </c>
      <c r="B352" s="168">
        <v>45716.0</v>
      </c>
      <c r="C352" s="35">
        <v>30745.0</v>
      </c>
      <c r="D352" s="35" t="s">
        <v>89</v>
      </c>
      <c r="E352" s="34">
        <v>43709.0</v>
      </c>
      <c r="F352" s="36">
        <f t="shared" si="4"/>
        <v>65</v>
      </c>
      <c r="G352" s="37">
        <v>43794.0</v>
      </c>
      <c r="H352" s="36">
        <f t="shared" si="5"/>
        <v>63</v>
      </c>
      <c r="I352" s="35" t="s">
        <v>118</v>
      </c>
      <c r="J352" s="39"/>
      <c r="K352" s="38"/>
      <c r="L352" s="39"/>
      <c r="M352" s="39"/>
      <c r="N352" s="35" t="s">
        <v>17</v>
      </c>
      <c r="O352" s="40"/>
      <c r="P352" s="61"/>
      <c r="Q352" s="61"/>
      <c r="R352" s="61"/>
      <c r="S352" s="61"/>
      <c r="T352" s="61"/>
      <c r="U352" s="80"/>
      <c r="V352" s="80"/>
      <c r="W352" s="80"/>
    </row>
    <row r="353">
      <c r="A353" s="34">
        <v>45705.0</v>
      </c>
      <c r="B353" s="168">
        <v>45716.0</v>
      </c>
      <c r="C353" s="35">
        <v>79970.0</v>
      </c>
      <c r="D353" s="35" t="s">
        <v>89</v>
      </c>
      <c r="E353" s="34">
        <v>44378.0</v>
      </c>
      <c r="F353" s="36">
        <f t="shared" si="4"/>
        <v>43</v>
      </c>
      <c r="G353" s="34">
        <v>44434.0</v>
      </c>
      <c r="H353" s="36">
        <f t="shared" si="5"/>
        <v>42</v>
      </c>
      <c r="I353" s="35" t="s">
        <v>39</v>
      </c>
      <c r="J353" s="35" t="s">
        <v>146</v>
      </c>
      <c r="K353" s="38"/>
      <c r="L353" s="39"/>
      <c r="M353" s="34">
        <v>45628.0</v>
      </c>
      <c r="N353" s="35" t="s">
        <v>17</v>
      </c>
      <c r="O353" s="40"/>
      <c r="P353" s="61"/>
      <c r="Q353" s="61"/>
      <c r="R353" s="61"/>
      <c r="S353" s="61"/>
      <c r="T353" s="61"/>
      <c r="U353" s="80"/>
      <c r="V353" s="80"/>
      <c r="W353" s="80"/>
    </row>
    <row r="354">
      <c r="A354" s="34">
        <v>45705.0</v>
      </c>
      <c r="B354" s="34">
        <v>45715.0</v>
      </c>
      <c r="C354" s="35">
        <v>197203.0</v>
      </c>
      <c r="D354" s="35" t="s">
        <v>89</v>
      </c>
      <c r="E354" s="34">
        <v>43952.0</v>
      </c>
      <c r="F354" s="36">
        <f t="shared" si="4"/>
        <v>57</v>
      </c>
      <c r="G354" s="34">
        <v>45297.0</v>
      </c>
      <c r="H354" s="36">
        <f t="shared" si="5"/>
        <v>13</v>
      </c>
      <c r="I354" s="35" t="s">
        <v>62</v>
      </c>
      <c r="J354" s="35">
        <v>101.0</v>
      </c>
      <c r="K354" s="38"/>
      <c r="L354" s="35" t="s">
        <v>68</v>
      </c>
      <c r="M354" s="34">
        <v>45715.0</v>
      </c>
      <c r="N354" s="35" t="s">
        <v>20</v>
      </c>
      <c r="O354" s="40"/>
      <c r="P354" s="61"/>
      <c r="Q354" s="61"/>
      <c r="R354" s="61"/>
      <c r="S354" s="61"/>
      <c r="T354" s="61"/>
      <c r="U354" s="80"/>
      <c r="V354" s="80"/>
      <c r="W354" s="80"/>
    </row>
    <row r="355">
      <c r="A355" s="34">
        <v>45705.0</v>
      </c>
      <c r="B355" s="168">
        <v>45716.0</v>
      </c>
      <c r="C355" s="35">
        <v>182433.0</v>
      </c>
      <c r="D355" s="35" t="s">
        <v>89</v>
      </c>
      <c r="E355" s="34">
        <v>45108.0</v>
      </c>
      <c r="F355" s="36">
        <f t="shared" si="4"/>
        <v>19</v>
      </c>
      <c r="G355" s="34">
        <v>45154.0</v>
      </c>
      <c r="H355" s="36">
        <f t="shared" si="5"/>
        <v>18</v>
      </c>
      <c r="I355" s="35" t="s">
        <v>39</v>
      </c>
      <c r="J355" s="35">
        <v>535.0</v>
      </c>
      <c r="K355" s="38"/>
      <c r="L355" s="39"/>
      <c r="M355" s="34">
        <v>45701.0</v>
      </c>
      <c r="N355" s="35" t="s">
        <v>17</v>
      </c>
      <c r="O355" s="40"/>
      <c r="P355" s="61"/>
      <c r="Q355" s="61"/>
      <c r="R355" s="61"/>
      <c r="S355" s="61"/>
      <c r="T355" s="61"/>
      <c r="U355" s="80"/>
      <c r="V355" s="80"/>
      <c r="W355" s="80"/>
    </row>
    <row r="356">
      <c r="A356" s="34">
        <v>45705.0</v>
      </c>
      <c r="B356" s="168">
        <v>45716.0</v>
      </c>
      <c r="C356" s="35">
        <v>175578.0</v>
      </c>
      <c r="D356" s="35" t="s">
        <v>89</v>
      </c>
      <c r="E356" s="34">
        <v>44986.0</v>
      </c>
      <c r="F356" s="36">
        <f t="shared" si="4"/>
        <v>23</v>
      </c>
      <c r="G356" s="34">
        <v>45105.0</v>
      </c>
      <c r="H356" s="36">
        <f t="shared" si="5"/>
        <v>20</v>
      </c>
      <c r="I356" s="35" t="s">
        <v>62</v>
      </c>
      <c r="J356" s="35" t="s">
        <v>468</v>
      </c>
      <c r="K356" s="38"/>
      <c r="L356" s="39"/>
      <c r="M356" s="34">
        <v>45510.0</v>
      </c>
      <c r="N356" s="35" t="s">
        <v>17</v>
      </c>
      <c r="O356" s="40"/>
      <c r="P356" s="61"/>
      <c r="Q356" s="61"/>
      <c r="R356" s="61"/>
      <c r="S356" s="61"/>
      <c r="T356" s="61"/>
      <c r="U356" s="80"/>
      <c r="V356" s="80"/>
      <c r="W356" s="80"/>
    </row>
    <row r="357">
      <c r="A357" s="34">
        <v>45705.0</v>
      </c>
      <c r="B357" s="168">
        <v>45716.0</v>
      </c>
      <c r="C357" s="35">
        <v>181044.0</v>
      </c>
      <c r="D357" s="35" t="s">
        <v>89</v>
      </c>
      <c r="E357" s="34">
        <v>45047.0</v>
      </c>
      <c r="F357" s="36">
        <f t="shared" si="4"/>
        <v>21</v>
      </c>
      <c r="G357" s="34">
        <v>45143.0</v>
      </c>
      <c r="H357" s="36">
        <f t="shared" si="5"/>
        <v>18</v>
      </c>
      <c r="I357" s="35" t="s">
        <v>39</v>
      </c>
      <c r="J357" s="35">
        <v>535.0</v>
      </c>
      <c r="K357" s="38"/>
      <c r="L357" s="39"/>
      <c r="M357" s="34">
        <v>45600.0</v>
      </c>
      <c r="N357" s="35" t="s">
        <v>17</v>
      </c>
      <c r="O357" s="40"/>
      <c r="P357" s="61"/>
      <c r="Q357" s="61"/>
      <c r="R357" s="61"/>
      <c r="S357" s="61"/>
      <c r="T357" s="61"/>
      <c r="U357" s="80"/>
      <c r="V357" s="80"/>
      <c r="W357" s="80"/>
    </row>
    <row r="358">
      <c r="A358" s="34">
        <v>45705.0</v>
      </c>
      <c r="B358" s="34">
        <v>45707.0</v>
      </c>
      <c r="C358" s="35">
        <v>189625.0</v>
      </c>
      <c r="D358" s="35" t="s">
        <v>89</v>
      </c>
      <c r="E358" s="34">
        <v>45139.0</v>
      </c>
      <c r="F358" s="36">
        <f t="shared" si="4"/>
        <v>18</v>
      </c>
      <c r="G358" s="37">
        <v>45216.0</v>
      </c>
      <c r="H358" s="36">
        <f t="shared" si="5"/>
        <v>16</v>
      </c>
      <c r="I358" s="35" t="s">
        <v>62</v>
      </c>
      <c r="J358" s="39"/>
      <c r="K358" s="38"/>
      <c r="L358" s="39"/>
      <c r="M358" s="39"/>
      <c r="N358" s="35" t="s">
        <v>21</v>
      </c>
      <c r="O358" s="40"/>
      <c r="P358" s="61"/>
      <c r="Q358" s="61"/>
      <c r="R358" s="61"/>
      <c r="S358" s="61"/>
      <c r="T358" s="61"/>
      <c r="U358" s="80"/>
      <c r="V358" s="80"/>
      <c r="W358" s="80"/>
    </row>
    <row r="359">
      <c r="A359" s="34">
        <v>45705.0</v>
      </c>
      <c r="B359" s="168">
        <v>45716.0</v>
      </c>
      <c r="C359" s="35">
        <v>189453.0</v>
      </c>
      <c r="D359" s="35" t="s">
        <v>89</v>
      </c>
      <c r="E359" s="34">
        <v>45108.0</v>
      </c>
      <c r="F359" s="36">
        <f t="shared" si="4"/>
        <v>19</v>
      </c>
      <c r="G359" s="34">
        <v>45264.0</v>
      </c>
      <c r="H359" s="36">
        <f t="shared" si="5"/>
        <v>14</v>
      </c>
      <c r="I359" s="35" t="s">
        <v>39</v>
      </c>
      <c r="J359" s="35">
        <v>535.0</v>
      </c>
      <c r="K359" s="38"/>
      <c r="L359" s="39"/>
      <c r="M359" s="34">
        <v>45686.0</v>
      </c>
      <c r="N359" s="35" t="s">
        <v>17</v>
      </c>
      <c r="O359" s="40"/>
      <c r="P359" s="61"/>
      <c r="Q359" s="61"/>
      <c r="R359" s="61"/>
      <c r="S359" s="61"/>
      <c r="T359" s="61"/>
      <c r="U359" s="80"/>
      <c r="V359" s="80"/>
      <c r="W359" s="80"/>
    </row>
    <row r="360">
      <c r="A360" s="34">
        <v>45705.0</v>
      </c>
      <c r="B360" s="168">
        <v>45716.0</v>
      </c>
      <c r="C360" s="35">
        <v>189258.0</v>
      </c>
      <c r="D360" s="35" t="s">
        <v>89</v>
      </c>
      <c r="E360" s="34">
        <v>45108.0</v>
      </c>
      <c r="F360" s="36">
        <f t="shared" si="4"/>
        <v>19</v>
      </c>
      <c r="G360" s="37">
        <v>45212.0</v>
      </c>
      <c r="H360" s="36">
        <f t="shared" si="5"/>
        <v>16</v>
      </c>
      <c r="I360" s="35" t="s">
        <v>46</v>
      </c>
      <c r="J360" s="35">
        <v>402.0</v>
      </c>
      <c r="K360" s="38"/>
      <c r="L360" s="39"/>
      <c r="M360" s="39"/>
      <c r="N360" s="35" t="s">
        <v>17</v>
      </c>
      <c r="O360" s="40"/>
      <c r="P360" s="61"/>
      <c r="Q360" s="61"/>
      <c r="R360" s="61"/>
      <c r="S360" s="61"/>
      <c r="T360" s="61"/>
      <c r="U360" s="80"/>
      <c r="V360" s="80"/>
      <c r="W360" s="80"/>
    </row>
    <row r="361">
      <c r="A361" s="34">
        <v>45705.0</v>
      </c>
      <c r="B361" s="168">
        <v>45716.0</v>
      </c>
      <c r="C361" s="35">
        <v>201446.0</v>
      </c>
      <c r="D361" s="35" t="s">
        <v>89</v>
      </c>
      <c r="E361" s="34">
        <v>45261.0</v>
      </c>
      <c r="F361" s="36">
        <f t="shared" si="4"/>
        <v>14</v>
      </c>
      <c r="G361" s="34">
        <v>45329.0</v>
      </c>
      <c r="H361" s="36">
        <f t="shared" si="5"/>
        <v>12</v>
      </c>
      <c r="I361" s="35" t="s">
        <v>62</v>
      </c>
      <c r="J361" s="35">
        <v>139.0</v>
      </c>
      <c r="K361" s="38"/>
      <c r="L361" s="39"/>
      <c r="M361" s="34">
        <v>45699.0</v>
      </c>
      <c r="N361" s="35" t="s">
        <v>17</v>
      </c>
      <c r="O361" s="40"/>
      <c r="P361" s="61"/>
      <c r="Q361" s="61"/>
      <c r="R361" s="61"/>
      <c r="S361" s="61"/>
      <c r="T361" s="61"/>
      <c r="U361" s="80"/>
      <c r="V361" s="80"/>
      <c r="W361" s="80"/>
    </row>
    <row r="362">
      <c r="A362" s="34">
        <v>45705.0</v>
      </c>
      <c r="B362" s="34">
        <v>45715.0</v>
      </c>
      <c r="C362" s="35">
        <v>205932.0</v>
      </c>
      <c r="D362" s="35" t="s">
        <v>89</v>
      </c>
      <c r="E362" s="34">
        <v>45323.0</v>
      </c>
      <c r="F362" s="36">
        <f t="shared" si="4"/>
        <v>12</v>
      </c>
      <c r="G362" s="34">
        <v>45365.0</v>
      </c>
      <c r="H362" s="36">
        <f t="shared" si="5"/>
        <v>11</v>
      </c>
      <c r="I362" s="35" t="s">
        <v>62</v>
      </c>
      <c r="J362" s="35">
        <v>102.0</v>
      </c>
      <c r="K362" s="38"/>
      <c r="L362" s="35" t="s">
        <v>68</v>
      </c>
      <c r="M362" s="34">
        <v>45715.0</v>
      </c>
      <c r="N362" s="35" t="s">
        <v>20</v>
      </c>
      <c r="O362" s="40"/>
      <c r="P362" s="61"/>
      <c r="Q362" s="61"/>
      <c r="R362" s="61"/>
      <c r="S362" s="61"/>
      <c r="T362" s="61"/>
      <c r="U362" s="80"/>
      <c r="V362" s="80"/>
      <c r="W362" s="80"/>
    </row>
    <row r="363">
      <c r="A363" s="34">
        <v>45705.0</v>
      </c>
      <c r="B363" s="168">
        <v>45716.0</v>
      </c>
      <c r="C363" s="35">
        <v>209660.0</v>
      </c>
      <c r="D363" s="35" t="s">
        <v>89</v>
      </c>
      <c r="E363" s="34">
        <v>45323.0</v>
      </c>
      <c r="F363" s="36">
        <f t="shared" si="4"/>
        <v>12</v>
      </c>
      <c r="G363" s="34">
        <v>45399.0</v>
      </c>
      <c r="H363" s="36">
        <f t="shared" si="5"/>
        <v>10</v>
      </c>
      <c r="I363" s="35" t="s">
        <v>62</v>
      </c>
      <c r="J363" s="35">
        <v>101.0</v>
      </c>
      <c r="K363" s="38"/>
      <c r="L363" s="39"/>
      <c r="M363" s="37">
        <v>45716.0</v>
      </c>
      <c r="N363" s="35" t="s">
        <v>15</v>
      </c>
      <c r="O363" s="40"/>
      <c r="P363" s="61"/>
      <c r="Q363" s="61"/>
      <c r="R363" s="61"/>
      <c r="S363" s="61"/>
      <c r="T363" s="61"/>
      <c r="U363" s="80"/>
      <c r="V363" s="80"/>
      <c r="W363" s="80"/>
    </row>
    <row r="364">
      <c r="A364" s="34">
        <v>45705.0</v>
      </c>
      <c r="B364" s="168">
        <v>45714.0</v>
      </c>
      <c r="C364" s="35">
        <v>217042.0</v>
      </c>
      <c r="D364" s="35" t="s">
        <v>89</v>
      </c>
      <c r="E364" s="34">
        <v>45295.0</v>
      </c>
      <c r="F364" s="36">
        <f t="shared" si="4"/>
        <v>13</v>
      </c>
      <c r="G364" s="34">
        <v>45418.0</v>
      </c>
      <c r="H364" s="36">
        <f t="shared" si="5"/>
        <v>9</v>
      </c>
      <c r="I364" s="35" t="s">
        <v>62</v>
      </c>
      <c r="J364" s="35">
        <v>104.0</v>
      </c>
      <c r="K364" s="48">
        <v>16000.0</v>
      </c>
      <c r="L364" s="35" t="s">
        <v>68</v>
      </c>
      <c r="M364" s="34">
        <v>45714.0</v>
      </c>
      <c r="N364" s="35" t="s">
        <v>21</v>
      </c>
      <c r="O364" s="55"/>
      <c r="P364" s="61"/>
      <c r="Q364" s="61"/>
      <c r="R364" s="61"/>
      <c r="S364" s="61"/>
      <c r="T364" s="61"/>
      <c r="U364" s="80"/>
      <c r="V364" s="80"/>
      <c r="W364" s="80"/>
    </row>
    <row r="365">
      <c r="A365" s="34">
        <v>45705.0</v>
      </c>
      <c r="B365" s="168">
        <v>45716.0</v>
      </c>
      <c r="C365" s="35">
        <v>180513.0</v>
      </c>
      <c r="D365" s="35" t="s">
        <v>163</v>
      </c>
      <c r="E365" s="34">
        <v>44805.0</v>
      </c>
      <c r="F365" s="36">
        <f t="shared" si="4"/>
        <v>29</v>
      </c>
      <c r="G365" s="34">
        <v>45138.0</v>
      </c>
      <c r="H365" s="36">
        <f t="shared" si="5"/>
        <v>18</v>
      </c>
      <c r="I365" s="35" t="s">
        <v>39</v>
      </c>
      <c r="J365" s="35" t="s">
        <v>458</v>
      </c>
      <c r="K365" s="38"/>
      <c r="L365" s="39"/>
      <c r="M365" s="34">
        <v>45407.0</v>
      </c>
      <c r="N365" s="35" t="s">
        <v>17</v>
      </c>
      <c r="O365" s="40"/>
      <c r="P365" s="61"/>
      <c r="Q365" s="61"/>
      <c r="R365" s="61"/>
      <c r="S365" s="61"/>
      <c r="T365" s="61"/>
      <c r="U365" s="80"/>
      <c r="V365" s="80"/>
      <c r="W365" s="80"/>
    </row>
    <row r="366">
      <c r="A366" s="34">
        <v>45705.0</v>
      </c>
      <c r="B366" s="168">
        <v>45716.0</v>
      </c>
      <c r="C366" s="35">
        <v>238399.0</v>
      </c>
      <c r="D366" s="35" t="s">
        <v>163</v>
      </c>
      <c r="E366" s="34">
        <v>45566.0</v>
      </c>
      <c r="F366" s="36">
        <f t="shared" si="4"/>
        <v>4</v>
      </c>
      <c r="G366" s="34">
        <v>45664.0</v>
      </c>
      <c r="H366" s="36">
        <f t="shared" si="5"/>
        <v>1</v>
      </c>
      <c r="I366" s="35" t="s">
        <v>62</v>
      </c>
      <c r="J366" s="35" t="s">
        <v>404</v>
      </c>
      <c r="K366" s="38"/>
      <c r="L366" s="39"/>
      <c r="M366" s="39"/>
      <c r="N366" s="35" t="s">
        <v>17</v>
      </c>
      <c r="O366" s="40"/>
      <c r="P366" s="61"/>
      <c r="Q366" s="61"/>
      <c r="R366" s="61"/>
      <c r="S366" s="61"/>
      <c r="T366" s="61"/>
      <c r="U366" s="80"/>
      <c r="V366" s="80"/>
      <c r="W366" s="80"/>
    </row>
    <row r="367">
      <c r="A367" s="34">
        <v>45705.0</v>
      </c>
      <c r="B367" s="168">
        <v>45716.0</v>
      </c>
      <c r="C367" s="35">
        <v>223001.0</v>
      </c>
      <c r="D367" s="35" t="s">
        <v>163</v>
      </c>
      <c r="E367" s="34">
        <v>45474.0</v>
      </c>
      <c r="F367" s="36">
        <f t="shared" si="4"/>
        <v>7</v>
      </c>
      <c r="G367" s="34">
        <v>45511.0</v>
      </c>
      <c r="H367" s="36">
        <f t="shared" si="5"/>
        <v>6</v>
      </c>
      <c r="I367" s="35" t="s">
        <v>39</v>
      </c>
      <c r="J367" s="35" t="s">
        <v>458</v>
      </c>
      <c r="K367" s="38"/>
      <c r="L367" s="39"/>
      <c r="M367" s="39"/>
      <c r="N367" s="35" t="s">
        <v>17</v>
      </c>
      <c r="O367" s="40"/>
      <c r="P367" s="61"/>
      <c r="Q367" s="61"/>
      <c r="R367" s="61"/>
      <c r="S367" s="61"/>
      <c r="T367" s="61"/>
      <c r="U367" s="80"/>
      <c r="V367" s="80"/>
      <c r="W367" s="80"/>
    </row>
    <row r="368">
      <c r="A368" s="34">
        <v>45705.0</v>
      </c>
      <c r="B368" s="168">
        <v>45716.0</v>
      </c>
      <c r="C368" s="35">
        <v>219860.0</v>
      </c>
      <c r="D368" s="35" t="s">
        <v>163</v>
      </c>
      <c r="E368" s="34">
        <v>44682.0</v>
      </c>
      <c r="F368" s="36">
        <f t="shared" si="4"/>
        <v>33</v>
      </c>
      <c r="G368" s="34">
        <v>45474.0</v>
      </c>
      <c r="H368" s="36">
        <f t="shared" si="5"/>
        <v>7</v>
      </c>
      <c r="I368" s="35" t="s">
        <v>49</v>
      </c>
      <c r="J368" s="39"/>
      <c r="K368" s="38"/>
      <c r="L368" s="39"/>
      <c r="M368" s="39"/>
      <c r="N368" s="35" t="s">
        <v>17</v>
      </c>
      <c r="O368" s="40"/>
      <c r="P368" s="61"/>
      <c r="Q368" s="61"/>
      <c r="R368" s="61"/>
      <c r="S368" s="61"/>
      <c r="T368" s="61"/>
      <c r="U368" s="80"/>
      <c r="V368" s="80"/>
      <c r="W368" s="80"/>
    </row>
    <row r="369">
      <c r="A369" s="34">
        <v>45705.0</v>
      </c>
      <c r="B369" s="168">
        <v>45716.0</v>
      </c>
      <c r="C369" s="35">
        <v>206109.0</v>
      </c>
      <c r="D369" s="35" t="s">
        <v>163</v>
      </c>
      <c r="E369" s="34">
        <v>45474.0</v>
      </c>
      <c r="F369" s="36">
        <f t="shared" si="4"/>
        <v>7</v>
      </c>
      <c r="G369" s="34">
        <v>45492.0</v>
      </c>
      <c r="H369" s="36">
        <f t="shared" si="5"/>
        <v>7</v>
      </c>
      <c r="I369" s="35" t="s">
        <v>62</v>
      </c>
      <c r="J369" s="35">
        <v>101.0</v>
      </c>
      <c r="K369" s="38"/>
      <c r="L369" s="39"/>
      <c r="M369" s="37">
        <v>45716.0</v>
      </c>
      <c r="N369" s="35" t="s">
        <v>15</v>
      </c>
      <c r="O369" s="40"/>
      <c r="P369" s="61"/>
      <c r="Q369" s="61"/>
      <c r="R369" s="61"/>
      <c r="S369" s="61"/>
      <c r="T369" s="61"/>
      <c r="U369" s="80"/>
      <c r="V369" s="80"/>
      <c r="W369" s="80"/>
    </row>
    <row r="370">
      <c r="A370" s="34">
        <v>45705.0</v>
      </c>
      <c r="B370" s="168">
        <v>45716.0</v>
      </c>
      <c r="C370" s="35">
        <v>226358.0</v>
      </c>
      <c r="D370" s="35" t="s">
        <v>163</v>
      </c>
      <c r="E370" s="34">
        <v>45444.0</v>
      </c>
      <c r="F370" s="36">
        <f t="shared" si="4"/>
        <v>8</v>
      </c>
      <c r="G370" s="34">
        <v>45534.0</v>
      </c>
      <c r="H370" s="36">
        <f t="shared" si="5"/>
        <v>5</v>
      </c>
      <c r="I370" s="35" t="s">
        <v>39</v>
      </c>
      <c r="J370" s="35" t="s">
        <v>458</v>
      </c>
      <c r="K370" s="38"/>
      <c r="L370" s="39"/>
      <c r="M370" s="39"/>
      <c r="N370" s="35" t="s">
        <v>17</v>
      </c>
      <c r="O370" s="40"/>
      <c r="P370" s="61"/>
      <c r="Q370" s="61"/>
      <c r="R370" s="61"/>
      <c r="S370" s="61"/>
      <c r="T370" s="61"/>
      <c r="U370" s="80"/>
      <c r="V370" s="80"/>
      <c r="W370" s="80"/>
    </row>
    <row r="371">
      <c r="A371" s="34">
        <v>45694.0</v>
      </c>
      <c r="B371" s="34">
        <v>45708.0</v>
      </c>
      <c r="C371" s="35">
        <v>227930.0</v>
      </c>
      <c r="D371" s="35" t="s">
        <v>163</v>
      </c>
      <c r="E371" s="34">
        <v>44774.0</v>
      </c>
      <c r="F371" s="36">
        <f t="shared" si="4"/>
        <v>30</v>
      </c>
      <c r="G371" s="34">
        <v>45548.0</v>
      </c>
      <c r="H371" s="36">
        <f t="shared" si="5"/>
        <v>5</v>
      </c>
      <c r="I371" s="35" t="s">
        <v>49</v>
      </c>
      <c r="J371" s="35" t="s">
        <v>148</v>
      </c>
      <c r="K371" s="48">
        <v>5000.0</v>
      </c>
      <c r="L371" s="35"/>
      <c r="M371" s="34">
        <v>45708.0</v>
      </c>
      <c r="N371" s="35" t="s">
        <v>15</v>
      </c>
      <c r="O371" s="40"/>
      <c r="P371" s="61"/>
      <c r="Q371" s="61"/>
      <c r="R371" s="61"/>
      <c r="S371" s="61"/>
      <c r="T371" s="61"/>
      <c r="U371" s="80"/>
      <c r="V371" s="80"/>
      <c r="W371" s="80"/>
    </row>
    <row r="372">
      <c r="A372" s="34">
        <v>45705.0</v>
      </c>
      <c r="B372" s="168">
        <v>45716.0</v>
      </c>
      <c r="C372" s="35">
        <v>229325.0</v>
      </c>
      <c r="D372" s="35" t="s">
        <v>163</v>
      </c>
      <c r="E372" s="34">
        <v>45536.0</v>
      </c>
      <c r="F372" s="36">
        <f t="shared" si="4"/>
        <v>5</v>
      </c>
      <c r="G372" s="34">
        <v>45562.0</v>
      </c>
      <c r="H372" s="36">
        <f t="shared" si="5"/>
        <v>5</v>
      </c>
      <c r="I372" s="35" t="s">
        <v>46</v>
      </c>
      <c r="J372" s="35" t="s">
        <v>404</v>
      </c>
      <c r="K372" s="38"/>
      <c r="L372" s="39"/>
      <c r="M372" s="39"/>
      <c r="N372" s="35" t="s">
        <v>17</v>
      </c>
      <c r="O372" s="40"/>
      <c r="P372" s="61"/>
      <c r="Q372" s="61"/>
      <c r="R372" s="61"/>
      <c r="S372" s="61"/>
      <c r="T372" s="61"/>
      <c r="U372" s="80"/>
      <c r="V372" s="80"/>
      <c r="W372" s="80"/>
    </row>
    <row r="373">
      <c r="A373" s="34">
        <v>45705.0</v>
      </c>
      <c r="B373" s="168">
        <v>45712.0</v>
      </c>
      <c r="C373" s="35">
        <v>230439.0</v>
      </c>
      <c r="D373" s="35" t="s">
        <v>163</v>
      </c>
      <c r="E373" s="34">
        <v>45474.0</v>
      </c>
      <c r="F373" s="36">
        <f t="shared" si="4"/>
        <v>7</v>
      </c>
      <c r="G373" s="34">
        <v>45574.0</v>
      </c>
      <c r="H373" s="36">
        <f t="shared" si="5"/>
        <v>4</v>
      </c>
      <c r="I373" s="35" t="s">
        <v>39</v>
      </c>
      <c r="J373" s="35" t="s">
        <v>458</v>
      </c>
      <c r="K373" s="38"/>
      <c r="L373" s="39"/>
      <c r="M373" s="34">
        <v>45710.0</v>
      </c>
      <c r="N373" s="35" t="s">
        <v>23</v>
      </c>
      <c r="O373" s="40"/>
      <c r="P373" s="61"/>
      <c r="Q373" s="61"/>
      <c r="R373" s="61"/>
      <c r="S373" s="61"/>
      <c r="T373" s="61"/>
      <c r="U373" s="80"/>
      <c r="V373" s="80"/>
      <c r="W373" s="80"/>
    </row>
    <row r="374">
      <c r="A374" s="34">
        <v>45705.0</v>
      </c>
      <c r="B374" s="34">
        <v>45705.0</v>
      </c>
      <c r="C374" s="35">
        <v>215053.0</v>
      </c>
      <c r="D374" s="35" t="s">
        <v>163</v>
      </c>
      <c r="E374" s="34">
        <v>45413.0</v>
      </c>
      <c r="F374" s="36">
        <f t="shared" si="4"/>
        <v>9</v>
      </c>
      <c r="G374" s="34">
        <v>45442.0</v>
      </c>
      <c r="H374" s="36">
        <f t="shared" si="5"/>
        <v>8</v>
      </c>
      <c r="I374" s="35" t="s">
        <v>43</v>
      </c>
      <c r="J374" s="35" t="s">
        <v>469</v>
      </c>
      <c r="K374" s="48">
        <v>11000.0</v>
      </c>
      <c r="L374" s="39"/>
      <c r="M374" s="34">
        <v>45705.0</v>
      </c>
      <c r="N374" s="35" t="s">
        <v>15</v>
      </c>
      <c r="O374" s="40"/>
      <c r="P374" s="61"/>
      <c r="Q374" s="61"/>
      <c r="R374" s="61"/>
      <c r="S374" s="61"/>
      <c r="T374" s="61"/>
      <c r="U374" s="80"/>
      <c r="V374" s="80"/>
      <c r="W374" s="80"/>
    </row>
    <row r="375">
      <c r="A375" s="34">
        <v>45705.0</v>
      </c>
      <c r="B375" s="168">
        <v>45716.0</v>
      </c>
      <c r="C375" s="35">
        <v>233740.0</v>
      </c>
      <c r="D375" s="35" t="s">
        <v>163</v>
      </c>
      <c r="E375" s="34">
        <v>45566.0</v>
      </c>
      <c r="F375" s="36">
        <f t="shared" si="4"/>
        <v>4</v>
      </c>
      <c r="G375" s="37">
        <v>45607.0</v>
      </c>
      <c r="H375" s="36">
        <f t="shared" si="5"/>
        <v>3</v>
      </c>
      <c r="I375" s="35" t="s">
        <v>39</v>
      </c>
      <c r="J375" s="35" t="s">
        <v>458</v>
      </c>
      <c r="K375" s="38"/>
      <c r="L375" s="39"/>
      <c r="M375" s="39"/>
      <c r="N375" s="35" t="s">
        <v>17</v>
      </c>
      <c r="O375" s="40"/>
      <c r="P375" s="61"/>
      <c r="Q375" s="61"/>
      <c r="R375" s="61"/>
      <c r="S375" s="61"/>
      <c r="T375" s="61"/>
      <c r="U375" s="80"/>
      <c r="V375" s="80"/>
      <c r="W375" s="80"/>
    </row>
    <row r="376">
      <c r="A376" s="34">
        <v>45705.0</v>
      </c>
      <c r="B376" s="168">
        <v>45716.0</v>
      </c>
      <c r="C376" s="35">
        <v>234498.0</v>
      </c>
      <c r="D376" s="35" t="s">
        <v>163</v>
      </c>
      <c r="E376" s="34">
        <v>45444.0</v>
      </c>
      <c r="F376" s="36">
        <f t="shared" si="4"/>
        <v>8</v>
      </c>
      <c r="G376" s="37">
        <v>45615.0</v>
      </c>
      <c r="H376" s="36">
        <f t="shared" si="5"/>
        <v>3</v>
      </c>
      <c r="I376" s="35" t="s">
        <v>39</v>
      </c>
      <c r="J376" s="35" t="s">
        <v>458</v>
      </c>
      <c r="K376" s="38"/>
      <c r="L376" s="39"/>
      <c r="M376" s="39"/>
      <c r="N376" s="35" t="s">
        <v>17</v>
      </c>
      <c r="O376" s="40"/>
      <c r="P376" s="61"/>
      <c r="Q376" s="61"/>
      <c r="R376" s="61"/>
      <c r="S376" s="61"/>
      <c r="T376" s="61"/>
      <c r="U376" s="80"/>
      <c r="V376" s="80"/>
      <c r="W376" s="80"/>
    </row>
    <row r="377">
      <c r="A377" s="34">
        <v>45705.0</v>
      </c>
      <c r="B377" s="168">
        <v>45716.0</v>
      </c>
      <c r="C377" s="35">
        <v>236066.0</v>
      </c>
      <c r="D377" s="35" t="s">
        <v>163</v>
      </c>
      <c r="E377" s="34">
        <v>45597.0</v>
      </c>
      <c r="F377" s="36">
        <f t="shared" si="4"/>
        <v>3</v>
      </c>
      <c r="G377" s="34">
        <v>45629.0</v>
      </c>
      <c r="H377" s="36">
        <f t="shared" si="5"/>
        <v>2</v>
      </c>
      <c r="I377" s="35" t="s">
        <v>62</v>
      </c>
      <c r="J377" s="35" t="s">
        <v>404</v>
      </c>
      <c r="K377" s="38"/>
      <c r="L377" s="39"/>
      <c r="M377" s="39"/>
      <c r="N377" s="35" t="s">
        <v>17</v>
      </c>
      <c r="O377" s="40"/>
      <c r="P377" s="61"/>
      <c r="Q377" s="61"/>
      <c r="R377" s="61"/>
      <c r="S377" s="61"/>
      <c r="T377" s="61"/>
      <c r="U377" s="80"/>
      <c r="V377" s="80"/>
      <c r="W377" s="80"/>
    </row>
    <row r="378">
      <c r="A378" s="34">
        <v>45705.0</v>
      </c>
      <c r="B378" s="168">
        <v>45716.0</v>
      </c>
      <c r="C378" s="35">
        <v>236668.0</v>
      </c>
      <c r="D378" s="35" t="s">
        <v>163</v>
      </c>
      <c r="E378" s="34">
        <v>45474.0</v>
      </c>
      <c r="F378" s="36">
        <f t="shared" si="4"/>
        <v>7</v>
      </c>
      <c r="G378" s="37">
        <v>45636.0</v>
      </c>
      <c r="H378" s="36">
        <f t="shared" si="5"/>
        <v>2</v>
      </c>
      <c r="I378" s="35" t="s">
        <v>49</v>
      </c>
      <c r="J378" s="39"/>
      <c r="K378" s="38"/>
      <c r="L378" s="39"/>
      <c r="M378" s="39"/>
      <c r="N378" s="35" t="s">
        <v>17</v>
      </c>
      <c r="O378" s="40"/>
      <c r="P378" s="61"/>
      <c r="Q378" s="61"/>
      <c r="R378" s="61"/>
      <c r="S378" s="61"/>
      <c r="T378" s="61"/>
      <c r="U378" s="80"/>
      <c r="V378" s="80"/>
      <c r="W378" s="80"/>
    </row>
    <row r="379">
      <c r="A379" s="34">
        <v>45705.0</v>
      </c>
      <c r="B379" s="168">
        <v>45716.0</v>
      </c>
      <c r="C379" s="35">
        <v>238159.0</v>
      </c>
      <c r="D379" s="35" t="s">
        <v>163</v>
      </c>
      <c r="E379" s="34">
        <v>45627.0</v>
      </c>
      <c r="F379" s="36">
        <f t="shared" si="4"/>
        <v>2</v>
      </c>
      <c r="G379" s="34">
        <v>45661.0</v>
      </c>
      <c r="H379" s="36">
        <f t="shared" si="5"/>
        <v>1</v>
      </c>
      <c r="I379" s="35" t="s">
        <v>46</v>
      </c>
      <c r="J379" s="35" t="s">
        <v>404</v>
      </c>
      <c r="K379" s="38"/>
      <c r="L379" s="39"/>
      <c r="M379" s="39"/>
      <c r="N379" s="35" t="s">
        <v>17</v>
      </c>
      <c r="O379" s="40"/>
      <c r="P379" s="61"/>
      <c r="Q379" s="61"/>
      <c r="R379" s="61"/>
      <c r="S379" s="61"/>
      <c r="T379" s="61"/>
      <c r="U379" s="80"/>
      <c r="V379" s="80"/>
      <c r="W379" s="80"/>
    </row>
    <row r="380">
      <c r="A380" s="34">
        <v>45705.0</v>
      </c>
      <c r="B380" s="168">
        <v>45716.0</v>
      </c>
      <c r="C380" s="35">
        <v>238424.0</v>
      </c>
      <c r="D380" s="35" t="s">
        <v>163</v>
      </c>
      <c r="E380" s="34">
        <v>45627.0</v>
      </c>
      <c r="F380" s="36">
        <f t="shared" si="4"/>
        <v>2</v>
      </c>
      <c r="G380" s="34">
        <v>45664.0</v>
      </c>
      <c r="H380" s="36">
        <f t="shared" si="5"/>
        <v>1</v>
      </c>
      <c r="I380" s="35" t="s">
        <v>62</v>
      </c>
      <c r="J380" s="35" t="s">
        <v>404</v>
      </c>
      <c r="K380" s="38"/>
      <c r="L380" s="39"/>
      <c r="M380" s="39"/>
      <c r="N380" s="35" t="s">
        <v>17</v>
      </c>
      <c r="O380" s="40"/>
      <c r="P380" s="61"/>
      <c r="Q380" s="61"/>
      <c r="R380" s="61"/>
      <c r="S380" s="61"/>
      <c r="T380" s="61"/>
      <c r="U380" s="80"/>
      <c r="V380" s="80"/>
      <c r="W380" s="80"/>
    </row>
    <row r="381">
      <c r="A381" s="34">
        <v>45705.0</v>
      </c>
      <c r="B381" s="168">
        <v>45716.0</v>
      </c>
      <c r="C381" s="35">
        <v>238081.0</v>
      </c>
      <c r="D381" s="35" t="s">
        <v>163</v>
      </c>
      <c r="E381" s="34">
        <v>45627.0</v>
      </c>
      <c r="F381" s="36">
        <f t="shared" si="4"/>
        <v>2</v>
      </c>
      <c r="G381" s="34">
        <v>45667.0</v>
      </c>
      <c r="H381" s="36">
        <f t="shared" si="5"/>
        <v>1</v>
      </c>
      <c r="I381" s="35" t="s">
        <v>39</v>
      </c>
      <c r="J381" s="35" t="s">
        <v>458</v>
      </c>
      <c r="K381" s="38"/>
      <c r="L381" s="39"/>
      <c r="M381" s="39"/>
      <c r="N381" s="35" t="s">
        <v>17</v>
      </c>
      <c r="O381" s="40"/>
      <c r="P381" s="61"/>
      <c r="Q381" s="61"/>
      <c r="R381" s="61"/>
      <c r="S381" s="61"/>
      <c r="T381" s="61"/>
      <c r="U381" s="80"/>
      <c r="V381" s="80"/>
      <c r="W381" s="80"/>
    </row>
    <row r="382">
      <c r="A382" s="34">
        <v>45705.0</v>
      </c>
      <c r="B382" s="168">
        <v>45716.0</v>
      </c>
      <c r="C382" s="35">
        <v>196729.0</v>
      </c>
      <c r="D382" s="35" t="s">
        <v>163</v>
      </c>
      <c r="E382" s="34">
        <v>45627.0</v>
      </c>
      <c r="F382" s="36">
        <f t="shared" si="4"/>
        <v>2</v>
      </c>
      <c r="G382" s="34">
        <v>45686.0</v>
      </c>
      <c r="H382" s="36">
        <f t="shared" si="5"/>
        <v>0</v>
      </c>
      <c r="I382" s="35" t="s">
        <v>39</v>
      </c>
      <c r="J382" s="35" t="s">
        <v>458</v>
      </c>
      <c r="K382" s="38"/>
      <c r="L382" s="39"/>
      <c r="M382" s="39"/>
      <c r="N382" s="35" t="s">
        <v>17</v>
      </c>
      <c r="O382" s="40"/>
      <c r="P382" s="61"/>
      <c r="Q382" s="61"/>
      <c r="R382" s="61"/>
      <c r="S382" s="61"/>
      <c r="T382" s="61"/>
      <c r="U382" s="80"/>
      <c r="V382" s="80"/>
      <c r="W382" s="80"/>
    </row>
    <row r="383">
      <c r="A383" s="34">
        <v>45705.0</v>
      </c>
      <c r="B383" s="168">
        <v>45716.0</v>
      </c>
      <c r="C383" s="35">
        <v>191107.0</v>
      </c>
      <c r="D383" s="35" t="s">
        <v>163</v>
      </c>
      <c r="E383" s="34">
        <v>45170.0</v>
      </c>
      <c r="F383" s="36">
        <f t="shared" si="4"/>
        <v>17</v>
      </c>
      <c r="G383" s="37">
        <v>45271.0</v>
      </c>
      <c r="H383" s="36">
        <f t="shared" si="5"/>
        <v>14</v>
      </c>
      <c r="I383" s="35" t="s">
        <v>39</v>
      </c>
      <c r="J383" s="35">
        <v>535.0</v>
      </c>
      <c r="K383" s="38"/>
      <c r="L383" s="39"/>
      <c r="M383" s="34">
        <v>45630.0</v>
      </c>
      <c r="N383" s="35" t="s">
        <v>17</v>
      </c>
      <c r="O383" s="40"/>
      <c r="P383" s="61"/>
      <c r="Q383" s="61"/>
      <c r="R383" s="61"/>
      <c r="S383" s="61"/>
      <c r="T383" s="61"/>
      <c r="U383" s="80"/>
      <c r="V383" s="80"/>
      <c r="W383" s="80"/>
    </row>
    <row r="384">
      <c r="A384" s="34">
        <v>45705.0</v>
      </c>
      <c r="B384" s="168">
        <v>45716.0</v>
      </c>
      <c r="C384" s="35">
        <v>242192.0</v>
      </c>
      <c r="D384" s="35" t="s">
        <v>163</v>
      </c>
      <c r="E384" s="34">
        <v>45474.0</v>
      </c>
      <c r="F384" s="36">
        <f t="shared" si="4"/>
        <v>7</v>
      </c>
      <c r="G384" s="34">
        <v>45695.0</v>
      </c>
      <c r="H384" s="36">
        <f t="shared" si="5"/>
        <v>0</v>
      </c>
      <c r="I384" s="35" t="s">
        <v>268</v>
      </c>
      <c r="J384" s="35" t="s">
        <v>31</v>
      </c>
      <c r="K384" s="38"/>
      <c r="L384" s="39"/>
      <c r="M384" s="39"/>
      <c r="N384" s="35" t="s">
        <v>17</v>
      </c>
      <c r="O384" s="40"/>
      <c r="P384" s="61"/>
      <c r="Q384" s="61"/>
      <c r="R384" s="61"/>
      <c r="S384" s="61"/>
      <c r="T384" s="61"/>
      <c r="U384" s="80"/>
      <c r="V384" s="80"/>
      <c r="W384" s="80"/>
    </row>
    <row r="385">
      <c r="A385" s="34">
        <v>45705.0</v>
      </c>
      <c r="B385" s="168">
        <v>45716.0</v>
      </c>
      <c r="C385" s="35">
        <v>181292.0</v>
      </c>
      <c r="D385" s="35" t="s">
        <v>166</v>
      </c>
      <c r="E385" s="34">
        <v>45078.0</v>
      </c>
      <c r="F385" s="36">
        <f t="shared" si="4"/>
        <v>20</v>
      </c>
      <c r="G385" s="34">
        <v>45139.0</v>
      </c>
      <c r="H385" s="36">
        <f t="shared" si="5"/>
        <v>18</v>
      </c>
      <c r="I385" s="35" t="s">
        <v>268</v>
      </c>
      <c r="J385" s="35">
        <v>318.0</v>
      </c>
      <c r="K385" s="38"/>
      <c r="L385" s="39"/>
      <c r="M385" s="39"/>
      <c r="N385" s="35" t="s">
        <v>17</v>
      </c>
      <c r="O385" s="40"/>
      <c r="P385" s="61"/>
      <c r="Q385" s="61"/>
      <c r="R385" s="61"/>
      <c r="S385" s="61"/>
      <c r="T385" s="61"/>
      <c r="U385" s="80"/>
      <c r="V385" s="80"/>
      <c r="W385" s="80"/>
    </row>
    <row r="386">
      <c r="A386" s="34">
        <v>45705.0</v>
      </c>
      <c r="B386" s="168">
        <v>45716.0</v>
      </c>
      <c r="C386" s="35">
        <v>175376.0</v>
      </c>
      <c r="D386" s="35" t="s">
        <v>166</v>
      </c>
      <c r="E386" s="34">
        <v>45047.0</v>
      </c>
      <c r="F386" s="36">
        <f t="shared" si="4"/>
        <v>21</v>
      </c>
      <c r="G386" s="34">
        <v>45099.0</v>
      </c>
      <c r="H386" s="36">
        <f t="shared" si="5"/>
        <v>20</v>
      </c>
      <c r="I386" s="35" t="s">
        <v>49</v>
      </c>
      <c r="J386" s="39"/>
      <c r="K386" s="38"/>
      <c r="L386" s="39"/>
      <c r="M386" s="39"/>
      <c r="N386" s="35" t="s">
        <v>17</v>
      </c>
      <c r="O386" s="40"/>
      <c r="P386" s="61"/>
      <c r="Q386" s="61"/>
      <c r="R386" s="61"/>
      <c r="S386" s="61"/>
      <c r="T386" s="61"/>
      <c r="U386" s="80"/>
      <c r="V386" s="80"/>
      <c r="W386" s="80"/>
    </row>
    <row r="387">
      <c r="A387" s="34">
        <v>45714.0</v>
      </c>
      <c r="B387" s="34">
        <v>45714.0</v>
      </c>
      <c r="C387" s="35">
        <v>207973.0</v>
      </c>
      <c r="D387" s="35" t="s">
        <v>166</v>
      </c>
      <c r="E387" s="34">
        <v>45323.0</v>
      </c>
      <c r="F387" s="36">
        <f t="shared" si="4"/>
        <v>12</v>
      </c>
      <c r="G387" s="34">
        <v>45383.0</v>
      </c>
      <c r="H387" s="36">
        <f t="shared" si="5"/>
        <v>10</v>
      </c>
      <c r="I387" s="35" t="s">
        <v>49</v>
      </c>
      <c r="J387" s="35" t="s">
        <v>405</v>
      </c>
      <c r="K387" s="48" t="s">
        <v>470</v>
      </c>
      <c r="L387" s="35" t="s">
        <v>68</v>
      </c>
      <c r="M387" s="34">
        <v>45714.0</v>
      </c>
      <c r="N387" s="35" t="s">
        <v>21</v>
      </c>
      <c r="O387" s="55"/>
      <c r="P387" s="61"/>
      <c r="Q387" s="61"/>
      <c r="R387" s="61"/>
      <c r="S387" s="61"/>
      <c r="T387" s="61"/>
      <c r="U387" s="80"/>
      <c r="V387" s="80"/>
      <c r="W387" s="80"/>
    </row>
    <row r="388">
      <c r="A388" s="34">
        <v>45705.0</v>
      </c>
      <c r="B388" s="168">
        <v>45713.0</v>
      </c>
      <c r="C388" s="35">
        <v>180777.0</v>
      </c>
      <c r="D388" s="35" t="s">
        <v>166</v>
      </c>
      <c r="E388" s="34">
        <v>45108.0</v>
      </c>
      <c r="F388" s="36">
        <f t="shared" si="4"/>
        <v>19</v>
      </c>
      <c r="G388" s="34">
        <v>45140.0</v>
      </c>
      <c r="H388" s="36">
        <f t="shared" si="5"/>
        <v>18</v>
      </c>
      <c r="I388" s="35" t="s">
        <v>39</v>
      </c>
      <c r="J388" s="35">
        <v>501.0</v>
      </c>
      <c r="K388" s="38"/>
      <c r="L388" s="35" t="s">
        <v>68</v>
      </c>
      <c r="M388" s="34">
        <v>45713.0</v>
      </c>
      <c r="N388" s="35" t="s">
        <v>20</v>
      </c>
      <c r="O388" s="40"/>
      <c r="P388" s="61"/>
      <c r="Q388" s="61"/>
      <c r="R388" s="61"/>
      <c r="S388" s="61"/>
      <c r="T388" s="61"/>
      <c r="U388" s="80"/>
      <c r="V388" s="80"/>
      <c r="W388" s="80"/>
    </row>
    <row r="389">
      <c r="A389" s="34">
        <v>45705.0</v>
      </c>
      <c r="B389" s="34">
        <v>45714.0</v>
      </c>
      <c r="C389" s="35">
        <v>189211.0</v>
      </c>
      <c r="D389" s="35" t="s">
        <v>166</v>
      </c>
      <c r="E389" s="34">
        <v>44986.0</v>
      </c>
      <c r="F389" s="36">
        <f t="shared" si="4"/>
        <v>23</v>
      </c>
      <c r="G389" s="37">
        <v>45212.0</v>
      </c>
      <c r="H389" s="36">
        <f t="shared" si="5"/>
        <v>16</v>
      </c>
      <c r="I389" s="35" t="s">
        <v>39</v>
      </c>
      <c r="J389" s="35">
        <v>516.0</v>
      </c>
      <c r="K389" s="38"/>
      <c r="L389" s="35" t="s">
        <v>68</v>
      </c>
      <c r="M389" s="34">
        <v>45714.0</v>
      </c>
      <c r="N389" s="35" t="s">
        <v>20</v>
      </c>
      <c r="O389" s="40"/>
      <c r="P389" s="61"/>
      <c r="Q389" s="61"/>
      <c r="R389" s="61"/>
      <c r="S389" s="61"/>
      <c r="T389" s="61"/>
      <c r="U389" s="80"/>
      <c r="V389" s="80"/>
      <c r="W389" s="80"/>
    </row>
    <row r="390">
      <c r="A390" s="34">
        <v>45705.0</v>
      </c>
      <c r="B390" s="168">
        <v>45716.0</v>
      </c>
      <c r="C390" s="35">
        <v>240467.0</v>
      </c>
      <c r="D390" s="35" t="s">
        <v>166</v>
      </c>
      <c r="E390" s="34">
        <v>45566.0</v>
      </c>
      <c r="F390" s="36">
        <f t="shared" si="4"/>
        <v>4</v>
      </c>
      <c r="G390" s="34">
        <v>45688.0</v>
      </c>
      <c r="H390" s="36">
        <f t="shared" si="5"/>
        <v>0</v>
      </c>
      <c r="I390" s="35" t="s">
        <v>43</v>
      </c>
      <c r="J390" s="39"/>
      <c r="K390" s="38"/>
      <c r="L390" s="39"/>
      <c r="M390" s="39"/>
      <c r="N390" s="35" t="s">
        <v>17</v>
      </c>
      <c r="O390" s="40"/>
      <c r="P390" s="61"/>
      <c r="Q390" s="61"/>
      <c r="R390" s="61"/>
      <c r="S390" s="61"/>
      <c r="T390" s="61"/>
      <c r="U390" s="80"/>
      <c r="V390" s="80"/>
      <c r="W390" s="80"/>
    </row>
    <row r="391">
      <c r="A391" s="34">
        <v>45705.0</v>
      </c>
      <c r="B391" s="168">
        <v>45716.0</v>
      </c>
      <c r="C391" s="35">
        <v>137207.0</v>
      </c>
      <c r="D391" s="35" t="s">
        <v>94</v>
      </c>
      <c r="E391" s="34">
        <v>44682.0</v>
      </c>
      <c r="F391" s="36">
        <f t="shared" si="4"/>
        <v>33</v>
      </c>
      <c r="G391" s="34">
        <v>44758.0</v>
      </c>
      <c r="H391" s="36">
        <f t="shared" si="5"/>
        <v>31</v>
      </c>
      <c r="I391" s="35" t="s">
        <v>62</v>
      </c>
      <c r="J391" s="35" t="s">
        <v>404</v>
      </c>
      <c r="K391" s="38"/>
      <c r="L391" s="39"/>
      <c r="M391" s="39"/>
      <c r="N391" s="35" t="s">
        <v>17</v>
      </c>
      <c r="O391" s="40"/>
      <c r="P391" s="61"/>
      <c r="Q391" s="61"/>
      <c r="R391" s="61"/>
      <c r="S391" s="61"/>
      <c r="T391" s="61"/>
      <c r="U391" s="80"/>
      <c r="V391" s="80"/>
      <c r="W391" s="80"/>
    </row>
    <row r="392">
      <c r="A392" s="34">
        <v>45705.0</v>
      </c>
      <c r="B392" s="168">
        <v>45716.0</v>
      </c>
      <c r="C392" s="35">
        <v>170829.0</v>
      </c>
      <c r="D392" s="35" t="s">
        <v>94</v>
      </c>
      <c r="E392" s="34">
        <v>45017.0</v>
      </c>
      <c r="F392" s="36">
        <f t="shared" si="4"/>
        <v>22</v>
      </c>
      <c r="G392" s="34">
        <v>45059.0</v>
      </c>
      <c r="H392" s="36">
        <f t="shared" si="5"/>
        <v>21</v>
      </c>
      <c r="I392" s="35" t="s">
        <v>62</v>
      </c>
      <c r="J392" s="35" t="s">
        <v>404</v>
      </c>
      <c r="K392" s="38"/>
      <c r="L392" s="39"/>
      <c r="M392" s="39"/>
      <c r="N392" s="35" t="s">
        <v>17</v>
      </c>
      <c r="O392" s="40"/>
      <c r="P392" s="61"/>
      <c r="Q392" s="61"/>
      <c r="R392" s="61"/>
      <c r="S392" s="61"/>
      <c r="T392" s="61"/>
      <c r="U392" s="80"/>
      <c r="V392" s="80"/>
      <c r="W392" s="80"/>
    </row>
    <row r="393">
      <c r="A393" s="34">
        <v>45705.0</v>
      </c>
      <c r="B393" s="168">
        <v>45716.0</v>
      </c>
      <c r="C393" s="35">
        <v>189194.0</v>
      </c>
      <c r="D393" s="35" t="s">
        <v>94</v>
      </c>
      <c r="E393" s="34">
        <v>45200.0</v>
      </c>
      <c r="F393" s="36">
        <f t="shared" si="4"/>
        <v>16</v>
      </c>
      <c r="G393" s="37">
        <v>45210.0</v>
      </c>
      <c r="H393" s="36">
        <f t="shared" si="5"/>
        <v>16</v>
      </c>
      <c r="I393" s="35" t="s">
        <v>62</v>
      </c>
      <c r="J393" s="35"/>
      <c r="K393" s="38"/>
      <c r="L393" s="39"/>
      <c r="M393" s="34">
        <v>45418.0</v>
      </c>
      <c r="N393" s="35" t="s">
        <v>17</v>
      </c>
      <c r="O393" s="40"/>
      <c r="P393" s="61"/>
      <c r="Q393" s="61"/>
      <c r="R393" s="61"/>
      <c r="S393" s="61"/>
      <c r="T393" s="61"/>
      <c r="U393" s="80"/>
      <c r="V393" s="80"/>
      <c r="W393" s="80"/>
    </row>
    <row r="394">
      <c r="A394" s="34">
        <v>45705.0</v>
      </c>
      <c r="B394" s="168">
        <v>45716.0</v>
      </c>
      <c r="C394" s="35">
        <v>214956.0</v>
      </c>
      <c r="D394" s="35" t="s">
        <v>94</v>
      </c>
      <c r="E394" s="34">
        <v>45352.0</v>
      </c>
      <c r="F394" s="36">
        <f t="shared" si="4"/>
        <v>11</v>
      </c>
      <c r="G394" s="34">
        <v>45429.0</v>
      </c>
      <c r="H394" s="36">
        <f t="shared" si="5"/>
        <v>9</v>
      </c>
      <c r="I394" s="35" t="s">
        <v>265</v>
      </c>
      <c r="J394" s="39"/>
      <c r="K394" s="38"/>
      <c r="L394" s="39"/>
      <c r="M394" s="39"/>
      <c r="N394" s="35" t="s">
        <v>17</v>
      </c>
      <c r="O394" s="40"/>
      <c r="P394" s="61"/>
      <c r="Q394" s="61"/>
      <c r="R394" s="61"/>
      <c r="S394" s="61"/>
      <c r="T394" s="61"/>
      <c r="U394" s="80"/>
      <c r="V394" s="80"/>
      <c r="W394" s="80"/>
    </row>
    <row r="395">
      <c r="A395" s="34">
        <v>45705.0</v>
      </c>
      <c r="B395" s="168">
        <v>45712.0</v>
      </c>
      <c r="C395" s="35">
        <v>217724.0</v>
      </c>
      <c r="D395" s="35" t="s">
        <v>94</v>
      </c>
      <c r="E395" s="34">
        <v>45413.0</v>
      </c>
      <c r="F395" s="36">
        <f t="shared" si="4"/>
        <v>9</v>
      </c>
      <c r="G395" s="34">
        <v>45454.0</v>
      </c>
      <c r="H395" s="36">
        <f t="shared" si="5"/>
        <v>8</v>
      </c>
      <c r="I395" s="35" t="s">
        <v>62</v>
      </c>
      <c r="J395" s="35">
        <v>106.0</v>
      </c>
      <c r="K395" s="38"/>
      <c r="L395" s="35" t="s">
        <v>68</v>
      </c>
      <c r="M395" s="37">
        <v>45712.0</v>
      </c>
      <c r="N395" s="35" t="s">
        <v>15</v>
      </c>
      <c r="O395" s="40"/>
      <c r="P395" s="61"/>
      <c r="Q395" s="61"/>
      <c r="R395" s="61"/>
      <c r="S395" s="61"/>
      <c r="T395" s="61"/>
      <c r="U395" s="80"/>
      <c r="V395" s="80"/>
      <c r="W395" s="80"/>
    </row>
    <row r="396">
      <c r="A396" s="34">
        <v>45705.0</v>
      </c>
      <c r="B396" s="168">
        <v>45716.0</v>
      </c>
      <c r="C396" s="35">
        <v>220982.0</v>
      </c>
      <c r="D396" s="35" t="s">
        <v>94</v>
      </c>
      <c r="E396" s="34">
        <v>45474.0</v>
      </c>
      <c r="F396" s="36">
        <f t="shared" si="4"/>
        <v>7</v>
      </c>
      <c r="G396" s="34">
        <v>45483.0</v>
      </c>
      <c r="H396" s="36">
        <f t="shared" si="5"/>
        <v>7</v>
      </c>
      <c r="I396" s="35" t="s">
        <v>49</v>
      </c>
      <c r="J396" s="39"/>
      <c r="K396" s="38"/>
      <c r="L396" s="39"/>
      <c r="M396" s="39"/>
      <c r="N396" s="35" t="s">
        <v>17</v>
      </c>
      <c r="O396" s="40"/>
      <c r="P396" s="61"/>
      <c r="Q396" s="61"/>
      <c r="R396" s="61"/>
      <c r="S396" s="61"/>
      <c r="T396" s="61"/>
      <c r="U396" s="80"/>
      <c r="V396" s="80"/>
      <c r="W396" s="80"/>
    </row>
    <row r="397">
      <c r="A397" s="34">
        <v>45705.0</v>
      </c>
      <c r="B397" s="168">
        <v>45716.0</v>
      </c>
      <c r="C397" s="35">
        <v>236348.0</v>
      </c>
      <c r="D397" s="35" t="s">
        <v>94</v>
      </c>
      <c r="E397" s="34">
        <v>45536.0</v>
      </c>
      <c r="F397" s="36">
        <f t="shared" si="4"/>
        <v>5</v>
      </c>
      <c r="G397" s="34">
        <v>45631.0</v>
      </c>
      <c r="H397" s="36">
        <f t="shared" si="5"/>
        <v>2</v>
      </c>
      <c r="I397" s="35" t="s">
        <v>46</v>
      </c>
      <c r="J397" s="35" t="s">
        <v>404</v>
      </c>
      <c r="K397" s="38"/>
      <c r="L397" s="39"/>
      <c r="M397" s="39"/>
      <c r="N397" s="35" t="s">
        <v>17</v>
      </c>
      <c r="O397" s="40"/>
      <c r="P397" s="61"/>
      <c r="Q397" s="61"/>
      <c r="R397" s="61"/>
      <c r="S397" s="61"/>
      <c r="T397" s="61"/>
      <c r="U397" s="80"/>
      <c r="V397" s="80"/>
      <c r="W397" s="80"/>
    </row>
    <row r="398">
      <c r="A398" s="34">
        <v>45705.0</v>
      </c>
      <c r="B398" s="168">
        <v>45716.0</v>
      </c>
      <c r="C398" s="35">
        <v>236524.0</v>
      </c>
      <c r="D398" s="35" t="s">
        <v>94</v>
      </c>
      <c r="E398" s="34">
        <v>45566.0</v>
      </c>
      <c r="F398" s="36">
        <f t="shared" si="4"/>
        <v>4</v>
      </c>
      <c r="G398" s="34">
        <v>45632.0</v>
      </c>
      <c r="H398" s="36">
        <f t="shared" si="5"/>
        <v>2</v>
      </c>
      <c r="I398" s="35" t="s">
        <v>62</v>
      </c>
      <c r="J398" s="35" t="s">
        <v>404</v>
      </c>
      <c r="K398" s="38"/>
      <c r="L398" s="39"/>
      <c r="M398" s="39"/>
      <c r="N398" s="35" t="s">
        <v>17</v>
      </c>
      <c r="O398" s="40"/>
      <c r="P398" s="61"/>
      <c r="Q398" s="61"/>
      <c r="R398" s="61"/>
      <c r="S398" s="61"/>
      <c r="T398" s="61"/>
      <c r="U398" s="80"/>
      <c r="V398" s="80"/>
      <c r="W398" s="80"/>
    </row>
    <row r="399">
      <c r="A399" s="34">
        <v>45705.0</v>
      </c>
      <c r="B399" s="168">
        <v>45716.0</v>
      </c>
      <c r="C399" s="35">
        <v>162277.0</v>
      </c>
      <c r="D399" s="35" t="s">
        <v>94</v>
      </c>
      <c r="E399" s="34">
        <v>44958.0</v>
      </c>
      <c r="F399" s="36">
        <f t="shared" si="4"/>
        <v>24</v>
      </c>
      <c r="G399" s="34">
        <v>44986.0</v>
      </c>
      <c r="H399" s="36">
        <f t="shared" si="5"/>
        <v>23</v>
      </c>
      <c r="I399" s="35" t="s">
        <v>67</v>
      </c>
      <c r="J399" s="35">
        <v>4012.0</v>
      </c>
      <c r="K399" s="38"/>
      <c r="L399" s="39"/>
      <c r="M399" s="39"/>
      <c r="N399" s="35" t="s">
        <v>17</v>
      </c>
      <c r="O399" s="40"/>
      <c r="P399" s="61"/>
      <c r="Q399" s="61"/>
      <c r="R399" s="61"/>
      <c r="S399" s="61"/>
      <c r="T399" s="61"/>
      <c r="U399" s="80"/>
      <c r="V399" s="80"/>
      <c r="W399" s="80"/>
    </row>
    <row r="400">
      <c r="A400" s="34">
        <v>45705.0</v>
      </c>
      <c r="B400" s="168">
        <v>45716.0</v>
      </c>
      <c r="C400" s="35">
        <v>175988.0</v>
      </c>
      <c r="D400" s="35" t="s">
        <v>94</v>
      </c>
      <c r="E400" s="34">
        <v>45078.0</v>
      </c>
      <c r="F400" s="36">
        <f t="shared" si="4"/>
        <v>20</v>
      </c>
      <c r="G400" s="34">
        <v>45100.0</v>
      </c>
      <c r="H400" s="36">
        <f t="shared" si="5"/>
        <v>20</v>
      </c>
      <c r="I400" s="35" t="s">
        <v>39</v>
      </c>
      <c r="J400" s="35">
        <v>516.0</v>
      </c>
      <c r="K400" s="38"/>
      <c r="L400" s="39"/>
      <c r="M400" s="34">
        <v>45597.0</v>
      </c>
      <c r="N400" s="35" t="s">
        <v>17</v>
      </c>
      <c r="O400" s="40"/>
      <c r="P400" s="61"/>
      <c r="Q400" s="61"/>
      <c r="R400" s="61"/>
      <c r="S400" s="61"/>
      <c r="T400" s="61"/>
      <c r="U400" s="80"/>
      <c r="V400" s="80"/>
      <c r="W400" s="80"/>
    </row>
    <row r="401">
      <c r="A401" s="34">
        <v>45705.0</v>
      </c>
      <c r="B401" s="168">
        <v>45716.0</v>
      </c>
      <c r="C401" s="35">
        <v>202751.0</v>
      </c>
      <c r="D401" s="35" t="s">
        <v>94</v>
      </c>
      <c r="E401" s="34">
        <v>45292.0</v>
      </c>
      <c r="F401" s="36">
        <f t="shared" si="4"/>
        <v>13</v>
      </c>
      <c r="G401" s="34">
        <v>45338.0</v>
      </c>
      <c r="H401" s="36">
        <f t="shared" si="5"/>
        <v>12</v>
      </c>
      <c r="I401" s="35" t="s">
        <v>39</v>
      </c>
      <c r="J401" s="35">
        <v>514.0</v>
      </c>
      <c r="K401" s="38"/>
      <c r="L401" s="39"/>
      <c r="M401" s="37">
        <v>45646.0</v>
      </c>
      <c r="N401" s="35" t="s">
        <v>17</v>
      </c>
      <c r="O401" s="40"/>
      <c r="P401" s="61"/>
      <c r="Q401" s="61"/>
      <c r="R401" s="61"/>
      <c r="S401" s="61"/>
      <c r="T401" s="61"/>
      <c r="U401" s="80"/>
      <c r="V401" s="80"/>
      <c r="W401" s="80"/>
    </row>
    <row r="402">
      <c r="A402" s="34">
        <v>45705.0</v>
      </c>
      <c r="B402" s="168">
        <v>45716.0</v>
      </c>
      <c r="C402" s="35">
        <v>209374.0</v>
      </c>
      <c r="D402" s="35" t="s">
        <v>94</v>
      </c>
      <c r="E402" s="34">
        <v>45383.0</v>
      </c>
      <c r="F402" s="36">
        <f t="shared" si="4"/>
        <v>10</v>
      </c>
      <c r="G402" s="34">
        <v>45387.0</v>
      </c>
      <c r="H402" s="36">
        <f t="shared" si="5"/>
        <v>10</v>
      </c>
      <c r="I402" s="35" t="s">
        <v>39</v>
      </c>
      <c r="J402" s="35" t="s">
        <v>31</v>
      </c>
      <c r="K402" s="38"/>
      <c r="L402" s="39"/>
      <c r="M402" s="34">
        <v>45601.0</v>
      </c>
      <c r="N402" s="35" t="s">
        <v>17</v>
      </c>
      <c r="O402" s="40"/>
      <c r="P402" s="61"/>
      <c r="Q402" s="61"/>
      <c r="R402" s="61"/>
      <c r="S402" s="61"/>
      <c r="T402" s="61"/>
      <c r="U402" s="80"/>
      <c r="V402" s="80"/>
      <c r="W402" s="80"/>
    </row>
    <row r="403">
      <c r="A403" s="34">
        <v>45705.0</v>
      </c>
      <c r="B403" s="168">
        <v>45716.0</v>
      </c>
      <c r="C403" s="35">
        <v>197463.0</v>
      </c>
      <c r="D403" s="35" t="s">
        <v>94</v>
      </c>
      <c r="E403" s="34">
        <v>45261.0</v>
      </c>
      <c r="F403" s="36">
        <f t="shared" si="4"/>
        <v>14</v>
      </c>
      <c r="G403" s="34">
        <v>45296.0</v>
      </c>
      <c r="H403" s="36">
        <f t="shared" si="5"/>
        <v>13</v>
      </c>
      <c r="I403" s="35" t="s">
        <v>471</v>
      </c>
      <c r="J403" s="39"/>
      <c r="K403" s="38"/>
      <c r="L403" s="39"/>
      <c r="M403" s="39"/>
      <c r="N403" s="35" t="s">
        <v>17</v>
      </c>
      <c r="O403" s="40"/>
      <c r="P403" s="61"/>
      <c r="Q403" s="61"/>
      <c r="R403" s="61"/>
      <c r="S403" s="61"/>
      <c r="T403" s="61"/>
      <c r="U403" s="80"/>
      <c r="V403" s="80"/>
      <c r="W403" s="80"/>
    </row>
    <row r="404">
      <c r="A404" s="34">
        <v>45705.0</v>
      </c>
      <c r="B404" s="168">
        <v>45716.0</v>
      </c>
      <c r="C404" s="35">
        <v>230605.0</v>
      </c>
      <c r="D404" s="35" t="s">
        <v>94</v>
      </c>
      <c r="E404" s="34">
        <v>45536.0</v>
      </c>
      <c r="F404" s="36">
        <f t="shared" si="4"/>
        <v>5</v>
      </c>
      <c r="G404" s="37">
        <v>45575.0</v>
      </c>
      <c r="H404" s="36">
        <f t="shared" si="5"/>
        <v>4</v>
      </c>
      <c r="I404" s="35" t="s">
        <v>39</v>
      </c>
      <c r="J404" s="35" t="s">
        <v>31</v>
      </c>
      <c r="K404" s="38"/>
      <c r="L404" s="39"/>
      <c r="M404" s="39"/>
      <c r="N404" s="35" t="s">
        <v>17</v>
      </c>
      <c r="O404" s="40"/>
      <c r="P404" s="61"/>
      <c r="Q404" s="61"/>
      <c r="R404" s="61"/>
      <c r="S404" s="61"/>
      <c r="T404" s="61"/>
      <c r="U404" s="80"/>
      <c r="V404" s="80"/>
      <c r="W404" s="80"/>
    </row>
    <row r="405">
      <c r="A405" s="34">
        <v>45705.0</v>
      </c>
      <c r="B405" s="168">
        <v>45716.0</v>
      </c>
      <c r="C405" s="35">
        <v>190942.0</v>
      </c>
      <c r="D405" s="35" t="s">
        <v>94</v>
      </c>
      <c r="E405" s="34">
        <v>45108.0</v>
      </c>
      <c r="F405" s="36">
        <f t="shared" si="4"/>
        <v>19</v>
      </c>
      <c r="G405" s="37">
        <v>45226.0</v>
      </c>
      <c r="H405" s="36">
        <f t="shared" si="5"/>
        <v>16</v>
      </c>
      <c r="I405" s="35" t="s">
        <v>265</v>
      </c>
      <c r="J405" s="39"/>
      <c r="K405" s="38"/>
      <c r="L405" s="39"/>
      <c r="M405" s="39"/>
      <c r="N405" s="35" t="s">
        <v>17</v>
      </c>
      <c r="O405" s="40"/>
      <c r="P405" s="61"/>
      <c r="Q405" s="61"/>
      <c r="R405" s="61"/>
      <c r="S405" s="61"/>
      <c r="T405" s="61"/>
      <c r="U405" s="80"/>
      <c r="V405" s="80"/>
      <c r="W405" s="80"/>
    </row>
    <row r="406">
      <c r="A406" s="34">
        <v>45705.0</v>
      </c>
      <c r="B406" s="168">
        <v>45716.0</v>
      </c>
      <c r="C406" s="35">
        <v>238909.0</v>
      </c>
      <c r="D406" s="35" t="s">
        <v>94</v>
      </c>
      <c r="E406" s="34">
        <v>45658.0</v>
      </c>
      <c r="F406" s="36">
        <f t="shared" si="4"/>
        <v>1</v>
      </c>
      <c r="G406" s="34">
        <v>45667.0</v>
      </c>
      <c r="H406" s="36">
        <f t="shared" si="5"/>
        <v>1</v>
      </c>
      <c r="I406" s="35" t="s">
        <v>268</v>
      </c>
      <c r="J406" s="35" t="s">
        <v>31</v>
      </c>
      <c r="K406" s="38"/>
      <c r="L406" s="39"/>
      <c r="M406" s="39"/>
      <c r="N406" s="35" t="s">
        <v>17</v>
      </c>
      <c r="O406" s="40"/>
      <c r="P406" s="61"/>
      <c r="Q406" s="61"/>
      <c r="R406" s="61"/>
      <c r="S406" s="61"/>
      <c r="T406" s="61"/>
      <c r="U406" s="80"/>
      <c r="V406" s="80"/>
      <c r="W406" s="80"/>
    </row>
    <row r="407">
      <c r="A407" s="34">
        <v>45705.0</v>
      </c>
      <c r="B407" s="168">
        <v>45716.0</v>
      </c>
      <c r="C407" s="35">
        <v>240663.0</v>
      </c>
      <c r="D407" s="35" t="s">
        <v>94</v>
      </c>
      <c r="E407" s="34">
        <v>45658.0</v>
      </c>
      <c r="F407" s="36">
        <f t="shared" si="4"/>
        <v>1</v>
      </c>
      <c r="G407" s="34">
        <v>45681.0</v>
      </c>
      <c r="H407" s="36">
        <f t="shared" si="5"/>
        <v>1</v>
      </c>
      <c r="I407" s="35" t="s">
        <v>39</v>
      </c>
      <c r="J407" s="35" t="s">
        <v>31</v>
      </c>
      <c r="K407" s="38"/>
      <c r="L407" s="39"/>
      <c r="M407" s="39"/>
      <c r="N407" s="35" t="s">
        <v>17</v>
      </c>
      <c r="O407" s="40"/>
      <c r="P407" s="61"/>
      <c r="Q407" s="61"/>
      <c r="R407" s="61"/>
      <c r="S407" s="61"/>
      <c r="T407" s="61"/>
      <c r="U407" s="80"/>
      <c r="V407" s="80"/>
      <c r="W407" s="80"/>
    </row>
    <row r="408">
      <c r="A408" s="34">
        <v>45705.0</v>
      </c>
      <c r="B408" s="168">
        <v>45716.0</v>
      </c>
      <c r="C408" s="35">
        <v>240715.0</v>
      </c>
      <c r="D408" s="35" t="s">
        <v>94</v>
      </c>
      <c r="E408" s="34">
        <v>45689.0</v>
      </c>
      <c r="F408" s="36">
        <f t="shared" si="4"/>
        <v>0</v>
      </c>
      <c r="G408" s="34">
        <v>45695.0</v>
      </c>
      <c r="H408" s="36">
        <f t="shared" si="5"/>
        <v>0</v>
      </c>
      <c r="I408" s="35" t="s">
        <v>268</v>
      </c>
      <c r="J408" s="35" t="s">
        <v>31</v>
      </c>
      <c r="K408" s="38"/>
      <c r="L408" s="39"/>
      <c r="M408" s="39"/>
      <c r="N408" s="35" t="s">
        <v>17</v>
      </c>
      <c r="O408" s="40"/>
      <c r="P408" s="61"/>
      <c r="Q408" s="61"/>
      <c r="R408" s="61"/>
      <c r="S408" s="61"/>
      <c r="T408" s="61"/>
      <c r="U408" s="80"/>
      <c r="V408" s="80"/>
      <c r="W408" s="80"/>
    </row>
    <row r="409">
      <c r="A409" s="34">
        <v>45705.0</v>
      </c>
      <c r="B409" s="168">
        <v>45716.0</v>
      </c>
      <c r="C409" s="35">
        <v>154012.0</v>
      </c>
      <c r="D409" s="35" t="s">
        <v>95</v>
      </c>
      <c r="E409" s="34">
        <v>44896.0</v>
      </c>
      <c r="F409" s="36">
        <f t="shared" si="4"/>
        <v>26</v>
      </c>
      <c r="G409" s="37">
        <v>44910.0</v>
      </c>
      <c r="H409" s="36">
        <f t="shared" si="5"/>
        <v>26</v>
      </c>
      <c r="I409" s="35" t="s">
        <v>268</v>
      </c>
      <c r="J409" s="35" t="s">
        <v>31</v>
      </c>
      <c r="K409" s="38"/>
      <c r="L409" s="39"/>
      <c r="M409" s="39"/>
      <c r="N409" s="35" t="s">
        <v>17</v>
      </c>
      <c r="O409" s="40"/>
      <c r="P409" s="61"/>
      <c r="Q409" s="61"/>
      <c r="R409" s="61"/>
      <c r="S409" s="61"/>
      <c r="T409" s="61"/>
      <c r="U409" s="80"/>
      <c r="V409" s="80"/>
      <c r="W409" s="80"/>
    </row>
    <row r="410">
      <c r="A410" s="34">
        <v>45705.0</v>
      </c>
      <c r="B410" s="34">
        <v>45707.0</v>
      </c>
      <c r="C410" s="35">
        <v>211311.0</v>
      </c>
      <c r="D410" s="35" t="s">
        <v>95</v>
      </c>
      <c r="E410" s="34">
        <v>45017.0</v>
      </c>
      <c r="F410" s="36">
        <f t="shared" si="4"/>
        <v>22</v>
      </c>
      <c r="G410" s="34">
        <v>45401.0</v>
      </c>
      <c r="H410" s="36">
        <f t="shared" si="5"/>
        <v>10</v>
      </c>
      <c r="I410" s="35" t="s">
        <v>39</v>
      </c>
      <c r="J410" s="35">
        <v>516.0</v>
      </c>
      <c r="K410" s="38"/>
      <c r="L410" s="39"/>
      <c r="M410" s="39"/>
      <c r="N410" s="35" t="s">
        <v>21</v>
      </c>
      <c r="O410" s="40"/>
      <c r="P410" s="61"/>
      <c r="Q410" s="61"/>
      <c r="R410" s="61"/>
      <c r="S410" s="61"/>
      <c r="T410" s="61"/>
      <c r="U410" s="80"/>
      <c r="V410" s="80"/>
      <c r="W410" s="80"/>
    </row>
    <row r="411">
      <c r="A411" s="171">
        <v>45694.0</v>
      </c>
      <c r="B411" s="34">
        <v>45706.0</v>
      </c>
      <c r="C411" s="35">
        <v>239665.0</v>
      </c>
      <c r="D411" s="35" t="s">
        <v>95</v>
      </c>
      <c r="E411" s="34">
        <v>45505.0</v>
      </c>
      <c r="F411" s="36">
        <f t="shared" si="4"/>
        <v>6</v>
      </c>
      <c r="G411" s="34">
        <v>45673.0</v>
      </c>
      <c r="H411" s="36">
        <f t="shared" si="5"/>
        <v>1</v>
      </c>
      <c r="I411" s="35" t="s">
        <v>49</v>
      </c>
      <c r="J411" s="39"/>
      <c r="K411" s="48" t="s">
        <v>472</v>
      </c>
      <c r="L411" s="35" t="s">
        <v>70</v>
      </c>
      <c r="M411" s="34">
        <v>45706.0</v>
      </c>
      <c r="N411" s="35" t="s">
        <v>15</v>
      </c>
      <c r="O411" s="55" t="s">
        <v>473</v>
      </c>
      <c r="P411" s="61"/>
      <c r="Q411" s="61"/>
      <c r="R411" s="61"/>
      <c r="S411" s="61"/>
      <c r="T411" s="61"/>
      <c r="U411" s="80"/>
      <c r="V411" s="80"/>
      <c r="W411" s="80"/>
    </row>
    <row r="412">
      <c r="A412" s="34">
        <v>45705.0</v>
      </c>
      <c r="B412" s="168">
        <v>45716.0</v>
      </c>
      <c r="C412" s="35">
        <v>87156.0</v>
      </c>
      <c r="D412" s="35" t="s">
        <v>95</v>
      </c>
      <c r="E412" s="34">
        <v>44228.0</v>
      </c>
      <c r="F412" s="36">
        <f t="shared" si="4"/>
        <v>48</v>
      </c>
      <c r="G412" s="34">
        <v>44328.0</v>
      </c>
      <c r="H412" s="36">
        <f t="shared" si="5"/>
        <v>45</v>
      </c>
      <c r="I412" s="35" t="s">
        <v>62</v>
      </c>
      <c r="J412" s="35"/>
      <c r="K412" s="38"/>
      <c r="L412" s="39"/>
      <c r="M412" s="34">
        <v>45467.0</v>
      </c>
      <c r="N412" s="35" t="s">
        <v>17</v>
      </c>
      <c r="O412" s="40"/>
      <c r="P412" s="61"/>
      <c r="Q412" s="61"/>
      <c r="R412" s="61"/>
      <c r="S412" s="61"/>
      <c r="T412" s="61"/>
      <c r="U412" s="80"/>
      <c r="V412" s="80"/>
      <c r="W412" s="80"/>
    </row>
    <row r="413">
      <c r="A413" s="34">
        <v>45705.0</v>
      </c>
      <c r="B413" s="168">
        <v>45716.0</v>
      </c>
      <c r="C413" s="35">
        <v>109704.0</v>
      </c>
      <c r="D413" s="35" t="s">
        <v>95</v>
      </c>
      <c r="E413" s="34">
        <v>44501.0</v>
      </c>
      <c r="F413" s="36">
        <f t="shared" si="4"/>
        <v>39</v>
      </c>
      <c r="G413" s="34">
        <v>44531.0</v>
      </c>
      <c r="H413" s="36">
        <f t="shared" si="5"/>
        <v>38</v>
      </c>
      <c r="I413" s="35" t="s">
        <v>62</v>
      </c>
      <c r="J413" s="35" t="s">
        <v>82</v>
      </c>
      <c r="K413" s="38"/>
      <c r="L413" s="39"/>
      <c r="M413" s="34">
        <v>44937.0</v>
      </c>
      <c r="N413" s="35" t="s">
        <v>17</v>
      </c>
      <c r="O413" s="40"/>
      <c r="P413" s="61"/>
      <c r="Q413" s="61"/>
      <c r="R413" s="61"/>
      <c r="S413" s="61"/>
      <c r="T413" s="61"/>
      <c r="U413" s="80"/>
      <c r="V413" s="80"/>
      <c r="W413" s="80"/>
    </row>
    <row r="414">
      <c r="A414" s="34">
        <v>45705.0</v>
      </c>
      <c r="B414" s="168">
        <v>45716.0</v>
      </c>
      <c r="C414" s="35">
        <v>126053.0</v>
      </c>
      <c r="D414" s="35" t="s">
        <v>95</v>
      </c>
      <c r="E414" s="34">
        <v>44652.0</v>
      </c>
      <c r="F414" s="36">
        <f t="shared" si="4"/>
        <v>34</v>
      </c>
      <c r="G414" s="34">
        <v>44678.0</v>
      </c>
      <c r="H414" s="36">
        <f t="shared" si="5"/>
        <v>34</v>
      </c>
      <c r="I414" s="35" t="s">
        <v>268</v>
      </c>
      <c r="J414" s="39"/>
      <c r="K414" s="38"/>
      <c r="L414" s="39"/>
      <c r="M414" s="39"/>
      <c r="N414" s="35" t="s">
        <v>87</v>
      </c>
      <c r="O414" s="40"/>
      <c r="P414" s="61"/>
      <c r="Q414" s="61"/>
      <c r="R414" s="61"/>
      <c r="S414" s="61"/>
      <c r="T414" s="61"/>
      <c r="U414" s="80"/>
      <c r="V414" s="80"/>
      <c r="W414" s="80"/>
    </row>
    <row r="415">
      <c r="A415" s="34">
        <v>45705.0</v>
      </c>
      <c r="B415" s="168">
        <v>45712.0</v>
      </c>
      <c r="C415" s="35">
        <v>182614.0</v>
      </c>
      <c r="D415" s="35" t="s">
        <v>95</v>
      </c>
      <c r="E415" s="34">
        <v>44197.0</v>
      </c>
      <c r="F415" s="36">
        <f t="shared" si="4"/>
        <v>49</v>
      </c>
      <c r="G415" s="34">
        <v>45155.0</v>
      </c>
      <c r="H415" s="36">
        <f t="shared" si="5"/>
        <v>18</v>
      </c>
      <c r="I415" s="35" t="s">
        <v>62</v>
      </c>
      <c r="J415" s="35">
        <v>106.0</v>
      </c>
      <c r="K415" s="48">
        <v>5000.0</v>
      </c>
      <c r="L415" s="35" t="s">
        <v>68</v>
      </c>
      <c r="M415" s="34">
        <v>45712.0</v>
      </c>
      <c r="N415" s="35" t="s">
        <v>15</v>
      </c>
      <c r="O415" s="40"/>
      <c r="P415" s="61"/>
      <c r="Q415" s="61"/>
      <c r="R415" s="61"/>
      <c r="S415" s="61"/>
      <c r="T415" s="61"/>
      <c r="U415" s="80"/>
      <c r="V415" s="80"/>
      <c r="W415" s="80"/>
    </row>
    <row r="416">
      <c r="A416" s="34">
        <v>45705.0</v>
      </c>
      <c r="B416" s="168">
        <v>45716.0</v>
      </c>
      <c r="C416" s="35">
        <v>211951.0</v>
      </c>
      <c r="D416" s="35" t="s">
        <v>95</v>
      </c>
      <c r="E416" s="34">
        <v>45352.0</v>
      </c>
      <c r="F416" s="36">
        <f t="shared" si="4"/>
        <v>11</v>
      </c>
      <c r="G416" s="34">
        <v>45407.0</v>
      </c>
      <c r="H416" s="36">
        <f t="shared" si="5"/>
        <v>10</v>
      </c>
      <c r="I416" s="35" t="s">
        <v>62</v>
      </c>
      <c r="J416" s="35">
        <v>120.0</v>
      </c>
      <c r="K416" s="38"/>
      <c r="L416" s="39"/>
      <c r="M416" s="34">
        <v>45686.0</v>
      </c>
      <c r="N416" s="35" t="s">
        <v>17</v>
      </c>
      <c r="O416" s="40"/>
      <c r="P416" s="61"/>
      <c r="Q416" s="61"/>
      <c r="R416" s="61"/>
      <c r="S416" s="61"/>
      <c r="T416" s="61"/>
      <c r="U416" s="80"/>
      <c r="V416" s="80"/>
      <c r="W416" s="80"/>
    </row>
    <row r="417">
      <c r="A417" s="34">
        <v>45705.0</v>
      </c>
      <c r="B417" s="168">
        <v>45716.0</v>
      </c>
      <c r="C417" s="35">
        <v>223677.0</v>
      </c>
      <c r="D417" s="35" t="s">
        <v>95</v>
      </c>
      <c r="E417" s="34">
        <v>45474.0</v>
      </c>
      <c r="F417" s="36">
        <f t="shared" si="4"/>
        <v>7</v>
      </c>
      <c r="G417" s="34">
        <v>45506.0</v>
      </c>
      <c r="H417" s="36">
        <f t="shared" si="5"/>
        <v>6</v>
      </c>
      <c r="I417" s="35" t="s">
        <v>39</v>
      </c>
      <c r="J417" s="35" t="s">
        <v>31</v>
      </c>
      <c r="K417" s="38"/>
      <c r="L417" s="39"/>
      <c r="M417" s="39"/>
      <c r="N417" s="35" t="s">
        <v>17</v>
      </c>
      <c r="O417" s="40"/>
      <c r="P417" s="61"/>
      <c r="Q417" s="61"/>
      <c r="R417" s="61"/>
      <c r="S417" s="61"/>
      <c r="T417" s="61"/>
      <c r="U417" s="80"/>
      <c r="V417" s="80"/>
      <c r="W417" s="80"/>
    </row>
    <row r="418">
      <c r="A418" s="34">
        <v>45705.0</v>
      </c>
      <c r="B418" s="168">
        <v>45716.0</v>
      </c>
      <c r="C418" s="35">
        <v>231222.0</v>
      </c>
      <c r="D418" s="35" t="s">
        <v>95</v>
      </c>
      <c r="E418" s="34">
        <v>45505.0</v>
      </c>
      <c r="F418" s="36">
        <f t="shared" si="4"/>
        <v>6</v>
      </c>
      <c r="G418" s="37">
        <v>45581.0</v>
      </c>
      <c r="H418" s="36">
        <f t="shared" si="5"/>
        <v>4</v>
      </c>
      <c r="I418" s="35" t="s">
        <v>49</v>
      </c>
      <c r="J418" s="39"/>
      <c r="K418" s="38"/>
      <c r="L418" s="39"/>
      <c r="M418" s="39"/>
      <c r="N418" s="35" t="s">
        <v>17</v>
      </c>
      <c r="O418" s="40"/>
      <c r="P418" s="61"/>
      <c r="Q418" s="61"/>
      <c r="R418" s="61"/>
      <c r="S418" s="61"/>
      <c r="T418" s="61"/>
      <c r="U418" s="80"/>
      <c r="V418" s="80"/>
      <c r="W418" s="80"/>
    </row>
    <row r="419">
      <c r="A419" s="34">
        <v>45705.0</v>
      </c>
      <c r="B419" s="168">
        <v>45716.0</v>
      </c>
      <c r="C419" s="35">
        <v>235300.0</v>
      </c>
      <c r="D419" s="35" t="s">
        <v>95</v>
      </c>
      <c r="E419" s="34">
        <v>45566.0</v>
      </c>
      <c r="F419" s="36">
        <f t="shared" si="4"/>
        <v>4</v>
      </c>
      <c r="G419" s="37">
        <v>45625.0</v>
      </c>
      <c r="H419" s="36">
        <f t="shared" si="5"/>
        <v>2</v>
      </c>
      <c r="I419" s="35" t="s">
        <v>39</v>
      </c>
      <c r="J419" s="35" t="s">
        <v>31</v>
      </c>
      <c r="K419" s="38"/>
      <c r="L419" s="39"/>
      <c r="M419" s="39"/>
      <c r="N419" s="35" t="s">
        <v>17</v>
      </c>
      <c r="O419" s="40"/>
      <c r="P419" s="61"/>
      <c r="Q419" s="61"/>
      <c r="R419" s="61"/>
      <c r="S419" s="61"/>
      <c r="T419" s="61"/>
      <c r="U419" s="80"/>
      <c r="V419" s="80"/>
      <c r="W419" s="80"/>
    </row>
    <row r="420">
      <c r="A420" s="34">
        <v>45705.0</v>
      </c>
      <c r="B420" s="168">
        <v>45716.0</v>
      </c>
      <c r="C420" s="35">
        <v>239391.0</v>
      </c>
      <c r="D420" s="35" t="s">
        <v>95</v>
      </c>
      <c r="E420" s="34">
        <v>45658.0</v>
      </c>
      <c r="F420" s="36">
        <f t="shared" si="4"/>
        <v>1</v>
      </c>
      <c r="G420" s="34">
        <v>45671.0</v>
      </c>
      <c r="H420" s="36">
        <f t="shared" si="5"/>
        <v>1</v>
      </c>
      <c r="I420" s="35" t="s">
        <v>39</v>
      </c>
      <c r="J420" s="35" t="s">
        <v>31</v>
      </c>
      <c r="K420" s="38"/>
      <c r="L420" s="39"/>
      <c r="M420" s="39"/>
      <c r="N420" s="35" t="s">
        <v>17</v>
      </c>
      <c r="O420" s="40"/>
      <c r="P420" s="61"/>
      <c r="Q420" s="61"/>
      <c r="R420" s="61"/>
      <c r="S420" s="61"/>
      <c r="T420" s="61"/>
      <c r="U420" s="80"/>
      <c r="V420" s="80"/>
      <c r="W420" s="80"/>
    </row>
    <row r="421">
      <c r="A421" s="34">
        <v>45705.0</v>
      </c>
      <c r="B421" s="168">
        <v>45716.0</v>
      </c>
      <c r="C421" s="35">
        <v>241388.0</v>
      </c>
      <c r="D421" s="35" t="s">
        <v>95</v>
      </c>
      <c r="E421" s="34">
        <v>45474.0</v>
      </c>
      <c r="F421" s="36">
        <f t="shared" si="4"/>
        <v>7</v>
      </c>
      <c r="G421" s="34">
        <v>45688.0</v>
      </c>
      <c r="H421" s="36">
        <f t="shared" si="5"/>
        <v>0</v>
      </c>
      <c r="I421" s="35" t="s">
        <v>39</v>
      </c>
      <c r="J421" s="35" t="s">
        <v>31</v>
      </c>
      <c r="K421" s="38"/>
      <c r="L421" s="39"/>
      <c r="M421" s="39"/>
      <c r="N421" s="35" t="s">
        <v>17</v>
      </c>
      <c r="O421" s="40"/>
      <c r="P421" s="61"/>
      <c r="Q421" s="61"/>
      <c r="R421" s="61"/>
      <c r="S421" s="61"/>
      <c r="T421" s="61"/>
      <c r="U421" s="80"/>
      <c r="V421" s="80"/>
      <c r="W421" s="80"/>
    </row>
    <row r="422">
      <c r="A422" s="34">
        <v>45705.0</v>
      </c>
      <c r="B422" s="168">
        <v>45716.0</v>
      </c>
      <c r="C422" s="35">
        <v>50723.0</v>
      </c>
      <c r="D422" s="35" t="s">
        <v>288</v>
      </c>
      <c r="E422" s="34">
        <v>43952.0</v>
      </c>
      <c r="F422" s="36">
        <f t="shared" si="4"/>
        <v>57</v>
      </c>
      <c r="G422" s="34">
        <v>43992.0</v>
      </c>
      <c r="H422" s="36">
        <f t="shared" si="5"/>
        <v>56</v>
      </c>
      <c r="I422" s="35" t="s">
        <v>49</v>
      </c>
      <c r="J422" s="39"/>
      <c r="K422" s="38"/>
      <c r="L422" s="39"/>
      <c r="M422" s="39"/>
      <c r="N422" s="35" t="s">
        <v>17</v>
      </c>
      <c r="O422" s="40"/>
      <c r="P422" s="61"/>
      <c r="Q422" s="61"/>
      <c r="R422" s="61"/>
      <c r="S422" s="61"/>
      <c r="T422" s="61"/>
      <c r="U422" s="80"/>
      <c r="V422" s="80"/>
      <c r="W422" s="80"/>
    </row>
    <row r="423">
      <c r="A423" s="34">
        <v>45705.0</v>
      </c>
      <c r="B423" s="168">
        <v>45716.0</v>
      </c>
      <c r="C423" s="35">
        <v>220523.0</v>
      </c>
      <c r="D423" s="35" t="s">
        <v>98</v>
      </c>
      <c r="E423" s="34">
        <v>45383.0</v>
      </c>
      <c r="F423" s="36">
        <f t="shared" si="4"/>
        <v>10</v>
      </c>
      <c r="G423" s="34">
        <v>45496.0</v>
      </c>
      <c r="H423" s="36">
        <f t="shared" si="5"/>
        <v>7</v>
      </c>
      <c r="I423" s="35" t="s">
        <v>39</v>
      </c>
      <c r="J423" s="35">
        <v>512.0</v>
      </c>
      <c r="K423" s="38"/>
      <c r="L423" s="39"/>
      <c r="M423" s="34">
        <v>45631.0</v>
      </c>
      <c r="N423" s="35" t="s">
        <v>17</v>
      </c>
      <c r="O423" s="40"/>
      <c r="P423" s="61"/>
      <c r="Q423" s="61"/>
      <c r="R423" s="61"/>
      <c r="S423" s="61"/>
      <c r="T423" s="61"/>
      <c r="U423" s="80"/>
      <c r="V423" s="80"/>
      <c r="W423" s="80"/>
    </row>
    <row r="424">
      <c r="A424" s="34">
        <v>45705.0</v>
      </c>
      <c r="B424" s="168">
        <v>45716.0</v>
      </c>
      <c r="C424" s="35">
        <v>233534.0</v>
      </c>
      <c r="D424" s="35" t="s">
        <v>98</v>
      </c>
      <c r="E424" s="34">
        <v>45566.0</v>
      </c>
      <c r="F424" s="36">
        <f t="shared" si="4"/>
        <v>4</v>
      </c>
      <c r="G424" s="37">
        <v>45608.0</v>
      </c>
      <c r="H424" s="36">
        <f t="shared" si="5"/>
        <v>3</v>
      </c>
      <c r="I424" s="35" t="s">
        <v>62</v>
      </c>
      <c r="J424" s="35" t="s">
        <v>404</v>
      </c>
      <c r="K424" s="38"/>
      <c r="L424" s="39"/>
      <c r="M424" s="39"/>
      <c r="N424" s="35" t="s">
        <v>17</v>
      </c>
      <c r="O424" s="40"/>
      <c r="P424" s="61"/>
      <c r="Q424" s="61"/>
      <c r="R424" s="61"/>
      <c r="S424" s="61"/>
      <c r="T424" s="61"/>
      <c r="U424" s="80"/>
      <c r="V424" s="80"/>
      <c r="W424" s="80"/>
    </row>
    <row r="425">
      <c r="A425" s="34">
        <v>45705.0</v>
      </c>
      <c r="B425" s="168">
        <v>45716.0</v>
      </c>
      <c r="C425" s="35">
        <v>228126.0</v>
      </c>
      <c r="D425" s="35" t="s">
        <v>99</v>
      </c>
      <c r="E425" s="34">
        <v>45444.0</v>
      </c>
      <c r="F425" s="36">
        <f t="shared" si="4"/>
        <v>8</v>
      </c>
      <c r="G425" s="34">
        <v>45552.0</v>
      </c>
      <c r="H425" s="36">
        <f t="shared" si="5"/>
        <v>5</v>
      </c>
      <c r="I425" s="35" t="s">
        <v>62</v>
      </c>
      <c r="J425" s="35" t="s">
        <v>404</v>
      </c>
      <c r="K425" s="38"/>
      <c r="L425" s="39"/>
      <c r="M425" s="39"/>
      <c r="N425" s="35" t="s">
        <v>17</v>
      </c>
      <c r="O425" s="40"/>
      <c r="P425" s="61"/>
      <c r="Q425" s="61"/>
      <c r="R425" s="61"/>
      <c r="S425" s="61"/>
      <c r="T425" s="61"/>
      <c r="U425" s="80"/>
      <c r="V425" s="80"/>
      <c r="W425" s="80"/>
    </row>
    <row r="426">
      <c r="A426" s="34">
        <v>45705.0</v>
      </c>
      <c r="B426" s="168">
        <v>45716.0</v>
      </c>
      <c r="C426" s="35">
        <v>156708.0</v>
      </c>
      <c r="D426" s="35" t="s">
        <v>99</v>
      </c>
      <c r="E426" s="34">
        <v>45231.0</v>
      </c>
      <c r="F426" s="36">
        <f t="shared" si="4"/>
        <v>15</v>
      </c>
      <c r="G426" s="34">
        <v>45268.0</v>
      </c>
      <c r="H426" s="36">
        <f t="shared" si="5"/>
        <v>14</v>
      </c>
      <c r="I426" s="35" t="s">
        <v>49</v>
      </c>
      <c r="J426" s="39"/>
      <c r="K426" s="38"/>
      <c r="L426" s="39"/>
      <c r="M426" s="39"/>
      <c r="N426" s="35" t="s">
        <v>17</v>
      </c>
      <c r="O426" s="40"/>
      <c r="P426" s="61"/>
      <c r="Q426" s="61"/>
      <c r="R426" s="61"/>
      <c r="S426" s="61"/>
      <c r="T426" s="61"/>
      <c r="U426" s="80"/>
      <c r="V426" s="80"/>
      <c r="W426" s="80"/>
    </row>
    <row r="427">
      <c r="A427" s="34">
        <v>45705.0</v>
      </c>
      <c r="B427" s="168">
        <v>45716.0</v>
      </c>
      <c r="C427" s="35">
        <v>225745.0</v>
      </c>
      <c r="D427" s="35" t="s">
        <v>99</v>
      </c>
      <c r="E427" s="34">
        <v>45505.0</v>
      </c>
      <c r="F427" s="36">
        <f t="shared" si="4"/>
        <v>6</v>
      </c>
      <c r="G427" s="34">
        <v>45526.0</v>
      </c>
      <c r="H427" s="36">
        <f t="shared" si="5"/>
        <v>6</v>
      </c>
      <c r="I427" s="35" t="s">
        <v>49</v>
      </c>
      <c r="J427" s="39"/>
      <c r="K427" s="38"/>
      <c r="L427" s="39"/>
      <c r="M427" s="39"/>
      <c r="N427" s="35" t="s">
        <v>17</v>
      </c>
      <c r="O427" s="40"/>
      <c r="P427" s="61"/>
      <c r="Q427" s="61"/>
      <c r="R427" s="61"/>
      <c r="S427" s="61"/>
      <c r="T427" s="61"/>
      <c r="U427" s="80"/>
      <c r="V427" s="80"/>
      <c r="W427" s="80"/>
    </row>
    <row r="428">
      <c r="A428" s="34">
        <v>45705.0</v>
      </c>
      <c r="B428" s="168">
        <v>45716.0</v>
      </c>
      <c r="C428" s="35">
        <v>82683.0</v>
      </c>
      <c r="D428" s="35" t="s">
        <v>99</v>
      </c>
      <c r="E428" s="34">
        <v>44256.0</v>
      </c>
      <c r="F428" s="36">
        <f t="shared" si="4"/>
        <v>47</v>
      </c>
      <c r="G428" s="34">
        <v>44294.0</v>
      </c>
      <c r="H428" s="36">
        <f t="shared" si="5"/>
        <v>46</v>
      </c>
      <c r="I428" s="35" t="s">
        <v>67</v>
      </c>
      <c r="J428" s="39"/>
      <c r="K428" s="38"/>
      <c r="L428" s="39"/>
      <c r="M428" s="39"/>
      <c r="N428" s="35" t="s">
        <v>17</v>
      </c>
      <c r="O428" s="40"/>
      <c r="P428" s="61"/>
      <c r="Q428" s="61"/>
      <c r="R428" s="61"/>
      <c r="S428" s="61"/>
      <c r="T428" s="61"/>
      <c r="U428" s="80"/>
      <c r="V428" s="80"/>
      <c r="W428" s="80"/>
    </row>
    <row r="429">
      <c r="A429" s="34">
        <v>45705.0</v>
      </c>
      <c r="B429" s="34">
        <v>45715.0</v>
      </c>
      <c r="C429" s="35">
        <v>223523.0</v>
      </c>
      <c r="D429" s="35" t="s">
        <v>99</v>
      </c>
      <c r="E429" s="34">
        <v>45474.0</v>
      </c>
      <c r="F429" s="36">
        <f t="shared" si="4"/>
        <v>7</v>
      </c>
      <c r="G429" s="34">
        <v>45505.0</v>
      </c>
      <c r="H429" s="36">
        <f t="shared" si="5"/>
        <v>6</v>
      </c>
      <c r="I429" s="35" t="s">
        <v>39</v>
      </c>
      <c r="J429" s="35">
        <v>514.0</v>
      </c>
      <c r="K429" s="38"/>
      <c r="L429" s="35" t="s">
        <v>68</v>
      </c>
      <c r="M429" s="34">
        <v>45715.0</v>
      </c>
      <c r="N429" s="35" t="s">
        <v>20</v>
      </c>
      <c r="O429" s="40"/>
      <c r="P429" s="61"/>
      <c r="Q429" s="61"/>
      <c r="R429" s="61"/>
      <c r="S429" s="61"/>
      <c r="T429" s="61"/>
      <c r="U429" s="80"/>
      <c r="V429" s="80"/>
      <c r="W429" s="80"/>
    </row>
    <row r="430">
      <c r="A430" s="34">
        <v>45705.0</v>
      </c>
      <c r="B430" s="168">
        <v>45712.0</v>
      </c>
      <c r="C430" s="35">
        <v>225633.0</v>
      </c>
      <c r="D430" s="35" t="s">
        <v>99</v>
      </c>
      <c r="E430" s="34">
        <v>45474.0</v>
      </c>
      <c r="F430" s="36">
        <f t="shared" si="4"/>
        <v>7</v>
      </c>
      <c r="G430" s="34">
        <v>45526.0</v>
      </c>
      <c r="H430" s="36">
        <f t="shared" si="5"/>
        <v>6</v>
      </c>
      <c r="I430" s="35" t="s">
        <v>39</v>
      </c>
      <c r="J430" s="35" t="s">
        <v>31</v>
      </c>
      <c r="K430" s="48">
        <v>40000.0</v>
      </c>
      <c r="L430" s="35" t="s">
        <v>68</v>
      </c>
      <c r="M430" s="34">
        <v>45716.0</v>
      </c>
      <c r="N430" s="35" t="s">
        <v>20</v>
      </c>
      <c r="O430" s="40"/>
      <c r="P430" s="61"/>
      <c r="Q430" s="61"/>
      <c r="R430" s="61"/>
      <c r="S430" s="61"/>
      <c r="T430" s="61"/>
      <c r="U430" s="80"/>
      <c r="V430" s="80"/>
      <c r="W430" s="80"/>
    </row>
    <row r="431">
      <c r="A431" s="34">
        <v>45705.0</v>
      </c>
      <c r="B431" s="168">
        <v>45716.0</v>
      </c>
      <c r="C431" s="35">
        <v>235858.0</v>
      </c>
      <c r="D431" s="35" t="s">
        <v>99</v>
      </c>
      <c r="E431" s="34">
        <v>45597.0</v>
      </c>
      <c r="F431" s="36">
        <f t="shared" si="4"/>
        <v>3</v>
      </c>
      <c r="G431" s="37">
        <v>45625.0</v>
      </c>
      <c r="H431" s="36">
        <f t="shared" si="5"/>
        <v>2</v>
      </c>
      <c r="I431" s="35" t="s">
        <v>39</v>
      </c>
      <c r="J431" s="35" t="s">
        <v>31</v>
      </c>
      <c r="K431" s="38"/>
      <c r="L431" s="39"/>
      <c r="M431" s="39"/>
      <c r="N431" s="35" t="s">
        <v>17</v>
      </c>
      <c r="O431" s="40"/>
      <c r="P431" s="61"/>
      <c r="Q431" s="61"/>
      <c r="R431" s="61"/>
      <c r="S431" s="61"/>
      <c r="T431" s="61"/>
      <c r="U431" s="80"/>
      <c r="V431" s="80"/>
      <c r="W431" s="80"/>
    </row>
    <row r="432">
      <c r="A432" s="34">
        <v>45705.0</v>
      </c>
      <c r="B432" s="168">
        <v>45716.0</v>
      </c>
      <c r="C432" s="35">
        <v>239173.0</v>
      </c>
      <c r="D432" s="35" t="s">
        <v>99</v>
      </c>
      <c r="E432" s="34">
        <v>45627.0</v>
      </c>
      <c r="F432" s="36">
        <f t="shared" si="4"/>
        <v>2</v>
      </c>
      <c r="G432" s="34">
        <v>45670.0</v>
      </c>
      <c r="H432" s="36">
        <f t="shared" si="5"/>
        <v>1</v>
      </c>
      <c r="I432" s="35" t="s">
        <v>268</v>
      </c>
      <c r="J432" s="35" t="s">
        <v>31</v>
      </c>
      <c r="K432" s="38"/>
      <c r="L432" s="39"/>
      <c r="M432" s="39"/>
      <c r="N432" s="35" t="s">
        <v>17</v>
      </c>
      <c r="O432" s="40"/>
      <c r="P432" s="61"/>
      <c r="Q432" s="61"/>
      <c r="R432" s="61"/>
      <c r="S432" s="61"/>
      <c r="T432" s="61"/>
      <c r="U432" s="80"/>
      <c r="V432" s="80"/>
      <c r="W432" s="80"/>
    </row>
    <row r="433">
      <c r="A433" s="34">
        <v>45705.0</v>
      </c>
      <c r="B433" s="168">
        <v>45716.0</v>
      </c>
      <c r="C433" s="35">
        <v>241849.0</v>
      </c>
      <c r="D433" s="35" t="s">
        <v>99</v>
      </c>
      <c r="E433" s="34">
        <v>45505.0</v>
      </c>
      <c r="F433" s="36">
        <f t="shared" si="4"/>
        <v>6</v>
      </c>
      <c r="G433" s="34">
        <v>45695.0</v>
      </c>
      <c r="H433" s="36">
        <f t="shared" si="5"/>
        <v>0</v>
      </c>
      <c r="I433" s="35" t="s">
        <v>46</v>
      </c>
      <c r="J433" s="35" t="s">
        <v>31</v>
      </c>
      <c r="K433" s="38"/>
      <c r="L433" s="39"/>
      <c r="M433" s="39"/>
      <c r="N433" s="35" t="s">
        <v>17</v>
      </c>
      <c r="O433" s="40"/>
      <c r="P433" s="61"/>
      <c r="Q433" s="61"/>
      <c r="R433" s="61"/>
      <c r="S433" s="61"/>
      <c r="T433" s="61"/>
      <c r="U433" s="80"/>
      <c r="V433" s="80"/>
      <c r="W433" s="80"/>
    </row>
    <row r="434">
      <c r="A434" s="34">
        <v>45705.0</v>
      </c>
      <c r="B434" s="168">
        <v>45716.0</v>
      </c>
      <c r="C434" s="35">
        <v>61087.0</v>
      </c>
      <c r="D434" s="35" t="s">
        <v>102</v>
      </c>
      <c r="E434" s="34">
        <v>43770.0</v>
      </c>
      <c r="F434" s="36">
        <f t="shared" si="4"/>
        <v>63</v>
      </c>
      <c r="G434" s="34">
        <v>44057.0</v>
      </c>
      <c r="H434" s="36">
        <f t="shared" si="5"/>
        <v>54</v>
      </c>
      <c r="I434" s="35" t="s">
        <v>118</v>
      </c>
      <c r="J434" s="39"/>
      <c r="K434" s="38"/>
      <c r="L434" s="39"/>
      <c r="M434" s="39"/>
      <c r="N434" s="35" t="s">
        <v>17</v>
      </c>
      <c r="O434" s="40"/>
      <c r="P434" s="61"/>
      <c r="Q434" s="61"/>
      <c r="R434" s="61"/>
      <c r="S434" s="61"/>
      <c r="T434" s="61"/>
      <c r="U434" s="80"/>
      <c r="V434" s="80"/>
      <c r="W434" s="80"/>
    </row>
    <row r="435">
      <c r="A435" s="34">
        <v>45705.0</v>
      </c>
      <c r="B435" s="168">
        <v>45716.0</v>
      </c>
      <c r="C435" s="35">
        <v>223726.0</v>
      </c>
      <c r="D435" s="35" t="s">
        <v>102</v>
      </c>
      <c r="E435" s="34">
        <v>45474.0</v>
      </c>
      <c r="F435" s="36">
        <f t="shared" si="4"/>
        <v>7</v>
      </c>
      <c r="G435" s="34">
        <v>45510.0</v>
      </c>
      <c r="H435" s="36">
        <f t="shared" si="5"/>
        <v>6</v>
      </c>
      <c r="I435" s="35" t="s">
        <v>39</v>
      </c>
      <c r="J435" s="35" t="s">
        <v>31</v>
      </c>
      <c r="K435" s="38"/>
      <c r="L435" s="39"/>
      <c r="M435" s="39"/>
      <c r="N435" s="35" t="s">
        <v>17</v>
      </c>
      <c r="O435" s="40"/>
      <c r="P435" s="61"/>
      <c r="Q435" s="61"/>
      <c r="R435" s="61"/>
      <c r="S435" s="61"/>
      <c r="T435" s="61"/>
      <c r="U435" s="80"/>
      <c r="V435" s="80"/>
      <c r="W435" s="80"/>
    </row>
    <row r="436">
      <c r="A436" s="34">
        <v>45705.0</v>
      </c>
      <c r="B436" s="168">
        <v>45716.0</v>
      </c>
      <c r="C436" s="35">
        <v>236849.0</v>
      </c>
      <c r="D436" s="35" t="s">
        <v>102</v>
      </c>
      <c r="E436" s="34">
        <v>45627.0</v>
      </c>
      <c r="F436" s="36">
        <f t="shared" si="4"/>
        <v>2</v>
      </c>
      <c r="G436" s="37">
        <v>45644.0</v>
      </c>
      <c r="H436" s="36">
        <f t="shared" si="5"/>
        <v>2</v>
      </c>
      <c r="I436" s="35" t="s">
        <v>49</v>
      </c>
      <c r="J436" s="39"/>
      <c r="K436" s="38"/>
      <c r="L436" s="39"/>
      <c r="M436" s="39"/>
      <c r="N436" s="35" t="s">
        <v>17</v>
      </c>
      <c r="O436" s="40"/>
      <c r="P436" s="61"/>
      <c r="Q436" s="61"/>
      <c r="R436" s="61"/>
      <c r="S436" s="61"/>
      <c r="T436" s="61"/>
      <c r="U436" s="80"/>
      <c r="V436" s="80"/>
      <c r="W436" s="80"/>
    </row>
    <row r="437">
      <c r="A437" s="34">
        <v>45705.0</v>
      </c>
      <c r="B437" s="168">
        <v>45716.0</v>
      </c>
      <c r="C437" s="35">
        <v>229739.0</v>
      </c>
      <c r="D437" s="35" t="s">
        <v>102</v>
      </c>
      <c r="E437" s="34">
        <v>45536.0</v>
      </c>
      <c r="F437" s="36">
        <f t="shared" si="4"/>
        <v>5</v>
      </c>
      <c r="G437" s="37">
        <v>45576.0</v>
      </c>
      <c r="H437" s="36">
        <f t="shared" si="5"/>
        <v>4</v>
      </c>
      <c r="I437" s="35" t="s">
        <v>49</v>
      </c>
      <c r="J437" s="39"/>
      <c r="K437" s="38"/>
      <c r="L437" s="39"/>
      <c r="M437" s="39"/>
      <c r="N437" s="35" t="s">
        <v>17</v>
      </c>
      <c r="O437" s="40"/>
      <c r="P437" s="61"/>
      <c r="Q437" s="61"/>
      <c r="R437" s="61"/>
      <c r="S437" s="61"/>
      <c r="T437" s="61"/>
      <c r="U437" s="80"/>
      <c r="V437" s="80"/>
      <c r="W437" s="80"/>
    </row>
    <row r="438">
      <c r="A438" s="34">
        <v>45705.0</v>
      </c>
      <c r="B438" s="34">
        <v>45714.0</v>
      </c>
      <c r="C438" s="35">
        <v>101351.0</v>
      </c>
      <c r="D438" s="35" t="s">
        <v>102</v>
      </c>
      <c r="E438" s="34">
        <v>43952.0</v>
      </c>
      <c r="F438" s="36">
        <f t="shared" si="4"/>
        <v>57</v>
      </c>
      <c r="G438" s="34">
        <v>44467.0</v>
      </c>
      <c r="H438" s="36">
        <f t="shared" si="5"/>
        <v>41</v>
      </c>
      <c r="I438" s="35" t="s">
        <v>39</v>
      </c>
      <c r="J438" s="35">
        <v>505.0</v>
      </c>
      <c r="K438" s="38"/>
      <c r="L438" s="35" t="s">
        <v>54</v>
      </c>
      <c r="M438" s="34">
        <v>45714.0</v>
      </c>
      <c r="N438" s="35" t="s">
        <v>15</v>
      </c>
      <c r="O438" s="40"/>
      <c r="P438" s="61"/>
      <c r="Q438" s="61"/>
      <c r="R438" s="61"/>
      <c r="S438" s="61"/>
      <c r="T438" s="61"/>
      <c r="U438" s="80"/>
      <c r="V438" s="80"/>
      <c r="W438" s="80"/>
    </row>
    <row r="439">
      <c r="A439" s="34">
        <v>45705.0</v>
      </c>
      <c r="B439" s="168">
        <v>45716.0</v>
      </c>
      <c r="C439" s="35">
        <v>238008.0</v>
      </c>
      <c r="D439" s="35" t="s">
        <v>102</v>
      </c>
      <c r="E439" s="34">
        <v>45627.0</v>
      </c>
      <c r="F439" s="36">
        <f t="shared" si="4"/>
        <v>2</v>
      </c>
      <c r="G439" s="34">
        <v>45659.0</v>
      </c>
      <c r="H439" s="36">
        <f t="shared" si="5"/>
        <v>1</v>
      </c>
      <c r="I439" s="35" t="s">
        <v>62</v>
      </c>
      <c r="J439" s="35" t="s">
        <v>404</v>
      </c>
      <c r="K439" s="38"/>
      <c r="L439" s="39"/>
      <c r="M439" s="39"/>
      <c r="N439" s="35" t="s">
        <v>17</v>
      </c>
      <c r="O439" s="40"/>
      <c r="P439" s="61"/>
      <c r="Q439" s="61"/>
      <c r="R439" s="61"/>
      <c r="S439" s="61"/>
      <c r="T439" s="61"/>
      <c r="U439" s="80"/>
      <c r="V439" s="80"/>
      <c r="W439" s="80"/>
    </row>
    <row r="440">
      <c r="A440" s="34">
        <v>45705.0</v>
      </c>
      <c r="B440" s="168">
        <v>45716.0</v>
      </c>
      <c r="C440" s="35">
        <v>227181.0</v>
      </c>
      <c r="D440" s="35" t="s">
        <v>102</v>
      </c>
      <c r="E440" s="34">
        <v>45413.0</v>
      </c>
      <c r="F440" s="36">
        <f t="shared" si="4"/>
        <v>9</v>
      </c>
      <c r="G440" s="34">
        <v>45544.0</v>
      </c>
      <c r="H440" s="36">
        <f t="shared" si="5"/>
        <v>5</v>
      </c>
      <c r="I440" s="35" t="s">
        <v>39</v>
      </c>
      <c r="J440" s="35" t="s">
        <v>31</v>
      </c>
      <c r="K440" s="38"/>
      <c r="L440" s="39"/>
      <c r="M440" s="39"/>
      <c r="N440" s="35" t="s">
        <v>17</v>
      </c>
      <c r="O440" s="40"/>
      <c r="P440" s="61"/>
      <c r="Q440" s="61"/>
      <c r="R440" s="61"/>
      <c r="S440" s="61"/>
      <c r="T440" s="61"/>
      <c r="U440" s="80"/>
      <c r="V440" s="80"/>
      <c r="W440" s="80"/>
    </row>
    <row r="441">
      <c r="A441" s="34">
        <v>45705.0</v>
      </c>
      <c r="B441" s="168">
        <v>45716.0</v>
      </c>
      <c r="C441" s="35">
        <v>179606.0</v>
      </c>
      <c r="D441" s="35" t="s">
        <v>102</v>
      </c>
      <c r="E441" s="34">
        <v>45078.0</v>
      </c>
      <c r="F441" s="36">
        <f t="shared" si="4"/>
        <v>20</v>
      </c>
      <c r="G441" s="34">
        <v>45150.0</v>
      </c>
      <c r="H441" s="36">
        <f t="shared" si="5"/>
        <v>18</v>
      </c>
      <c r="I441" s="35" t="s">
        <v>49</v>
      </c>
      <c r="J441" s="39"/>
      <c r="K441" s="38"/>
      <c r="L441" s="39"/>
      <c r="M441" s="39"/>
      <c r="N441" s="35" t="s">
        <v>17</v>
      </c>
      <c r="O441" s="40"/>
      <c r="P441" s="61"/>
      <c r="Q441" s="61"/>
      <c r="R441" s="61"/>
      <c r="S441" s="61"/>
      <c r="T441" s="61"/>
      <c r="U441" s="80"/>
      <c r="V441" s="80"/>
      <c r="W441" s="80"/>
    </row>
    <row r="442">
      <c r="A442" s="34">
        <v>45705.0</v>
      </c>
      <c r="B442" s="168">
        <v>45716.0</v>
      </c>
      <c r="C442" s="35">
        <v>226134.0</v>
      </c>
      <c r="D442" s="35" t="s">
        <v>102</v>
      </c>
      <c r="E442" s="34">
        <v>45474.0</v>
      </c>
      <c r="F442" s="36">
        <f t="shared" si="4"/>
        <v>7</v>
      </c>
      <c r="G442" s="34">
        <v>45531.0</v>
      </c>
      <c r="H442" s="36">
        <f t="shared" si="5"/>
        <v>6</v>
      </c>
      <c r="I442" s="35" t="s">
        <v>49</v>
      </c>
      <c r="J442" s="39"/>
      <c r="K442" s="38"/>
      <c r="L442" s="39"/>
      <c r="M442" s="39"/>
      <c r="N442" s="35" t="s">
        <v>17</v>
      </c>
      <c r="O442" s="40"/>
      <c r="P442" s="61"/>
      <c r="Q442" s="61"/>
      <c r="R442" s="61"/>
      <c r="S442" s="61"/>
      <c r="T442" s="61"/>
      <c r="U442" s="80"/>
      <c r="V442" s="80"/>
      <c r="W442" s="80"/>
    </row>
    <row r="443">
      <c r="A443" s="34">
        <v>45705.0</v>
      </c>
      <c r="B443" s="168">
        <v>45716.0</v>
      </c>
      <c r="C443" s="35">
        <v>228829.0</v>
      </c>
      <c r="D443" s="35" t="s">
        <v>102</v>
      </c>
      <c r="E443" s="34">
        <v>45536.0</v>
      </c>
      <c r="F443" s="36">
        <f t="shared" si="4"/>
        <v>5</v>
      </c>
      <c r="G443" s="34">
        <v>45559.0</v>
      </c>
      <c r="H443" s="36">
        <f t="shared" si="5"/>
        <v>5</v>
      </c>
      <c r="I443" s="35" t="s">
        <v>62</v>
      </c>
      <c r="J443" s="35" t="s">
        <v>404</v>
      </c>
      <c r="K443" s="38"/>
      <c r="L443" s="39"/>
      <c r="M443" s="39"/>
      <c r="N443" s="35" t="s">
        <v>17</v>
      </c>
      <c r="O443" s="40"/>
      <c r="P443" s="61"/>
      <c r="Q443" s="61"/>
      <c r="R443" s="61"/>
      <c r="S443" s="61"/>
      <c r="T443" s="61"/>
      <c r="U443" s="80"/>
      <c r="V443" s="80"/>
      <c r="W443" s="80"/>
    </row>
    <row r="444">
      <c r="A444" s="34">
        <v>45705.0</v>
      </c>
      <c r="B444" s="168">
        <v>45716.0</v>
      </c>
      <c r="C444" s="35">
        <v>227928.0</v>
      </c>
      <c r="D444" s="35" t="s">
        <v>102</v>
      </c>
      <c r="E444" s="34">
        <v>45505.0</v>
      </c>
      <c r="F444" s="36">
        <f t="shared" si="4"/>
        <v>6</v>
      </c>
      <c r="G444" s="34">
        <v>45572.0</v>
      </c>
      <c r="H444" s="36">
        <f t="shared" si="5"/>
        <v>4</v>
      </c>
      <c r="I444" s="35" t="s">
        <v>39</v>
      </c>
      <c r="J444" s="35" t="s">
        <v>31</v>
      </c>
      <c r="K444" s="38"/>
      <c r="L444" s="39"/>
      <c r="M444" s="34">
        <v>45665.0</v>
      </c>
      <c r="N444" s="35" t="s">
        <v>17</v>
      </c>
      <c r="O444" s="40"/>
      <c r="P444" s="61"/>
      <c r="Q444" s="61"/>
      <c r="R444" s="61"/>
      <c r="S444" s="61"/>
      <c r="T444" s="61"/>
      <c r="U444" s="80"/>
      <c r="V444" s="80"/>
      <c r="W444" s="80"/>
    </row>
    <row r="445">
      <c r="A445" s="34">
        <v>45705.0</v>
      </c>
      <c r="B445" s="168">
        <v>45716.0</v>
      </c>
      <c r="C445" s="35">
        <v>235520.0</v>
      </c>
      <c r="D445" s="35" t="s">
        <v>102</v>
      </c>
      <c r="E445" s="34">
        <v>45597.0</v>
      </c>
      <c r="F445" s="36">
        <f t="shared" si="4"/>
        <v>3</v>
      </c>
      <c r="G445" s="37">
        <v>45623.0</v>
      </c>
      <c r="H445" s="36">
        <f t="shared" si="5"/>
        <v>3</v>
      </c>
      <c r="I445" s="35" t="s">
        <v>39</v>
      </c>
      <c r="J445" s="35" t="s">
        <v>31</v>
      </c>
      <c r="K445" s="38"/>
      <c r="L445" s="39"/>
      <c r="M445" s="39"/>
      <c r="N445" s="35" t="s">
        <v>17</v>
      </c>
      <c r="O445" s="40"/>
      <c r="P445" s="61"/>
      <c r="Q445" s="61"/>
      <c r="R445" s="61"/>
      <c r="S445" s="61"/>
      <c r="T445" s="61"/>
      <c r="U445" s="80"/>
      <c r="V445" s="80"/>
      <c r="W445" s="80"/>
    </row>
    <row r="446">
      <c r="A446" s="34">
        <v>45705.0</v>
      </c>
      <c r="B446" s="168">
        <v>45715.0</v>
      </c>
      <c r="C446" s="35">
        <v>214029.0</v>
      </c>
      <c r="D446" s="35" t="s">
        <v>102</v>
      </c>
      <c r="E446" s="34">
        <v>45383.0</v>
      </c>
      <c r="F446" s="36">
        <f t="shared" si="4"/>
        <v>10</v>
      </c>
      <c r="G446" s="34">
        <v>45429.0</v>
      </c>
      <c r="H446" s="36">
        <f t="shared" si="5"/>
        <v>9</v>
      </c>
      <c r="I446" s="35" t="s">
        <v>39</v>
      </c>
      <c r="J446" s="35">
        <v>504.0</v>
      </c>
      <c r="K446" s="48">
        <v>18000.0</v>
      </c>
      <c r="L446" s="35" t="s">
        <v>68</v>
      </c>
      <c r="M446" s="34">
        <v>45715.0</v>
      </c>
      <c r="N446" s="35" t="s">
        <v>20</v>
      </c>
      <c r="O446" s="55"/>
      <c r="P446" s="61"/>
      <c r="Q446" s="61"/>
      <c r="R446" s="61"/>
      <c r="S446" s="61"/>
      <c r="T446" s="61"/>
      <c r="U446" s="80"/>
      <c r="V446" s="80"/>
      <c r="W446" s="80"/>
    </row>
    <row r="447">
      <c r="A447" s="34">
        <v>45705.0</v>
      </c>
      <c r="B447" s="168">
        <v>45716.0</v>
      </c>
      <c r="C447" s="35">
        <v>221292.0</v>
      </c>
      <c r="D447" s="35" t="s">
        <v>102</v>
      </c>
      <c r="E447" s="34">
        <v>45474.0</v>
      </c>
      <c r="F447" s="36">
        <f t="shared" si="4"/>
        <v>7</v>
      </c>
      <c r="G447" s="34">
        <v>45489.0</v>
      </c>
      <c r="H447" s="36">
        <f t="shared" si="5"/>
        <v>7</v>
      </c>
      <c r="I447" s="35" t="s">
        <v>39</v>
      </c>
      <c r="J447" s="35">
        <v>512.0</v>
      </c>
      <c r="K447" s="38"/>
      <c r="L447" s="39"/>
      <c r="M447" s="37">
        <v>45610.0</v>
      </c>
      <c r="N447" s="35" t="s">
        <v>17</v>
      </c>
      <c r="O447" s="40"/>
      <c r="P447" s="61"/>
      <c r="Q447" s="61"/>
      <c r="R447" s="61"/>
      <c r="S447" s="61"/>
      <c r="T447" s="61"/>
      <c r="U447" s="80"/>
      <c r="V447" s="80"/>
      <c r="W447" s="80"/>
    </row>
    <row r="448">
      <c r="A448" s="34">
        <v>45705.0</v>
      </c>
      <c r="B448" s="168">
        <v>45716.0</v>
      </c>
      <c r="C448" s="35">
        <v>236704.0</v>
      </c>
      <c r="D448" s="35" t="s">
        <v>102</v>
      </c>
      <c r="E448" s="34">
        <v>45566.0</v>
      </c>
      <c r="F448" s="36">
        <f t="shared" si="4"/>
        <v>4</v>
      </c>
      <c r="G448" s="37">
        <v>45642.0</v>
      </c>
      <c r="H448" s="36">
        <f t="shared" si="5"/>
        <v>2</v>
      </c>
      <c r="I448" s="35" t="s">
        <v>46</v>
      </c>
      <c r="J448" s="35" t="s">
        <v>31</v>
      </c>
      <c r="K448" s="38"/>
      <c r="L448" s="39"/>
      <c r="M448" s="39"/>
      <c r="N448" s="35" t="s">
        <v>17</v>
      </c>
      <c r="O448" s="40"/>
      <c r="P448" s="61"/>
      <c r="Q448" s="61"/>
      <c r="R448" s="61"/>
      <c r="S448" s="61"/>
      <c r="T448" s="61"/>
      <c r="U448" s="80"/>
      <c r="V448" s="80"/>
      <c r="W448" s="80"/>
    </row>
    <row r="449">
      <c r="A449" s="34">
        <v>45705.0</v>
      </c>
      <c r="B449" s="168">
        <v>45716.0</v>
      </c>
      <c r="C449" s="35">
        <v>240050.0</v>
      </c>
      <c r="D449" s="35" t="s">
        <v>102</v>
      </c>
      <c r="E449" s="34">
        <v>45566.0</v>
      </c>
      <c r="F449" s="36">
        <f t="shared" si="4"/>
        <v>4</v>
      </c>
      <c r="G449" s="34">
        <v>45677.0</v>
      </c>
      <c r="H449" s="36">
        <f t="shared" si="5"/>
        <v>1</v>
      </c>
      <c r="I449" s="35" t="s">
        <v>43</v>
      </c>
      <c r="J449" s="39"/>
      <c r="K449" s="38"/>
      <c r="L449" s="39"/>
      <c r="M449" s="39"/>
      <c r="N449" s="35" t="s">
        <v>17</v>
      </c>
      <c r="O449" s="40"/>
      <c r="P449" s="61"/>
      <c r="Q449" s="61"/>
      <c r="R449" s="61"/>
      <c r="S449" s="61"/>
      <c r="T449" s="61"/>
      <c r="U449" s="80"/>
      <c r="V449" s="80"/>
      <c r="W449" s="80"/>
    </row>
    <row r="450">
      <c r="A450" s="34">
        <v>45705.0</v>
      </c>
      <c r="B450" s="168">
        <v>45716.0</v>
      </c>
      <c r="C450" s="35">
        <v>240549.0</v>
      </c>
      <c r="D450" s="35" t="s">
        <v>102</v>
      </c>
      <c r="E450" s="34">
        <v>45627.0</v>
      </c>
      <c r="F450" s="36">
        <f t="shared" si="4"/>
        <v>2</v>
      </c>
      <c r="G450" s="34">
        <v>45685.0</v>
      </c>
      <c r="H450" s="36">
        <f t="shared" si="5"/>
        <v>1</v>
      </c>
      <c r="I450" s="35" t="s">
        <v>62</v>
      </c>
      <c r="J450" s="35" t="s">
        <v>404</v>
      </c>
      <c r="K450" s="38"/>
      <c r="L450" s="39"/>
      <c r="M450" s="39"/>
      <c r="N450" s="35" t="s">
        <v>17</v>
      </c>
      <c r="O450" s="40"/>
      <c r="P450" s="61"/>
      <c r="Q450" s="61"/>
      <c r="R450" s="61"/>
      <c r="S450" s="61"/>
      <c r="T450" s="61"/>
      <c r="U450" s="80"/>
      <c r="V450" s="80"/>
      <c r="W450" s="80"/>
    </row>
    <row r="451">
      <c r="A451" s="34">
        <v>45705.0</v>
      </c>
      <c r="B451" s="168">
        <v>45716.0</v>
      </c>
      <c r="C451" s="35">
        <v>242679.0</v>
      </c>
      <c r="D451" s="35" t="s">
        <v>102</v>
      </c>
      <c r="E451" s="34">
        <v>45597.0</v>
      </c>
      <c r="F451" s="36">
        <f t="shared" si="4"/>
        <v>3</v>
      </c>
      <c r="G451" s="34">
        <v>45333.0</v>
      </c>
      <c r="H451" s="36">
        <f t="shared" si="5"/>
        <v>12</v>
      </c>
      <c r="I451" s="35" t="s">
        <v>265</v>
      </c>
      <c r="J451" s="39"/>
      <c r="K451" s="38"/>
      <c r="L451" s="39"/>
      <c r="M451" s="39"/>
      <c r="N451" s="35" t="s">
        <v>17</v>
      </c>
      <c r="O451" s="40"/>
      <c r="P451" s="61"/>
      <c r="Q451" s="61"/>
      <c r="R451" s="61"/>
      <c r="S451" s="61"/>
      <c r="T451" s="61"/>
      <c r="U451" s="80"/>
      <c r="V451" s="80"/>
      <c r="W451" s="80"/>
    </row>
    <row r="452">
      <c r="A452" s="34">
        <v>45705.0</v>
      </c>
      <c r="B452" s="168">
        <v>45716.0</v>
      </c>
      <c r="C452" s="35">
        <v>74091.0</v>
      </c>
      <c r="D452" s="35" t="s">
        <v>105</v>
      </c>
      <c r="E452" s="34">
        <v>43586.0</v>
      </c>
      <c r="F452" s="36">
        <f t="shared" si="4"/>
        <v>69</v>
      </c>
      <c r="G452" s="34">
        <v>44197.0</v>
      </c>
      <c r="H452" s="36">
        <f t="shared" si="5"/>
        <v>49</v>
      </c>
      <c r="I452" s="35" t="s">
        <v>49</v>
      </c>
      <c r="J452" s="39"/>
      <c r="K452" s="38"/>
      <c r="L452" s="39"/>
      <c r="M452" s="39"/>
      <c r="N452" s="35" t="s">
        <v>17</v>
      </c>
      <c r="O452" s="40"/>
      <c r="P452" s="61"/>
      <c r="Q452" s="61"/>
      <c r="R452" s="61"/>
      <c r="S452" s="61"/>
      <c r="T452" s="61"/>
      <c r="U452" s="80"/>
      <c r="V452" s="80"/>
      <c r="W452" s="80"/>
    </row>
    <row r="453">
      <c r="A453" s="34">
        <v>45705.0</v>
      </c>
      <c r="B453" s="34">
        <v>45707.0</v>
      </c>
      <c r="C453" s="35">
        <v>207424.0</v>
      </c>
      <c r="D453" s="35" t="s">
        <v>173</v>
      </c>
      <c r="E453" s="34">
        <v>45352.0</v>
      </c>
      <c r="F453" s="36">
        <f t="shared" si="4"/>
        <v>11</v>
      </c>
      <c r="G453" s="34">
        <v>45372.0</v>
      </c>
      <c r="H453" s="36">
        <f t="shared" si="5"/>
        <v>11</v>
      </c>
      <c r="I453" s="35" t="s">
        <v>62</v>
      </c>
      <c r="J453" s="39"/>
      <c r="K453" s="38"/>
      <c r="L453" s="39"/>
      <c r="M453" s="39"/>
      <c r="N453" s="35" t="s">
        <v>21</v>
      </c>
      <c r="O453" s="40"/>
      <c r="P453" s="61"/>
      <c r="Q453" s="61"/>
      <c r="R453" s="61"/>
      <c r="S453" s="61"/>
      <c r="T453" s="61"/>
      <c r="U453" s="80"/>
      <c r="V453" s="80"/>
      <c r="W453" s="80"/>
    </row>
    <row r="454">
      <c r="A454" s="34">
        <v>45705.0</v>
      </c>
      <c r="B454" s="168">
        <v>45716.0</v>
      </c>
      <c r="C454" s="35">
        <v>240196.0</v>
      </c>
      <c r="D454" s="35" t="s">
        <v>173</v>
      </c>
      <c r="E454" s="34">
        <v>45566.0</v>
      </c>
      <c r="F454" s="36">
        <f t="shared" si="4"/>
        <v>4</v>
      </c>
      <c r="G454" s="34">
        <v>45679.0</v>
      </c>
      <c r="H454" s="36">
        <f t="shared" si="5"/>
        <v>1</v>
      </c>
      <c r="I454" s="35" t="s">
        <v>43</v>
      </c>
      <c r="J454" s="39"/>
      <c r="K454" s="38"/>
      <c r="L454" s="39"/>
      <c r="M454" s="39"/>
      <c r="N454" s="35" t="s">
        <v>17</v>
      </c>
      <c r="O454" s="40"/>
      <c r="P454" s="61"/>
      <c r="Q454" s="61"/>
      <c r="R454" s="61"/>
      <c r="S454" s="61"/>
      <c r="T454" s="61"/>
      <c r="U454" s="80"/>
      <c r="V454" s="80"/>
      <c r="W454" s="80"/>
    </row>
    <row r="455">
      <c r="A455" s="34">
        <v>45705.0</v>
      </c>
      <c r="B455" s="168">
        <v>45710.0</v>
      </c>
      <c r="C455" s="35">
        <v>229592.0</v>
      </c>
      <c r="D455" s="35" t="s">
        <v>173</v>
      </c>
      <c r="E455" s="34">
        <v>45413.0</v>
      </c>
      <c r="F455" s="36">
        <f t="shared" si="4"/>
        <v>9</v>
      </c>
      <c r="G455" s="34">
        <v>45566.0</v>
      </c>
      <c r="H455" s="36">
        <f t="shared" si="5"/>
        <v>4</v>
      </c>
      <c r="I455" s="35" t="s">
        <v>62</v>
      </c>
      <c r="J455" s="35" t="s">
        <v>404</v>
      </c>
      <c r="K455" s="38"/>
      <c r="L455" s="39"/>
      <c r="M455" s="39"/>
      <c r="N455" s="35" t="s">
        <v>23</v>
      </c>
      <c r="O455" s="40"/>
      <c r="P455" s="61"/>
      <c r="Q455" s="61"/>
      <c r="R455" s="61"/>
      <c r="S455" s="61"/>
      <c r="T455" s="61"/>
      <c r="U455" s="80"/>
      <c r="V455" s="80"/>
      <c r="W455" s="80"/>
    </row>
    <row r="456">
      <c r="A456" s="34">
        <v>45705.0</v>
      </c>
      <c r="B456" s="168">
        <v>45716.0</v>
      </c>
      <c r="C456" s="35">
        <v>230573.0</v>
      </c>
      <c r="D456" s="35" t="s">
        <v>173</v>
      </c>
      <c r="E456" s="34">
        <v>45505.0</v>
      </c>
      <c r="F456" s="36">
        <f t="shared" si="4"/>
        <v>6</v>
      </c>
      <c r="G456" s="34">
        <v>45574.0</v>
      </c>
      <c r="H456" s="36">
        <f t="shared" si="5"/>
        <v>4</v>
      </c>
      <c r="I456" s="35" t="s">
        <v>62</v>
      </c>
      <c r="J456" s="35" t="s">
        <v>31</v>
      </c>
      <c r="K456" s="38"/>
      <c r="L456" s="39"/>
      <c r="M456" s="34">
        <v>45659.0</v>
      </c>
      <c r="N456" s="35" t="s">
        <v>17</v>
      </c>
      <c r="O456" s="40"/>
      <c r="P456" s="61"/>
      <c r="Q456" s="61"/>
      <c r="R456" s="61"/>
      <c r="S456" s="61"/>
      <c r="T456" s="61"/>
      <c r="U456" s="80"/>
      <c r="V456" s="80"/>
      <c r="W456" s="80"/>
    </row>
    <row r="457">
      <c r="A457" s="34">
        <v>45705.0</v>
      </c>
      <c r="B457" s="168">
        <v>45716.0</v>
      </c>
      <c r="C457" s="35">
        <v>234478.0</v>
      </c>
      <c r="D457" s="35" t="s">
        <v>173</v>
      </c>
      <c r="E457" s="34">
        <v>45566.0</v>
      </c>
      <c r="F457" s="36">
        <f t="shared" si="4"/>
        <v>4</v>
      </c>
      <c r="G457" s="37">
        <v>45618.0</v>
      </c>
      <c r="H457" s="36">
        <f t="shared" si="5"/>
        <v>3</v>
      </c>
      <c r="I457" s="35" t="s">
        <v>62</v>
      </c>
      <c r="J457" s="35" t="s">
        <v>31</v>
      </c>
      <c r="K457" s="38"/>
      <c r="L457" s="39"/>
      <c r="M457" s="39"/>
      <c r="N457" s="35" t="s">
        <v>17</v>
      </c>
      <c r="O457" s="40"/>
      <c r="P457" s="61"/>
      <c r="Q457" s="61"/>
      <c r="R457" s="61"/>
      <c r="S457" s="61"/>
      <c r="T457" s="61"/>
      <c r="U457" s="80"/>
      <c r="V457" s="80"/>
      <c r="W457" s="80"/>
    </row>
    <row r="458">
      <c r="A458" s="34">
        <v>45705.0</v>
      </c>
      <c r="B458" s="168">
        <v>45716.0</v>
      </c>
      <c r="C458" s="35">
        <v>239946.0</v>
      </c>
      <c r="D458" s="35" t="s">
        <v>173</v>
      </c>
      <c r="E458" s="34">
        <v>45597.0</v>
      </c>
      <c r="F458" s="36">
        <f t="shared" si="4"/>
        <v>3</v>
      </c>
      <c r="G458" s="34">
        <v>45678.0</v>
      </c>
      <c r="H458" s="36">
        <f t="shared" si="5"/>
        <v>1</v>
      </c>
      <c r="I458" s="35" t="s">
        <v>62</v>
      </c>
      <c r="J458" s="35" t="s">
        <v>31</v>
      </c>
      <c r="K458" s="38"/>
      <c r="L458" s="39"/>
      <c r="M458" s="39"/>
      <c r="N458" s="35" t="s">
        <v>17</v>
      </c>
      <c r="O458" s="40"/>
      <c r="P458" s="61"/>
      <c r="Q458" s="61"/>
      <c r="R458" s="61"/>
      <c r="S458" s="61"/>
      <c r="T458" s="61"/>
      <c r="U458" s="80"/>
      <c r="V458" s="80"/>
      <c r="W458" s="80"/>
    </row>
    <row r="459">
      <c r="A459" s="34">
        <v>45705.0</v>
      </c>
      <c r="B459" s="168">
        <v>45716.0</v>
      </c>
      <c r="C459" s="35">
        <v>203593.0</v>
      </c>
      <c r="D459" s="35" t="s">
        <v>173</v>
      </c>
      <c r="E459" s="34">
        <v>45231.0</v>
      </c>
      <c r="F459" s="36">
        <f t="shared" si="4"/>
        <v>15</v>
      </c>
      <c r="G459" s="34">
        <v>45345.0</v>
      </c>
      <c r="H459" s="36">
        <f t="shared" si="5"/>
        <v>12</v>
      </c>
      <c r="I459" s="35" t="s">
        <v>39</v>
      </c>
      <c r="J459" s="35">
        <v>535.0</v>
      </c>
      <c r="K459" s="38"/>
      <c r="L459" s="39"/>
      <c r="M459" s="34">
        <v>45693.0</v>
      </c>
      <c r="N459" s="35" t="s">
        <v>17</v>
      </c>
      <c r="O459" s="40"/>
      <c r="P459" s="61"/>
      <c r="Q459" s="61"/>
      <c r="R459" s="61"/>
      <c r="S459" s="61"/>
      <c r="T459" s="61"/>
      <c r="U459" s="80"/>
      <c r="V459" s="80"/>
      <c r="W459" s="80"/>
    </row>
    <row r="460">
      <c r="A460" s="34">
        <v>45705.0</v>
      </c>
      <c r="B460" s="34">
        <v>45715.0</v>
      </c>
      <c r="C460" s="35">
        <v>219025.0</v>
      </c>
      <c r="D460" s="35" t="s">
        <v>173</v>
      </c>
      <c r="E460" s="34">
        <v>45352.0</v>
      </c>
      <c r="F460" s="36">
        <f t="shared" si="4"/>
        <v>11</v>
      </c>
      <c r="G460" s="34">
        <v>45467.0</v>
      </c>
      <c r="H460" s="36">
        <f t="shared" si="5"/>
        <v>8</v>
      </c>
      <c r="I460" s="35" t="s">
        <v>39</v>
      </c>
      <c r="J460" s="35">
        <v>501.0</v>
      </c>
      <c r="K460" s="38"/>
      <c r="L460" s="35" t="s">
        <v>68</v>
      </c>
      <c r="M460" s="34">
        <v>45715.0</v>
      </c>
      <c r="N460" s="35" t="s">
        <v>20</v>
      </c>
      <c r="O460" s="40"/>
      <c r="P460" s="61"/>
      <c r="Q460" s="61"/>
      <c r="R460" s="61"/>
      <c r="S460" s="61"/>
      <c r="T460" s="61"/>
      <c r="U460" s="80"/>
      <c r="V460" s="80"/>
      <c r="W460" s="80"/>
    </row>
    <row r="461">
      <c r="A461" s="34">
        <v>45705.0</v>
      </c>
      <c r="B461" s="168">
        <v>45716.0</v>
      </c>
      <c r="C461" s="35">
        <v>231296.0</v>
      </c>
      <c r="D461" s="35" t="s">
        <v>173</v>
      </c>
      <c r="E461" s="34">
        <v>45536.0</v>
      </c>
      <c r="F461" s="36">
        <f t="shared" si="4"/>
        <v>5</v>
      </c>
      <c r="G461" s="37">
        <v>45581.0</v>
      </c>
      <c r="H461" s="36">
        <f t="shared" si="5"/>
        <v>4</v>
      </c>
      <c r="I461" s="35" t="s">
        <v>39</v>
      </c>
      <c r="J461" s="35" t="s">
        <v>31</v>
      </c>
      <c r="K461" s="38"/>
      <c r="L461" s="39"/>
      <c r="M461" s="39"/>
      <c r="N461" s="35" t="s">
        <v>17</v>
      </c>
      <c r="O461" s="40"/>
      <c r="P461" s="61"/>
      <c r="Q461" s="61"/>
      <c r="R461" s="61"/>
      <c r="S461" s="61"/>
      <c r="T461" s="61"/>
      <c r="U461" s="80"/>
      <c r="V461" s="80"/>
      <c r="W461" s="80"/>
    </row>
    <row r="462">
      <c r="A462" s="34">
        <v>45705.0</v>
      </c>
      <c r="B462" s="168">
        <v>45710.0</v>
      </c>
      <c r="C462" s="35">
        <v>237426.0</v>
      </c>
      <c r="D462" s="35" t="s">
        <v>173</v>
      </c>
      <c r="E462" s="34">
        <v>45383.0</v>
      </c>
      <c r="F462" s="36">
        <f t="shared" si="4"/>
        <v>10</v>
      </c>
      <c r="G462" s="37">
        <v>45643.0</v>
      </c>
      <c r="H462" s="36">
        <f t="shared" si="5"/>
        <v>2</v>
      </c>
      <c r="I462" s="35" t="s">
        <v>39</v>
      </c>
      <c r="J462" s="35" t="s">
        <v>31</v>
      </c>
      <c r="K462" s="38"/>
      <c r="L462" s="39"/>
      <c r="M462" s="39"/>
      <c r="N462" s="35" t="s">
        <v>23</v>
      </c>
      <c r="O462" s="55" t="s">
        <v>474</v>
      </c>
      <c r="P462" s="61"/>
      <c r="Q462" s="61"/>
      <c r="R462" s="61"/>
      <c r="S462" s="61"/>
      <c r="T462" s="61"/>
      <c r="U462" s="80"/>
      <c r="V462" s="80"/>
      <c r="W462" s="80"/>
    </row>
    <row r="463">
      <c r="A463" s="34">
        <v>45705.0</v>
      </c>
      <c r="B463" s="168">
        <v>45716.0</v>
      </c>
      <c r="C463" s="35">
        <v>238755.0</v>
      </c>
      <c r="D463" s="35" t="s">
        <v>173</v>
      </c>
      <c r="E463" s="34">
        <v>45658.0</v>
      </c>
      <c r="F463" s="36">
        <f t="shared" si="4"/>
        <v>1</v>
      </c>
      <c r="G463" s="34">
        <v>45665.0</v>
      </c>
      <c r="H463" s="36">
        <f t="shared" si="5"/>
        <v>1</v>
      </c>
      <c r="I463" s="35" t="s">
        <v>62</v>
      </c>
      <c r="J463" s="35" t="s">
        <v>31</v>
      </c>
      <c r="K463" s="38"/>
      <c r="L463" s="39"/>
      <c r="M463" s="39"/>
      <c r="N463" s="35" t="s">
        <v>17</v>
      </c>
      <c r="O463" s="40"/>
      <c r="P463" s="61"/>
      <c r="Q463" s="61"/>
      <c r="R463" s="61"/>
      <c r="S463" s="61"/>
      <c r="T463" s="61"/>
      <c r="U463" s="80"/>
      <c r="V463" s="80"/>
      <c r="W463" s="80"/>
    </row>
    <row r="464">
      <c r="A464" s="34">
        <v>45705.0</v>
      </c>
      <c r="B464" s="168">
        <v>45716.0</v>
      </c>
      <c r="C464" s="35">
        <v>239914.0</v>
      </c>
      <c r="D464" s="35" t="s">
        <v>173</v>
      </c>
      <c r="E464" s="34">
        <v>45627.0</v>
      </c>
      <c r="F464" s="36">
        <f t="shared" si="4"/>
        <v>2</v>
      </c>
      <c r="G464" s="34">
        <v>45674.0</v>
      </c>
      <c r="H464" s="36">
        <f t="shared" si="5"/>
        <v>1</v>
      </c>
      <c r="I464" s="35" t="s">
        <v>62</v>
      </c>
      <c r="J464" s="35" t="s">
        <v>31</v>
      </c>
      <c r="K464" s="38"/>
      <c r="L464" s="39"/>
      <c r="M464" s="39"/>
      <c r="N464" s="35" t="s">
        <v>17</v>
      </c>
      <c r="O464" s="40"/>
      <c r="P464" s="61"/>
      <c r="Q464" s="61"/>
      <c r="R464" s="61"/>
      <c r="S464" s="61"/>
      <c r="T464" s="61"/>
      <c r="U464" s="80"/>
      <c r="V464" s="80"/>
      <c r="W464" s="80"/>
    </row>
    <row r="465">
      <c r="A465" s="34">
        <v>45705.0</v>
      </c>
      <c r="B465" s="168">
        <v>45716.0</v>
      </c>
      <c r="C465" s="35">
        <v>240844.0</v>
      </c>
      <c r="D465" s="35" t="s">
        <v>173</v>
      </c>
      <c r="E465" s="34">
        <v>45658.0</v>
      </c>
      <c r="F465" s="36">
        <f t="shared" si="4"/>
        <v>1</v>
      </c>
      <c r="G465" s="34">
        <v>45684.0</v>
      </c>
      <c r="H465" s="36">
        <f t="shared" si="5"/>
        <v>1</v>
      </c>
      <c r="I465" s="35" t="s">
        <v>62</v>
      </c>
      <c r="J465" s="35" t="s">
        <v>31</v>
      </c>
      <c r="K465" s="38"/>
      <c r="L465" s="39"/>
      <c r="M465" s="39"/>
      <c r="N465" s="35" t="s">
        <v>17</v>
      </c>
      <c r="O465" s="40"/>
      <c r="P465" s="61"/>
      <c r="Q465" s="61"/>
      <c r="R465" s="61"/>
      <c r="S465" s="61"/>
      <c r="T465" s="61"/>
      <c r="U465" s="80"/>
      <c r="V465" s="80"/>
      <c r="W465" s="80"/>
    </row>
    <row r="466">
      <c r="A466" s="34">
        <v>45705.0</v>
      </c>
      <c r="B466" s="168">
        <v>45716.0</v>
      </c>
      <c r="C466" s="35">
        <v>242168.0</v>
      </c>
      <c r="D466" s="35" t="s">
        <v>173</v>
      </c>
      <c r="E466" s="34">
        <v>45658.0</v>
      </c>
      <c r="F466" s="36">
        <f t="shared" si="4"/>
        <v>1</v>
      </c>
      <c r="G466" s="34">
        <v>45694.0</v>
      </c>
      <c r="H466" s="36">
        <f t="shared" si="5"/>
        <v>0</v>
      </c>
      <c r="I466" s="35" t="s">
        <v>265</v>
      </c>
      <c r="J466" s="39"/>
      <c r="K466" s="38"/>
      <c r="L466" s="39"/>
      <c r="M466" s="39"/>
      <c r="N466" s="35" t="s">
        <v>17</v>
      </c>
      <c r="O466" s="40"/>
      <c r="P466" s="61"/>
      <c r="Q466" s="61"/>
      <c r="R466" s="61"/>
      <c r="S466" s="61"/>
      <c r="T466" s="61"/>
      <c r="U466" s="80"/>
      <c r="V466" s="80"/>
      <c r="W466" s="80"/>
    </row>
    <row r="467">
      <c r="A467" s="34">
        <v>45705.0</v>
      </c>
      <c r="B467" s="168">
        <v>45710.0</v>
      </c>
      <c r="C467" s="35">
        <v>216716.0</v>
      </c>
      <c r="D467" s="35" t="s">
        <v>106</v>
      </c>
      <c r="E467" s="34">
        <v>45200.0</v>
      </c>
      <c r="F467" s="36">
        <f t="shared" si="4"/>
        <v>16</v>
      </c>
      <c r="G467" s="34">
        <v>45446.0</v>
      </c>
      <c r="H467" s="36">
        <f t="shared" si="5"/>
        <v>8</v>
      </c>
      <c r="I467" s="35" t="s">
        <v>39</v>
      </c>
      <c r="J467" s="35" t="s">
        <v>31</v>
      </c>
      <c r="K467" s="38"/>
      <c r="L467" s="39"/>
      <c r="M467" s="39"/>
      <c r="N467" s="35" t="s">
        <v>23</v>
      </c>
      <c r="O467" s="40"/>
      <c r="P467" s="61"/>
      <c r="Q467" s="61"/>
      <c r="R467" s="61"/>
      <c r="S467" s="61"/>
      <c r="T467" s="61"/>
      <c r="U467" s="80"/>
      <c r="V467" s="80"/>
      <c r="W467" s="80"/>
    </row>
    <row r="468">
      <c r="A468" s="34">
        <v>45705.0</v>
      </c>
      <c r="B468" s="168">
        <v>45716.0</v>
      </c>
      <c r="C468" s="35">
        <v>195718.0</v>
      </c>
      <c r="D468" s="35" t="s">
        <v>106</v>
      </c>
      <c r="E468" s="34">
        <v>45078.0</v>
      </c>
      <c r="F468" s="36">
        <f t="shared" si="4"/>
        <v>20</v>
      </c>
      <c r="G468" s="37">
        <v>45272.0</v>
      </c>
      <c r="H468" s="36">
        <f t="shared" si="5"/>
        <v>14</v>
      </c>
      <c r="I468" s="35" t="s">
        <v>39</v>
      </c>
      <c r="J468" s="35" t="s">
        <v>467</v>
      </c>
      <c r="K468" s="38"/>
      <c r="L468" s="39"/>
      <c r="M468" s="34">
        <v>45635.0</v>
      </c>
      <c r="N468" s="35" t="s">
        <v>17</v>
      </c>
      <c r="O468" s="40"/>
      <c r="P468" s="61"/>
      <c r="Q468" s="61"/>
      <c r="R468" s="61"/>
      <c r="S468" s="61"/>
      <c r="T468" s="61"/>
      <c r="U468" s="80"/>
      <c r="V468" s="80"/>
      <c r="W468" s="80"/>
    </row>
    <row r="469">
      <c r="A469" s="34">
        <v>45705.0</v>
      </c>
      <c r="B469" s="168">
        <v>45716.0</v>
      </c>
      <c r="C469" s="35">
        <v>215595.0</v>
      </c>
      <c r="D469" s="35" t="s">
        <v>106</v>
      </c>
      <c r="E469" s="34">
        <v>45413.0</v>
      </c>
      <c r="F469" s="36">
        <f t="shared" si="4"/>
        <v>9</v>
      </c>
      <c r="G469" s="34">
        <v>45435.0</v>
      </c>
      <c r="H469" s="36">
        <f t="shared" si="5"/>
        <v>9</v>
      </c>
      <c r="I469" s="35" t="s">
        <v>265</v>
      </c>
      <c r="J469" s="39"/>
      <c r="K469" s="38"/>
      <c r="L469" s="39"/>
      <c r="M469" s="39"/>
      <c r="N469" s="35" t="s">
        <v>17</v>
      </c>
      <c r="O469" s="40"/>
      <c r="P469" s="61"/>
      <c r="Q469" s="61"/>
      <c r="R469" s="61"/>
      <c r="S469" s="61"/>
      <c r="T469" s="61"/>
      <c r="U469" s="80"/>
      <c r="V469" s="80"/>
      <c r="W469" s="80"/>
    </row>
    <row r="470">
      <c r="A470" s="34">
        <v>45705.0</v>
      </c>
      <c r="B470" s="168">
        <v>45716.0</v>
      </c>
      <c r="C470" s="35">
        <v>219285.0</v>
      </c>
      <c r="D470" s="35" t="s">
        <v>106</v>
      </c>
      <c r="E470" s="34">
        <v>45444.0</v>
      </c>
      <c r="F470" s="36">
        <f t="shared" si="4"/>
        <v>8</v>
      </c>
      <c r="G470" s="34">
        <v>45470.0</v>
      </c>
      <c r="H470" s="36">
        <f t="shared" si="5"/>
        <v>8</v>
      </c>
      <c r="I470" s="35" t="s">
        <v>62</v>
      </c>
      <c r="J470" s="35" t="s">
        <v>475</v>
      </c>
      <c r="K470" s="38"/>
      <c r="L470" s="39"/>
      <c r="M470" s="34">
        <v>45700.0</v>
      </c>
      <c r="N470" s="35" t="s">
        <v>17</v>
      </c>
      <c r="O470" s="40"/>
      <c r="P470" s="61"/>
      <c r="Q470" s="61"/>
      <c r="R470" s="61"/>
      <c r="S470" s="61"/>
      <c r="T470" s="61"/>
      <c r="U470" s="80"/>
      <c r="V470" s="80"/>
      <c r="W470" s="80"/>
    </row>
    <row r="471">
      <c r="A471" s="34">
        <v>45705.0</v>
      </c>
      <c r="B471" s="168">
        <v>45716.0</v>
      </c>
      <c r="C471" s="35">
        <v>225009.0</v>
      </c>
      <c r="D471" s="35" t="s">
        <v>106</v>
      </c>
      <c r="E471" s="34">
        <v>45444.0</v>
      </c>
      <c r="F471" s="36">
        <f t="shared" si="4"/>
        <v>8</v>
      </c>
      <c r="G471" s="34">
        <v>45519.0</v>
      </c>
      <c r="H471" s="36">
        <f t="shared" si="5"/>
        <v>6</v>
      </c>
      <c r="I471" s="35" t="s">
        <v>265</v>
      </c>
      <c r="J471" s="39"/>
      <c r="K471" s="38"/>
      <c r="L471" s="39"/>
      <c r="M471" s="39"/>
      <c r="N471" s="35" t="s">
        <v>17</v>
      </c>
      <c r="O471" s="40"/>
      <c r="P471" s="61"/>
      <c r="Q471" s="61"/>
      <c r="R471" s="61"/>
      <c r="S471" s="61"/>
      <c r="T471" s="61"/>
      <c r="U471" s="80"/>
      <c r="V471" s="80"/>
      <c r="W471" s="80"/>
    </row>
    <row r="472">
      <c r="A472" s="34">
        <v>45705.0</v>
      </c>
      <c r="B472" s="168">
        <v>45716.0</v>
      </c>
      <c r="C472" s="35">
        <v>229356.0</v>
      </c>
      <c r="D472" s="35" t="s">
        <v>106</v>
      </c>
      <c r="E472" s="34">
        <v>45536.0</v>
      </c>
      <c r="F472" s="36">
        <f t="shared" si="4"/>
        <v>5</v>
      </c>
      <c r="G472" s="34">
        <v>45565.0</v>
      </c>
      <c r="H472" s="36">
        <f t="shared" si="5"/>
        <v>4</v>
      </c>
      <c r="I472" s="35" t="s">
        <v>62</v>
      </c>
      <c r="J472" s="35" t="s">
        <v>31</v>
      </c>
      <c r="K472" s="38"/>
      <c r="L472" s="39"/>
      <c r="M472" s="39"/>
      <c r="N472" s="35" t="s">
        <v>17</v>
      </c>
      <c r="O472" s="40"/>
      <c r="P472" s="61"/>
      <c r="Q472" s="61"/>
      <c r="R472" s="61"/>
      <c r="S472" s="61"/>
      <c r="T472" s="61"/>
      <c r="U472" s="80"/>
      <c r="V472" s="80"/>
      <c r="W472" s="80"/>
    </row>
    <row r="473">
      <c r="A473" s="34">
        <v>45705.0</v>
      </c>
      <c r="B473" s="168">
        <v>45716.0</v>
      </c>
      <c r="C473" s="35">
        <v>231635.0</v>
      </c>
      <c r="D473" s="35" t="s">
        <v>106</v>
      </c>
      <c r="E473" s="34">
        <v>45566.0</v>
      </c>
      <c r="F473" s="36">
        <f t="shared" si="4"/>
        <v>4</v>
      </c>
      <c r="G473" s="37">
        <v>45589.0</v>
      </c>
      <c r="H473" s="36">
        <f t="shared" si="5"/>
        <v>4</v>
      </c>
      <c r="I473" s="35" t="s">
        <v>46</v>
      </c>
      <c r="J473" s="35" t="s">
        <v>31</v>
      </c>
      <c r="K473" s="38"/>
      <c r="L473" s="39"/>
      <c r="M473" s="39"/>
      <c r="N473" s="35" t="s">
        <v>17</v>
      </c>
      <c r="O473" s="40"/>
      <c r="P473" s="61"/>
      <c r="Q473" s="61"/>
      <c r="R473" s="61"/>
      <c r="S473" s="61"/>
      <c r="T473" s="61"/>
      <c r="U473" s="80"/>
      <c r="V473" s="80"/>
      <c r="W473" s="80"/>
    </row>
    <row r="474">
      <c r="A474" s="34">
        <v>45705.0</v>
      </c>
      <c r="B474" s="168">
        <v>45716.0</v>
      </c>
      <c r="C474" s="35">
        <v>234368.0</v>
      </c>
      <c r="D474" s="35" t="s">
        <v>106</v>
      </c>
      <c r="E474" s="34">
        <v>45597.0</v>
      </c>
      <c r="F474" s="36">
        <f t="shared" si="4"/>
        <v>3</v>
      </c>
      <c r="G474" s="37">
        <v>45615.0</v>
      </c>
      <c r="H474" s="36">
        <f t="shared" si="5"/>
        <v>3</v>
      </c>
      <c r="I474" s="35" t="s">
        <v>62</v>
      </c>
      <c r="J474" s="35" t="s">
        <v>31</v>
      </c>
      <c r="K474" s="38"/>
      <c r="L474" s="39"/>
      <c r="M474" s="39"/>
      <c r="N474" s="35" t="s">
        <v>17</v>
      </c>
      <c r="O474" s="40"/>
      <c r="P474" s="61"/>
      <c r="Q474" s="61"/>
      <c r="R474" s="61"/>
      <c r="S474" s="61"/>
      <c r="T474" s="61"/>
      <c r="U474" s="80"/>
      <c r="V474" s="80"/>
      <c r="W474" s="80"/>
    </row>
    <row r="475">
      <c r="A475" s="34">
        <v>45705.0</v>
      </c>
      <c r="B475" s="168">
        <v>45716.0</v>
      </c>
      <c r="C475" s="35">
        <v>237170.0</v>
      </c>
      <c r="D475" s="35" t="s">
        <v>106</v>
      </c>
      <c r="E475" s="34">
        <v>45566.0</v>
      </c>
      <c r="F475" s="36">
        <f t="shared" si="4"/>
        <v>4</v>
      </c>
      <c r="G475" s="37">
        <v>45639.0</v>
      </c>
      <c r="H475" s="36">
        <f t="shared" si="5"/>
        <v>2</v>
      </c>
      <c r="I475" s="35" t="s">
        <v>39</v>
      </c>
      <c r="J475" s="35" t="s">
        <v>31</v>
      </c>
      <c r="K475" s="38"/>
      <c r="L475" s="39"/>
      <c r="M475" s="39"/>
      <c r="N475" s="35" t="s">
        <v>17</v>
      </c>
      <c r="O475" s="40"/>
      <c r="P475" s="61"/>
      <c r="Q475" s="61"/>
      <c r="R475" s="61"/>
      <c r="S475" s="61"/>
      <c r="T475" s="61"/>
      <c r="U475" s="80"/>
      <c r="V475" s="80"/>
      <c r="W475" s="80"/>
    </row>
    <row r="476">
      <c r="A476" s="34">
        <v>45705.0</v>
      </c>
      <c r="B476" s="168">
        <v>45716.0</v>
      </c>
      <c r="C476" s="35">
        <v>239181.0</v>
      </c>
      <c r="D476" s="35" t="s">
        <v>106</v>
      </c>
      <c r="E476" s="34">
        <v>45566.0</v>
      </c>
      <c r="F476" s="36">
        <f t="shared" si="4"/>
        <v>4</v>
      </c>
      <c r="G476" s="34">
        <v>45672.0</v>
      </c>
      <c r="H476" s="36">
        <f t="shared" si="5"/>
        <v>1</v>
      </c>
      <c r="I476" s="35" t="s">
        <v>46</v>
      </c>
      <c r="J476" s="35" t="s">
        <v>31</v>
      </c>
      <c r="K476" s="38"/>
      <c r="L476" s="39"/>
      <c r="M476" s="39"/>
      <c r="N476" s="35" t="s">
        <v>17</v>
      </c>
      <c r="O476" s="40"/>
      <c r="P476" s="61"/>
      <c r="Q476" s="61"/>
      <c r="R476" s="61"/>
      <c r="S476" s="61"/>
      <c r="T476" s="61"/>
      <c r="U476" s="80"/>
      <c r="V476" s="80"/>
      <c r="W476" s="80"/>
    </row>
    <row r="477">
      <c r="A477" s="34">
        <v>45705.0</v>
      </c>
      <c r="B477" s="168">
        <v>45716.0</v>
      </c>
      <c r="C477" s="35">
        <v>241319.0</v>
      </c>
      <c r="D477" s="35" t="s">
        <v>106</v>
      </c>
      <c r="E477" s="34">
        <v>45536.0</v>
      </c>
      <c r="F477" s="36">
        <f t="shared" si="4"/>
        <v>5</v>
      </c>
      <c r="G477" s="34">
        <v>45688.0</v>
      </c>
      <c r="H477" s="36">
        <f t="shared" si="5"/>
        <v>0</v>
      </c>
      <c r="I477" s="35" t="s">
        <v>43</v>
      </c>
      <c r="J477" s="39"/>
      <c r="K477" s="38"/>
      <c r="L477" s="39"/>
      <c r="M477" s="39"/>
      <c r="N477" s="35" t="s">
        <v>17</v>
      </c>
      <c r="O477" s="40"/>
      <c r="P477" s="61"/>
      <c r="Q477" s="61"/>
      <c r="R477" s="61"/>
      <c r="S477" s="61"/>
      <c r="T477" s="61"/>
      <c r="U477" s="80"/>
      <c r="V477" s="80"/>
      <c r="W477" s="80"/>
    </row>
    <row r="478">
      <c r="A478" s="34">
        <v>45705.0</v>
      </c>
      <c r="B478" s="168">
        <v>45716.0</v>
      </c>
      <c r="C478" s="35">
        <v>242247.0</v>
      </c>
      <c r="D478" s="35" t="s">
        <v>106</v>
      </c>
      <c r="E478" s="34">
        <v>45658.0</v>
      </c>
      <c r="F478" s="36">
        <f t="shared" si="4"/>
        <v>1</v>
      </c>
      <c r="G478" s="34">
        <v>45333.0</v>
      </c>
      <c r="H478" s="36">
        <f t="shared" si="5"/>
        <v>12</v>
      </c>
      <c r="I478" s="35" t="s">
        <v>39</v>
      </c>
      <c r="J478" s="35" t="s">
        <v>31</v>
      </c>
      <c r="K478" s="38"/>
      <c r="L478" s="39"/>
      <c r="M478" s="39"/>
      <c r="N478" s="35" t="s">
        <v>17</v>
      </c>
      <c r="O478" s="40"/>
      <c r="P478" s="61"/>
      <c r="Q478" s="61"/>
      <c r="R478" s="61"/>
      <c r="S478" s="61"/>
      <c r="T478" s="61"/>
      <c r="U478" s="80"/>
      <c r="V478" s="80"/>
      <c r="W478" s="80"/>
    </row>
    <row r="479">
      <c r="A479" s="34">
        <v>45705.0</v>
      </c>
      <c r="B479" s="168">
        <v>45716.0</v>
      </c>
      <c r="C479" s="35">
        <v>209263.0</v>
      </c>
      <c r="D479" s="35" t="s">
        <v>109</v>
      </c>
      <c r="E479" s="34">
        <v>45261.0</v>
      </c>
      <c r="F479" s="36">
        <f t="shared" si="4"/>
        <v>14</v>
      </c>
      <c r="G479" s="34">
        <v>45387.0</v>
      </c>
      <c r="H479" s="36">
        <f t="shared" si="5"/>
        <v>10</v>
      </c>
      <c r="I479" s="35" t="s">
        <v>39</v>
      </c>
      <c r="J479" s="35">
        <v>535.0</v>
      </c>
      <c r="K479" s="38"/>
      <c r="L479" s="39"/>
      <c r="M479" s="34">
        <v>45635.0</v>
      </c>
      <c r="N479" s="35" t="s">
        <v>17</v>
      </c>
      <c r="O479" s="40"/>
      <c r="P479" s="61"/>
      <c r="Q479" s="61"/>
      <c r="R479" s="61"/>
      <c r="S479" s="61"/>
      <c r="T479" s="61"/>
      <c r="U479" s="80"/>
      <c r="V479" s="80"/>
      <c r="W479" s="80"/>
    </row>
    <row r="480">
      <c r="A480" s="34">
        <v>45705.0</v>
      </c>
      <c r="B480" s="34">
        <v>45708.0</v>
      </c>
      <c r="C480" s="35">
        <v>174484.0</v>
      </c>
      <c r="D480" s="35" t="s">
        <v>109</v>
      </c>
      <c r="E480" s="34">
        <v>44896.0</v>
      </c>
      <c r="F480" s="36">
        <f t="shared" si="4"/>
        <v>26</v>
      </c>
      <c r="G480" s="34">
        <v>45090.0</v>
      </c>
      <c r="H480" s="36">
        <f t="shared" si="5"/>
        <v>20</v>
      </c>
      <c r="I480" s="35" t="s">
        <v>49</v>
      </c>
      <c r="J480" s="35">
        <v>218.0</v>
      </c>
      <c r="K480" s="48">
        <v>11000.0</v>
      </c>
      <c r="L480" s="35" t="s">
        <v>68</v>
      </c>
      <c r="M480" s="34">
        <v>45706.0</v>
      </c>
      <c r="N480" s="35" t="s">
        <v>21</v>
      </c>
      <c r="O480" s="55" t="s">
        <v>231</v>
      </c>
      <c r="P480" s="61"/>
      <c r="Q480" s="61"/>
      <c r="R480" s="61"/>
      <c r="S480" s="61"/>
      <c r="T480" s="61"/>
      <c r="U480" s="80"/>
      <c r="V480" s="80"/>
      <c r="W480" s="80"/>
    </row>
    <row r="481">
      <c r="A481" s="34">
        <v>45705.0</v>
      </c>
      <c r="B481" s="168">
        <v>45716.0</v>
      </c>
      <c r="C481" s="35">
        <v>240875.0</v>
      </c>
      <c r="D481" s="35" t="s">
        <v>109</v>
      </c>
      <c r="E481" s="34">
        <v>45658.0</v>
      </c>
      <c r="F481" s="36">
        <f t="shared" si="4"/>
        <v>1</v>
      </c>
      <c r="G481" s="34">
        <v>45687.0</v>
      </c>
      <c r="H481" s="36">
        <f t="shared" si="5"/>
        <v>0</v>
      </c>
      <c r="I481" s="35" t="s">
        <v>46</v>
      </c>
      <c r="J481" s="35" t="s">
        <v>31</v>
      </c>
      <c r="K481" s="38"/>
      <c r="L481" s="39"/>
      <c r="M481" s="39"/>
      <c r="N481" s="35" t="s">
        <v>17</v>
      </c>
      <c r="O481" s="40"/>
      <c r="P481" s="61"/>
      <c r="Q481" s="61"/>
      <c r="R481" s="61"/>
      <c r="S481" s="61"/>
      <c r="T481" s="61"/>
      <c r="U481" s="80"/>
      <c r="V481" s="80"/>
      <c r="W481" s="80"/>
    </row>
    <row r="482">
      <c r="A482" s="34">
        <v>45705.0</v>
      </c>
      <c r="B482" s="168">
        <v>45716.0</v>
      </c>
      <c r="C482" s="35">
        <v>195967.0</v>
      </c>
      <c r="D482" s="35" t="s">
        <v>108</v>
      </c>
      <c r="E482" s="34">
        <v>45261.0</v>
      </c>
      <c r="F482" s="36">
        <f t="shared" si="4"/>
        <v>14</v>
      </c>
      <c r="G482" s="37">
        <v>45274.0</v>
      </c>
      <c r="H482" s="36">
        <f t="shared" si="5"/>
        <v>14</v>
      </c>
      <c r="I482" s="35" t="s">
        <v>39</v>
      </c>
      <c r="J482" s="35"/>
      <c r="K482" s="38"/>
      <c r="L482" s="39"/>
      <c r="M482" s="34">
        <v>45635.0</v>
      </c>
      <c r="N482" s="35" t="s">
        <v>17</v>
      </c>
      <c r="O482" s="40"/>
      <c r="P482" s="61"/>
      <c r="Q482" s="61"/>
      <c r="R482" s="61"/>
      <c r="S482" s="61"/>
      <c r="T482" s="61"/>
      <c r="U482" s="80"/>
      <c r="V482" s="80"/>
      <c r="W482" s="80"/>
    </row>
    <row r="483">
      <c r="A483" s="34">
        <v>45705.0</v>
      </c>
      <c r="B483" s="168">
        <v>45716.0</v>
      </c>
      <c r="C483" s="35">
        <v>135788.0</v>
      </c>
      <c r="D483" s="35" t="s">
        <v>110</v>
      </c>
      <c r="E483" s="34">
        <v>44896.0</v>
      </c>
      <c r="F483" s="36">
        <f t="shared" si="4"/>
        <v>26</v>
      </c>
      <c r="G483" s="34">
        <v>44935.0</v>
      </c>
      <c r="H483" s="36">
        <f t="shared" si="5"/>
        <v>25</v>
      </c>
      <c r="I483" s="35" t="s">
        <v>49</v>
      </c>
      <c r="J483" s="39"/>
      <c r="K483" s="38"/>
      <c r="L483" s="39"/>
      <c r="M483" s="39"/>
      <c r="N483" s="35" t="s">
        <v>17</v>
      </c>
      <c r="O483" s="40"/>
      <c r="P483" s="61"/>
      <c r="Q483" s="61"/>
      <c r="R483" s="61"/>
      <c r="S483" s="61"/>
      <c r="T483" s="61"/>
      <c r="U483" s="80"/>
      <c r="V483" s="80"/>
      <c r="W483" s="80"/>
    </row>
    <row r="484">
      <c r="A484" s="34">
        <v>45705.0</v>
      </c>
      <c r="B484" s="168">
        <v>45716.0</v>
      </c>
      <c r="C484" s="35">
        <v>187603.0</v>
      </c>
      <c r="D484" s="35" t="s">
        <v>110</v>
      </c>
      <c r="E484" s="34">
        <v>45170.0</v>
      </c>
      <c r="F484" s="36">
        <f t="shared" si="4"/>
        <v>17</v>
      </c>
      <c r="G484" s="34">
        <v>45198.0</v>
      </c>
      <c r="H484" s="36">
        <f t="shared" si="5"/>
        <v>16</v>
      </c>
      <c r="I484" s="35" t="s">
        <v>49</v>
      </c>
      <c r="J484" s="39"/>
      <c r="K484" s="38"/>
      <c r="L484" s="39"/>
      <c r="M484" s="39"/>
      <c r="N484" s="35" t="s">
        <v>17</v>
      </c>
      <c r="O484" s="40"/>
      <c r="P484" s="61"/>
      <c r="Q484" s="61"/>
      <c r="R484" s="61"/>
      <c r="S484" s="61"/>
      <c r="T484" s="61"/>
      <c r="U484" s="80"/>
      <c r="V484" s="80"/>
      <c r="W484" s="80"/>
    </row>
    <row r="485">
      <c r="A485" s="34">
        <v>45705.0</v>
      </c>
      <c r="B485" s="168">
        <v>45716.0</v>
      </c>
      <c r="C485" s="35">
        <v>232624.0</v>
      </c>
      <c r="D485" s="35" t="s">
        <v>110</v>
      </c>
      <c r="E485" s="34">
        <v>45413.0</v>
      </c>
      <c r="F485" s="36">
        <f t="shared" si="4"/>
        <v>9</v>
      </c>
      <c r="G485" s="37">
        <v>45594.0</v>
      </c>
      <c r="H485" s="36">
        <f t="shared" si="5"/>
        <v>3</v>
      </c>
      <c r="I485" s="35" t="s">
        <v>43</v>
      </c>
      <c r="J485" s="39"/>
      <c r="K485" s="38"/>
      <c r="L485" s="39"/>
      <c r="M485" s="39"/>
      <c r="N485" s="35" t="s">
        <v>17</v>
      </c>
      <c r="O485" s="40"/>
      <c r="P485" s="61"/>
      <c r="Q485" s="61"/>
      <c r="R485" s="61"/>
      <c r="S485" s="61"/>
      <c r="T485" s="61"/>
      <c r="U485" s="80"/>
      <c r="V485" s="80"/>
      <c r="W485" s="80"/>
    </row>
    <row r="486">
      <c r="A486" s="34">
        <v>45705.0</v>
      </c>
      <c r="B486" s="168">
        <v>45716.0</v>
      </c>
      <c r="C486" s="35">
        <v>225073.0</v>
      </c>
      <c r="D486" s="35" t="s">
        <v>110</v>
      </c>
      <c r="E486" s="34">
        <v>45505.0</v>
      </c>
      <c r="F486" s="36">
        <f t="shared" si="4"/>
        <v>6</v>
      </c>
      <c r="G486" s="37">
        <v>45609.0</v>
      </c>
      <c r="H486" s="36">
        <f t="shared" si="5"/>
        <v>3</v>
      </c>
      <c r="I486" s="35" t="s">
        <v>136</v>
      </c>
      <c r="J486" s="35" t="s">
        <v>31</v>
      </c>
      <c r="K486" s="38"/>
      <c r="L486" s="39"/>
      <c r="M486" s="39"/>
      <c r="N486" s="35" t="s">
        <v>17</v>
      </c>
      <c r="O486" s="40"/>
      <c r="P486" s="61"/>
      <c r="Q486" s="61"/>
      <c r="R486" s="61"/>
      <c r="S486" s="61"/>
      <c r="T486" s="61"/>
      <c r="U486" s="80"/>
      <c r="V486" s="80"/>
      <c r="W486" s="80"/>
    </row>
    <row r="487">
      <c r="A487" s="34">
        <v>45705.0</v>
      </c>
      <c r="B487" s="168">
        <v>45716.0</v>
      </c>
      <c r="C487" s="35">
        <v>191287.0</v>
      </c>
      <c r="D487" s="35" t="s">
        <v>110</v>
      </c>
      <c r="E487" s="34">
        <v>45170.0</v>
      </c>
      <c r="F487" s="36">
        <f t="shared" si="4"/>
        <v>17</v>
      </c>
      <c r="G487" s="34">
        <v>45236.0</v>
      </c>
      <c r="H487" s="36">
        <f t="shared" si="5"/>
        <v>15</v>
      </c>
      <c r="I487" s="35" t="s">
        <v>131</v>
      </c>
      <c r="J487" s="39"/>
      <c r="K487" s="38"/>
      <c r="L487" s="39"/>
      <c r="M487" s="39"/>
      <c r="N487" s="35" t="s">
        <v>17</v>
      </c>
      <c r="O487" s="40"/>
      <c r="P487" s="61"/>
      <c r="Q487" s="61"/>
      <c r="R487" s="61"/>
      <c r="S487" s="61"/>
      <c r="T487" s="61"/>
      <c r="U487" s="80"/>
      <c r="V487" s="80"/>
      <c r="W487" s="80"/>
    </row>
    <row r="488">
      <c r="A488" s="34">
        <v>45705.0</v>
      </c>
      <c r="B488" s="168">
        <v>45716.0</v>
      </c>
      <c r="C488" s="35">
        <v>235998.0</v>
      </c>
      <c r="D488" s="35" t="s">
        <v>110</v>
      </c>
      <c r="E488" s="34">
        <v>45597.0</v>
      </c>
      <c r="F488" s="36">
        <f t="shared" si="4"/>
        <v>3</v>
      </c>
      <c r="G488" s="34">
        <v>45629.0</v>
      </c>
      <c r="H488" s="36">
        <f t="shared" si="5"/>
        <v>2</v>
      </c>
      <c r="I488" s="35" t="s">
        <v>39</v>
      </c>
      <c r="J488" s="35" t="s">
        <v>31</v>
      </c>
      <c r="K488" s="38"/>
      <c r="L488" s="39"/>
      <c r="M488" s="39"/>
      <c r="N488" s="35" t="s">
        <v>17</v>
      </c>
      <c r="O488" s="40"/>
      <c r="P488" s="61"/>
      <c r="Q488" s="61"/>
      <c r="R488" s="61"/>
      <c r="S488" s="61"/>
      <c r="T488" s="61"/>
      <c r="U488" s="80"/>
      <c r="V488" s="80"/>
      <c r="W488" s="80"/>
    </row>
    <row r="489">
      <c r="A489" s="34">
        <v>45705.0</v>
      </c>
      <c r="B489" s="168">
        <v>45716.0</v>
      </c>
      <c r="C489" s="35">
        <v>240907.0</v>
      </c>
      <c r="D489" s="35" t="s">
        <v>110</v>
      </c>
      <c r="E489" s="34">
        <v>45658.0</v>
      </c>
      <c r="F489" s="36">
        <f t="shared" si="4"/>
        <v>1</v>
      </c>
      <c r="G489" s="34">
        <v>45686.0</v>
      </c>
      <c r="H489" s="36">
        <f t="shared" si="5"/>
        <v>0</v>
      </c>
      <c r="I489" s="35" t="s">
        <v>39</v>
      </c>
      <c r="J489" s="35" t="s">
        <v>31</v>
      </c>
      <c r="K489" s="38"/>
      <c r="L489" s="39"/>
      <c r="M489" s="39"/>
      <c r="N489" s="35" t="s">
        <v>17</v>
      </c>
      <c r="O489" s="40"/>
      <c r="P489" s="61"/>
      <c r="Q489" s="61"/>
      <c r="R489" s="61"/>
      <c r="S489" s="61"/>
      <c r="T489" s="61"/>
      <c r="U489" s="80"/>
      <c r="V489" s="80"/>
      <c r="W489" s="80"/>
    </row>
    <row r="490">
      <c r="A490" s="34">
        <v>45705.0</v>
      </c>
      <c r="B490" s="168">
        <v>45716.0</v>
      </c>
      <c r="C490" s="35">
        <v>225572.0</v>
      </c>
      <c r="D490" s="35" t="s">
        <v>113</v>
      </c>
      <c r="E490" s="34">
        <v>45474.0</v>
      </c>
      <c r="F490" s="36">
        <f t="shared" si="4"/>
        <v>7</v>
      </c>
      <c r="G490" s="34">
        <v>45555.0</v>
      </c>
      <c r="H490" s="36">
        <f t="shared" si="5"/>
        <v>5</v>
      </c>
      <c r="I490" s="35" t="s">
        <v>62</v>
      </c>
      <c r="J490" s="35">
        <v>102.0</v>
      </c>
      <c r="K490" s="38"/>
      <c r="L490" s="39"/>
      <c r="M490" s="34">
        <v>45677.0</v>
      </c>
      <c r="N490" s="35" t="s">
        <v>17</v>
      </c>
      <c r="O490" s="40"/>
      <c r="P490" s="61"/>
      <c r="Q490" s="61"/>
      <c r="R490" s="61"/>
      <c r="S490" s="61"/>
      <c r="T490" s="61"/>
      <c r="U490" s="80"/>
      <c r="V490" s="80"/>
      <c r="W490" s="80"/>
    </row>
    <row r="491">
      <c r="A491" s="34">
        <v>45705.0</v>
      </c>
      <c r="B491" s="168">
        <v>45716.0</v>
      </c>
      <c r="C491" s="35">
        <v>224561.0</v>
      </c>
      <c r="D491" s="35" t="s">
        <v>113</v>
      </c>
      <c r="E491" s="34">
        <v>45474.0</v>
      </c>
      <c r="F491" s="36">
        <f t="shared" si="4"/>
        <v>7</v>
      </c>
      <c r="G491" s="34">
        <v>45518.0</v>
      </c>
      <c r="H491" s="36">
        <f t="shared" si="5"/>
        <v>6</v>
      </c>
      <c r="I491" s="35" t="s">
        <v>62</v>
      </c>
      <c r="J491" s="35" t="s">
        <v>31</v>
      </c>
      <c r="K491" s="38"/>
      <c r="L491" s="39"/>
      <c r="M491" s="39"/>
      <c r="N491" s="35" t="s">
        <v>17</v>
      </c>
      <c r="O491" s="40"/>
      <c r="P491" s="61"/>
      <c r="Q491" s="61"/>
      <c r="R491" s="61"/>
      <c r="S491" s="61"/>
      <c r="T491" s="61"/>
      <c r="U491" s="80"/>
      <c r="V491" s="80"/>
      <c r="W491" s="80"/>
    </row>
    <row r="492">
      <c r="A492" s="34">
        <v>45705.0</v>
      </c>
      <c r="B492" s="168">
        <v>45716.0</v>
      </c>
      <c r="C492" s="35">
        <v>210465.0</v>
      </c>
      <c r="D492" s="35" t="s">
        <v>113</v>
      </c>
      <c r="E492" s="34">
        <v>45383.0</v>
      </c>
      <c r="F492" s="36">
        <f t="shared" si="4"/>
        <v>10</v>
      </c>
      <c r="G492" s="34">
        <v>45405.0</v>
      </c>
      <c r="H492" s="36">
        <f t="shared" si="5"/>
        <v>10</v>
      </c>
      <c r="I492" s="35" t="s">
        <v>39</v>
      </c>
      <c r="J492" s="35" t="s">
        <v>31</v>
      </c>
      <c r="K492" s="38"/>
      <c r="L492" s="39"/>
      <c r="M492" s="37">
        <v>45586.0</v>
      </c>
      <c r="N492" s="35" t="s">
        <v>17</v>
      </c>
      <c r="O492" s="40"/>
      <c r="P492" s="61"/>
      <c r="Q492" s="61"/>
      <c r="R492" s="61"/>
      <c r="S492" s="61"/>
      <c r="T492" s="61"/>
      <c r="U492" s="80"/>
      <c r="V492" s="80"/>
      <c r="W492" s="80"/>
    </row>
    <row r="493">
      <c r="A493" s="34">
        <v>45705.0</v>
      </c>
      <c r="B493" s="168">
        <v>45713.0</v>
      </c>
      <c r="C493" s="35">
        <v>222510.0</v>
      </c>
      <c r="D493" s="35" t="s">
        <v>113</v>
      </c>
      <c r="E493" s="34">
        <v>45444.0</v>
      </c>
      <c r="F493" s="36">
        <f t="shared" si="4"/>
        <v>8</v>
      </c>
      <c r="G493" s="34">
        <v>45497.0</v>
      </c>
      <c r="H493" s="36">
        <f t="shared" si="5"/>
        <v>7</v>
      </c>
      <c r="I493" s="35" t="s">
        <v>39</v>
      </c>
      <c r="J493" s="35">
        <v>504.0</v>
      </c>
      <c r="K493" s="48">
        <v>8000.0</v>
      </c>
      <c r="L493" s="35" t="s">
        <v>68</v>
      </c>
      <c r="M493" s="37">
        <v>45713.0</v>
      </c>
      <c r="N493" s="35" t="s">
        <v>20</v>
      </c>
      <c r="O493" s="40"/>
      <c r="P493" s="61"/>
      <c r="Q493" s="61"/>
      <c r="R493" s="61"/>
      <c r="S493" s="61"/>
      <c r="T493" s="61"/>
      <c r="U493" s="80"/>
      <c r="V493" s="80"/>
      <c r="W493" s="80"/>
    </row>
    <row r="494">
      <c r="A494" s="34">
        <v>45705.0</v>
      </c>
      <c r="B494" s="168">
        <v>45716.0</v>
      </c>
      <c r="C494" s="35">
        <v>221743.0</v>
      </c>
      <c r="D494" s="35" t="s">
        <v>114</v>
      </c>
      <c r="E494" s="34">
        <v>45413.0</v>
      </c>
      <c r="F494" s="36">
        <f t="shared" si="4"/>
        <v>9</v>
      </c>
      <c r="G494" s="34">
        <v>45489.0</v>
      </c>
      <c r="H494" s="36">
        <f t="shared" si="5"/>
        <v>7</v>
      </c>
      <c r="I494" s="35" t="s">
        <v>49</v>
      </c>
      <c r="J494" s="39"/>
      <c r="K494" s="38"/>
      <c r="L494" s="39"/>
      <c r="M494" s="39"/>
      <c r="N494" s="35" t="s">
        <v>17</v>
      </c>
      <c r="O494" s="40"/>
      <c r="P494" s="61"/>
      <c r="Q494" s="61"/>
      <c r="R494" s="61"/>
      <c r="S494" s="61"/>
      <c r="T494" s="61"/>
      <c r="U494" s="80"/>
      <c r="V494" s="80"/>
      <c r="W494" s="80"/>
    </row>
    <row r="495">
      <c r="A495" s="34">
        <v>45705.0</v>
      </c>
      <c r="B495" s="168">
        <v>45716.0</v>
      </c>
      <c r="C495" s="35">
        <v>230961.0</v>
      </c>
      <c r="D495" s="35" t="s">
        <v>114</v>
      </c>
      <c r="E495" s="34">
        <v>45566.0</v>
      </c>
      <c r="F495" s="36">
        <f t="shared" si="4"/>
        <v>4</v>
      </c>
      <c r="G495" s="37">
        <v>45579.0</v>
      </c>
      <c r="H495" s="36">
        <f t="shared" si="5"/>
        <v>4</v>
      </c>
      <c r="I495" s="35" t="s">
        <v>62</v>
      </c>
      <c r="J495" s="35" t="s">
        <v>31</v>
      </c>
      <c r="K495" s="38"/>
      <c r="L495" s="39"/>
      <c r="M495" s="39"/>
      <c r="N495" s="35" t="s">
        <v>17</v>
      </c>
      <c r="O495" s="40"/>
      <c r="P495" s="61"/>
      <c r="Q495" s="61"/>
      <c r="R495" s="61"/>
      <c r="S495" s="61"/>
      <c r="T495" s="61"/>
      <c r="U495" s="80"/>
      <c r="V495" s="80"/>
      <c r="W495" s="80"/>
    </row>
    <row r="496">
      <c r="A496" s="34">
        <v>45705.0</v>
      </c>
      <c r="B496" s="34">
        <v>45705.0</v>
      </c>
      <c r="C496" s="35">
        <v>212448.0</v>
      </c>
      <c r="D496" s="35" t="s">
        <v>114</v>
      </c>
      <c r="E496" s="34">
        <v>45383.0</v>
      </c>
      <c r="F496" s="36">
        <f t="shared" si="4"/>
        <v>10</v>
      </c>
      <c r="G496" s="34">
        <v>45412.0</v>
      </c>
      <c r="H496" s="36">
        <f t="shared" si="5"/>
        <v>9</v>
      </c>
      <c r="I496" s="35" t="s">
        <v>39</v>
      </c>
      <c r="J496" s="35">
        <v>504.0</v>
      </c>
      <c r="K496" s="48">
        <v>8000.0</v>
      </c>
      <c r="L496" s="35" t="s">
        <v>68</v>
      </c>
      <c r="M496" s="34">
        <v>45705.0</v>
      </c>
      <c r="N496" s="35" t="s">
        <v>20</v>
      </c>
      <c r="O496" s="40"/>
      <c r="P496" s="61"/>
      <c r="Q496" s="61"/>
      <c r="R496" s="61"/>
      <c r="S496" s="61"/>
      <c r="T496" s="61"/>
      <c r="U496" s="80"/>
      <c r="V496" s="80"/>
      <c r="W496" s="80"/>
    </row>
    <row r="497">
      <c r="A497" s="34">
        <v>45705.0</v>
      </c>
      <c r="B497" s="168">
        <v>45716.0</v>
      </c>
      <c r="C497" s="35">
        <v>231358.0</v>
      </c>
      <c r="D497" s="35" t="s">
        <v>114</v>
      </c>
      <c r="E497" s="34">
        <v>45536.0</v>
      </c>
      <c r="F497" s="36">
        <f t="shared" si="4"/>
        <v>5</v>
      </c>
      <c r="G497" s="37">
        <v>45582.0</v>
      </c>
      <c r="H497" s="36">
        <f t="shared" si="5"/>
        <v>4</v>
      </c>
      <c r="I497" s="35" t="s">
        <v>39</v>
      </c>
      <c r="J497" s="35" t="s">
        <v>31</v>
      </c>
      <c r="K497" s="38"/>
      <c r="L497" s="39"/>
      <c r="M497" s="39"/>
      <c r="N497" s="35" t="s">
        <v>17</v>
      </c>
      <c r="O497" s="40"/>
      <c r="P497" s="61"/>
      <c r="Q497" s="61"/>
      <c r="R497" s="61"/>
      <c r="S497" s="61"/>
      <c r="T497" s="61"/>
      <c r="U497" s="80"/>
      <c r="V497" s="80"/>
      <c r="W497" s="80"/>
    </row>
    <row r="498">
      <c r="A498" s="34">
        <v>45705.0</v>
      </c>
      <c r="B498" s="168">
        <v>45716.0</v>
      </c>
      <c r="C498" s="35">
        <v>236921.0</v>
      </c>
      <c r="D498" s="35" t="s">
        <v>114</v>
      </c>
      <c r="E498" s="34">
        <v>45597.0</v>
      </c>
      <c r="F498" s="36">
        <f t="shared" si="4"/>
        <v>3</v>
      </c>
      <c r="G498" s="37">
        <v>45637.0</v>
      </c>
      <c r="H498" s="36">
        <f t="shared" si="5"/>
        <v>2</v>
      </c>
      <c r="I498" s="35" t="s">
        <v>47</v>
      </c>
      <c r="J498" s="39"/>
      <c r="K498" s="38"/>
      <c r="L498" s="39"/>
      <c r="M498" s="39"/>
      <c r="N498" s="35" t="s">
        <v>23</v>
      </c>
      <c r="O498" s="40"/>
      <c r="P498" s="61"/>
      <c r="Q498" s="61"/>
      <c r="R498" s="61"/>
      <c r="S498" s="61"/>
      <c r="T498" s="61"/>
      <c r="U498" s="80"/>
      <c r="V498" s="80"/>
      <c r="W498" s="80"/>
    </row>
    <row r="499">
      <c r="A499" s="34">
        <v>45705.0</v>
      </c>
      <c r="B499" s="168">
        <v>45716.0</v>
      </c>
      <c r="C499" s="35">
        <v>238541.0</v>
      </c>
      <c r="D499" s="35" t="s">
        <v>114</v>
      </c>
      <c r="E499" s="34">
        <v>45627.0</v>
      </c>
      <c r="F499" s="36">
        <f t="shared" si="4"/>
        <v>2</v>
      </c>
      <c r="G499" s="34">
        <v>45664.0</v>
      </c>
      <c r="H499" s="36">
        <f t="shared" si="5"/>
        <v>1</v>
      </c>
      <c r="I499" s="35" t="s">
        <v>39</v>
      </c>
      <c r="J499" s="35" t="s">
        <v>31</v>
      </c>
      <c r="K499" s="38"/>
      <c r="L499" s="39"/>
      <c r="M499" s="39"/>
      <c r="N499" s="35" t="s">
        <v>17</v>
      </c>
      <c r="O499" s="40"/>
      <c r="P499" s="61"/>
      <c r="Q499" s="61"/>
      <c r="R499" s="61"/>
      <c r="S499" s="61"/>
      <c r="T499" s="61"/>
      <c r="U499" s="80"/>
      <c r="V499" s="80"/>
      <c r="W499" s="80"/>
    </row>
    <row r="500">
      <c r="A500" s="34">
        <v>45705.0</v>
      </c>
      <c r="B500" s="34">
        <v>45715.0</v>
      </c>
      <c r="C500" s="35">
        <v>241689.0</v>
      </c>
      <c r="D500" s="35" t="s">
        <v>114</v>
      </c>
      <c r="E500" s="34">
        <v>45444.0</v>
      </c>
      <c r="F500" s="36">
        <f t="shared" si="4"/>
        <v>8</v>
      </c>
      <c r="G500" s="34">
        <v>45691.0</v>
      </c>
      <c r="H500" s="36">
        <f t="shared" si="5"/>
        <v>0</v>
      </c>
      <c r="I500" s="35" t="s">
        <v>62</v>
      </c>
      <c r="J500" s="35">
        <v>102.0</v>
      </c>
      <c r="K500" s="38"/>
      <c r="L500" s="35" t="s">
        <v>68</v>
      </c>
      <c r="M500" s="34">
        <v>45715.0</v>
      </c>
      <c r="N500" s="35" t="s">
        <v>15</v>
      </c>
      <c r="O500" s="40"/>
      <c r="P500" s="61"/>
      <c r="Q500" s="61"/>
      <c r="R500" s="61"/>
      <c r="S500" s="61"/>
      <c r="T500" s="61"/>
      <c r="U500" s="80"/>
      <c r="V500" s="80"/>
      <c r="W500" s="80"/>
    </row>
    <row r="501">
      <c r="A501" s="34">
        <v>45705.0</v>
      </c>
      <c r="B501" s="168">
        <v>45716.0</v>
      </c>
      <c r="C501" s="35">
        <v>213797.0</v>
      </c>
      <c r="D501" s="35" t="s">
        <v>115</v>
      </c>
      <c r="E501" s="34">
        <v>45352.0</v>
      </c>
      <c r="F501" s="36">
        <f t="shared" si="4"/>
        <v>11</v>
      </c>
      <c r="G501" s="34">
        <v>45421.0</v>
      </c>
      <c r="H501" s="36">
        <f t="shared" si="5"/>
        <v>9</v>
      </c>
      <c r="I501" s="35" t="s">
        <v>62</v>
      </c>
      <c r="J501" s="35" t="s">
        <v>31</v>
      </c>
      <c r="K501" s="38"/>
      <c r="L501" s="39"/>
      <c r="M501" s="39"/>
      <c r="N501" s="35" t="s">
        <v>17</v>
      </c>
      <c r="O501" s="40"/>
      <c r="P501" s="61"/>
      <c r="Q501" s="61"/>
      <c r="R501" s="61"/>
      <c r="S501" s="61"/>
      <c r="T501" s="61"/>
      <c r="U501" s="80"/>
      <c r="V501" s="80"/>
      <c r="W501" s="80"/>
    </row>
    <row r="502">
      <c r="A502" s="34">
        <v>45705.0</v>
      </c>
      <c r="B502" s="168">
        <v>45716.0</v>
      </c>
      <c r="C502" s="35">
        <v>141397.0</v>
      </c>
      <c r="D502" s="35" t="s">
        <v>115</v>
      </c>
      <c r="E502" s="34">
        <v>44774.0</v>
      </c>
      <c r="F502" s="36">
        <f t="shared" si="4"/>
        <v>30</v>
      </c>
      <c r="G502" s="34">
        <v>44793.0</v>
      </c>
      <c r="H502" s="36">
        <f t="shared" si="5"/>
        <v>30</v>
      </c>
      <c r="I502" s="35" t="s">
        <v>62</v>
      </c>
      <c r="J502" s="35" t="s">
        <v>31</v>
      </c>
      <c r="K502" s="38"/>
      <c r="L502" s="39"/>
      <c r="M502" s="39"/>
      <c r="N502" s="35" t="s">
        <v>17</v>
      </c>
      <c r="O502" s="40"/>
      <c r="P502" s="61"/>
      <c r="Q502" s="61"/>
      <c r="R502" s="61"/>
      <c r="S502" s="61"/>
      <c r="T502" s="61"/>
      <c r="U502" s="80"/>
      <c r="V502" s="80"/>
      <c r="W502" s="80"/>
    </row>
    <row r="503">
      <c r="A503" s="34">
        <v>45705.0</v>
      </c>
      <c r="B503" s="168">
        <v>45716.0</v>
      </c>
      <c r="C503" s="35">
        <v>161268.0</v>
      </c>
      <c r="D503" s="35" t="s">
        <v>115</v>
      </c>
      <c r="E503" s="34">
        <v>44927.0</v>
      </c>
      <c r="F503" s="36">
        <f t="shared" si="4"/>
        <v>25</v>
      </c>
      <c r="G503" s="34">
        <v>45048.0</v>
      </c>
      <c r="H503" s="36">
        <f t="shared" si="5"/>
        <v>21</v>
      </c>
      <c r="I503" s="35" t="s">
        <v>39</v>
      </c>
      <c r="J503" s="35">
        <v>512.0</v>
      </c>
      <c r="K503" s="38"/>
      <c r="L503" s="39"/>
      <c r="M503" s="34">
        <v>45081.0</v>
      </c>
      <c r="N503" s="35" t="s">
        <v>17</v>
      </c>
      <c r="O503" s="40"/>
      <c r="P503" s="61"/>
      <c r="Q503" s="61"/>
      <c r="R503" s="61"/>
      <c r="S503" s="61"/>
      <c r="T503" s="61"/>
      <c r="U503" s="80"/>
      <c r="V503" s="80"/>
      <c r="W503" s="80"/>
    </row>
    <row r="504">
      <c r="A504" s="34">
        <v>45705.0</v>
      </c>
      <c r="B504" s="168">
        <v>45716.0</v>
      </c>
      <c r="C504" s="35">
        <v>221646.0</v>
      </c>
      <c r="D504" s="35" t="s">
        <v>115</v>
      </c>
      <c r="E504" s="34">
        <v>45383.0</v>
      </c>
      <c r="F504" s="36">
        <f t="shared" si="4"/>
        <v>10</v>
      </c>
      <c r="G504" s="34">
        <v>45492.0</v>
      </c>
      <c r="H504" s="36">
        <f t="shared" si="5"/>
        <v>7</v>
      </c>
      <c r="I504" s="35" t="s">
        <v>62</v>
      </c>
      <c r="J504" s="35" t="s">
        <v>154</v>
      </c>
      <c r="K504" s="38"/>
      <c r="L504" s="39"/>
      <c r="M504" s="37">
        <v>45649.0</v>
      </c>
      <c r="N504" s="35" t="s">
        <v>17</v>
      </c>
      <c r="O504" s="40"/>
      <c r="P504" s="61"/>
      <c r="Q504" s="61"/>
      <c r="R504" s="61"/>
      <c r="S504" s="61"/>
      <c r="T504" s="61"/>
      <c r="U504" s="80"/>
      <c r="V504" s="80"/>
      <c r="W504" s="80"/>
    </row>
    <row r="505">
      <c r="A505" s="34">
        <v>45705.0</v>
      </c>
      <c r="B505" s="168">
        <v>45716.0</v>
      </c>
      <c r="C505" s="35">
        <v>182726.0</v>
      </c>
      <c r="D505" s="35" t="s">
        <v>115</v>
      </c>
      <c r="E505" s="34">
        <v>45078.0</v>
      </c>
      <c r="F505" s="36">
        <f t="shared" si="4"/>
        <v>20</v>
      </c>
      <c r="G505" s="34">
        <v>45156.0</v>
      </c>
      <c r="H505" s="36">
        <f t="shared" si="5"/>
        <v>18</v>
      </c>
      <c r="I505" s="35" t="s">
        <v>39</v>
      </c>
      <c r="J505" s="35">
        <v>535.0</v>
      </c>
      <c r="K505" s="38"/>
      <c r="L505" s="39"/>
      <c r="M505" s="37">
        <v>45622.0</v>
      </c>
      <c r="N505" s="35" t="s">
        <v>17</v>
      </c>
      <c r="O505" s="40"/>
      <c r="P505" s="61"/>
      <c r="Q505" s="61"/>
      <c r="R505" s="61"/>
      <c r="S505" s="61"/>
      <c r="T505" s="61"/>
      <c r="U505" s="80"/>
      <c r="V505" s="80"/>
      <c r="W505" s="80"/>
    </row>
    <row r="506">
      <c r="A506" s="34">
        <v>45705.0</v>
      </c>
      <c r="B506" s="168">
        <v>45716.0</v>
      </c>
      <c r="C506" s="35">
        <v>203031.0</v>
      </c>
      <c r="D506" s="35" t="s">
        <v>115</v>
      </c>
      <c r="E506" s="34">
        <v>45200.0</v>
      </c>
      <c r="F506" s="36">
        <f t="shared" si="4"/>
        <v>16</v>
      </c>
      <c r="G506" s="34">
        <v>45345.0</v>
      </c>
      <c r="H506" s="36">
        <f t="shared" si="5"/>
        <v>12</v>
      </c>
      <c r="I506" s="35" t="s">
        <v>39</v>
      </c>
      <c r="J506" s="35" t="s">
        <v>31</v>
      </c>
      <c r="K506" s="38"/>
      <c r="L506" s="39"/>
      <c r="M506" s="39"/>
      <c r="N506" s="35" t="s">
        <v>17</v>
      </c>
      <c r="O506" s="40"/>
      <c r="P506" s="61"/>
      <c r="Q506" s="61"/>
      <c r="R506" s="61"/>
      <c r="S506" s="61"/>
      <c r="T506" s="61"/>
      <c r="U506" s="80"/>
      <c r="V506" s="80"/>
      <c r="W506" s="80"/>
    </row>
    <row r="507">
      <c r="A507" s="34">
        <v>45705.0</v>
      </c>
      <c r="B507" s="168">
        <v>45716.0</v>
      </c>
      <c r="C507" s="35">
        <v>218889.0</v>
      </c>
      <c r="D507" s="35" t="s">
        <v>115</v>
      </c>
      <c r="E507" s="34">
        <v>45323.0</v>
      </c>
      <c r="F507" s="36">
        <f t="shared" si="4"/>
        <v>12</v>
      </c>
      <c r="G507" s="34">
        <v>45464.0</v>
      </c>
      <c r="H507" s="36">
        <f t="shared" si="5"/>
        <v>8</v>
      </c>
      <c r="I507" s="35" t="s">
        <v>62</v>
      </c>
      <c r="J507" s="35" t="s">
        <v>31</v>
      </c>
      <c r="K507" s="38"/>
      <c r="L507" s="39"/>
      <c r="M507" s="39"/>
      <c r="N507" s="35" t="s">
        <v>17</v>
      </c>
      <c r="O507" s="40"/>
      <c r="P507" s="61"/>
      <c r="Q507" s="61"/>
      <c r="R507" s="61"/>
      <c r="S507" s="61"/>
      <c r="T507" s="61"/>
      <c r="U507" s="80"/>
      <c r="V507" s="80"/>
      <c r="W507" s="80"/>
    </row>
    <row r="508">
      <c r="A508" s="34">
        <v>45705.0</v>
      </c>
      <c r="B508" s="168">
        <v>45710.0</v>
      </c>
      <c r="C508" s="35">
        <v>228971.0</v>
      </c>
      <c r="D508" s="35" t="s">
        <v>115</v>
      </c>
      <c r="E508" s="34">
        <v>44713.0</v>
      </c>
      <c r="F508" s="36">
        <f t="shared" si="4"/>
        <v>32</v>
      </c>
      <c r="G508" s="34">
        <v>45562.0</v>
      </c>
      <c r="H508" s="36">
        <f t="shared" si="5"/>
        <v>5</v>
      </c>
      <c r="I508" s="35" t="s">
        <v>39</v>
      </c>
      <c r="J508" s="35">
        <v>516.0</v>
      </c>
      <c r="K508" s="38"/>
      <c r="L508" s="39"/>
      <c r="M508" s="34">
        <v>45710.0</v>
      </c>
      <c r="N508" s="35" t="s">
        <v>21</v>
      </c>
      <c r="O508" s="40"/>
      <c r="P508" s="61"/>
      <c r="Q508" s="61"/>
      <c r="R508" s="61"/>
      <c r="S508" s="61"/>
      <c r="T508" s="61"/>
      <c r="U508" s="80"/>
      <c r="V508" s="80"/>
      <c r="W508" s="80"/>
    </row>
    <row r="509">
      <c r="A509" s="34">
        <v>45705.0</v>
      </c>
      <c r="B509" s="168">
        <v>45716.0</v>
      </c>
      <c r="C509" s="35">
        <v>234518.0</v>
      </c>
      <c r="D509" s="35" t="s">
        <v>115</v>
      </c>
      <c r="E509" s="34">
        <v>45566.0</v>
      </c>
      <c r="F509" s="36">
        <f t="shared" si="4"/>
        <v>4</v>
      </c>
      <c r="G509" s="37">
        <v>45615.0</v>
      </c>
      <c r="H509" s="36">
        <f t="shared" si="5"/>
        <v>3</v>
      </c>
      <c r="I509" s="35" t="s">
        <v>39</v>
      </c>
      <c r="J509" s="35" t="s">
        <v>31</v>
      </c>
      <c r="K509" s="38"/>
      <c r="L509" s="39"/>
      <c r="M509" s="39"/>
      <c r="N509" s="35" t="s">
        <v>17</v>
      </c>
      <c r="O509" s="40"/>
      <c r="P509" s="61"/>
      <c r="Q509" s="61"/>
      <c r="R509" s="61"/>
      <c r="S509" s="61"/>
      <c r="T509" s="61"/>
      <c r="U509" s="80"/>
      <c r="V509" s="80"/>
      <c r="W509" s="80"/>
    </row>
    <row r="510">
      <c r="A510" s="34">
        <v>45705.0</v>
      </c>
      <c r="B510" s="168">
        <v>45716.0</v>
      </c>
      <c r="C510" s="35">
        <v>199275.0</v>
      </c>
      <c r="D510" s="35" t="s">
        <v>116</v>
      </c>
      <c r="E510" s="34">
        <v>45231.0</v>
      </c>
      <c r="F510" s="36">
        <f t="shared" si="4"/>
        <v>15</v>
      </c>
      <c r="G510" s="34">
        <v>45311.0</v>
      </c>
      <c r="H510" s="36">
        <f t="shared" si="5"/>
        <v>13</v>
      </c>
      <c r="I510" s="35" t="s">
        <v>62</v>
      </c>
      <c r="J510" s="35" t="s">
        <v>31</v>
      </c>
      <c r="K510" s="38"/>
      <c r="L510" s="39"/>
      <c r="M510" s="39"/>
      <c r="N510" s="35" t="s">
        <v>17</v>
      </c>
      <c r="O510" s="40"/>
      <c r="P510" s="61"/>
      <c r="Q510" s="61"/>
      <c r="R510" s="61"/>
      <c r="S510" s="61"/>
      <c r="T510" s="61"/>
      <c r="U510" s="80"/>
      <c r="V510" s="80"/>
      <c r="W510" s="80"/>
    </row>
    <row r="511">
      <c r="A511" s="34">
        <v>45705.0</v>
      </c>
      <c r="B511" s="168">
        <v>45716.0</v>
      </c>
      <c r="C511" s="35">
        <v>54692.0</v>
      </c>
      <c r="D511" s="35" t="s">
        <v>116</v>
      </c>
      <c r="E511" s="34">
        <v>43891.0</v>
      </c>
      <c r="F511" s="36">
        <f t="shared" si="4"/>
        <v>59</v>
      </c>
      <c r="G511" s="34">
        <v>44005.0</v>
      </c>
      <c r="H511" s="36">
        <f t="shared" si="5"/>
        <v>56</v>
      </c>
      <c r="I511" s="35" t="s">
        <v>62</v>
      </c>
      <c r="J511" s="35" t="s">
        <v>31</v>
      </c>
      <c r="K511" s="38"/>
      <c r="L511" s="39"/>
      <c r="M511" s="39"/>
      <c r="N511" s="35" t="s">
        <v>17</v>
      </c>
      <c r="O511" s="40"/>
      <c r="P511" s="61"/>
      <c r="Q511" s="61"/>
      <c r="R511" s="61"/>
      <c r="S511" s="61"/>
      <c r="T511" s="61"/>
      <c r="U511" s="80"/>
      <c r="V511" s="80"/>
      <c r="W511" s="80"/>
    </row>
    <row r="512">
      <c r="A512" s="34">
        <v>45705.0</v>
      </c>
      <c r="B512" s="168">
        <v>45716.0</v>
      </c>
      <c r="C512" s="35">
        <v>136219.0</v>
      </c>
      <c r="D512" s="35" t="s">
        <v>116</v>
      </c>
      <c r="E512" s="34">
        <v>44743.0</v>
      </c>
      <c r="F512" s="36">
        <f t="shared" si="4"/>
        <v>31</v>
      </c>
      <c r="G512" s="34">
        <v>44751.0</v>
      </c>
      <c r="H512" s="36">
        <f t="shared" si="5"/>
        <v>31</v>
      </c>
      <c r="I512" s="35" t="s">
        <v>62</v>
      </c>
      <c r="J512" s="35" t="s">
        <v>31</v>
      </c>
      <c r="K512" s="38"/>
      <c r="L512" s="39"/>
      <c r="M512" s="39"/>
      <c r="N512" s="35" t="s">
        <v>17</v>
      </c>
      <c r="O512" s="40"/>
      <c r="P512" s="61"/>
      <c r="Q512" s="61"/>
      <c r="R512" s="61"/>
      <c r="S512" s="61"/>
      <c r="T512" s="61"/>
      <c r="U512" s="80"/>
      <c r="V512" s="80"/>
      <c r="W512" s="80"/>
    </row>
    <row r="513">
      <c r="A513" s="34">
        <v>45705.0</v>
      </c>
      <c r="B513" s="168">
        <v>45716.0</v>
      </c>
      <c r="C513" s="35">
        <v>163558.0</v>
      </c>
      <c r="D513" s="35" t="s">
        <v>116</v>
      </c>
      <c r="E513" s="34">
        <v>44896.0</v>
      </c>
      <c r="F513" s="36">
        <f t="shared" si="4"/>
        <v>26</v>
      </c>
      <c r="G513" s="34">
        <v>44995.0</v>
      </c>
      <c r="H513" s="36">
        <f t="shared" si="5"/>
        <v>23</v>
      </c>
      <c r="I513" s="35" t="s">
        <v>62</v>
      </c>
      <c r="J513" s="35" t="s">
        <v>31</v>
      </c>
      <c r="K513" s="38"/>
      <c r="L513" s="39"/>
      <c r="M513" s="39"/>
      <c r="N513" s="35" t="s">
        <v>17</v>
      </c>
      <c r="O513" s="40"/>
      <c r="P513" s="61"/>
      <c r="Q513" s="61"/>
      <c r="R513" s="61"/>
      <c r="S513" s="61"/>
      <c r="T513" s="61"/>
      <c r="U513" s="80"/>
      <c r="V513" s="80"/>
      <c r="W513" s="80"/>
    </row>
    <row r="514">
      <c r="A514" s="34">
        <v>45705.0</v>
      </c>
      <c r="B514" s="168">
        <v>45712.0</v>
      </c>
      <c r="C514" s="35">
        <v>199583.0</v>
      </c>
      <c r="D514" s="35" t="s">
        <v>116</v>
      </c>
      <c r="E514" s="34">
        <v>45261.0</v>
      </c>
      <c r="F514" s="36">
        <f t="shared" si="4"/>
        <v>14</v>
      </c>
      <c r="G514" s="34">
        <v>45314.0</v>
      </c>
      <c r="H514" s="36">
        <f t="shared" si="5"/>
        <v>13</v>
      </c>
      <c r="I514" s="35" t="s">
        <v>62</v>
      </c>
      <c r="J514" s="35">
        <v>106.0</v>
      </c>
      <c r="K514" s="38"/>
      <c r="L514" s="39"/>
      <c r="M514" s="34">
        <v>45710.0</v>
      </c>
      <c r="N514" s="35" t="s">
        <v>21</v>
      </c>
      <c r="O514" s="40"/>
      <c r="P514" s="61"/>
      <c r="Q514" s="61"/>
      <c r="R514" s="61"/>
      <c r="S514" s="61"/>
      <c r="T514" s="61"/>
      <c r="U514" s="80"/>
      <c r="V514" s="80"/>
      <c r="W514" s="80"/>
    </row>
    <row r="515">
      <c r="A515" s="34">
        <v>45709.0</v>
      </c>
      <c r="B515" s="168">
        <v>45713.0</v>
      </c>
      <c r="C515" s="35">
        <v>229969.0</v>
      </c>
      <c r="D515" s="35" t="s">
        <v>116</v>
      </c>
      <c r="E515" s="34">
        <v>45536.0</v>
      </c>
      <c r="F515" s="36">
        <f t="shared" si="4"/>
        <v>5</v>
      </c>
      <c r="G515" s="34">
        <v>45569.0</v>
      </c>
      <c r="H515" s="36">
        <f t="shared" si="5"/>
        <v>4</v>
      </c>
      <c r="I515" s="35" t="s">
        <v>43</v>
      </c>
      <c r="J515" s="35">
        <v>310.0</v>
      </c>
      <c r="K515" s="48" t="s">
        <v>74</v>
      </c>
      <c r="L515" s="39"/>
      <c r="M515" s="34">
        <v>45713.0</v>
      </c>
      <c r="N515" s="35" t="s">
        <v>15</v>
      </c>
      <c r="O515" s="40"/>
      <c r="P515" s="61"/>
      <c r="Q515" s="61"/>
      <c r="R515" s="61"/>
      <c r="S515" s="61"/>
      <c r="T515" s="61"/>
      <c r="U515" s="80"/>
      <c r="V515" s="80"/>
      <c r="W515" s="80"/>
    </row>
    <row r="516">
      <c r="A516" s="34">
        <v>45705.0</v>
      </c>
      <c r="B516" s="168">
        <v>45716.0</v>
      </c>
      <c r="C516" s="35">
        <v>241091.0</v>
      </c>
      <c r="D516" s="35" t="s">
        <v>116</v>
      </c>
      <c r="E516" s="34">
        <v>45566.0</v>
      </c>
      <c r="F516" s="36">
        <f t="shared" si="4"/>
        <v>4</v>
      </c>
      <c r="G516" s="34">
        <v>45686.0</v>
      </c>
      <c r="H516" s="36">
        <f t="shared" si="5"/>
        <v>0</v>
      </c>
      <c r="I516" s="35" t="s">
        <v>43</v>
      </c>
      <c r="J516" s="39"/>
      <c r="K516" s="38"/>
      <c r="L516" s="39"/>
      <c r="M516" s="39"/>
      <c r="N516" s="35" t="s">
        <v>17</v>
      </c>
      <c r="O516" s="40"/>
      <c r="P516" s="61"/>
      <c r="Q516" s="61"/>
      <c r="R516" s="61"/>
      <c r="S516" s="61"/>
      <c r="T516" s="61"/>
      <c r="U516" s="80"/>
      <c r="V516" s="80"/>
      <c r="W516" s="80"/>
    </row>
    <row r="517">
      <c r="A517" s="34">
        <v>45705.0</v>
      </c>
      <c r="B517" s="168">
        <v>45716.0</v>
      </c>
      <c r="C517" s="35">
        <v>53559.0</v>
      </c>
      <c r="D517" s="35" t="s">
        <v>116</v>
      </c>
      <c r="E517" s="34">
        <v>43891.0</v>
      </c>
      <c r="F517" s="36">
        <f t="shared" si="4"/>
        <v>59</v>
      </c>
      <c r="G517" s="34">
        <v>43997.0</v>
      </c>
      <c r="H517" s="36">
        <f t="shared" si="5"/>
        <v>56</v>
      </c>
      <c r="I517" s="35" t="s">
        <v>39</v>
      </c>
      <c r="J517" s="35" t="s">
        <v>31</v>
      </c>
      <c r="K517" s="38"/>
      <c r="L517" s="39"/>
      <c r="M517" s="39"/>
      <c r="N517" s="35" t="s">
        <v>17</v>
      </c>
      <c r="O517" s="40"/>
      <c r="P517" s="61"/>
      <c r="Q517" s="61"/>
      <c r="R517" s="61"/>
      <c r="S517" s="61"/>
      <c r="T517" s="61"/>
      <c r="U517" s="80"/>
      <c r="V517" s="80"/>
      <c r="W517" s="80"/>
    </row>
    <row r="518">
      <c r="A518" s="34">
        <v>45705.0</v>
      </c>
      <c r="B518" s="168">
        <v>45716.0</v>
      </c>
      <c r="C518" s="35">
        <v>137271.0</v>
      </c>
      <c r="D518" s="35" t="s">
        <v>116</v>
      </c>
      <c r="E518" s="34">
        <v>44440.0</v>
      </c>
      <c r="F518" s="36">
        <f t="shared" si="4"/>
        <v>41</v>
      </c>
      <c r="G518" s="34">
        <v>44758.0</v>
      </c>
      <c r="H518" s="36">
        <f t="shared" si="5"/>
        <v>31</v>
      </c>
      <c r="I518" s="35" t="s">
        <v>39</v>
      </c>
      <c r="J518" s="35">
        <v>512.0</v>
      </c>
      <c r="K518" s="38"/>
      <c r="L518" s="39"/>
      <c r="M518" s="34">
        <v>45294.0</v>
      </c>
      <c r="N518" s="35" t="s">
        <v>17</v>
      </c>
      <c r="O518" s="40"/>
      <c r="P518" s="61"/>
      <c r="Q518" s="61"/>
      <c r="R518" s="61"/>
      <c r="S518" s="61"/>
      <c r="T518" s="61"/>
      <c r="U518" s="80"/>
      <c r="V518" s="80"/>
      <c r="W518" s="80"/>
    </row>
    <row r="519">
      <c r="A519" s="34">
        <v>45705.0</v>
      </c>
      <c r="B519" s="168">
        <v>45716.0</v>
      </c>
      <c r="C519" s="35">
        <v>231826.0</v>
      </c>
      <c r="D519" s="35" t="s">
        <v>116</v>
      </c>
      <c r="E519" s="34">
        <v>45536.0</v>
      </c>
      <c r="F519" s="36">
        <f t="shared" si="4"/>
        <v>5</v>
      </c>
      <c r="G519" s="37">
        <v>45586.0</v>
      </c>
      <c r="H519" s="36">
        <f t="shared" si="5"/>
        <v>4</v>
      </c>
      <c r="I519" s="35" t="s">
        <v>39</v>
      </c>
      <c r="J519" s="35" t="s">
        <v>31</v>
      </c>
      <c r="K519" s="38"/>
      <c r="L519" s="39"/>
      <c r="M519" s="39"/>
      <c r="N519" s="35" t="s">
        <v>17</v>
      </c>
      <c r="O519" s="40"/>
      <c r="P519" s="61"/>
      <c r="Q519" s="61"/>
      <c r="R519" s="61"/>
      <c r="S519" s="61"/>
      <c r="T519" s="61"/>
      <c r="U519" s="80"/>
      <c r="V519" s="80"/>
      <c r="W519" s="80"/>
    </row>
    <row r="520">
      <c r="A520" s="34">
        <v>45705.0</v>
      </c>
      <c r="B520" s="168">
        <v>45716.0</v>
      </c>
      <c r="C520" s="35">
        <v>186069.0</v>
      </c>
      <c r="D520" s="35" t="s">
        <v>116</v>
      </c>
      <c r="E520" s="34">
        <v>45139.0</v>
      </c>
      <c r="F520" s="36">
        <f t="shared" si="4"/>
        <v>18</v>
      </c>
      <c r="G520" s="34">
        <v>45183.0</v>
      </c>
      <c r="H520" s="36">
        <f t="shared" si="5"/>
        <v>17</v>
      </c>
      <c r="I520" s="35" t="s">
        <v>39</v>
      </c>
      <c r="J520" s="35" t="s">
        <v>31</v>
      </c>
      <c r="K520" s="38"/>
      <c r="L520" s="39"/>
      <c r="M520" s="39"/>
      <c r="N520" s="35" t="s">
        <v>17</v>
      </c>
      <c r="O520" s="40"/>
      <c r="P520" s="61"/>
      <c r="Q520" s="61"/>
      <c r="R520" s="61"/>
      <c r="S520" s="61"/>
      <c r="T520" s="61"/>
      <c r="U520" s="80"/>
      <c r="V520" s="80"/>
      <c r="W520" s="80"/>
    </row>
    <row r="521">
      <c r="A521" s="34">
        <v>45705.0</v>
      </c>
      <c r="B521" s="168">
        <v>45716.0</v>
      </c>
      <c r="C521" s="35">
        <v>196911.0</v>
      </c>
      <c r="D521" s="35" t="s">
        <v>116</v>
      </c>
      <c r="E521" s="34">
        <v>45231.0</v>
      </c>
      <c r="F521" s="36">
        <f t="shared" si="4"/>
        <v>15</v>
      </c>
      <c r="G521" s="34">
        <v>45295.0</v>
      </c>
      <c r="H521" s="36">
        <f t="shared" si="5"/>
        <v>13</v>
      </c>
      <c r="I521" s="35" t="s">
        <v>39</v>
      </c>
      <c r="J521" s="35" t="s">
        <v>31</v>
      </c>
      <c r="K521" s="38"/>
      <c r="L521" s="39"/>
      <c r="M521" s="39"/>
      <c r="N521" s="35" t="s">
        <v>17</v>
      </c>
      <c r="O521" s="40"/>
      <c r="P521" s="61"/>
      <c r="Q521" s="61"/>
      <c r="R521" s="61"/>
      <c r="S521" s="61"/>
      <c r="T521" s="61"/>
      <c r="U521" s="80"/>
      <c r="V521" s="80"/>
      <c r="W521" s="80"/>
    </row>
    <row r="522">
      <c r="A522" s="34">
        <v>45705.0</v>
      </c>
      <c r="B522" s="168">
        <v>45716.0</v>
      </c>
      <c r="C522" s="35">
        <v>214560.0</v>
      </c>
      <c r="D522" s="35" t="s">
        <v>116</v>
      </c>
      <c r="E522" s="34">
        <v>45383.0</v>
      </c>
      <c r="F522" s="36">
        <f t="shared" si="4"/>
        <v>10</v>
      </c>
      <c r="G522" s="34">
        <v>45436.0</v>
      </c>
      <c r="H522" s="36">
        <f t="shared" si="5"/>
        <v>9</v>
      </c>
      <c r="I522" s="35" t="s">
        <v>39</v>
      </c>
      <c r="J522" s="35" t="s">
        <v>31</v>
      </c>
      <c r="K522" s="38"/>
      <c r="L522" s="39"/>
      <c r="M522" s="39"/>
      <c r="N522" s="35" t="s">
        <v>17</v>
      </c>
      <c r="O522" s="40"/>
      <c r="P522" s="61"/>
      <c r="Q522" s="61"/>
      <c r="R522" s="61"/>
      <c r="S522" s="61"/>
      <c r="T522" s="61"/>
      <c r="U522" s="80"/>
      <c r="V522" s="80"/>
      <c r="W522" s="80"/>
    </row>
    <row r="523">
      <c r="A523" s="34">
        <v>45705.0</v>
      </c>
      <c r="B523" s="168">
        <v>45712.0</v>
      </c>
      <c r="C523" s="35">
        <v>233642.0</v>
      </c>
      <c r="D523" s="35" t="s">
        <v>116</v>
      </c>
      <c r="E523" s="34">
        <v>45383.0</v>
      </c>
      <c r="F523" s="36">
        <f t="shared" si="4"/>
        <v>10</v>
      </c>
      <c r="G523" s="34">
        <v>45603.0</v>
      </c>
      <c r="H523" s="36">
        <f t="shared" si="5"/>
        <v>3</v>
      </c>
      <c r="I523" s="35" t="s">
        <v>39</v>
      </c>
      <c r="J523" s="35">
        <v>512.0</v>
      </c>
      <c r="K523" s="38"/>
      <c r="L523" s="39"/>
      <c r="M523" s="34">
        <v>45685.0</v>
      </c>
      <c r="N523" s="35" t="s">
        <v>21</v>
      </c>
      <c r="O523" s="55" t="s">
        <v>476</v>
      </c>
      <c r="P523" s="61"/>
      <c r="Q523" s="61"/>
      <c r="R523" s="61"/>
      <c r="S523" s="61"/>
      <c r="T523" s="61"/>
      <c r="U523" s="80"/>
      <c r="V523" s="80"/>
      <c r="W523" s="80"/>
    </row>
    <row r="524">
      <c r="A524" s="34">
        <v>45705.0</v>
      </c>
      <c r="B524" s="168">
        <v>45716.0</v>
      </c>
      <c r="C524" s="35">
        <v>237732.0</v>
      </c>
      <c r="D524" s="35" t="s">
        <v>116</v>
      </c>
      <c r="E524" s="34">
        <v>45597.0</v>
      </c>
      <c r="F524" s="36">
        <f t="shared" si="4"/>
        <v>3</v>
      </c>
      <c r="G524" s="37">
        <v>45651.0</v>
      </c>
      <c r="H524" s="36">
        <f t="shared" si="5"/>
        <v>2</v>
      </c>
      <c r="I524" s="35" t="s">
        <v>39</v>
      </c>
      <c r="J524" s="35" t="s">
        <v>31</v>
      </c>
      <c r="K524" s="38"/>
      <c r="L524" s="39"/>
      <c r="M524" s="39"/>
      <c r="N524" s="35" t="s">
        <v>17</v>
      </c>
      <c r="O524" s="40"/>
      <c r="P524" s="61"/>
      <c r="Q524" s="61"/>
      <c r="R524" s="61"/>
      <c r="S524" s="61"/>
      <c r="T524" s="61"/>
      <c r="U524" s="80"/>
      <c r="V524" s="80"/>
      <c r="W524" s="80"/>
    </row>
    <row r="525">
      <c r="A525" s="34">
        <v>45705.0</v>
      </c>
      <c r="B525" s="168">
        <v>45716.0</v>
      </c>
      <c r="C525" s="35">
        <v>240442.0</v>
      </c>
      <c r="D525" s="35" t="s">
        <v>116</v>
      </c>
      <c r="E525" s="34">
        <v>45444.0</v>
      </c>
      <c r="F525" s="36">
        <f t="shared" si="4"/>
        <v>8</v>
      </c>
      <c r="G525" s="34">
        <v>45680.0</v>
      </c>
      <c r="H525" s="36">
        <f t="shared" si="5"/>
        <v>1</v>
      </c>
      <c r="I525" s="35" t="s">
        <v>39</v>
      </c>
      <c r="J525" s="35" t="s">
        <v>31</v>
      </c>
      <c r="K525" s="38"/>
      <c r="L525" s="39"/>
      <c r="M525" s="39"/>
      <c r="N525" s="35" t="s">
        <v>17</v>
      </c>
      <c r="O525" s="40"/>
      <c r="P525" s="61"/>
      <c r="Q525" s="61"/>
      <c r="R525" s="61"/>
      <c r="S525" s="61"/>
      <c r="T525" s="61"/>
      <c r="U525" s="80"/>
      <c r="V525" s="80"/>
      <c r="W525" s="80"/>
    </row>
    <row r="526">
      <c r="A526" s="34">
        <v>45705.0</v>
      </c>
      <c r="B526" s="168">
        <v>45716.0</v>
      </c>
      <c r="C526" s="35">
        <v>207241.0</v>
      </c>
      <c r="D526" s="35" t="s">
        <v>117</v>
      </c>
      <c r="E526" s="34">
        <v>45261.0</v>
      </c>
      <c r="F526" s="36">
        <f t="shared" si="4"/>
        <v>14</v>
      </c>
      <c r="G526" s="34">
        <v>45372.0</v>
      </c>
      <c r="H526" s="36">
        <f t="shared" si="5"/>
        <v>11</v>
      </c>
      <c r="I526" s="35" t="s">
        <v>49</v>
      </c>
      <c r="J526" s="39"/>
      <c r="K526" s="38"/>
      <c r="L526" s="39"/>
      <c r="M526" s="39"/>
      <c r="N526" s="35" t="s">
        <v>17</v>
      </c>
      <c r="O526" s="40"/>
      <c r="P526" s="61"/>
      <c r="Q526" s="61"/>
      <c r="R526" s="61"/>
      <c r="S526" s="61"/>
      <c r="T526" s="61"/>
      <c r="U526" s="80"/>
      <c r="V526" s="80"/>
      <c r="W526" s="80"/>
    </row>
    <row r="527">
      <c r="A527" s="34">
        <v>45705.0</v>
      </c>
      <c r="B527" s="168">
        <v>45716.0</v>
      </c>
      <c r="C527" s="35">
        <v>128186.0</v>
      </c>
      <c r="D527" s="35" t="s">
        <v>117</v>
      </c>
      <c r="E527" s="34">
        <v>44866.0</v>
      </c>
      <c r="F527" s="36">
        <f t="shared" si="4"/>
        <v>27</v>
      </c>
      <c r="G527" s="34">
        <v>44952.0</v>
      </c>
      <c r="H527" s="36">
        <f t="shared" si="5"/>
        <v>25</v>
      </c>
      <c r="I527" s="35" t="s">
        <v>49</v>
      </c>
      <c r="J527" s="39"/>
      <c r="K527" s="38"/>
      <c r="L527" s="39"/>
      <c r="M527" s="39"/>
      <c r="N527" s="35" t="s">
        <v>17</v>
      </c>
      <c r="O527" s="40"/>
      <c r="P527" s="61"/>
      <c r="Q527" s="61"/>
      <c r="R527" s="61"/>
      <c r="S527" s="61"/>
      <c r="T527" s="61"/>
      <c r="U527" s="80"/>
      <c r="V527" s="80"/>
      <c r="W527" s="80"/>
    </row>
    <row r="528">
      <c r="A528" s="34">
        <v>45705.0</v>
      </c>
      <c r="B528" s="168">
        <v>45716.0</v>
      </c>
      <c r="C528" s="35">
        <v>155275.0</v>
      </c>
      <c r="D528" s="35" t="s">
        <v>117</v>
      </c>
      <c r="E528" s="34">
        <v>44835.0</v>
      </c>
      <c r="F528" s="36">
        <f t="shared" si="4"/>
        <v>28</v>
      </c>
      <c r="G528" s="34">
        <v>44938.0</v>
      </c>
      <c r="H528" s="36">
        <f t="shared" si="5"/>
        <v>25</v>
      </c>
      <c r="I528" s="35" t="s">
        <v>275</v>
      </c>
      <c r="J528" s="39"/>
      <c r="K528" s="38"/>
      <c r="L528" s="39"/>
      <c r="M528" s="39"/>
      <c r="N528" s="35" t="s">
        <v>17</v>
      </c>
      <c r="O528" s="40"/>
      <c r="P528" s="61"/>
      <c r="Q528" s="61"/>
      <c r="R528" s="61"/>
      <c r="S528" s="61"/>
      <c r="T528" s="61"/>
      <c r="U528" s="80"/>
      <c r="V528" s="80"/>
      <c r="W528" s="80"/>
    </row>
    <row r="529">
      <c r="A529" s="34">
        <v>45705.0</v>
      </c>
      <c r="B529" s="168">
        <v>45716.0</v>
      </c>
      <c r="C529" s="35">
        <v>194528.0</v>
      </c>
      <c r="D529" s="35" t="s">
        <v>117</v>
      </c>
      <c r="E529" s="34">
        <v>45231.0</v>
      </c>
      <c r="F529" s="36">
        <f t="shared" si="4"/>
        <v>15</v>
      </c>
      <c r="G529" s="37">
        <v>45260.0</v>
      </c>
      <c r="H529" s="36">
        <f t="shared" si="5"/>
        <v>14</v>
      </c>
      <c r="I529" s="35" t="s">
        <v>62</v>
      </c>
      <c r="J529" s="35">
        <v>102.0</v>
      </c>
      <c r="K529" s="38"/>
      <c r="L529" s="39"/>
      <c r="M529" s="37">
        <v>45625.0</v>
      </c>
      <c r="N529" s="35" t="s">
        <v>17</v>
      </c>
      <c r="O529" s="40"/>
      <c r="P529" s="61"/>
      <c r="Q529" s="61"/>
      <c r="R529" s="61"/>
      <c r="S529" s="61"/>
      <c r="T529" s="61"/>
      <c r="U529" s="80"/>
      <c r="V529" s="80"/>
      <c r="W529" s="80"/>
    </row>
    <row r="530">
      <c r="A530" s="34">
        <v>45687.0</v>
      </c>
      <c r="B530" s="34">
        <v>45708.0</v>
      </c>
      <c r="C530" s="35">
        <v>165260.0</v>
      </c>
      <c r="D530" s="35" t="s">
        <v>117</v>
      </c>
      <c r="E530" s="34">
        <v>44958.0</v>
      </c>
      <c r="F530" s="36">
        <f t="shared" si="4"/>
        <v>24</v>
      </c>
      <c r="G530" s="34">
        <v>45010.0</v>
      </c>
      <c r="H530" s="36">
        <f t="shared" si="5"/>
        <v>23</v>
      </c>
      <c r="I530" s="35" t="s">
        <v>62</v>
      </c>
      <c r="J530" s="35">
        <v>106.0</v>
      </c>
      <c r="K530" s="48">
        <v>2500.0</v>
      </c>
      <c r="L530" s="35" t="s">
        <v>68</v>
      </c>
      <c r="M530" s="34">
        <v>45708.0</v>
      </c>
      <c r="N530" s="35" t="s">
        <v>21</v>
      </c>
      <c r="O530" s="55" t="s">
        <v>462</v>
      </c>
      <c r="P530" s="61"/>
      <c r="Q530" s="61"/>
      <c r="R530" s="61"/>
      <c r="S530" s="61"/>
      <c r="T530" s="61"/>
      <c r="U530" s="80"/>
      <c r="V530" s="80"/>
      <c r="W530" s="80"/>
    </row>
    <row r="531">
      <c r="A531" s="34">
        <v>45705.0</v>
      </c>
      <c r="B531" s="34">
        <v>45714.0</v>
      </c>
      <c r="C531" s="35">
        <v>162579.0</v>
      </c>
      <c r="D531" s="35" t="s">
        <v>117</v>
      </c>
      <c r="E531" s="34">
        <v>45078.0</v>
      </c>
      <c r="F531" s="36">
        <f t="shared" si="4"/>
        <v>20</v>
      </c>
      <c r="G531" s="34">
        <v>45174.0</v>
      </c>
      <c r="H531" s="36">
        <f t="shared" si="5"/>
        <v>17</v>
      </c>
      <c r="I531" s="35" t="s">
        <v>39</v>
      </c>
      <c r="J531" s="35">
        <v>505.0</v>
      </c>
      <c r="K531" s="38"/>
      <c r="L531" s="35" t="s">
        <v>68</v>
      </c>
      <c r="M531" s="34">
        <v>45714.0</v>
      </c>
      <c r="N531" s="35" t="s">
        <v>15</v>
      </c>
      <c r="O531" s="40"/>
      <c r="P531" s="61"/>
      <c r="Q531" s="61"/>
      <c r="R531" s="61"/>
      <c r="S531" s="61"/>
      <c r="T531" s="61"/>
      <c r="U531" s="80"/>
      <c r="V531" s="80"/>
      <c r="W531" s="80"/>
    </row>
    <row r="532">
      <c r="A532" s="34">
        <v>45705.0</v>
      </c>
      <c r="B532" s="168">
        <v>45716.0</v>
      </c>
      <c r="C532" s="35">
        <v>199149.0</v>
      </c>
      <c r="D532" s="35" t="s">
        <v>117</v>
      </c>
      <c r="E532" s="34">
        <v>45200.0</v>
      </c>
      <c r="F532" s="36">
        <f t="shared" si="4"/>
        <v>16</v>
      </c>
      <c r="G532" s="34">
        <v>45309.0</v>
      </c>
      <c r="H532" s="36">
        <f t="shared" si="5"/>
        <v>13</v>
      </c>
      <c r="I532" s="35" t="s">
        <v>39</v>
      </c>
      <c r="J532" s="35">
        <v>535.0</v>
      </c>
      <c r="K532" s="38"/>
      <c r="L532" s="39"/>
      <c r="M532" s="34">
        <v>45455.0</v>
      </c>
      <c r="N532" s="35" t="s">
        <v>17</v>
      </c>
      <c r="O532" s="40"/>
      <c r="P532" s="61"/>
      <c r="Q532" s="61"/>
      <c r="R532" s="61"/>
      <c r="S532" s="61"/>
      <c r="T532" s="61"/>
      <c r="U532" s="80"/>
      <c r="V532" s="80"/>
      <c r="W532" s="80"/>
    </row>
    <row r="533">
      <c r="A533" s="34">
        <v>45705.0</v>
      </c>
      <c r="B533" s="168">
        <v>45716.0</v>
      </c>
      <c r="C533" s="35">
        <v>203393.0</v>
      </c>
      <c r="D533" s="35" t="s">
        <v>117</v>
      </c>
      <c r="E533" s="34">
        <v>45261.0</v>
      </c>
      <c r="F533" s="36">
        <f t="shared" si="4"/>
        <v>14</v>
      </c>
      <c r="G533" s="34">
        <v>45343.0</v>
      </c>
      <c r="H533" s="36">
        <f t="shared" si="5"/>
        <v>12</v>
      </c>
      <c r="I533" s="35" t="s">
        <v>62</v>
      </c>
      <c r="J533" s="35">
        <v>120.0</v>
      </c>
      <c r="K533" s="38"/>
      <c r="L533" s="39"/>
      <c r="M533" s="34">
        <v>45555.0</v>
      </c>
      <c r="N533" s="35" t="s">
        <v>17</v>
      </c>
      <c r="O533" s="40"/>
      <c r="P533" s="61"/>
      <c r="Q533" s="61"/>
      <c r="R533" s="61"/>
      <c r="S533" s="61"/>
      <c r="T533" s="61"/>
      <c r="U533" s="80"/>
      <c r="V533" s="80"/>
      <c r="W533" s="80"/>
    </row>
    <row r="534">
      <c r="A534" s="34">
        <v>45705.0</v>
      </c>
      <c r="B534" s="168">
        <v>45716.0</v>
      </c>
      <c r="C534" s="35">
        <v>206820.0</v>
      </c>
      <c r="D534" s="35" t="s">
        <v>117</v>
      </c>
      <c r="E534" s="34">
        <v>45170.0</v>
      </c>
      <c r="F534" s="36">
        <f t="shared" si="4"/>
        <v>17</v>
      </c>
      <c r="G534" s="34">
        <v>45365.0</v>
      </c>
      <c r="H534" s="36">
        <f t="shared" si="5"/>
        <v>11</v>
      </c>
      <c r="I534" s="35" t="s">
        <v>275</v>
      </c>
      <c r="J534" s="39"/>
      <c r="K534" s="38"/>
      <c r="L534" s="39"/>
      <c r="M534" s="39"/>
      <c r="N534" s="35" t="s">
        <v>17</v>
      </c>
      <c r="O534" s="40"/>
      <c r="P534" s="61"/>
      <c r="Q534" s="61"/>
      <c r="R534" s="61"/>
      <c r="S534" s="61"/>
      <c r="T534" s="61"/>
      <c r="U534" s="80"/>
      <c r="V534" s="80"/>
      <c r="W534" s="80"/>
    </row>
    <row r="535">
      <c r="A535" s="34">
        <v>45705.0</v>
      </c>
      <c r="B535" s="168">
        <v>45716.0</v>
      </c>
      <c r="C535" s="35">
        <v>43730.0</v>
      </c>
      <c r="D535" s="35" t="s">
        <v>117</v>
      </c>
      <c r="E535" s="34">
        <v>45383.0</v>
      </c>
      <c r="F535" s="36">
        <f t="shared" si="4"/>
        <v>10</v>
      </c>
      <c r="G535" s="34">
        <v>45406.0</v>
      </c>
      <c r="H535" s="36">
        <f t="shared" si="5"/>
        <v>10</v>
      </c>
      <c r="I535" s="35" t="s">
        <v>39</v>
      </c>
      <c r="J535" s="35" t="s">
        <v>152</v>
      </c>
      <c r="K535" s="38"/>
      <c r="L535" s="39"/>
      <c r="M535" s="34">
        <v>45524.0</v>
      </c>
      <c r="N535" s="35" t="s">
        <v>17</v>
      </c>
      <c r="O535" s="40"/>
      <c r="P535" s="61"/>
      <c r="Q535" s="61"/>
      <c r="R535" s="61"/>
      <c r="S535" s="61"/>
      <c r="T535" s="61"/>
      <c r="U535" s="80"/>
      <c r="V535" s="80"/>
      <c r="W535" s="80"/>
    </row>
    <row r="536">
      <c r="A536" s="34">
        <v>45705.0</v>
      </c>
      <c r="B536" s="168">
        <v>45716.0</v>
      </c>
      <c r="C536" s="35">
        <v>221199.0</v>
      </c>
      <c r="D536" s="35" t="s">
        <v>117</v>
      </c>
      <c r="E536" s="34">
        <v>45352.0</v>
      </c>
      <c r="F536" s="36">
        <f t="shared" si="4"/>
        <v>11</v>
      </c>
      <c r="G536" s="34">
        <v>45485.0</v>
      </c>
      <c r="H536" s="36">
        <f t="shared" si="5"/>
        <v>7</v>
      </c>
      <c r="I536" s="35" t="s">
        <v>49</v>
      </c>
      <c r="J536" s="39"/>
      <c r="K536" s="38"/>
      <c r="L536" s="39"/>
      <c r="M536" s="39"/>
      <c r="N536" s="35" t="s">
        <v>17</v>
      </c>
      <c r="O536" s="40"/>
      <c r="P536" s="61"/>
      <c r="Q536" s="61"/>
      <c r="R536" s="61"/>
      <c r="S536" s="61"/>
      <c r="T536" s="61"/>
      <c r="U536" s="80"/>
      <c r="V536" s="80"/>
      <c r="W536" s="80"/>
    </row>
    <row r="537">
      <c r="A537" s="34">
        <v>45705.0</v>
      </c>
      <c r="B537" s="168">
        <v>45716.0</v>
      </c>
      <c r="C537" s="35">
        <v>230401.0</v>
      </c>
      <c r="D537" s="35" t="s">
        <v>117</v>
      </c>
      <c r="E537" s="34">
        <v>45536.0</v>
      </c>
      <c r="F537" s="36">
        <f t="shared" si="4"/>
        <v>5</v>
      </c>
      <c r="G537" s="34">
        <v>45573.0</v>
      </c>
      <c r="H537" s="36">
        <f t="shared" si="5"/>
        <v>4</v>
      </c>
      <c r="I537" s="35" t="s">
        <v>268</v>
      </c>
      <c r="J537" s="35" t="s">
        <v>31</v>
      </c>
      <c r="K537" s="38"/>
      <c r="L537" s="39"/>
      <c r="M537" s="39"/>
      <c r="N537" s="35" t="s">
        <v>17</v>
      </c>
      <c r="O537" s="40"/>
      <c r="P537" s="61"/>
      <c r="Q537" s="61"/>
      <c r="R537" s="61"/>
      <c r="S537" s="61"/>
      <c r="T537" s="61"/>
      <c r="U537" s="80"/>
      <c r="V537" s="80"/>
      <c r="W537" s="80"/>
    </row>
    <row r="538">
      <c r="A538" s="34">
        <v>45705.0</v>
      </c>
      <c r="B538" s="168">
        <v>45716.0</v>
      </c>
      <c r="C538" s="35">
        <v>233809.0</v>
      </c>
      <c r="D538" s="35" t="s">
        <v>117</v>
      </c>
      <c r="E538" s="34">
        <v>45566.0</v>
      </c>
      <c r="F538" s="36">
        <f t="shared" si="4"/>
        <v>4</v>
      </c>
      <c r="G538" s="34">
        <v>45543.0</v>
      </c>
      <c r="H538" s="36">
        <f t="shared" si="5"/>
        <v>5</v>
      </c>
      <c r="I538" s="35" t="s">
        <v>39</v>
      </c>
      <c r="J538" s="35" t="s">
        <v>31</v>
      </c>
      <c r="K538" s="38"/>
      <c r="L538" s="39"/>
      <c r="M538" s="39"/>
      <c r="N538" s="35" t="s">
        <v>17</v>
      </c>
      <c r="O538" s="40"/>
      <c r="P538" s="61"/>
      <c r="Q538" s="61"/>
      <c r="R538" s="61"/>
      <c r="S538" s="61"/>
      <c r="T538" s="61"/>
      <c r="U538" s="80"/>
      <c r="V538" s="80"/>
      <c r="W538" s="80"/>
    </row>
    <row r="539">
      <c r="A539" s="34">
        <v>45705.0</v>
      </c>
      <c r="B539" s="168">
        <v>45716.0</v>
      </c>
      <c r="C539" s="35">
        <v>238030.0</v>
      </c>
      <c r="D539" s="35" t="s">
        <v>117</v>
      </c>
      <c r="E539" s="34">
        <v>45597.0</v>
      </c>
      <c r="F539" s="36">
        <f t="shared" si="4"/>
        <v>3</v>
      </c>
      <c r="G539" s="34">
        <v>45659.0</v>
      </c>
      <c r="H539" s="36">
        <f t="shared" si="5"/>
        <v>1</v>
      </c>
      <c r="I539" s="35" t="s">
        <v>39</v>
      </c>
      <c r="J539" s="35" t="s">
        <v>31</v>
      </c>
      <c r="K539" s="38"/>
      <c r="L539" s="39"/>
      <c r="M539" s="39"/>
      <c r="N539" s="35" t="s">
        <v>17</v>
      </c>
      <c r="O539" s="40"/>
      <c r="P539" s="61"/>
      <c r="Q539" s="61"/>
      <c r="R539" s="61"/>
      <c r="S539" s="61"/>
      <c r="T539" s="61"/>
      <c r="U539" s="80"/>
      <c r="V539" s="80"/>
      <c r="W539" s="80"/>
    </row>
    <row r="540">
      <c r="A540" s="34">
        <v>45705.0</v>
      </c>
      <c r="B540" s="168">
        <v>45716.0</v>
      </c>
      <c r="C540" s="35">
        <v>239126.0</v>
      </c>
      <c r="D540" s="35" t="s">
        <v>117</v>
      </c>
      <c r="E540" s="34">
        <v>45566.0</v>
      </c>
      <c r="F540" s="36">
        <f t="shared" si="4"/>
        <v>4</v>
      </c>
      <c r="G540" s="34">
        <v>45670.0</v>
      </c>
      <c r="H540" s="36">
        <f t="shared" si="5"/>
        <v>1</v>
      </c>
      <c r="I540" s="35" t="s">
        <v>62</v>
      </c>
      <c r="J540" s="35" t="s">
        <v>31</v>
      </c>
      <c r="K540" s="38"/>
      <c r="L540" s="39"/>
      <c r="M540" s="39"/>
      <c r="N540" s="35" t="s">
        <v>17</v>
      </c>
      <c r="O540" s="40"/>
      <c r="P540" s="61"/>
      <c r="Q540" s="61"/>
      <c r="R540" s="61"/>
      <c r="S540" s="61"/>
      <c r="T540" s="61"/>
      <c r="U540" s="80"/>
      <c r="V540" s="80"/>
      <c r="W540" s="80"/>
    </row>
    <row r="541">
      <c r="A541" s="34">
        <v>45706.0</v>
      </c>
      <c r="B541" s="34">
        <v>45714.0</v>
      </c>
      <c r="C541" s="35">
        <v>241846.0</v>
      </c>
      <c r="D541" s="35" t="s">
        <v>117</v>
      </c>
      <c r="E541" s="34">
        <v>45170.0</v>
      </c>
      <c r="F541" s="36">
        <f t="shared" si="4"/>
        <v>17</v>
      </c>
      <c r="G541" s="34">
        <v>45693.0</v>
      </c>
      <c r="H541" s="36">
        <f t="shared" si="5"/>
        <v>0</v>
      </c>
      <c r="I541" s="35" t="s">
        <v>265</v>
      </c>
      <c r="J541" s="35" t="s">
        <v>477</v>
      </c>
      <c r="K541" s="48" t="s">
        <v>74</v>
      </c>
      <c r="L541" s="35" t="s">
        <v>54</v>
      </c>
      <c r="M541" s="34">
        <v>45714.0</v>
      </c>
      <c r="N541" s="35" t="s">
        <v>15</v>
      </c>
      <c r="O541" s="40"/>
      <c r="P541" s="61"/>
      <c r="Q541" s="61"/>
      <c r="R541" s="61"/>
      <c r="S541" s="61"/>
      <c r="T541" s="61"/>
      <c r="U541" s="80"/>
      <c r="V541" s="80"/>
      <c r="W541" s="80"/>
    </row>
    <row r="542">
      <c r="A542" s="34">
        <v>45705.0</v>
      </c>
      <c r="B542" s="168">
        <v>45716.0</v>
      </c>
      <c r="C542" s="35">
        <v>92993.0</v>
      </c>
      <c r="D542" s="35" t="s">
        <v>125</v>
      </c>
      <c r="E542" s="34">
        <v>44256.0</v>
      </c>
      <c r="F542" s="36">
        <f t="shared" si="4"/>
        <v>47</v>
      </c>
      <c r="G542" s="34">
        <v>44378.0</v>
      </c>
      <c r="H542" s="36">
        <f t="shared" si="5"/>
        <v>43</v>
      </c>
      <c r="I542" s="35" t="s">
        <v>49</v>
      </c>
      <c r="J542" s="39"/>
      <c r="K542" s="38"/>
      <c r="L542" s="39"/>
      <c r="M542" s="39"/>
      <c r="N542" s="35" t="s">
        <v>17</v>
      </c>
      <c r="O542" s="40"/>
      <c r="P542" s="61"/>
      <c r="Q542" s="61"/>
      <c r="R542" s="61"/>
      <c r="S542" s="61"/>
      <c r="T542" s="61"/>
      <c r="U542" s="80"/>
      <c r="V542" s="80"/>
      <c r="W542" s="80"/>
    </row>
    <row r="543">
      <c r="A543" s="34">
        <v>45705.0</v>
      </c>
      <c r="B543" s="168">
        <v>45716.0</v>
      </c>
      <c r="C543" s="35">
        <v>218154.0</v>
      </c>
      <c r="D543" s="35" t="s">
        <v>125</v>
      </c>
      <c r="E543" s="34">
        <v>45383.0</v>
      </c>
      <c r="F543" s="36">
        <f t="shared" si="4"/>
        <v>10</v>
      </c>
      <c r="G543" s="34">
        <v>45457.0</v>
      </c>
      <c r="H543" s="36">
        <f t="shared" si="5"/>
        <v>8</v>
      </c>
      <c r="I543" s="35" t="s">
        <v>43</v>
      </c>
      <c r="J543" s="39"/>
      <c r="K543" s="38"/>
      <c r="L543" s="39"/>
      <c r="M543" s="39"/>
      <c r="N543" s="35" t="s">
        <v>17</v>
      </c>
      <c r="O543" s="40"/>
      <c r="P543" s="61"/>
      <c r="Q543" s="61"/>
      <c r="R543" s="61"/>
      <c r="S543" s="61"/>
      <c r="T543" s="61"/>
      <c r="U543" s="80"/>
      <c r="V543" s="80"/>
      <c r="W543" s="80"/>
    </row>
    <row r="544">
      <c r="A544" s="34">
        <v>45705.0</v>
      </c>
      <c r="B544" s="168">
        <v>45716.0</v>
      </c>
      <c r="C544" s="35">
        <v>237143.0</v>
      </c>
      <c r="D544" s="35" t="s">
        <v>125</v>
      </c>
      <c r="E544" s="34">
        <v>45536.0</v>
      </c>
      <c r="F544" s="36">
        <f t="shared" si="4"/>
        <v>5</v>
      </c>
      <c r="G544" s="37">
        <v>45639.0</v>
      </c>
      <c r="H544" s="36">
        <f t="shared" si="5"/>
        <v>2</v>
      </c>
      <c r="I544" s="35" t="s">
        <v>49</v>
      </c>
      <c r="J544" s="39"/>
      <c r="K544" s="38"/>
      <c r="L544" s="39"/>
      <c r="M544" s="39"/>
      <c r="N544" s="35" t="s">
        <v>17</v>
      </c>
      <c r="O544" s="40"/>
      <c r="P544" s="61"/>
      <c r="Q544" s="61"/>
      <c r="R544" s="61"/>
      <c r="S544" s="61"/>
      <c r="T544" s="61"/>
      <c r="U544" s="80"/>
      <c r="V544" s="80"/>
      <c r="W544" s="80"/>
    </row>
    <row r="545">
      <c r="A545" s="34">
        <v>45705.0</v>
      </c>
      <c r="B545" s="168">
        <v>45716.0</v>
      </c>
      <c r="C545" s="35">
        <v>209215.0</v>
      </c>
      <c r="D545" s="35" t="s">
        <v>125</v>
      </c>
      <c r="E545" s="34">
        <v>45352.0</v>
      </c>
      <c r="F545" s="36">
        <f t="shared" si="4"/>
        <v>11</v>
      </c>
      <c r="G545" s="34">
        <v>45387.0</v>
      </c>
      <c r="H545" s="36">
        <f t="shared" si="5"/>
        <v>10</v>
      </c>
      <c r="I545" s="35" t="s">
        <v>49</v>
      </c>
      <c r="J545" s="39"/>
      <c r="K545" s="38"/>
      <c r="L545" s="39"/>
      <c r="M545" s="39"/>
      <c r="N545" s="35" t="s">
        <v>17</v>
      </c>
      <c r="O545" s="40"/>
      <c r="P545" s="61"/>
      <c r="Q545" s="61"/>
      <c r="R545" s="61"/>
      <c r="S545" s="61"/>
      <c r="T545" s="61"/>
      <c r="U545" s="80"/>
      <c r="V545" s="80"/>
      <c r="W545" s="80"/>
    </row>
    <row r="546">
      <c r="A546" s="34">
        <v>45705.0</v>
      </c>
      <c r="B546" s="168">
        <v>45716.0</v>
      </c>
      <c r="C546" s="35">
        <v>237581.0</v>
      </c>
      <c r="D546" s="35" t="s">
        <v>125</v>
      </c>
      <c r="E546" s="34">
        <v>45536.0</v>
      </c>
      <c r="F546" s="36">
        <f t="shared" si="4"/>
        <v>5</v>
      </c>
      <c r="G546" s="37">
        <v>45651.0</v>
      </c>
      <c r="H546" s="36">
        <f t="shared" si="5"/>
        <v>2</v>
      </c>
      <c r="I546" s="35" t="s">
        <v>62</v>
      </c>
      <c r="J546" s="35" t="s">
        <v>31</v>
      </c>
      <c r="K546" s="38"/>
      <c r="L546" s="39"/>
      <c r="M546" s="39"/>
      <c r="N546" s="35" t="s">
        <v>17</v>
      </c>
      <c r="O546" s="40"/>
      <c r="P546" s="61"/>
      <c r="Q546" s="61"/>
      <c r="R546" s="61"/>
      <c r="S546" s="61"/>
      <c r="T546" s="61"/>
      <c r="U546" s="80"/>
      <c r="V546" s="80"/>
      <c r="W546" s="80"/>
    </row>
    <row r="547">
      <c r="A547" s="34">
        <v>45705.0</v>
      </c>
      <c r="B547" s="168">
        <v>45712.0</v>
      </c>
      <c r="C547" s="35">
        <v>218692.0</v>
      </c>
      <c r="D547" s="35" t="s">
        <v>125</v>
      </c>
      <c r="E547" s="34">
        <v>45352.0</v>
      </c>
      <c r="F547" s="36">
        <f t="shared" si="4"/>
        <v>11</v>
      </c>
      <c r="G547" s="34">
        <v>45463.0</v>
      </c>
      <c r="H547" s="36">
        <f t="shared" si="5"/>
        <v>8</v>
      </c>
      <c r="I547" s="35" t="s">
        <v>62</v>
      </c>
      <c r="J547" s="35">
        <v>104.0</v>
      </c>
      <c r="K547" s="48">
        <v>3000.0</v>
      </c>
      <c r="L547" s="35" t="s">
        <v>68</v>
      </c>
      <c r="M547" s="37">
        <v>45712.0</v>
      </c>
      <c r="N547" s="35" t="s">
        <v>15</v>
      </c>
      <c r="O547" s="40"/>
      <c r="P547" s="61"/>
      <c r="Q547" s="61"/>
      <c r="R547" s="61"/>
      <c r="S547" s="61"/>
      <c r="T547" s="61"/>
      <c r="U547" s="80"/>
      <c r="V547" s="80"/>
      <c r="W547" s="80"/>
    </row>
    <row r="548">
      <c r="A548" s="34">
        <v>45705.0</v>
      </c>
      <c r="B548" s="168">
        <v>45712.0</v>
      </c>
      <c r="C548" s="35">
        <v>196845.0</v>
      </c>
      <c r="D548" s="35" t="s">
        <v>125</v>
      </c>
      <c r="E548" s="34">
        <v>45139.0</v>
      </c>
      <c r="F548" s="36">
        <f t="shared" si="4"/>
        <v>18</v>
      </c>
      <c r="G548" s="34">
        <v>45293.0</v>
      </c>
      <c r="H548" s="36">
        <f t="shared" si="5"/>
        <v>13</v>
      </c>
      <c r="I548" s="35" t="s">
        <v>62</v>
      </c>
      <c r="J548" s="35">
        <v>106.0</v>
      </c>
      <c r="K548" s="38"/>
      <c r="L548" s="35" t="s">
        <v>68</v>
      </c>
      <c r="M548" s="34">
        <v>45712.0</v>
      </c>
      <c r="N548" s="35" t="s">
        <v>20</v>
      </c>
      <c r="O548" s="40"/>
      <c r="P548" s="61"/>
      <c r="Q548" s="61"/>
      <c r="R548" s="61"/>
      <c r="S548" s="61"/>
      <c r="T548" s="61"/>
      <c r="U548" s="80"/>
      <c r="V548" s="80"/>
      <c r="W548" s="80"/>
    </row>
    <row r="549">
      <c r="A549" s="34">
        <v>45705.0</v>
      </c>
      <c r="B549" s="34">
        <v>45707.0</v>
      </c>
      <c r="C549" s="35">
        <v>229229.0</v>
      </c>
      <c r="D549" s="35" t="s">
        <v>125</v>
      </c>
      <c r="E549" s="34">
        <v>45536.0</v>
      </c>
      <c r="F549" s="36">
        <f t="shared" si="4"/>
        <v>5</v>
      </c>
      <c r="G549" s="34">
        <v>45561.0</v>
      </c>
      <c r="H549" s="36">
        <f t="shared" si="5"/>
        <v>5</v>
      </c>
      <c r="I549" s="35" t="s">
        <v>136</v>
      </c>
      <c r="J549" s="35">
        <v>924.0</v>
      </c>
      <c r="K549" s="48">
        <v>25000.0</v>
      </c>
      <c r="L549" s="35" t="s">
        <v>68</v>
      </c>
      <c r="M549" s="34">
        <v>45707.0</v>
      </c>
      <c r="N549" s="35" t="s">
        <v>15</v>
      </c>
      <c r="O549" s="40"/>
      <c r="P549" s="61"/>
      <c r="Q549" s="61"/>
      <c r="R549" s="61"/>
      <c r="S549" s="61"/>
      <c r="T549" s="61"/>
      <c r="U549" s="80"/>
      <c r="V549" s="80"/>
      <c r="W549" s="80"/>
    </row>
    <row r="550">
      <c r="A550" s="34">
        <v>45705.0</v>
      </c>
      <c r="B550" s="168">
        <v>45716.0</v>
      </c>
      <c r="C550" s="35">
        <v>236633.0</v>
      </c>
      <c r="D550" s="35" t="s">
        <v>125</v>
      </c>
      <c r="E550" s="34">
        <v>45566.0</v>
      </c>
      <c r="F550" s="36">
        <f t="shared" si="4"/>
        <v>4</v>
      </c>
      <c r="G550" s="34">
        <v>45686.0</v>
      </c>
      <c r="H550" s="36">
        <f t="shared" si="5"/>
        <v>0</v>
      </c>
      <c r="I550" s="35" t="s">
        <v>268</v>
      </c>
      <c r="J550" s="35" t="s">
        <v>31</v>
      </c>
      <c r="K550" s="38"/>
      <c r="L550" s="39"/>
      <c r="M550" s="39"/>
      <c r="N550" s="35" t="s">
        <v>17</v>
      </c>
      <c r="O550" s="40"/>
      <c r="P550" s="61"/>
      <c r="Q550" s="61"/>
      <c r="R550" s="61"/>
      <c r="S550" s="61"/>
      <c r="T550" s="61"/>
      <c r="U550" s="80"/>
      <c r="V550" s="80"/>
      <c r="W550" s="80"/>
    </row>
    <row r="551">
      <c r="A551" s="34">
        <v>45705.0</v>
      </c>
      <c r="B551" s="168">
        <v>45716.0</v>
      </c>
      <c r="C551" s="35">
        <v>100454.0</v>
      </c>
      <c r="D551" s="35" t="s">
        <v>125</v>
      </c>
      <c r="E551" s="34">
        <v>43739.0</v>
      </c>
      <c r="F551" s="36">
        <f t="shared" si="4"/>
        <v>64</v>
      </c>
      <c r="G551" s="34">
        <v>44456.0</v>
      </c>
      <c r="H551" s="36">
        <f t="shared" si="5"/>
        <v>41</v>
      </c>
      <c r="I551" s="35" t="s">
        <v>46</v>
      </c>
      <c r="J551" s="35" t="s">
        <v>31</v>
      </c>
      <c r="K551" s="38"/>
      <c r="L551" s="39"/>
      <c r="M551" s="39"/>
      <c r="N551" s="35" t="s">
        <v>17</v>
      </c>
      <c r="O551" s="40"/>
      <c r="P551" s="61"/>
      <c r="Q551" s="61"/>
      <c r="R551" s="61"/>
      <c r="S551" s="61"/>
      <c r="T551" s="61"/>
      <c r="U551" s="80"/>
      <c r="V551" s="80"/>
      <c r="W551" s="80"/>
    </row>
    <row r="552">
      <c r="A552" s="34">
        <v>45708.0</v>
      </c>
      <c r="B552" s="168">
        <v>45713.0</v>
      </c>
      <c r="C552" s="35">
        <v>221157.0</v>
      </c>
      <c r="D552" s="35" t="s">
        <v>125</v>
      </c>
      <c r="E552" s="34">
        <v>45444.0</v>
      </c>
      <c r="F552" s="36">
        <f t="shared" si="4"/>
        <v>8</v>
      </c>
      <c r="G552" s="34">
        <v>45484.0</v>
      </c>
      <c r="H552" s="36">
        <f t="shared" si="5"/>
        <v>7</v>
      </c>
      <c r="I552" s="35" t="s">
        <v>39</v>
      </c>
      <c r="J552" s="35">
        <v>504.0</v>
      </c>
      <c r="K552" s="48">
        <v>11500.0</v>
      </c>
      <c r="L552" s="35" t="s">
        <v>68</v>
      </c>
      <c r="M552" s="34">
        <v>45713.0</v>
      </c>
      <c r="N552" s="35" t="s">
        <v>20</v>
      </c>
      <c r="O552" s="40"/>
      <c r="P552" s="61"/>
      <c r="Q552" s="61"/>
      <c r="R552" s="61"/>
      <c r="S552" s="61"/>
      <c r="T552" s="61"/>
      <c r="U552" s="80"/>
      <c r="V552" s="80"/>
      <c r="W552" s="80"/>
    </row>
    <row r="553">
      <c r="A553" s="34">
        <v>45705.0</v>
      </c>
      <c r="B553" s="168">
        <v>45716.0</v>
      </c>
      <c r="C553" s="35">
        <v>237247.0</v>
      </c>
      <c r="D553" s="35" t="s">
        <v>125</v>
      </c>
      <c r="E553" s="34">
        <v>45536.0</v>
      </c>
      <c r="F553" s="36">
        <f t="shared" si="4"/>
        <v>5</v>
      </c>
      <c r="G553" s="37">
        <v>45642.0</v>
      </c>
      <c r="H553" s="36">
        <f t="shared" si="5"/>
        <v>2</v>
      </c>
      <c r="I553" s="35" t="s">
        <v>39</v>
      </c>
      <c r="J553" s="35" t="s">
        <v>31</v>
      </c>
      <c r="K553" s="38"/>
      <c r="L553" s="39"/>
      <c r="M553" s="39"/>
      <c r="N553" s="35" t="s">
        <v>17</v>
      </c>
      <c r="O553" s="40"/>
      <c r="P553" s="61"/>
      <c r="Q553" s="61"/>
      <c r="R553" s="61"/>
      <c r="S553" s="61"/>
      <c r="T553" s="61"/>
      <c r="U553" s="80"/>
      <c r="V553" s="80"/>
      <c r="W553" s="80"/>
    </row>
    <row r="554">
      <c r="A554" s="34">
        <v>45705.0</v>
      </c>
      <c r="B554" s="34">
        <v>45715.0</v>
      </c>
      <c r="C554" s="35">
        <v>178370.0</v>
      </c>
      <c r="D554" s="35" t="s">
        <v>125</v>
      </c>
      <c r="E554" s="34">
        <v>45078.0</v>
      </c>
      <c r="F554" s="36">
        <f t="shared" si="4"/>
        <v>20</v>
      </c>
      <c r="G554" s="34">
        <v>45119.0</v>
      </c>
      <c r="H554" s="36">
        <f t="shared" si="5"/>
        <v>19</v>
      </c>
      <c r="I554" s="35" t="s">
        <v>39</v>
      </c>
      <c r="J554" s="35">
        <v>535.0</v>
      </c>
      <c r="K554" s="38"/>
      <c r="L554" s="39"/>
      <c r="M554" s="34">
        <v>45708.0</v>
      </c>
      <c r="N554" s="35" t="s">
        <v>16</v>
      </c>
      <c r="O554" s="55" t="s">
        <v>478</v>
      </c>
      <c r="P554" s="61"/>
      <c r="Q554" s="61"/>
      <c r="R554" s="61"/>
      <c r="S554" s="61"/>
      <c r="T554" s="61"/>
      <c r="U554" s="80"/>
      <c r="V554" s="80"/>
      <c r="W554" s="80"/>
    </row>
    <row r="555">
      <c r="A555" s="34">
        <v>45705.0</v>
      </c>
      <c r="B555" s="34">
        <v>45707.0</v>
      </c>
      <c r="C555" s="35">
        <v>192446.0</v>
      </c>
      <c r="D555" s="35" t="s">
        <v>125</v>
      </c>
      <c r="E555" s="34">
        <v>45139.0</v>
      </c>
      <c r="F555" s="36">
        <f t="shared" si="4"/>
        <v>18</v>
      </c>
      <c r="G555" s="37">
        <v>45240.0</v>
      </c>
      <c r="H555" s="36">
        <f t="shared" si="5"/>
        <v>15</v>
      </c>
      <c r="I555" s="35" t="s">
        <v>39</v>
      </c>
      <c r="J555" s="35">
        <v>535.0</v>
      </c>
      <c r="K555" s="48" t="s">
        <v>74</v>
      </c>
      <c r="L555" s="39"/>
      <c r="M555" s="34">
        <v>45707.0</v>
      </c>
      <c r="N555" s="35" t="s">
        <v>20</v>
      </c>
      <c r="O555" s="40"/>
      <c r="P555" s="61"/>
      <c r="Q555" s="61"/>
      <c r="R555" s="61"/>
      <c r="S555" s="61"/>
      <c r="T555" s="61"/>
      <c r="U555" s="80"/>
      <c r="V555" s="80"/>
      <c r="W555" s="80"/>
    </row>
    <row r="556">
      <c r="A556" s="34">
        <v>45705.0</v>
      </c>
      <c r="B556" s="168">
        <v>45716.0</v>
      </c>
      <c r="C556" s="35">
        <v>203125.0</v>
      </c>
      <c r="D556" s="35" t="s">
        <v>125</v>
      </c>
      <c r="E556" s="34">
        <v>45200.0</v>
      </c>
      <c r="F556" s="36">
        <f t="shared" si="4"/>
        <v>16</v>
      </c>
      <c r="G556" s="34">
        <v>45342.0</v>
      </c>
      <c r="H556" s="36">
        <f t="shared" si="5"/>
        <v>12</v>
      </c>
      <c r="I556" s="35" t="s">
        <v>39</v>
      </c>
      <c r="J556" s="35" t="s">
        <v>31</v>
      </c>
      <c r="K556" s="38"/>
      <c r="L556" s="39"/>
      <c r="M556" s="37">
        <v>45588.0</v>
      </c>
      <c r="N556" s="35" t="s">
        <v>17</v>
      </c>
      <c r="O556" s="40"/>
      <c r="P556" s="61"/>
      <c r="Q556" s="61"/>
      <c r="R556" s="61"/>
      <c r="S556" s="61"/>
      <c r="T556" s="61"/>
      <c r="U556" s="80"/>
      <c r="V556" s="80"/>
      <c r="W556" s="80"/>
    </row>
    <row r="557">
      <c r="A557" s="34">
        <v>45705.0</v>
      </c>
      <c r="B557" s="34">
        <v>45714.0</v>
      </c>
      <c r="C557" s="35">
        <v>208597.0</v>
      </c>
      <c r="D557" s="35" t="s">
        <v>125</v>
      </c>
      <c r="E557" s="34">
        <v>44136.0</v>
      </c>
      <c r="F557" s="36">
        <f t="shared" si="4"/>
        <v>51</v>
      </c>
      <c r="G557" s="34">
        <v>45419.0</v>
      </c>
      <c r="H557" s="36">
        <f t="shared" si="5"/>
        <v>9</v>
      </c>
      <c r="I557" s="35" t="s">
        <v>39</v>
      </c>
      <c r="J557" s="35">
        <v>505.0</v>
      </c>
      <c r="K557" s="48">
        <v>2000.0</v>
      </c>
      <c r="L557" s="35" t="s">
        <v>68</v>
      </c>
      <c r="M557" s="34">
        <v>45714.0</v>
      </c>
      <c r="N557" s="35" t="s">
        <v>20</v>
      </c>
      <c r="O557" s="40"/>
      <c r="P557" s="61"/>
      <c r="Q557" s="61"/>
      <c r="R557" s="61"/>
      <c r="S557" s="61"/>
      <c r="T557" s="61"/>
      <c r="U557" s="80"/>
      <c r="V557" s="80"/>
      <c r="W557" s="80"/>
    </row>
    <row r="558">
      <c r="A558" s="34">
        <v>45705.0</v>
      </c>
      <c r="B558" s="168">
        <v>45716.0</v>
      </c>
      <c r="C558" s="35">
        <v>220624.0</v>
      </c>
      <c r="D558" s="35" t="s">
        <v>125</v>
      </c>
      <c r="E558" s="34">
        <v>45444.0</v>
      </c>
      <c r="F558" s="36">
        <f t="shared" si="4"/>
        <v>8</v>
      </c>
      <c r="G558" s="34">
        <v>45481.0</v>
      </c>
      <c r="H558" s="36">
        <f t="shared" si="5"/>
        <v>7</v>
      </c>
      <c r="I558" s="35" t="s">
        <v>39</v>
      </c>
      <c r="J558" s="35"/>
      <c r="K558" s="38"/>
      <c r="L558" s="39"/>
      <c r="M558" s="37">
        <v>45588.0</v>
      </c>
      <c r="N558" s="35" t="s">
        <v>17</v>
      </c>
      <c r="O558" s="40"/>
      <c r="P558" s="61"/>
      <c r="Q558" s="61"/>
      <c r="R558" s="61"/>
      <c r="S558" s="61"/>
      <c r="T558" s="61"/>
      <c r="U558" s="80"/>
      <c r="V558" s="80"/>
      <c r="W558" s="80"/>
    </row>
    <row r="559">
      <c r="A559" s="34">
        <v>45705.0</v>
      </c>
      <c r="B559" s="168">
        <v>45716.0</v>
      </c>
      <c r="C559" s="35">
        <v>226309.0</v>
      </c>
      <c r="D559" s="35" t="s">
        <v>125</v>
      </c>
      <c r="E559" s="34">
        <v>45383.0</v>
      </c>
      <c r="F559" s="36">
        <f t="shared" si="4"/>
        <v>10</v>
      </c>
      <c r="G559" s="34">
        <v>45532.0</v>
      </c>
      <c r="H559" s="36">
        <f t="shared" si="5"/>
        <v>6</v>
      </c>
      <c r="I559" s="35" t="s">
        <v>39</v>
      </c>
      <c r="J559" s="35" t="s">
        <v>31</v>
      </c>
      <c r="K559" s="38"/>
      <c r="L559" s="39"/>
      <c r="M559" s="39"/>
      <c r="N559" s="35" t="s">
        <v>17</v>
      </c>
      <c r="O559" s="40"/>
      <c r="P559" s="61"/>
      <c r="Q559" s="61"/>
      <c r="R559" s="61"/>
      <c r="S559" s="61"/>
      <c r="T559" s="61"/>
      <c r="U559" s="80"/>
      <c r="V559" s="80"/>
      <c r="W559" s="80"/>
    </row>
    <row r="560">
      <c r="A560" s="34">
        <v>45705.0</v>
      </c>
      <c r="B560" s="168">
        <v>45716.0</v>
      </c>
      <c r="C560" s="35">
        <v>231420.0</v>
      </c>
      <c r="D560" s="35" t="s">
        <v>125</v>
      </c>
      <c r="E560" s="34">
        <v>45566.0</v>
      </c>
      <c r="F560" s="36">
        <f t="shared" si="4"/>
        <v>4</v>
      </c>
      <c r="G560" s="37">
        <v>45582.0</v>
      </c>
      <c r="H560" s="36">
        <f t="shared" si="5"/>
        <v>4</v>
      </c>
      <c r="I560" s="35" t="s">
        <v>287</v>
      </c>
      <c r="J560" s="35" t="s">
        <v>31</v>
      </c>
      <c r="K560" s="38"/>
      <c r="L560" s="39"/>
      <c r="M560" s="39"/>
      <c r="N560" s="35" t="s">
        <v>17</v>
      </c>
      <c r="O560" s="40"/>
      <c r="P560" s="61"/>
      <c r="Q560" s="61"/>
      <c r="R560" s="61"/>
      <c r="S560" s="61"/>
      <c r="T560" s="61"/>
      <c r="U560" s="80"/>
      <c r="V560" s="80"/>
      <c r="W560" s="80"/>
    </row>
    <row r="561">
      <c r="A561" s="34">
        <v>45705.0</v>
      </c>
      <c r="B561" s="168">
        <v>45716.0</v>
      </c>
      <c r="C561" s="35">
        <v>234216.0</v>
      </c>
      <c r="D561" s="35" t="s">
        <v>125</v>
      </c>
      <c r="E561" s="34">
        <v>45566.0</v>
      </c>
      <c r="F561" s="36">
        <f t="shared" si="4"/>
        <v>4</v>
      </c>
      <c r="G561" s="34">
        <v>45674.0</v>
      </c>
      <c r="H561" s="36">
        <f t="shared" si="5"/>
        <v>1</v>
      </c>
      <c r="I561" s="35" t="s">
        <v>62</v>
      </c>
      <c r="J561" s="35" t="s">
        <v>31</v>
      </c>
      <c r="K561" s="38"/>
      <c r="L561" s="39"/>
      <c r="M561" s="39"/>
      <c r="N561" s="35" t="s">
        <v>17</v>
      </c>
      <c r="O561" s="40"/>
      <c r="P561" s="61"/>
      <c r="Q561" s="61"/>
      <c r="R561" s="61"/>
      <c r="S561" s="61"/>
      <c r="T561" s="61"/>
      <c r="U561" s="80"/>
      <c r="V561" s="80"/>
      <c r="W561" s="80"/>
    </row>
    <row r="562">
      <c r="A562" s="34">
        <v>45705.0</v>
      </c>
      <c r="B562" s="168">
        <v>45716.0</v>
      </c>
      <c r="C562" s="35">
        <v>212388.0</v>
      </c>
      <c r="D562" s="35" t="s">
        <v>128</v>
      </c>
      <c r="E562" s="34">
        <v>45413.0</v>
      </c>
      <c r="F562" s="36">
        <f t="shared" si="4"/>
        <v>9</v>
      </c>
      <c r="G562" s="34">
        <v>45434.0</v>
      </c>
      <c r="H562" s="36">
        <f t="shared" si="5"/>
        <v>9</v>
      </c>
      <c r="I562" s="35" t="s">
        <v>49</v>
      </c>
      <c r="J562" s="35" t="s">
        <v>148</v>
      </c>
      <c r="K562" s="48">
        <v>2300.0</v>
      </c>
      <c r="L562" s="39"/>
      <c r="M562" s="34">
        <v>45716.0</v>
      </c>
      <c r="N562" s="35" t="s">
        <v>15</v>
      </c>
      <c r="O562" s="40"/>
      <c r="P562" s="61"/>
      <c r="Q562" s="61"/>
      <c r="R562" s="61"/>
      <c r="S562" s="61"/>
      <c r="T562" s="61"/>
      <c r="U562" s="80"/>
      <c r="V562" s="80"/>
      <c r="W562" s="80"/>
    </row>
    <row r="563">
      <c r="A563" s="34">
        <v>45705.0</v>
      </c>
      <c r="B563" s="34">
        <v>45714.0</v>
      </c>
      <c r="C563" s="35">
        <v>45196.0</v>
      </c>
      <c r="D563" s="35" t="s">
        <v>128</v>
      </c>
      <c r="E563" s="34">
        <v>43831.0</v>
      </c>
      <c r="F563" s="36">
        <f t="shared" si="4"/>
        <v>61</v>
      </c>
      <c r="G563" s="34">
        <v>43941.0</v>
      </c>
      <c r="H563" s="36">
        <f t="shared" si="5"/>
        <v>58</v>
      </c>
      <c r="I563" s="35" t="s">
        <v>39</v>
      </c>
      <c r="J563" s="35">
        <v>505.0</v>
      </c>
      <c r="K563" s="38"/>
      <c r="L563" s="35" t="s">
        <v>54</v>
      </c>
      <c r="M563" s="37">
        <v>45714.0</v>
      </c>
      <c r="N563" s="35" t="s">
        <v>15</v>
      </c>
      <c r="O563" s="40"/>
      <c r="P563" s="61"/>
      <c r="Q563" s="61"/>
      <c r="R563" s="61"/>
      <c r="S563" s="61"/>
      <c r="T563" s="61"/>
      <c r="U563" s="80"/>
      <c r="V563" s="80"/>
      <c r="W563" s="80"/>
    </row>
    <row r="564">
      <c r="A564" s="34">
        <v>45705.0</v>
      </c>
      <c r="B564" s="168">
        <v>45716.0</v>
      </c>
      <c r="C564" s="35">
        <v>96798.0</v>
      </c>
      <c r="D564" s="35" t="s">
        <v>128</v>
      </c>
      <c r="E564" s="34">
        <v>44317.0</v>
      </c>
      <c r="F564" s="36">
        <f t="shared" si="4"/>
        <v>45</v>
      </c>
      <c r="G564" s="34">
        <v>44418.0</v>
      </c>
      <c r="H564" s="36">
        <f t="shared" si="5"/>
        <v>42</v>
      </c>
      <c r="I564" s="35" t="s">
        <v>49</v>
      </c>
      <c r="J564" s="39"/>
      <c r="K564" s="38"/>
      <c r="L564" s="39"/>
      <c r="M564" s="39"/>
      <c r="N564" s="35" t="s">
        <v>17</v>
      </c>
      <c r="O564" s="40"/>
      <c r="P564" s="61"/>
      <c r="Q564" s="61"/>
      <c r="R564" s="61"/>
      <c r="S564" s="61"/>
      <c r="T564" s="61"/>
      <c r="U564" s="80"/>
      <c r="V564" s="80"/>
      <c r="W564" s="80"/>
    </row>
    <row r="565">
      <c r="A565" s="34">
        <v>45705.0</v>
      </c>
      <c r="B565" s="168">
        <v>45716.0</v>
      </c>
      <c r="C565" s="35">
        <v>144429.0</v>
      </c>
      <c r="D565" s="35" t="s">
        <v>128</v>
      </c>
      <c r="E565" s="34">
        <v>44743.0</v>
      </c>
      <c r="F565" s="36">
        <f t="shared" si="4"/>
        <v>31</v>
      </c>
      <c r="G565" s="34">
        <v>44805.0</v>
      </c>
      <c r="H565" s="36">
        <f t="shared" si="5"/>
        <v>29</v>
      </c>
      <c r="I565" s="35" t="s">
        <v>39</v>
      </c>
      <c r="J565" s="35" t="s">
        <v>31</v>
      </c>
      <c r="K565" s="38"/>
      <c r="L565" s="39"/>
      <c r="M565" s="39"/>
      <c r="N565" s="35" t="s">
        <v>17</v>
      </c>
      <c r="O565" s="40"/>
      <c r="P565" s="61"/>
      <c r="Q565" s="61"/>
      <c r="R565" s="61"/>
      <c r="S565" s="61"/>
      <c r="T565" s="61"/>
      <c r="U565" s="80"/>
      <c r="V565" s="80"/>
      <c r="W565" s="80"/>
    </row>
    <row r="566">
      <c r="A566" s="34">
        <v>45705.0</v>
      </c>
      <c r="B566" s="168">
        <v>45716.0</v>
      </c>
      <c r="C566" s="35">
        <v>161350.0</v>
      </c>
      <c r="D566" s="35" t="s">
        <v>128</v>
      </c>
      <c r="E566" s="34">
        <v>44835.0</v>
      </c>
      <c r="F566" s="36">
        <f t="shared" si="4"/>
        <v>28</v>
      </c>
      <c r="G566" s="34">
        <v>44977.0</v>
      </c>
      <c r="H566" s="36">
        <f t="shared" si="5"/>
        <v>24</v>
      </c>
      <c r="I566" s="35" t="s">
        <v>62</v>
      </c>
      <c r="J566" s="35" t="s">
        <v>31</v>
      </c>
      <c r="K566" s="38"/>
      <c r="L566" s="39"/>
      <c r="M566" s="39"/>
      <c r="N566" s="35" t="s">
        <v>17</v>
      </c>
      <c r="O566" s="40"/>
      <c r="P566" s="61"/>
      <c r="Q566" s="61"/>
      <c r="R566" s="61"/>
      <c r="S566" s="61"/>
      <c r="T566" s="61"/>
      <c r="U566" s="80"/>
      <c r="V566" s="80"/>
      <c r="W566" s="80"/>
    </row>
    <row r="567">
      <c r="A567" s="34">
        <v>45705.0</v>
      </c>
      <c r="B567" s="168">
        <v>45716.0</v>
      </c>
      <c r="C567" s="35">
        <v>233496.0</v>
      </c>
      <c r="D567" s="35" t="s">
        <v>128</v>
      </c>
      <c r="E567" s="34">
        <v>45566.0</v>
      </c>
      <c r="F567" s="36">
        <f t="shared" si="4"/>
        <v>4</v>
      </c>
      <c r="G567" s="34">
        <v>45543.0</v>
      </c>
      <c r="H567" s="36">
        <f t="shared" si="5"/>
        <v>5</v>
      </c>
      <c r="I567" s="35" t="s">
        <v>39</v>
      </c>
      <c r="J567" s="35" t="s">
        <v>31</v>
      </c>
      <c r="K567" s="38"/>
      <c r="L567" s="39"/>
      <c r="M567" s="39"/>
      <c r="N567" s="35" t="s">
        <v>17</v>
      </c>
      <c r="O567" s="40"/>
      <c r="P567" s="61"/>
      <c r="Q567" s="61"/>
      <c r="R567" s="61"/>
      <c r="S567" s="61"/>
      <c r="T567" s="61"/>
      <c r="U567" s="80"/>
      <c r="V567" s="80"/>
      <c r="W567" s="80"/>
    </row>
    <row r="568">
      <c r="A568" s="34">
        <v>45705.0</v>
      </c>
      <c r="B568" s="168">
        <v>45716.0</v>
      </c>
      <c r="C568" s="35">
        <v>180160.0</v>
      </c>
      <c r="D568" s="35" t="s">
        <v>128</v>
      </c>
      <c r="E568" s="34">
        <v>44958.0</v>
      </c>
      <c r="F568" s="36">
        <f t="shared" si="4"/>
        <v>24</v>
      </c>
      <c r="G568" s="34">
        <v>45134.0</v>
      </c>
      <c r="H568" s="36">
        <f t="shared" si="5"/>
        <v>19</v>
      </c>
      <c r="I568" s="35" t="s">
        <v>39</v>
      </c>
      <c r="J568" s="35">
        <v>535.0</v>
      </c>
      <c r="K568" s="38"/>
      <c r="L568" s="39"/>
      <c r="M568" s="37">
        <v>45625.0</v>
      </c>
      <c r="N568" s="35" t="s">
        <v>17</v>
      </c>
      <c r="O568" s="40"/>
      <c r="P568" s="61"/>
      <c r="Q568" s="61"/>
      <c r="R568" s="61"/>
      <c r="S568" s="61"/>
      <c r="T568" s="61"/>
      <c r="U568" s="80"/>
      <c r="V568" s="80"/>
      <c r="W568" s="80"/>
    </row>
    <row r="569">
      <c r="A569" s="34">
        <v>45705.0</v>
      </c>
      <c r="B569" s="34">
        <v>45715.0</v>
      </c>
      <c r="C569" s="35">
        <v>162651.0</v>
      </c>
      <c r="D569" s="35" t="s">
        <v>128</v>
      </c>
      <c r="E569" s="34">
        <v>44958.0</v>
      </c>
      <c r="F569" s="36">
        <f t="shared" si="4"/>
        <v>24</v>
      </c>
      <c r="G569" s="34">
        <v>45014.0</v>
      </c>
      <c r="H569" s="36">
        <f t="shared" si="5"/>
        <v>22</v>
      </c>
      <c r="I569" s="35" t="s">
        <v>39</v>
      </c>
      <c r="J569" s="35">
        <v>535.0</v>
      </c>
      <c r="K569" s="38"/>
      <c r="L569" s="39"/>
      <c r="M569" s="37">
        <v>45715.0</v>
      </c>
      <c r="N569" s="35" t="s">
        <v>20</v>
      </c>
      <c r="O569" s="40"/>
      <c r="P569" s="61"/>
      <c r="Q569" s="61"/>
      <c r="R569" s="61"/>
      <c r="S569" s="61"/>
      <c r="T569" s="61"/>
      <c r="U569" s="80"/>
      <c r="V569" s="80"/>
      <c r="W569" s="80"/>
    </row>
    <row r="570">
      <c r="A570" s="34">
        <v>45705.0</v>
      </c>
      <c r="B570" s="34">
        <v>45715.0</v>
      </c>
      <c r="C570" s="35">
        <v>182931.0</v>
      </c>
      <c r="D570" s="35" t="s">
        <v>128</v>
      </c>
      <c r="E570" s="34">
        <v>45139.0</v>
      </c>
      <c r="F570" s="36">
        <f t="shared" si="4"/>
        <v>18</v>
      </c>
      <c r="G570" s="34">
        <v>45177.0</v>
      </c>
      <c r="H570" s="36">
        <f t="shared" si="5"/>
        <v>17</v>
      </c>
      <c r="I570" s="35" t="s">
        <v>62</v>
      </c>
      <c r="J570" s="35">
        <v>101.0</v>
      </c>
      <c r="K570" s="38"/>
      <c r="L570" s="35" t="s">
        <v>68</v>
      </c>
      <c r="M570" s="37">
        <v>45715.0</v>
      </c>
      <c r="N570" s="35" t="s">
        <v>20</v>
      </c>
      <c r="O570" s="40"/>
      <c r="P570" s="61"/>
      <c r="Q570" s="61"/>
      <c r="R570" s="61"/>
      <c r="S570" s="61"/>
      <c r="T570" s="61"/>
      <c r="U570" s="80"/>
      <c r="V570" s="80"/>
      <c r="W570" s="80"/>
    </row>
    <row r="571">
      <c r="A571" s="34">
        <v>45659.0</v>
      </c>
      <c r="B571" s="168">
        <v>45716.0</v>
      </c>
      <c r="C571" s="35">
        <v>196847.0</v>
      </c>
      <c r="D571" s="35" t="s">
        <v>128</v>
      </c>
      <c r="E571" s="34">
        <v>45261.0</v>
      </c>
      <c r="F571" s="36">
        <f t="shared" si="4"/>
        <v>14</v>
      </c>
      <c r="G571" s="34">
        <v>45300.0</v>
      </c>
      <c r="H571" s="36">
        <f t="shared" si="5"/>
        <v>13</v>
      </c>
      <c r="I571" s="35" t="s">
        <v>62</v>
      </c>
      <c r="J571" s="35" t="s">
        <v>31</v>
      </c>
      <c r="K571" s="48" t="s">
        <v>74</v>
      </c>
      <c r="L571" s="39"/>
      <c r="M571" s="39"/>
      <c r="N571" s="35" t="s">
        <v>18</v>
      </c>
      <c r="O571" s="40"/>
      <c r="P571" s="61"/>
      <c r="Q571" s="61"/>
      <c r="R571" s="61"/>
      <c r="S571" s="61"/>
      <c r="T571" s="61"/>
      <c r="U571" s="80"/>
      <c r="V571" s="80"/>
      <c r="W571" s="80"/>
    </row>
    <row r="572">
      <c r="A572" s="34">
        <v>45705.0</v>
      </c>
      <c r="B572" s="168">
        <v>45716.0</v>
      </c>
      <c r="C572" s="35">
        <v>141002.0</v>
      </c>
      <c r="D572" s="35" t="s">
        <v>128</v>
      </c>
      <c r="E572" s="34">
        <v>45323.0</v>
      </c>
      <c r="F572" s="36">
        <f t="shared" si="4"/>
        <v>12</v>
      </c>
      <c r="G572" s="34">
        <v>45345.0</v>
      </c>
      <c r="H572" s="36">
        <f t="shared" si="5"/>
        <v>12</v>
      </c>
      <c r="I572" s="35" t="s">
        <v>49</v>
      </c>
      <c r="J572" s="39"/>
      <c r="K572" s="38"/>
      <c r="L572" s="39"/>
      <c r="M572" s="39"/>
      <c r="N572" s="35" t="s">
        <v>17</v>
      </c>
      <c r="O572" s="40"/>
      <c r="P572" s="61"/>
      <c r="Q572" s="61"/>
      <c r="R572" s="61"/>
      <c r="S572" s="61"/>
      <c r="T572" s="61"/>
      <c r="U572" s="80"/>
      <c r="V572" s="80"/>
      <c r="W572" s="80"/>
    </row>
    <row r="573">
      <c r="A573" s="34">
        <v>45705.0</v>
      </c>
      <c r="B573" s="168">
        <v>45712.0</v>
      </c>
      <c r="C573" s="35">
        <v>174255.0</v>
      </c>
      <c r="D573" s="35" t="s">
        <v>128</v>
      </c>
      <c r="E573" s="34">
        <v>44986.0</v>
      </c>
      <c r="F573" s="36">
        <f t="shared" si="4"/>
        <v>23</v>
      </c>
      <c r="G573" s="34">
        <v>45089.0</v>
      </c>
      <c r="H573" s="36">
        <f t="shared" si="5"/>
        <v>20</v>
      </c>
      <c r="I573" s="35" t="s">
        <v>62</v>
      </c>
      <c r="J573" s="35" t="s">
        <v>31</v>
      </c>
      <c r="K573" s="38"/>
      <c r="L573" s="39"/>
      <c r="M573" s="39"/>
      <c r="N573" s="35" t="s">
        <v>23</v>
      </c>
      <c r="O573" s="40"/>
      <c r="P573" s="61"/>
      <c r="Q573" s="61"/>
      <c r="R573" s="61"/>
      <c r="S573" s="61"/>
      <c r="T573" s="61"/>
      <c r="U573" s="80"/>
      <c r="V573" s="80"/>
      <c r="W573" s="80"/>
    </row>
    <row r="574">
      <c r="A574" s="34">
        <v>45705.0</v>
      </c>
      <c r="B574" s="168">
        <v>45716.0</v>
      </c>
      <c r="C574" s="35">
        <v>219139.0</v>
      </c>
      <c r="D574" s="35" t="s">
        <v>128</v>
      </c>
      <c r="E574" s="34">
        <v>45231.0</v>
      </c>
      <c r="F574" s="36">
        <f t="shared" si="4"/>
        <v>15</v>
      </c>
      <c r="G574" s="34">
        <v>45468.0</v>
      </c>
      <c r="H574" s="36">
        <f t="shared" si="5"/>
        <v>8</v>
      </c>
      <c r="I574" s="35" t="s">
        <v>121</v>
      </c>
      <c r="J574" s="39"/>
      <c r="K574" s="38"/>
      <c r="L574" s="39"/>
      <c r="M574" s="39"/>
      <c r="N574" s="35" t="s">
        <v>17</v>
      </c>
      <c r="O574" s="40"/>
      <c r="P574" s="61"/>
      <c r="Q574" s="61"/>
      <c r="R574" s="61"/>
      <c r="S574" s="61"/>
      <c r="T574" s="61"/>
      <c r="U574" s="80"/>
      <c r="V574" s="80"/>
      <c r="W574" s="80"/>
    </row>
    <row r="575">
      <c r="A575" s="34">
        <v>45705.0</v>
      </c>
      <c r="B575" s="168">
        <v>45716.0</v>
      </c>
      <c r="C575" s="35">
        <v>207771.0</v>
      </c>
      <c r="D575" s="35" t="s">
        <v>128</v>
      </c>
      <c r="E575" s="34">
        <v>44866.0</v>
      </c>
      <c r="F575" s="36">
        <f t="shared" si="4"/>
        <v>27</v>
      </c>
      <c r="G575" s="34">
        <v>45392.0</v>
      </c>
      <c r="H575" s="36">
        <f t="shared" si="5"/>
        <v>10</v>
      </c>
      <c r="I575" s="35" t="s">
        <v>49</v>
      </c>
      <c r="J575" s="39"/>
      <c r="K575" s="38"/>
      <c r="L575" s="39"/>
      <c r="M575" s="39"/>
      <c r="N575" s="35" t="s">
        <v>17</v>
      </c>
      <c r="O575" s="40"/>
      <c r="P575" s="61"/>
      <c r="Q575" s="61"/>
      <c r="R575" s="61"/>
      <c r="S575" s="61"/>
      <c r="T575" s="61"/>
      <c r="U575" s="80"/>
      <c r="V575" s="80"/>
      <c r="W575" s="80"/>
    </row>
    <row r="576">
      <c r="A576" s="34">
        <v>45705.0</v>
      </c>
      <c r="B576" s="168">
        <v>45716.0</v>
      </c>
      <c r="C576" s="35">
        <v>231567.0</v>
      </c>
      <c r="D576" s="35" t="s">
        <v>128</v>
      </c>
      <c r="E576" s="34">
        <v>45536.0</v>
      </c>
      <c r="F576" s="36">
        <f t="shared" si="4"/>
        <v>5</v>
      </c>
      <c r="G576" s="37">
        <v>45587.0</v>
      </c>
      <c r="H576" s="36">
        <f t="shared" si="5"/>
        <v>4</v>
      </c>
      <c r="I576" s="35" t="s">
        <v>39</v>
      </c>
      <c r="J576" s="35" t="s">
        <v>31</v>
      </c>
      <c r="K576" s="38"/>
      <c r="L576" s="39"/>
      <c r="M576" s="39"/>
      <c r="N576" s="35" t="s">
        <v>17</v>
      </c>
      <c r="O576" s="40"/>
      <c r="P576" s="61"/>
      <c r="Q576" s="61"/>
      <c r="R576" s="61"/>
      <c r="S576" s="61"/>
      <c r="T576" s="61"/>
      <c r="U576" s="80"/>
      <c r="V576" s="80"/>
      <c r="W576" s="80"/>
    </row>
    <row r="577">
      <c r="A577" s="34">
        <v>45705.0</v>
      </c>
      <c r="B577" s="168">
        <v>45716.0</v>
      </c>
      <c r="C577" s="35">
        <v>233508.0</v>
      </c>
      <c r="D577" s="35" t="s">
        <v>128</v>
      </c>
      <c r="E577" s="34">
        <v>45566.0</v>
      </c>
      <c r="F577" s="36">
        <f t="shared" si="4"/>
        <v>4</v>
      </c>
      <c r="G577" s="37">
        <v>45617.0</v>
      </c>
      <c r="H577" s="36">
        <f t="shared" si="5"/>
        <v>3</v>
      </c>
      <c r="I577" s="35" t="s">
        <v>49</v>
      </c>
      <c r="J577" s="39"/>
      <c r="K577" s="38"/>
      <c r="L577" s="39"/>
      <c r="M577" s="39"/>
      <c r="N577" s="35" t="s">
        <v>17</v>
      </c>
      <c r="O577" s="40"/>
      <c r="P577" s="61"/>
      <c r="Q577" s="61"/>
      <c r="R577" s="61"/>
      <c r="S577" s="61"/>
      <c r="T577" s="61"/>
      <c r="U577" s="80"/>
      <c r="V577" s="80"/>
      <c r="W577" s="80"/>
    </row>
    <row r="578">
      <c r="A578" s="34">
        <v>45705.0</v>
      </c>
      <c r="B578" s="168">
        <v>45716.0</v>
      </c>
      <c r="C578" s="35">
        <v>238717.0</v>
      </c>
      <c r="D578" s="35" t="s">
        <v>128</v>
      </c>
      <c r="E578" s="34">
        <v>45566.0</v>
      </c>
      <c r="F578" s="36">
        <f t="shared" si="4"/>
        <v>4</v>
      </c>
      <c r="G578" s="34">
        <v>45665.0</v>
      </c>
      <c r="H578" s="36">
        <f t="shared" si="5"/>
        <v>1</v>
      </c>
      <c r="I578" s="35" t="s">
        <v>39</v>
      </c>
      <c r="J578" s="35" t="s">
        <v>31</v>
      </c>
      <c r="K578" s="38"/>
      <c r="L578" s="39"/>
      <c r="M578" s="39"/>
      <c r="N578" s="35" t="s">
        <v>17</v>
      </c>
      <c r="O578" s="40"/>
      <c r="P578" s="61"/>
      <c r="Q578" s="61"/>
      <c r="R578" s="61"/>
      <c r="S578" s="61"/>
      <c r="T578" s="61"/>
      <c r="U578" s="80"/>
      <c r="V578" s="80"/>
      <c r="W578" s="80"/>
    </row>
    <row r="579">
      <c r="A579" s="34">
        <v>45705.0</v>
      </c>
      <c r="B579" s="168">
        <v>45716.0</v>
      </c>
      <c r="C579" s="35">
        <v>239331.0</v>
      </c>
      <c r="D579" s="35" t="s">
        <v>128</v>
      </c>
      <c r="E579" s="34">
        <v>45566.0</v>
      </c>
      <c r="F579" s="36">
        <f t="shared" si="4"/>
        <v>4</v>
      </c>
      <c r="G579" s="34">
        <v>45681.0</v>
      </c>
      <c r="H579" s="36">
        <f t="shared" si="5"/>
        <v>1</v>
      </c>
      <c r="I579" s="35" t="s">
        <v>62</v>
      </c>
      <c r="J579" s="35" t="s">
        <v>31</v>
      </c>
      <c r="K579" s="38"/>
      <c r="L579" s="39"/>
      <c r="M579" s="39"/>
      <c r="N579" s="35" t="s">
        <v>17</v>
      </c>
      <c r="O579" s="40"/>
      <c r="P579" s="61"/>
      <c r="Q579" s="61"/>
      <c r="R579" s="61"/>
      <c r="S579" s="61"/>
      <c r="T579" s="61"/>
      <c r="U579" s="80"/>
      <c r="V579" s="80"/>
      <c r="W579" s="80"/>
    </row>
    <row r="580">
      <c r="A580" s="34">
        <v>45705.0</v>
      </c>
      <c r="B580" s="168">
        <v>45716.0</v>
      </c>
      <c r="C580" s="35">
        <v>189521.0</v>
      </c>
      <c r="D580" s="35" t="s">
        <v>128</v>
      </c>
      <c r="E580" s="34">
        <v>45505.0</v>
      </c>
      <c r="F580" s="36">
        <f t="shared" si="4"/>
        <v>6</v>
      </c>
      <c r="G580" s="34">
        <v>45695.0</v>
      </c>
      <c r="H580" s="36">
        <f t="shared" si="5"/>
        <v>0</v>
      </c>
      <c r="I580" s="35" t="s">
        <v>62</v>
      </c>
      <c r="J580" s="35" t="s">
        <v>31</v>
      </c>
      <c r="K580" s="38"/>
      <c r="L580" s="39"/>
      <c r="M580" s="39"/>
      <c r="N580" s="35" t="s">
        <v>17</v>
      </c>
      <c r="O580" s="40"/>
      <c r="P580" s="61"/>
      <c r="Q580" s="61"/>
      <c r="R580" s="61"/>
      <c r="S580" s="61"/>
      <c r="T580" s="61"/>
      <c r="U580" s="80"/>
      <c r="V580" s="80"/>
      <c r="W580" s="80"/>
    </row>
    <row r="581">
      <c r="A581" s="34">
        <v>45705.0</v>
      </c>
      <c r="B581" s="168">
        <v>45716.0</v>
      </c>
      <c r="C581" s="35">
        <v>237938.0</v>
      </c>
      <c r="D581" s="35" t="s">
        <v>129</v>
      </c>
      <c r="E581" s="34">
        <v>45627.0</v>
      </c>
      <c r="F581" s="36">
        <f t="shared" si="4"/>
        <v>2</v>
      </c>
      <c r="G581" s="37">
        <v>45656.0</v>
      </c>
      <c r="H581" s="36">
        <f t="shared" si="5"/>
        <v>1</v>
      </c>
      <c r="I581" s="35" t="s">
        <v>62</v>
      </c>
      <c r="J581" s="35" t="s">
        <v>31</v>
      </c>
      <c r="K581" s="38"/>
      <c r="L581" s="39"/>
      <c r="M581" s="39"/>
      <c r="N581" s="35" t="s">
        <v>17</v>
      </c>
      <c r="O581" s="40"/>
      <c r="P581" s="61"/>
      <c r="Q581" s="61"/>
      <c r="R581" s="61"/>
      <c r="S581" s="61"/>
      <c r="T581" s="61"/>
      <c r="U581" s="80"/>
      <c r="V581" s="80"/>
      <c r="W581" s="80"/>
    </row>
    <row r="582">
      <c r="A582" s="34">
        <v>45705.0</v>
      </c>
      <c r="B582" s="168">
        <v>45712.0</v>
      </c>
      <c r="C582" s="35">
        <v>200231.0</v>
      </c>
      <c r="D582" s="35" t="s">
        <v>129</v>
      </c>
      <c r="E582" s="34">
        <v>45047.0</v>
      </c>
      <c r="F582" s="36">
        <f t="shared" si="4"/>
        <v>21</v>
      </c>
      <c r="G582" s="34">
        <v>45317.0</v>
      </c>
      <c r="H582" s="36">
        <f t="shared" si="5"/>
        <v>13</v>
      </c>
      <c r="I582" s="35" t="s">
        <v>62</v>
      </c>
      <c r="J582" s="35">
        <v>106.0</v>
      </c>
      <c r="K582" s="38"/>
      <c r="L582" s="35" t="s">
        <v>68</v>
      </c>
      <c r="M582" s="34">
        <v>45712.0</v>
      </c>
      <c r="N582" s="35" t="s">
        <v>20</v>
      </c>
      <c r="O582" s="40"/>
      <c r="P582" s="61"/>
      <c r="Q582" s="61"/>
      <c r="R582" s="61"/>
      <c r="S582" s="61"/>
      <c r="T582" s="61"/>
      <c r="U582" s="80"/>
      <c r="V582" s="80"/>
      <c r="W582" s="80"/>
    </row>
    <row r="583">
      <c r="A583" s="34">
        <v>45705.0</v>
      </c>
      <c r="B583" s="168">
        <v>45716.0</v>
      </c>
      <c r="C583" s="35">
        <v>167750.0</v>
      </c>
      <c r="D583" s="35" t="s">
        <v>129</v>
      </c>
      <c r="E583" s="34">
        <v>45017.0</v>
      </c>
      <c r="F583" s="36">
        <f t="shared" si="4"/>
        <v>22</v>
      </c>
      <c r="G583" s="34">
        <v>45033.0</v>
      </c>
      <c r="H583" s="36">
        <f t="shared" si="5"/>
        <v>22</v>
      </c>
      <c r="I583" s="35" t="s">
        <v>67</v>
      </c>
      <c r="J583" s="35">
        <v>4040.0</v>
      </c>
      <c r="K583" s="38"/>
      <c r="L583" s="39"/>
      <c r="M583" s="39"/>
      <c r="N583" s="35" t="s">
        <v>17</v>
      </c>
      <c r="O583" s="40"/>
      <c r="P583" s="61"/>
      <c r="Q583" s="61"/>
      <c r="R583" s="61"/>
      <c r="S583" s="61"/>
      <c r="T583" s="61"/>
      <c r="U583" s="80"/>
      <c r="V583" s="80"/>
      <c r="W583" s="80"/>
    </row>
    <row r="584">
      <c r="A584" s="34">
        <v>45705.0</v>
      </c>
      <c r="B584" s="168">
        <v>45716.0</v>
      </c>
      <c r="C584" s="35">
        <v>183369.0</v>
      </c>
      <c r="D584" s="35" t="s">
        <v>129</v>
      </c>
      <c r="E584" s="34">
        <v>45108.0</v>
      </c>
      <c r="F584" s="36">
        <f t="shared" si="4"/>
        <v>19</v>
      </c>
      <c r="G584" s="34">
        <v>45161.0</v>
      </c>
      <c r="H584" s="36">
        <f t="shared" si="5"/>
        <v>18</v>
      </c>
      <c r="I584" s="35" t="s">
        <v>67</v>
      </c>
      <c r="J584" s="35">
        <v>4012.0</v>
      </c>
      <c r="K584" s="38"/>
      <c r="L584" s="39"/>
      <c r="M584" s="39"/>
      <c r="N584" s="35" t="s">
        <v>17</v>
      </c>
      <c r="O584" s="40"/>
      <c r="P584" s="61"/>
      <c r="Q584" s="61"/>
      <c r="R584" s="61"/>
      <c r="S584" s="61"/>
      <c r="T584" s="61"/>
      <c r="U584" s="80"/>
      <c r="V584" s="80"/>
      <c r="W584" s="80"/>
    </row>
    <row r="585">
      <c r="A585" s="34">
        <v>45705.0</v>
      </c>
      <c r="B585" s="168">
        <v>45714.0</v>
      </c>
      <c r="C585" s="35">
        <v>200715.0</v>
      </c>
      <c r="D585" s="35" t="s">
        <v>129</v>
      </c>
      <c r="E585" s="34">
        <v>45292.0</v>
      </c>
      <c r="F585" s="36">
        <f t="shared" si="4"/>
        <v>13</v>
      </c>
      <c r="G585" s="34">
        <v>45323.0</v>
      </c>
      <c r="H585" s="36">
        <f t="shared" si="5"/>
        <v>12</v>
      </c>
      <c r="I585" s="35" t="s">
        <v>62</v>
      </c>
      <c r="J585" s="35">
        <v>106.0</v>
      </c>
      <c r="K585" s="48">
        <v>7500.0</v>
      </c>
      <c r="L585" s="35" t="s">
        <v>68</v>
      </c>
      <c r="M585" s="34">
        <v>45714.0</v>
      </c>
      <c r="N585" s="35" t="s">
        <v>20</v>
      </c>
      <c r="O585" s="55"/>
      <c r="P585" s="61"/>
      <c r="Q585" s="61"/>
      <c r="R585" s="61"/>
      <c r="S585" s="61"/>
      <c r="T585" s="61"/>
      <c r="U585" s="80"/>
      <c r="V585" s="80"/>
      <c r="W585" s="80"/>
    </row>
    <row r="586">
      <c r="A586" s="34">
        <v>45705.0</v>
      </c>
      <c r="B586" s="168">
        <v>45716.0</v>
      </c>
      <c r="C586" s="35">
        <v>206623.0</v>
      </c>
      <c r="D586" s="35" t="s">
        <v>129</v>
      </c>
      <c r="E586" s="34">
        <v>45323.0</v>
      </c>
      <c r="F586" s="36">
        <f t="shared" si="4"/>
        <v>12</v>
      </c>
      <c r="G586" s="34">
        <v>45366.0</v>
      </c>
      <c r="H586" s="36">
        <f t="shared" si="5"/>
        <v>11</v>
      </c>
      <c r="I586" s="35" t="s">
        <v>67</v>
      </c>
      <c r="J586" s="35">
        <v>4012.0</v>
      </c>
      <c r="K586" s="38"/>
      <c r="L586" s="39"/>
      <c r="M586" s="39"/>
      <c r="N586" s="35" t="s">
        <v>17</v>
      </c>
      <c r="O586" s="40"/>
      <c r="P586" s="61"/>
      <c r="Q586" s="61"/>
      <c r="R586" s="61"/>
      <c r="S586" s="61"/>
      <c r="T586" s="61"/>
      <c r="U586" s="80"/>
      <c r="V586" s="80"/>
      <c r="W586" s="80"/>
    </row>
    <row r="587">
      <c r="A587" s="34">
        <v>45705.0</v>
      </c>
      <c r="B587" s="168">
        <v>45716.0</v>
      </c>
      <c r="C587" s="35">
        <v>216313.0</v>
      </c>
      <c r="D587" s="35" t="s">
        <v>129</v>
      </c>
      <c r="E587" s="34">
        <v>45323.0</v>
      </c>
      <c r="F587" s="36">
        <f t="shared" si="4"/>
        <v>12</v>
      </c>
      <c r="G587" s="34">
        <v>45441.0</v>
      </c>
      <c r="H587" s="36">
        <f t="shared" si="5"/>
        <v>8</v>
      </c>
      <c r="I587" s="35" t="s">
        <v>39</v>
      </c>
      <c r="J587" s="35">
        <v>512.0</v>
      </c>
      <c r="K587" s="38"/>
      <c r="L587" s="39"/>
      <c r="M587" s="34">
        <v>45597.0</v>
      </c>
      <c r="N587" s="35" t="s">
        <v>17</v>
      </c>
      <c r="O587" s="40"/>
      <c r="P587" s="61"/>
      <c r="Q587" s="61"/>
      <c r="R587" s="61"/>
      <c r="S587" s="61"/>
      <c r="T587" s="61"/>
      <c r="U587" s="80"/>
      <c r="V587" s="80"/>
      <c r="W587" s="80"/>
    </row>
    <row r="588">
      <c r="A588" s="34">
        <v>45705.0</v>
      </c>
      <c r="B588" s="168">
        <v>45716.0</v>
      </c>
      <c r="C588" s="35">
        <v>225826.0</v>
      </c>
      <c r="D588" s="35" t="s">
        <v>129</v>
      </c>
      <c r="E588" s="34">
        <v>45505.0</v>
      </c>
      <c r="F588" s="36">
        <f t="shared" si="4"/>
        <v>6</v>
      </c>
      <c r="G588" s="34">
        <v>45527.0</v>
      </c>
      <c r="H588" s="36">
        <f t="shared" si="5"/>
        <v>6</v>
      </c>
      <c r="I588" s="35" t="s">
        <v>39</v>
      </c>
      <c r="J588" s="35" t="s">
        <v>31</v>
      </c>
      <c r="K588" s="38"/>
      <c r="L588" s="39"/>
      <c r="M588" s="39"/>
      <c r="N588" s="35" t="s">
        <v>17</v>
      </c>
      <c r="O588" s="40"/>
      <c r="P588" s="61"/>
      <c r="Q588" s="61"/>
      <c r="R588" s="61"/>
      <c r="S588" s="61"/>
      <c r="T588" s="61"/>
      <c r="U588" s="80"/>
      <c r="V588" s="80"/>
      <c r="W588" s="80"/>
    </row>
    <row r="589">
      <c r="A589" s="34">
        <v>45705.0</v>
      </c>
      <c r="B589" s="168">
        <v>45716.0</v>
      </c>
      <c r="C589" s="35">
        <v>230105.0</v>
      </c>
      <c r="D589" s="35" t="s">
        <v>129</v>
      </c>
      <c r="E589" s="34">
        <v>45352.0</v>
      </c>
      <c r="F589" s="36">
        <f t="shared" si="4"/>
        <v>11</v>
      </c>
      <c r="G589" s="34">
        <v>45569.0</v>
      </c>
      <c r="H589" s="36">
        <f t="shared" si="5"/>
        <v>4</v>
      </c>
      <c r="I589" s="35" t="s">
        <v>39</v>
      </c>
      <c r="J589" s="35" t="s">
        <v>31</v>
      </c>
      <c r="K589" s="38"/>
      <c r="L589" s="39"/>
      <c r="M589" s="39"/>
      <c r="N589" s="35" t="s">
        <v>17</v>
      </c>
      <c r="O589" s="40"/>
      <c r="P589" s="61"/>
      <c r="Q589" s="61"/>
      <c r="R589" s="61"/>
      <c r="S589" s="61"/>
      <c r="T589" s="61"/>
      <c r="U589" s="80"/>
      <c r="V589" s="80"/>
      <c r="W589" s="80"/>
    </row>
    <row r="590">
      <c r="A590" s="34">
        <v>45705.0</v>
      </c>
      <c r="B590" s="168">
        <v>45716.0</v>
      </c>
      <c r="C590" s="35">
        <v>231911.0</v>
      </c>
      <c r="D590" s="35" t="s">
        <v>129</v>
      </c>
      <c r="E590" s="34">
        <v>45627.0</v>
      </c>
      <c r="F590" s="36">
        <f t="shared" si="4"/>
        <v>2</v>
      </c>
      <c r="G590" s="37">
        <v>45639.0</v>
      </c>
      <c r="H590" s="36">
        <f t="shared" si="5"/>
        <v>2</v>
      </c>
      <c r="I590" s="35" t="s">
        <v>46</v>
      </c>
      <c r="J590" s="35" t="s">
        <v>31</v>
      </c>
      <c r="K590" s="38"/>
      <c r="L590" s="39"/>
      <c r="M590" s="39"/>
      <c r="N590" s="35" t="s">
        <v>17</v>
      </c>
      <c r="O590" s="40"/>
      <c r="P590" s="61"/>
      <c r="Q590" s="61"/>
      <c r="R590" s="61"/>
      <c r="S590" s="61"/>
      <c r="T590" s="61"/>
      <c r="U590" s="80"/>
      <c r="V590" s="80"/>
      <c r="W590" s="80"/>
    </row>
    <row r="591">
      <c r="A591" s="34">
        <v>45705.0</v>
      </c>
      <c r="B591" s="168">
        <v>45716.0</v>
      </c>
      <c r="C591" s="35">
        <v>240944.0</v>
      </c>
      <c r="D591" s="35" t="s">
        <v>129</v>
      </c>
      <c r="E591" s="34">
        <v>45658.0</v>
      </c>
      <c r="F591" s="36">
        <f t="shared" si="4"/>
        <v>1</v>
      </c>
      <c r="G591" s="34">
        <v>45686.0</v>
      </c>
      <c r="H591" s="36">
        <f t="shared" si="5"/>
        <v>0</v>
      </c>
      <c r="I591" s="35" t="s">
        <v>43</v>
      </c>
      <c r="J591" s="39"/>
      <c r="K591" s="38"/>
      <c r="L591" s="39"/>
      <c r="M591" s="39"/>
      <c r="N591" s="35" t="s">
        <v>17</v>
      </c>
      <c r="O591" s="40"/>
      <c r="P591" s="61"/>
      <c r="Q591" s="61"/>
      <c r="R591" s="61"/>
      <c r="S591" s="61"/>
      <c r="T591" s="61"/>
      <c r="U591" s="80"/>
      <c r="V591" s="80"/>
      <c r="W591" s="80"/>
    </row>
    <row r="592">
      <c r="A592" s="34">
        <v>45705.0</v>
      </c>
      <c r="B592" s="168">
        <v>45716.0</v>
      </c>
      <c r="C592" s="35">
        <v>233684.0</v>
      </c>
      <c r="D592" s="35" t="s">
        <v>132</v>
      </c>
      <c r="E592" s="34">
        <v>45474.0</v>
      </c>
      <c r="F592" s="36">
        <f t="shared" si="4"/>
        <v>7</v>
      </c>
      <c r="G592" s="34">
        <v>45543.0</v>
      </c>
      <c r="H592" s="36">
        <f t="shared" si="5"/>
        <v>5</v>
      </c>
      <c r="I592" s="35" t="s">
        <v>46</v>
      </c>
      <c r="J592" s="35" t="s">
        <v>31</v>
      </c>
      <c r="K592" s="38"/>
      <c r="L592" s="39"/>
      <c r="M592" s="39"/>
      <c r="N592" s="35" t="s">
        <v>17</v>
      </c>
      <c r="O592" s="40"/>
      <c r="P592" s="61"/>
      <c r="Q592" s="61"/>
      <c r="R592" s="61"/>
      <c r="S592" s="61"/>
      <c r="T592" s="61"/>
      <c r="U592" s="80"/>
      <c r="V592" s="80"/>
      <c r="W592" s="80"/>
    </row>
    <row r="593">
      <c r="A593" s="34">
        <v>45705.0</v>
      </c>
      <c r="B593" s="168">
        <v>45716.0</v>
      </c>
      <c r="C593" s="35">
        <v>237636.0</v>
      </c>
      <c r="D593" s="35" t="s">
        <v>132</v>
      </c>
      <c r="E593" s="34">
        <v>45474.0</v>
      </c>
      <c r="F593" s="36">
        <f t="shared" si="4"/>
        <v>7</v>
      </c>
      <c r="G593" s="37">
        <v>45647.0</v>
      </c>
      <c r="H593" s="36">
        <f t="shared" si="5"/>
        <v>2</v>
      </c>
      <c r="I593" s="35" t="s">
        <v>39</v>
      </c>
      <c r="J593" s="35" t="s">
        <v>31</v>
      </c>
      <c r="K593" s="38"/>
      <c r="L593" s="39"/>
      <c r="M593" s="39"/>
      <c r="N593" s="35" t="s">
        <v>17</v>
      </c>
      <c r="O593" s="40"/>
      <c r="P593" s="61"/>
      <c r="Q593" s="61"/>
      <c r="R593" s="61"/>
      <c r="S593" s="61"/>
      <c r="T593" s="61"/>
      <c r="U593" s="80"/>
      <c r="V593" s="80"/>
      <c r="W593" s="80"/>
    </row>
    <row r="594">
      <c r="A594" s="34">
        <v>45705.0</v>
      </c>
      <c r="B594" s="168">
        <v>45716.0</v>
      </c>
      <c r="C594" s="35">
        <v>197599.0</v>
      </c>
      <c r="D594" s="35" t="s">
        <v>132</v>
      </c>
      <c r="E594" s="34">
        <v>44621.0</v>
      </c>
      <c r="F594" s="36">
        <f t="shared" si="4"/>
        <v>35</v>
      </c>
      <c r="G594" s="34">
        <v>45300.0</v>
      </c>
      <c r="H594" s="36">
        <f t="shared" si="5"/>
        <v>13</v>
      </c>
      <c r="I594" s="35" t="s">
        <v>62</v>
      </c>
      <c r="J594" s="35" t="s">
        <v>31</v>
      </c>
      <c r="K594" s="38"/>
      <c r="L594" s="39"/>
      <c r="M594" s="39"/>
      <c r="N594" s="35" t="s">
        <v>17</v>
      </c>
      <c r="O594" s="40"/>
      <c r="P594" s="61"/>
      <c r="Q594" s="61"/>
      <c r="R594" s="61"/>
      <c r="S594" s="61"/>
      <c r="T594" s="61"/>
      <c r="U594" s="80"/>
      <c r="V594" s="80"/>
      <c r="W594" s="80"/>
    </row>
    <row r="595">
      <c r="A595" s="34">
        <v>45705.0</v>
      </c>
      <c r="B595" s="168">
        <v>45716.0</v>
      </c>
      <c r="C595" s="35">
        <v>220496.0</v>
      </c>
      <c r="D595" s="35" t="s">
        <v>132</v>
      </c>
      <c r="E595" s="34">
        <v>45444.0</v>
      </c>
      <c r="F595" s="36">
        <f t="shared" si="4"/>
        <v>8</v>
      </c>
      <c r="G595" s="34">
        <v>45483.0</v>
      </c>
      <c r="H595" s="36">
        <f t="shared" si="5"/>
        <v>7</v>
      </c>
      <c r="I595" s="35" t="s">
        <v>39</v>
      </c>
      <c r="J595" s="35">
        <v>510.0</v>
      </c>
      <c r="K595" s="38"/>
      <c r="L595" s="39"/>
      <c r="M595" s="34">
        <v>45628.0</v>
      </c>
      <c r="N595" s="35" t="s">
        <v>17</v>
      </c>
      <c r="O595" s="40"/>
      <c r="P595" s="61"/>
      <c r="Q595" s="61"/>
      <c r="R595" s="61"/>
      <c r="S595" s="61"/>
      <c r="T595" s="61"/>
      <c r="U595" s="80"/>
      <c r="V595" s="80"/>
      <c r="W595" s="80"/>
    </row>
    <row r="596">
      <c r="A596" s="34">
        <v>45705.0</v>
      </c>
      <c r="B596" s="168">
        <v>45716.0</v>
      </c>
      <c r="C596" s="35">
        <v>230220.0</v>
      </c>
      <c r="D596" s="35" t="s">
        <v>132</v>
      </c>
      <c r="E596" s="34">
        <v>45505.0</v>
      </c>
      <c r="F596" s="36">
        <f t="shared" si="4"/>
        <v>6</v>
      </c>
      <c r="G596" s="34">
        <v>45572.0</v>
      </c>
      <c r="H596" s="36">
        <f t="shared" si="5"/>
        <v>4</v>
      </c>
      <c r="I596" s="35" t="s">
        <v>39</v>
      </c>
      <c r="J596" s="35" t="s">
        <v>31</v>
      </c>
      <c r="K596" s="38"/>
      <c r="L596" s="39"/>
      <c r="M596" s="39"/>
      <c r="N596" s="35" t="s">
        <v>17</v>
      </c>
      <c r="O596" s="40"/>
      <c r="P596" s="61"/>
      <c r="Q596" s="61"/>
      <c r="R596" s="61"/>
      <c r="S596" s="61"/>
      <c r="T596" s="61"/>
      <c r="U596" s="80"/>
      <c r="V596" s="80"/>
      <c r="W596" s="80"/>
    </row>
    <row r="597">
      <c r="A597" s="34">
        <v>45705.0</v>
      </c>
      <c r="B597" s="168">
        <v>45716.0</v>
      </c>
      <c r="C597" s="35">
        <v>206961.0</v>
      </c>
      <c r="D597" s="35" t="s">
        <v>132</v>
      </c>
      <c r="E597" s="34">
        <v>45323.0</v>
      </c>
      <c r="F597" s="36">
        <f t="shared" si="4"/>
        <v>12</v>
      </c>
      <c r="G597" s="34">
        <v>45370.0</v>
      </c>
      <c r="H597" s="36">
        <f t="shared" si="5"/>
        <v>11</v>
      </c>
      <c r="I597" s="35" t="s">
        <v>268</v>
      </c>
      <c r="J597" s="35">
        <v>306.0</v>
      </c>
      <c r="K597" s="38"/>
      <c r="L597" s="39"/>
      <c r="M597" s="39"/>
      <c r="N597" s="35" t="s">
        <v>17</v>
      </c>
      <c r="O597" s="40"/>
      <c r="P597" s="61"/>
      <c r="Q597" s="61"/>
      <c r="R597" s="61"/>
      <c r="S597" s="61"/>
      <c r="T597" s="61"/>
      <c r="U597" s="80"/>
      <c r="V597" s="80"/>
      <c r="W597" s="80"/>
    </row>
    <row r="598">
      <c r="A598" s="34">
        <v>45705.0</v>
      </c>
      <c r="B598" s="168">
        <v>45716.0</v>
      </c>
      <c r="C598" s="35">
        <v>240588.0</v>
      </c>
      <c r="D598" s="35" t="s">
        <v>132</v>
      </c>
      <c r="E598" s="34">
        <v>45566.0</v>
      </c>
      <c r="F598" s="36">
        <f t="shared" si="4"/>
        <v>4</v>
      </c>
      <c r="G598" s="34">
        <v>45681.0</v>
      </c>
      <c r="H598" s="36">
        <f t="shared" si="5"/>
        <v>1</v>
      </c>
      <c r="I598" s="35" t="s">
        <v>62</v>
      </c>
      <c r="J598" s="35" t="s">
        <v>31</v>
      </c>
      <c r="K598" s="38"/>
      <c r="L598" s="39"/>
      <c r="M598" s="39"/>
      <c r="N598" s="35" t="s">
        <v>17</v>
      </c>
      <c r="O598" s="40"/>
      <c r="P598" s="61"/>
      <c r="Q598" s="61"/>
      <c r="R598" s="61"/>
      <c r="S598" s="61"/>
      <c r="T598" s="61"/>
      <c r="U598" s="80"/>
      <c r="V598" s="80"/>
      <c r="W598" s="80"/>
    </row>
    <row r="599">
      <c r="A599" s="34">
        <v>45705.0</v>
      </c>
      <c r="B599" s="168">
        <v>45716.0</v>
      </c>
      <c r="C599" s="35">
        <v>242125.0</v>
      </c>
      <c r="D599" s="35" t="s">
        <v>132</v>
      </c>
      <c r="E599" s="34">
        <v>45566.0</v>
      </c>
      <c r="F599" s="36">
        <f t="shared" si="4"/>
        <v>4</v>
      </c>
      <c r="G599" s="34">
        <v>45694.0</v>
      </c>
      <c r="H599" s="36">
        <f t="shared" si="5"/>
        <v>0</v>
      </c>
      <c r="I599" s="35" t="s">
        <v>62</v>
      </c>
      <c r="J599" s="35" t="s">
        <v>31</v>
      </c>
      <c r="K599" s="38"/>
      <c r="L599" s="39"/>
      <c r="M599" s="39"/>
      <c r="N599" s="35" t="s">
        <v>17</v>
      </c>
      <c r="O599" s="40"/>
      <c r="P599" s="61"/>
      <c r="Q599" s="61"/>
      <c r="R599" s="61"/>
      <c r="S599" s="61"/>
      <c r="T599" s="61"/>
      <c r="U599" s="80"/>
      <c r="V599" s="80"/>
      <c r="W599" s="80"/>
    </row>
    <row r="600">
      <c r="A600" s="34">
        <v>45705.0</v>
      </c>
      <c r="B600" s="168">
        <v>45716.0</v>
      </c>
      <c r="C600" s="35">
        <v>217622.0</v>
      </c>
      <c r="D600" s="35" t="s">
        <v>134</v>
      </c>
      <c r="E600" s="34">
        <v>45444.0</v>
      </c>
      <c r="F600" s="36">
        <f t="shared" si="4"/>
        <v>8</v>
      </c>
      <c r="G600" s="34">
        <v>45462.0</v>
      </c>
      <c r="H600" s="36">
        <f t="shared" si="5"/>
        <v>8</v>
      </c>
      <c r="I600" s="35" t="s">
        <v>39</v>
      </c>
      <c r="J600" s="35" t="s">
        <v>31</v>
      </c>
      <c r="K600" s="38"/>
      <c r="L600" s="39"/>
      <c r="M600" s="34">
        <v>45688.0</v>
      </c>
      <c r="N600" s="35" t="s">
        <v>17</v>
      </c>
      <c r="O600" s="40"/>
      <c r="P600" s="61"/>
      <c r="Q600" s="61"/>
      <c r="R600" s="61"/>
      <c r="S600" s="61"/>
      <c r="T600" s="61"/>
      <c r="U600" s="80"/>
      <c r="V600" s="80"/>
      <c r="W600" s="80"/>
    </row>
    <row r="601">
      <c r="A601" s="34">
        <v>45705.0</v>
      </c>
      <c r="B601" s="168">
        <v>45710.0</v>
      </c>
      <c r="C601" s="35">
        <v>241459.0</v>
      </c>
      <c r="D601" s="35" t="s">
        <v>134</v>
      </c>
      <c r="E601" s="34">
        <v>45658.0</v>
      </c>
      <c r="F601" s="36">
        <f t="shared" si="4"/>
        <v>1</v>
      </c>
      <c r="G601" s="34">
        <v>45688.0</v>
      </c>
      <c r="H601" s="36">
        <f t="shared" si="5"/>
        <v>0</v>
      </c>
      <c r="I601" s="35" t="s">
        <v>39</v>
      </c>
      <c r="J601" s="35" t="s">
        <v>31</v>
      </c>
      <c r="K601" s="38"/>
      <c r="L601" s="39"/>
      <c r="M601" s="34">
        <v>45710.0</v>
      </c>
      <c r="N601" s="35" t="s">
        <v>23</v>
      </c>
      <c r="O601" s="40"/>
      <c r="P601" s="61"/>
      <c r="Q601" s="61"/>
      <c r="R601" s="61"/>
      <c r="S601" s="61"/>
      <c r="T601" s="61"/>
      <c r="U601" s="80"/>
      <c r="V601" s="80"/>
      <c r="W601" s="80"/>
    </row>
    <row r="602">
      <c r="A602" s="34">
        <v>45705.0</v>
      </c>
      <c r="B602" s="168">
        <v>45714.0</v>
      </c>
      <c r="C602" s="35">
        <v>203371.0</v>
      </c>
      <c r="D602" s="35" t="s">
        <v>134</v>
      </c>
      <c r="E602" s="34">
        <v>45323.0</v>
      </c>
      <c r="F602" s="36">
        <f t="shared" si="4"/>
        <v>12</v>
      </c>
      <c r="G602" s="34">
        <v>45344.0</v>
      </c>
      <c r="H602" s="36">
        <f t="shared" si="5"/>
        <v>12</v>
      </c>
      <c r="I602" s="35" t="s">
        <v>62</v>
      </c>
      <c r="J602" s="35" t="s">
        <v>63</v>
      </c>
      <c r="K602" s="48">
        <v>18000.0</v>
      </c>
      <c r="L602" s="35" t="s">
        <v>68</v>
      </c>
      <c r="M602" s="34">
        <v>45714.0</v>
      </c>
      <c r="N602" s="35" t="s">
        <v>21</v>
      </c>
      <c r="O602" s="55"/>
      <c r="P602" s="61"/>
      <c r="Q602" s="61"/>
      <c r="R602" s="61"/>
      <c r="S602" s="61"/>
      <c r="T602" s="61"/>
      <c r="U602" s="80"/>
      <c r="V602" s="80"/>
      <c r="W602" s="80"/>
    </row>
    <row r="603">
      <c r="A603" s="34">
        <v>45705.0</v>
      </c>
      <c r="B603" s="168">
        <v>45716.0</v>
      </c>
      <c r="C603" s="35">
        <v>232113.0</v>
      </c>
      <c r="D603" s="35" t="s">
        <v>134</v>
      </c>
      <c r="E603" s="34">
        <v>45566.0</v>
      </c>
      <c r="F603" s="36">
        <f t="shared" si="4"/>
        <v>4</v>
      </c>
      <c r="G603" s="37">
        <v>45588.0</v>
      </c>
      <c r="H603" s="36">
        <f t="shared" si="5"/>
        <v>4</v>
      </c>
      <c r="I603" s="35" t="s">
        <v>62</v>
      </c>
      <c r="J603" s="35" t="s">
        <v>31</v>
      </c>
      <c r="K603" s="38"/>
      <c r="L603" s="39"/>
      <c r="M603" s="39"/>
      <c r="N603" s="35" t="s">
        <v>17</v>
      </c>
      <c r="O603" s="40"/>
      <c r="P603" s="61"/>
      <c r="Q603" s="61"/>
      <c r="R603" s="61"/>
      <c r="S603" s="61"/>
      <c r="T603" s="61"/>
      <c r="U603" s="80"/>
      <c r="V603" s="80"/>
      <c r="W603" s="80"/>
    </row>
    <row r="604">
      <c r="A604" s="34">
        <v>45705.0</v>
      </c>
      <c r="B604" s="168">
        <v>45716.0</v>
      </c>
      <c r="C604" s="35">
        <v>175692.0</v>
      </c>
      <c r="D604" s="35" t="s">
        <v>134</v>
      </c>
      <c r="E604" s="34">
        <v>45017.0</v>
      </c>
      <c r="F604" s="36">
        <f t="shared" si="4"/>
        <v>22</v>
      </c>
      <c r="G604" s="34">
        <v>45099.0</v>
      </c>
      <c r="H604" s="36">
        <f t="shared" si="5"/>
        <v>20</v>
      </c>
      <c r="I604" s="35" t="s">
        <v>39</v>
      </c>
      <c r="J604" s="35">
        <v>512.0</v>
      </c>
      <c r="K604" s="38"/>
      <c r="L604" s="39"/>
      <c r="M604" s="34">
        <v>45310.0</v>
      </c>
      <c r="N604" s="35" t="s">
        <v>17</v>
      </c>
      <c r="O604" s="40"/>
      <c r="P604" s="61"/>
      <c r="Q604" s="61"/>
      <c r="R604" s="61"/>
      <c r="S604" s="61"/>
      <c r="T604" s="61"/>
      <c r="U604" s="80"/>
      <c r="V604" s="80"/>
      <c r="W604" s="80"/>
    </row>
    <row r="605">
      <c r="A605" s="34">
        <v>45705.0</v>
      </c>
      <c r="B605" s="168">
        <v>45716.0</v>
      </c>
      <c r="C605" s="35">
        <v>197939.0</v>
      </c>
      <c r="D605" s="35" t="s">
        <v>134</v>
      </c>
      <c r="E605" s="34">
        <v>45292.0</v>
      </c>
      <c r="F605" s="36">
        <f t="shared" si="4"/>
        <v>13</v>
      </c>
      <c r="G605" s="34">
        <v>45303.0</v>
      </c>
      <c r="H605" s="36">
        <f t="shared" si="5"/>
        <v>13</v>
      </c>
      <c r="I605" s="35" t="s">
        <v>67</v>
      </c>
      <c r="J605" s="35">
        <v>4012.0</v>
      </c>
      <c r="K605" s="38"/>
      <c r="L605" s="39"/>
      <c r="M605" s="39"/>
      <c r="N605" s="35" t="s">
        <v>17</v>
      </c>
      <c r="O605" s="40"/>
      <c r="P605" s="61"/>
      <c r="Q605" s="61"/>
      <c r="R605" s="61"/>
      <c r="S605" s="61"/>
      <c r="T605" s="61"/>
      <c r="U605" s="80"/>
      <c r="V605" s="80"/>
      <c r="W605" s="80"/>
    </row>
    <row r="606">
      <c r="A606" s="34">
        <v>45705.0</v>
      </c>
      <c r="B606" s="168">
        <v>45713.0</v>
      </c>
      <c r="C606" s="35">
        <v>216297.0</v>
      </c>
      <c r="D606" s="35" t="s">
        <v>134</v>
      </c>
      <c r="E606" s="34">
        <v>45383.0</v>
      </c>
      <c r="F606" s="36">
        <f t="shared" si="4"/>
        <v>10</v>
      </c>
      <c r="G606" s="34">
        <v>45441.0</v>
      </c>
      <c r="H606" s="36">
        <f t="shared" si="5"/>
        <v>8</v>
      </c>
      <c r="I606" s="35" t="s">
        <v>62</v>
      </c>
      <c r="J606" s="35">
        <v>106.0</v>
      </c>
      <c r="K606" s="48">
        <v>12000.0</v>
      </c>
      <c r="L606" s="35" t="s">
        <v>68</v>
      </c>
      <c r="M606" s="37">
        <v>45713.0</v>
      </c>
      <c r="N606" s="35" t="s">
        <v>21</v>
      </c>
      <c r="O606" s="55" t="s">
        <v>231</v>
      </c>
      <c r="P606" s="61"/>
      <c r="Q606" s="61"/>
      <c r="R606" s="61"/>
      <c r="S606" s="61"/>
      <c r="T606" s="61"/>
      <c r="U606" s="80"/>
      <c r="V606" s="80"/>
      <c r="W606" s="80"/>
    </row>
    <row r="607">
      <c r="A607" s="34">
        <v>45705.0</v>
      </c>
      <c r="B607" s="168">
        <v>45716.0</v>
      </c>
      <c r="C607" s="35">
        <v>224035.0</v>
      </c>
      <c r="D607" s="35" t="s">
        <v>134</v>
      </c>
      <c r="E607" s="34">
        <v>45505.0</v>
      </c>
      <c r="F607" s="36">
        <f t="shared" si="4"/>
        <v>6</v>
      </c>
      <c r="G607" s="34">
        <v>45510.0</v>
      </c>
      <c r="H607" s="36">
        <f t="shared" si="5"/>
        <v>6</v>
      </c>
      <c r="I607" s="35" t="s">
        <v>46</v>
      </c>
      <c r="J607" s="35" t="s">
        <v>31</v>
      </c>
      <c r="K607" s="38"/>
      <c r="L607" s="39"/>
      <c r="M607" s="39"/>
      <c r="N607" s="35" t="s">
        <v>17</v>
      </c>
      <c r="O607" s="40"/>
      <c r="P607" s="61"/>
      <c r="Q607" s="61"/>
      <c r="R607" s="61"/>
      <c r="S607" s="61"/>
      <c r="T607" s="61"/>
      <c r="U607" s="80"/>
      <c r="V607" s="80"/>
      <c r="W607" s="80"/>
    </row>
    <row r="608">
      <c r="A608" s="34">
        <v>45705.0</v>
      </c>
      <c r="B608" s="168">
        <v>45713.0</v>
      </c>
      <c r="C608" s="35">
        <v>229846.0</v>
      </c>
      <c r="D608" s="35" t="s">
        <v>134</v>
      </c>
      <c r="E608" s="34">
        <v>45536.0</v>
      </c>
      <c r="F608" s="36">
        <f t="shared" si="4"/>
        <v>5</v>
      </c>
      <c r="G608" s="34">
        <v>45568.0</v>
      </c>
      <c r="H608" s="36">
        <f t="shared" si="5"/>
        <v>4</v>
      </c>
      <c r="I608" s="35" t="s">
        <v>62</v>
      </c>
      <c r="J608" s="35">
        <v>104.0</v>
      </c>
      <c r="K608" s="48">
        <v>8000.0</v>
      </c>
      <c r="L608" s="35" t="s">
        <v>68</v>
      </c>
      <c r="M608" s="34">
        <v>45713.0</v>
      </c>
      <c r="N608" s="35" t="s">
        <v>15</v>
      </c>
      <c r="O608" s="55"/>
      <c r="P608" s="61"/>
      <c r="Q608" s="61"/>
      <c r="R608" s="61"/>
      <c r="S608" s="61"/>
      <c r="T608" s="61"/>
      <c r="U608" s="80"/>
      <c r="V608" s="80"/>
      <c r="W608" s="80"/>
    </row>
    <row r="609">
      <c r="A609" s="34">
        <v>45705.0</v>
      </c>
      <c r="B609" s="168">
        <v>45716.0</v>
      </c>
      <c r="C609" s="35">
        <v>234455.0</v>
      </c>
      <c r="D609" s="35" t="s">
        <v>134</v>
      </c>
      <c r="E609" s="34">
        <v>45566.0</v>
      </c>
      <c r="F609" s="36">
        <f t="shared" si="4"/>
        <v>4</v>
      </c>
      <c r="G609" s="37">
        <v>45615.0</v>
      </c>
      <c r="H609" s="36">
        <f t="shared" si="5"/>
        <v>3</v>
      </c>
      <c r="I609" s="35" t="s">
        <v>62</v>
      </c>
      <c r="J609" s="35" t="s">
        <v>31</v>
      </c>
      <c r="K609" s="38"/>
      <c r="L609" s="39"/>
      <c r="M609" s="39"/>
      <c r="N609" s="35" t="s">
        <v>17</v>
      </c>
      <c r="O609" s="40"/>
      <c r="P609" s="61"/>
      <c r="Q609" s="61"/>
      <c r="R609" s="61"/>
      <c r="S609" s="61"/>
      <c r="T609" s="61"/>
      <c r="U609" s="80"/>
      <c r="V609" s="80"/>
      <c r="W609" s="80"/>
    </row>
    <row r="610">
      <c r="A610" s="34">
        <v>45705.0</v>
      </c>
      <c r="B610" s="168">
        <v>45716.0</v>
      </c>
      <c r="C610" s="35">
        <v>236936.0</v>
      </c>
      <c r="D610" s="35" t="s">
        <v>134</v>
      </c>
      <c r="E610" s="34">
        <v>45627.0</v>
      </c>
      <c r="F610" s="36">
        <f t="shared" si="4"/>
        <v>2</v>
      </c>
      <c r="G610" s="37">
        <v>45637.0</v>
      </c>
      <c r="H610" s="36">
        <f t="shared" si="5"/>
        <v>2</v>
      </c>
      <c r="I610" s="35" t="s">
        <v>62</v>
      </c>
      <c r="J610" s="35" t="s">
        <v>31</v>
      </c>
      <c r="K610" s="38"/>
      <c r="L610" s="39"/>
      <c r="M610" s="39"/>
      <c r="N610" s="35" t="s">
        <v>17</v>
      </c>
      <c r="O610" s="40"/>
      <c r="P610" s="61"/>
      <c r="Q610" s="61"/>
      <c r="R610" s="61"/>
      <c r="S610" s="61"/>
      <c r="T610" s="61"/>
      <c r="U610" s="80"/>
      <c r="V610" s="80"/>
      <c r="W610" s="80"/>
    </row>
    <row r="611">
      <c r="A611" s="34">
        <v>45705.0</v>
      </c>
      <c r="B611" s="168">
        <v>45716.0</v>
      </c>
      <c r="C611" s="35">
        <v>239635.0</v>
      </c>
      <c r="D611" s="35" t="s">
        <v>134</v>
      </c>
      <c r="E611" s="34">
        <v>45627.0</v>
      </c>
      <c r="F611" s="36">
        <f t="shared" si="4"/>
        <v>2</v>
      </c>
      <c r="G611" s="34">
        <v>45678.0</v>
      </c>
      <c r="H611" s="36">
        <f t="shared" si="5"/>
        <v>1</v>
      </c>
      <c r="I611" s="35" t="s">
        <v>62</v>
      </c>
      <c r="J611" s="35" t="s">
        <v>31</v>
      </c>
      <c r="K611" s="38"/>
      <c r="L611" s="39"/>
      <c r="M611" s="39"/>
      <c r="N611" s="35" t="s">
        <v>17</v>
      </c>
      <c r="O611" s="40"/>
      <c r="P611" s="61"/>
      <c r="Q611" s="61"/>
      <c r="R611" s="61"/>
      <c r="S611" s="61"/>
      <c r="T611" s="61"/>
      <c r="U611" s="80"/>
      <c r="V611" s="80"/>
      <c r="W611" s="80"/>
    </row>
    <row r="612">
      <c r="A612" s="34">
        <v>45705.0</v>
      </c>
      <c r="B612" s="168">
        <v>45716.0</v>
      </c>
      <c r="C612" s="35">
        <v>242650.0</v>
      </c>
      <c r="D612" s="35" t="s">
        <v>134</v>
      </c>
      <c r="E612" s="34">
        <v>45658.0</v>
      </c>
      <c r="F612" s="36">
        <f t="shared" si="4"/>
        <v>1</v>
      </c>
      <c r="G612" s="34">
        <v>45333.0</v>
      </c>
      <c r="H612" s="36">
        <f t="shared" si="5"/>
        <v>12</v>
      </c>
      <c r="I612" s="35" t="s">
        <v>39</v>
      </c>
      <c r="J612" s="35" t="s">
        <v>31</v>
      </c>
      <c r="K612" s="38"/>
      <c r="L612" s="39"/>
      <c r="M612" s="39"/>
      <c r="N612" s="35" t="s">
        <v>17</v>
      </c>
      <c r="O612" s="40"/>
      <c r="P612" s="61"/>
      <c r="Q612" s="61"/>
      <c r="R612" s="61"/>
      <c r="S612" s="61"/>
      <c r="T612" s="61"/>
      <c r="U612" s="80"/>
      <c r="V612" s="80"/>
      <c r="W612" s="80"/>
    </row>
    <row r="613">
      <c r="A613" s="34">
        <v>45705.0</v>
      </c>
      <c r="B613" s="168">
        <v>45716.0</v>
      </c>
      <c r="C613" s="35">
        <v>149236.0</v>
      </c>
      <c r="D613" s="35"/>
      <c r="E613" s="34">
        <v>44531.0</v>
      </c>
      <c r="F613" s="36">
        <f t="shared" si="4"/>
        <v>38</v>
      </c>
      <c r="G613" s="37">
        <v>44865.0</v>
      </c>
      <c r="H613" s="36">
        <f t="shared" si="5"/>
        <v>27</v>
      </c>
      <c r="I613" s="35" t="s">
        <v>139</v>
      </c>
      <c r="J613" s="35">
        <v>701.0</v>
      </c>
      <c r="K613" s="38"/>
      <c r="L613" s="39"/>
      <c r="M613" s="39"/>
      <c r="N613" s="35" t="s">
        <v>17</v>
      </c>
      <c r="O613" s="40"/>
      <c r="P613" s="61"/>
      <c r="Q613" s="61"/>
      <c r="R613" s="61"/>
      <c r="S613" s="61"/>
      <c r="T613" s="61"/>
      <c r="U613" s="80"/>
      <c r="V613" s="80"/>
      <c r="W613" s="80"/>
    </row>
    <row r="614">
      <c r="A614" s="34">
        <v>45705.0</v>
      </c>
      <c r="B614" s="168">
        <v>45716.0</v>
      </c>
      <c r="C614" s="35">
        <v>27629.0</v>
      </c>
      <c r="D614" s="35"/>
      <c r="E614" s="34">
        <v>43647.0</v>
      </c>
      <c r="F614" s="36">
        <f t="shared" si="4"/>
        <v>67</v>
      </c>
      <c r="G614" s="34">
        <v>43733.0</v>
      </c>
      <c r="H614" s="36">
        <f t="shared" si="5"/>
        <v>65</v>
      </c>
      <c r="I614" s="35" t="s">
        <v>139</v>
      </c>
      <c r="J614" s="35" t="s">
        <v>479</v>
      </c>
      <c r="K614" s="38"/>
      <c r="L614" s="39"/>
      <c r="M614" s="39"/>
      <c r="N614" s="35" t="s">
        <v>17</v>
      </c>
      <c r="O614" s="40"/>
      <c r="P614" s="61"/>
      <c r="Q614" s="61"/>
      <c r="R614" s="61"/>
      <c r="S614" s="61"/>
      <c r="T614" s="61"/>
      <c r="U614" s="80"/>
      <c r="V614" s="80"/>
      <c r="W614" s="80"/>
    </row>
    <row r="615">
      <c r="A615" s="34">
        <v>45705.0</v>
      </c>
      <c r="B615" s="168">
        <v>45716.0</v>
      </c>
      <c r="C615" s="35">
        <v>140465.0</v>
      </c>
      <c r="D615" s="35"/>
      <c r="E615" s="34">
        <v>44593.0</v>
      </c>
      <c r="F615" s="36">
        <f t="shared" si="4"/>
        <v>36</v>
      </c>
      <c r="G615" s="34">
        <v>44786.0</v>
      </c>
      <c r="H615" s="36">
        <f t="shared" si="5"/>
        <v>30</v>
      </c>
      <c r="I615" s="35" t="s">
        <v>139</v>
      </c>
      <c r="J615" s="35">
        <v>705.0</v>
      </c>
      <c r="K615" s="38"/>
      <c r="L615" s="39"/>
      <c r="M615" s="39"/>
      <c r="N615" s="35" t="s">
        <v>17</v>
      </c>
      <c r="O615" s="40"/>
      <c r="P615" s="61"/>
      <c r="Q615" s="61"/>
      <c r="R615" s="61"/>
      <c r="S615" s="61"/>
      <c r="T615" s="61"/>
      <c r="U615" s="80"/>
      <c r="V615" s="80"/>
      <c r="W615" s="80"/>
    </row>
    <row r="616">
      <c r="A616" s="34">
        <v>45705.0</v>
      </c>
      <c r="B616" s="168">
        <v>45716.0</v>
      </c>
      <c r="C616" s="35">
        <v>13523.0</v>
      </c>
      <c r="D616" s="35"/>
      <c r="E616" s="34">
        <v>43586.0</v>
      </c>
      <c r="F616" s="36">
        <f t="shared" si="4"/>
        <v>69</v>
      </c>
      <c r="G616" s="34">
        <v>43626.0</v>
      </c>
      <c r="H616" s="36">
        <f t="shared" si="5"/>
        <v>68</v>
      </c>
      <c r="I616" s="35" t="s">
        <v>62</v>
      </c>
      <c r="J616" s="35" t="s">
        <v>480</v>
      </c>
      <c r="K616" s="38"/>
      <c r="L616" s="39"/>
      <c r="M616" s="39"/>
      <c r="N616" s="35" t="s">
        <v>17</v>
      </c>
      <c r="O616" s="40"/>
      <c r="P616" s="61"/>
      <c r="Q616" s="61"/>
      <c r="R616" s="61"/>
      <c r="S616" s="61"/>
      <c r="T616" s="61"/>
      <c r="U616" s="80"/>
      <c r="V616" s="80"/>
      <c r="W616" s="80"/>
    </row>
    <row r="617">
      <c r="A617" s="34">
        <v>45705.0</v>
      </c>
      <c r="B617" s="168">
        <v>45716.0</v>
      </c>
      <c r="C617" s="35">
        <v>9319.0</v>
      </c>
      <c r="D617" s="35"/>
      <c r="E617" s="34">
        <v>43491.0</v>
      </c>
      <c r="F617" s="36">
        <f t="shared" si="4"/>
        <v>73</v>
      </c>
      <c r="G617" s="34">
        <v>43521.0</v>
      </c>
      <c r="H617" s="36">
        <f t="shared" si="5"/>
        <v>72</v>
      </c>
      <c r="I617" s="35" t="s">
        <v>481</v>
      </c>
      <c r="J617" s="39"/>
      <c r="K617" s="38"/>
      <c r="L617" s="39"/>
      <c r="M617" s="39"/>
      <c r="N617" s="35" t="s">
        <v>17</v>
      </c>
      <c r="O617" s="40"/>
      <c r="P617" s="61"/>
      <c r="Q617" s="61"/>
      <c r="R617" s="61"/>
      <c r="S617" s="61"/>
      <c r="T617" s="61"/>
      <c r="U617" s="80"/>
      <c r="V617" s="80"/>
      <c r="W617" s="80"/>
    </row>
    <row r="618">
      <c r="A618" s="34">
        <v>45705.0</v>
      </c>
      <c r="B618" s="168">
        <v>45716.0</v>
      </c>
      <c r="C618" s="35">
        <v>7356.0</v>
      </c>
      <c r="D618" s="35"/>
      <c r="E618" s="34">
        <v>43263.0</v>
      </c>
      <c r="F618" s="36">
        <f t="shared" si="4"/>
        <v>80</v>
      </c>
      <c r="G618" s="37">
        <v>43424.0</v>
      </c>
      <c r="H618" s="36">
        <f t="shared" si="5"/>
        <v>75</v>
      </c>
      <c r="I618" s="35" t="s">
        <v>43</v>
      </c>
      <c r="J618" s="39"/>
      <c r="K618" s="38"/>
      <c r="L618" s="39"/>
      <c r="M618" s="39"/>
      <c r="N618" s="35" t="s">
        <v>17</v>
      </c>
      <c r="O618" s="40"/>
      <c r="P618" s="61"/>
      <c r="Q618" s="61"/>
      <c r="R618" s="61"/>
      <c r="S618" s="61"/>
      <c r="T618" s="61"/>
      <c r="U618" s="80"/>
      <c r="V618" s="80"/>
      <c r="W618" s="80"/>
    </row>
    <row r="619">
      <c r="A619" s="34">
        <v>45705.0</v>
      </c>
      <c r="B619" s="168">
        <v>45716.0</v>
      </c>
      <c r="C619" s="35">
        <v>6857.0</v>
      </c>
      <c r="D619" s="35"/>
      <c r="E619" s="37">
        <v>43388.0</v>
      </c>
      <c r="F619" s="36">
        <f t="shared" si="4"/>
        <v>76</v>
      </c>
      <c r="G619" s="37">
        <v>43390.0</v>
      </c>
      <c r="H619" s="36">
        <f t="shared" si="5"/>
        <v>76</v>
      </c>
      <c r="I619" s="35" t="s">
        <v>62</v>
      </c>
      <c r="J619" s="35" t="s">
        <v>480</v>
      </c>
      <c r="K619" s="38"/>
      <c r="L619" s="39"/>
      <c r="M619" s="39"/>
      <c r="N619" s="35" t="s">
        <v>17</v>
      </c>
      <c r="O619" s="40"/>
      <c r="P619" s="61"/>
      <c r="Q619" s="61"/>
      <c r="R619" s="61"/>
      <c r="S619" s="61"/>
      <c r="T619" s="61"/>
      <c r="U619" s="80"/>
      <c r="V619" s="80"/>
      <c r="W619" s="80"/>
    </row>
    <row r="620">
      <c r="A620" s="34">
        <v>45705.0</v>
      </c>
      <c r="B620" s="168">
        <v>45716.0</v>
      </c>
      <c r="C620" s="35">
        <v>7070.0</v>
      </c>
      <c r="D620" s="35"/>
      <c r="E620" s="34">
        <v>43374.0</v>
      </c>
      <c r="F620" s="36">
        <f t="shared" si="4"/>
        <v>76</v>
      </c>
      <c r="G620" s="34">
        <v>43473.0</v>
      </c>
      <c r="H620" s="36">
        <f t="shared" si="5"/>
        <v>73</v>
      </c>
      <c r="I620" s="35" t="s">
        <v>121</v>
      </c>
      <c r="J620" s="39"/>
      <c r="K620" s="38"/>
      <c r="L620" s="39"/>
      <c r="M620" s="39"/>
      <c r="N620" s="35" t="s">
        <v>17</v>
      </c>
      <c r="O620" s="40"/>
      <c r="P620" s="61"/>
      <c r="Q620" s="61"/>
      <c r="R620" s="61"/>
      <c r="S620" s="61"/>
      <c r="T620" s="61"/>
      <c r="U620" s="80"/>
      <c r="V620" s="80"/>
      <c r="W620" s="80"/>
    </row>
    <row r="621">
      <c r="A621" s="34">
        <v>45705.0</v>
      </c>
      <c r="B621" s="168">
        <v>45716.0</v>
      </c>
      <c r="C621" s="35">
        <v>13865.0</v>
      </c>
      <c r="D621" s="35"/>
      <c r="E621" s="34">
        <v>43525.0</v>
      </c>
      <c r="F621" s="36">
        <f t="shared" si="4"/>
        <v>71</v>
      </c>
      <c r="G621" s="34">
        <v>43627.0</v>
      </c>
      <c r="H621" s="36">
        <f t="shared" si="5"/>
        <v>68</v>
      </c>
      <c r="I621" s="35" t="s">
        <v>62</v>
      </c>
      <c r="J621" s="35" t="s">
        <v>480</v>
      </c>
      <c r="K621" s="38"/>
      <c r="L621" s="39"/>
      <c r="M621" s="39"/>
      <c r="N621" s="35" t="s">
        <v>17</v>
      </c>
      <c r="O621" s="40"/>
      <c r="P621" s="61"/>
      <c r="Q621" s="61"/>
      <c r="R621" s="61"/>
      <c r="S621" s="61"/>
      <c r="T621" s="61"/>
      <c r="U621" s="80"/>
      <c r="V621" s="80"/>
      <c r="W621" s="80"/>
    </row>
    <row r="622">
      <c r="A622" s="34">
        <v>45705.0</v>
      </c>
      <c r="B622" s="168">
        <v>45716.0</v>
      </c>
      <c r="C622" s="35">
        <v>6817.0</v>
      </c>
      <c r="D622" s="35"/>
      <c r="E622" s="37">
        <v>43389.0</v>
      </c>
      <c r="F622" s="36">
        <f t="shared" si="4"/>
        <v>76</v>
      </c>
      <c r="G622" s="37">
        <v>43389.0</v>
      </c>
      <c r="H622" s="36">
        <f t="shared" si="5"/>
        <v>76</v>
      </c>
      <c r="I622" s="35" t="s">
        <v>264</v>
      </c>
      <c r="J622" s="39"/>
      <c r="K622" s="38"/>
      <c r="L622" s="39"/>
      <c r="M622" s="39"/>
      <c r="N622" s="35" t="s">
        <v>17</v>
      </c>
      <c r="O622" s="40"/>
      <c r="P622" s="61"/>
      <c r="Q622" s="61"/>
      <c r="R622" s="61"/>
      <c r="S622" s="61"/>
      <c r="T622" s="61"/>
      <c r="U622" s="80"/>
      <c r="V622" s="80"/>
      <c r="W622" s="80"/>
    </row>
    <row r="623">
      <c r="A623" s="34">
        <v>45705.0</v>
      </c>
      <c r="B623" s="168">
        <v>45716.0</v>
      </c>
      <c r="C623" s="35">
        <v>4785.0</v>
      </c>
      <c r="D623" s="35"/>
      <c r="E623" s="34">
        <v>43283.0</v>
      </c>
      <c r="F623" s="36">
        <f t="shared" si="4"/>
        <v>79</v>
      </c>
      <c r="G623" s="34">
        <v>43298.0</v>
      </c>
      <c r="H623" s="36">
        <f t="shared" si="5"/>
        <v>79</v>
      </c>
      <c r="I623" s="35" t="s">
        <v>187</v>
      </c>
      <c r="J623" s="39"/>
      <c r="K623" s="38"/>
      <c r="L623" s="39"/>
      <c r="M623" s="39"/>
      <c r="N623" s="35" t="s">
        <v>17</v>
      </c>
      <c r="O623" s="40"/>
      <c r="P623" s="61"/>
      <c r="Q623" s="61"/>
      <c r="R623" s="61"/>
      <c r="S623" s="61"/>
      <c r="T623" s="61"/>
      <c r="U623" s="80"/>
      <c r="V623" s="80"/>
      <c r="W623" s="80"/>
    </row>
    <row r="624">
      <c r="A624" s="34">
        <v>45705.0</v>
      </c>
      <c r="B624" s="168">
        <v>45716.0</v>
      </c>
      <c r="C624" s="35">
        <v>11236.0</v>
      </c>
      <c r="D624" s="35"/>
      <c r="E624" s="34">
        <v>43378.0</v>
      </c>
      <c r="F624" s="36">
        <f t="shared" si="4"/>
        <v>76</v>
      </c>
      <c r="G624" s="34">
        <v>43575.0</v>
      </c>
      <c r="H624" s="36">
        <f t="shared" si="5"/>
        <v>70</v>
      </c>
      <c r="I624" s="35" t="s">
        <v>62</v>
      </c>
      <c r="J624" s="35" t="s">
        <v>480</v>
      </c>
      <c r="K624" s="38"/>
      <c r="L624" s="39"/>
      <c r="M624" s="39"/>
      <c r="N624" s="35" t="s">
        <v>17</v>
      </c>
      <c r="O624" s="40"/>
      <c r="P624" s="61"/>
      <c r="Q624" s="61"/>
      <c r="R624" s="61"/>
      <c r="S624" s="61"/>
      <c r="T624" s="61"/>
      <c r="U624" s="80"/>
      <c r="V624" s="80"/>
      <c r="W624" s="80"/>
    </row>
    <row r="625">
      <c r="A625" s="34">
        <v>45705.0</v>
      </c>
      <c r="B625" s="168">
        <v>45716.0</v>
      </c>
      <c r="C625" s="35">
        <v>2457.0</v>
      </c>
      <c r="D625" s="35"/>
      <c r="E625" s="34">
        <v>43638.0</v>
      </c>
      <c r="F625" s="36">
        <f t="shared" si="4"/>
        <v>68</v>
      </c>
      <c r="G625" s="34">
        <v>43151.0</v>
      </c>
      <c r="H625" s="36">
        <f t="shared" si="5"/>
        <v>84</v>
      </c>
      <c r="I625" s="35" t="s">
        <v>262</v>
      </c>
      <c r="J625" s="39"/>
      <c r="K625" s="38"/>
      <c r="L625" s="39"/>
      <c r="M625" s="39"/>
      <c r="N625" s="35" t="s">
        <v>17</v>
      </c>
      <c r="O625" s="40"/>
      <c r="P625" s="61"/>
      <c r="Q625" s="61"/>
      <c r="R625" s="61"/>
      <c r="S625" s="61"/>
      <c r="T625" s="61"/>
      <c r="U625" s="80"/>
      <c r="V625" s="80"/>
      <c r="W625" s="80"/>
    </row>
    <row r="626">
      <c r="A626" s="34">
        <v>45705.0</v>
      </c>
      <c r="B626" s="168">
        <v>45716.0</v>
      </c>
      <c r="C626" s="35">
        <v>11136.0</v>
      </c>
      <c r="D626" s="35"/>
      <c r="E626" s="34">
        <v>43282.0</v>
      </c>
      <c r="F626" s="36">
        <f t="shared" si="4"/>
        <v>79</v>
      </c>
      <c r="G626" s="34">
        <v>43567.0</v>
      </c>
      <c r="H626" s="36">
        <f t="shared" si="5"/>
        <v>70</v>
      </c>
      <c r="I626" s="35" t="s">
        <v>482</v>
      </c>
      <c r="J626" s="39"/>
      <c r="K626" s="38"/>
      <c r="L626" s="39"/>
      <c r="M626" s="39"/>
      <c r="N626" s="35" t="s">
        <v>17</v>
      </c>
      <c r="O626" s="40"/>
      <c r="P626" s="61"/>
      <c r="Q626" s="61"/>
      <c r="R626" s="61"/>
      <c r="S626" s="61"/>
      <c r="T626" s="61"/>
      <c r="U626" s="80"/>
      <c r="V626" s="80"/>
      <c r="W626" s="80"/>
    </row>
    <row r="627">
      <c r="A627" s="34">
        <v>45705.0</v>
      </c>
      <c r="B627" s="168">
        <v>45716.0</v>
      </c>
      <c r="C627" s="35">
        <v>159980.0</v>
      </c>
      <c r="D627" s="35"/>
      <c r="E627" s="34">
        <v>44927.0</v>
      </c>
      <c r="F627" s="36">
        <f t="shared" si="4"/>
        <v>25</v>
      </c>
      <c r="G627" s="34">
        <v>44965.0</v>
      </c>
      <c r="H627" s="36">
        <f t="shared" si="5"/>
        <v>24</v>
      </c>
      <c r="I627" s="35" t="s">
        <v>39</v>
      </c>
      <c r="J627" s="35">
        <v>535.0</v>
      </c>
      <c r="K627" s="38"/>
      <c r="L627" s="39"/>
      <c r="M627" s="37">
        <v>45612.0</v>
      </c>
      <c r="N627" s="35" t="s">
        <v>17</v>
      </c>
      <c r="O627" s="40"/>
      <c r="P627" s="61"/>
      <c r="Q627" s="61"/>
      <c r="R627" s="61"/>
      <c r="S627" s="61"/>
      <c r="T627" s="61"/>
      <c r="U627" s="80"/>
      <c r="V627" s="80"/>
      <c r="W627" s="80"/>
    </row>
    <row r="628">
      <c r="A628" s="34">
        <v>45705.0</v>
      </c>
      <c r="B628" s="168">
        <v>45716.0</v>
      </c>
      <c r="C628" s="35">
        <v>194552.0</v>
      </c>
      <c r="D628" s="35"/>
      <c r="E628" s="34">
        <v>45231.0</v>
      </c>
      <c r="F628" s="36">
        <f t="shared" si="4"/>
        <v>15</v>
      </c>
      <c r="G628" s="34">
        <v>45266.0</v>
      </c>
      <c r="H628" s="36">
        <f t="shared" si="5"/>
        <v>14</v>
      </c>
      <c r="I628" s="35" t="s">
        <v>46</v>
      </c>
      <c r="J628" s="35" t="s">
        <v>31</v>
      </c>
      <c r="K628" s="38"/>
      <c r="L628" s="39"/>
      <c r="M628" s="39"/>
      <c r="N628" s="35" t="s">
        <v>17</v>
      </c>
      <c r="O628" s="40"/>
      <c r="P628" s="61"/>
      <c r="Q628" s="61"/>
      <c r="R628" s="61"/>
      <c r="S628" s="61"/>
      <c r="T628" s="61"/>
      <c r="U628" s="80"/>
      <c r="V628" s="80"/>
      <c r="W628" s="80"/>
    </row>
    <row r="629">
      <c r="A629" s="34">
        <v>45705.0</v>
      </c>
      <c r="B629" s="34">
        <v>45714.0</v>
      </c>
      <c r="C629" s="35">
        <v>170834.0</v>
      </c>
      <c r="D629" s="35"/>
      <c r="E629" s="34">
        <v>45047.0</v>
      </c>
      <c r="F629" s="36">
        <f t="shared" si="4"/>
        <v>21</v>
      </c>
      <c r="G629" s="34">
        <v>45059.0</v>
      </c>
      <c r="H629" s="36">
        <f t="shared" si="5"/>
        <v>21</v>
      </c>
      <c r="I629" s="35" t="s">
        <v>46</v>
      </c>
      <c r="J629" s="35" t="s">
        <v>31</v>
      </c>
      <c r="K629" s="38"/>
      <c r="L629" s="35" t="s">
        <v>54</v>
      </c>
      <c r="M629" s="34">
        <v>45714.0</v>
      </c>
      <c r="N629" s="35" t="s">
        <v>21</v>
      </c>
      <c r="O629" s="55" t="s">
        <v>476</v>
      </c>
      <c r="P629" s="61"/>
      <c r="Q629" s="61"/>
      <c r="R629" s="61"/>
      <c r="S629" s="61"/>
      <c r="T629" s="61"/>
      <c r="U629" s="80"/>
      <c r="V629" s="80"/>
      <c r="W629" s="80"/>
    </row>
    <row r="630">
      <c r="A630" s="34">
        <v>45705.0</v>
      </c>
      <c r="B630" s="168">
        <v>45716.0</v>
      </c>
      <c r="C630" s="35">
        <v>229993.0</v>
      </c>
      <c r="D630" s="35"/>
      <c r="E630" s="34">
        <v>45352.0</v>
      </c>
      <c r="F630" s="36">
        <f t="shared" si="4"/>
        <v>11</v>
      </c>
      <c r="G630" s="37">
        <v>45579.0</v>
      </c>
      <c r="H630" s="36">
        <f t="shared" si="5"/>
        <v>4</v>
      </c>
      <c r="I630" s="35" t="s">
        <v>49</v>
      </c>
      <c r="J630" s="39"/>
      <c r="K630" s="38"/>
      <c r="L630" s="39"/>
      <c r="M630" s="39"/>
      <c r="N630" s="35" t="s">
        <v>17</v>
      </c>
      <c r="O630" s="40"/>
      <c r="P630" s="61"/>
      <c r="Q630" s="61"/>
      <c r="R630" s="61"/>
      <c r="S630" s="61"/>
      <c r="T630" s="61"/>
      <c r="U630" s="80"/>
      <c r="V630" s="80"/>
      <c r="W630" s="80"/>
    </row>
    <row r="631">
      <c r="A631" s="34">
        <v>45705.0</v>
      </c>
      <c r="B631" s="168">
        <v>45716.0</v>
      </c>
      <c r="C631" s="35">
        <v>151240.0</v>
      </c>
      <c r="D631" s="35"/>
      <c r="E631" s="34">
        <v>44835.0</v>
      </c>
      <c r="F631" s="36">
        <f t="shared" si="4"/>
        <v>28</v>
      </c>
      <c r="G631" s="37">
        <v>44889.0</v>
      </c>
      <c r="H631" s="36">
        <f t="shared" si="5"/>
        <v>27</v>
      </c>
      <c r="I631" s="35" t="s">
        <v>46</v>
      </c>
      <c r="J631" s="35">
        <v>436.0</v>
      </c>
      <c r="K631" s="38"/>
      <c r="L631" s="39"/>
      <c r="M631" s="39"/>
      <c r="N631" s="35" t="s">
        <v>17</v>
      </c>
      <c r="O631" s="40"/>
      <c r="P631" s="61"/>
      <c r="Q631" s="61"/>
      <c r="R631" s="61"/>
      <c r="S631" s="61"/>
      <c r="T631" s="61"/>
      <c r="U631" s="80"/>
      <c r="V631" s="80"/>
      <c r="W631" s="80"/>
    </row>
    <row r="632">
      <c r="A632" s="34">
        <v>45705.0</v>
      </c>
      <c r="B632" s="168">
        <v>45716.0</v>
      </c>
      <c r="C632" s="35">
        <v>74299.0</v>
      </c>
      <c r="D632" s="35"/>
      <c r="E632" s="34">
        <v>44197.0</v>
      </c>
      <c r="F632" s="36">
        <f t="shared" si="4"/>
        <v>49</v>
      </c>
      <c r="G632" s="34">
        <v>44216.0</v>
      </c>
      <c r="H632" s="36">
        <f t="shared" si="5"/>
        <v>49</v>
      </c>
      <c r="I632" s="35" t="s">
        <v>43</v>
      </c>
      <c r="J632" s="39"/>
      <c r="K632" s="38"/>
      <c r="L632" s="39"/>
      <c r="M632" s="39"/>
      <c r="N632" s="35" t="s">
        <v>17</v>
      </c>
      <c r="O632" s="40"/>
      <c r="P632" s="61"/>
      <c r="Q632" s="61"/>
      <c r="R632" s="61"/>
      <c r="S632" s="61"/>
      <c r="T632" s="61"/>
      <c r="U632" s="80"/>
      <c r="V632" s="80"/>
      <c r="W632" s="80"/>
    </row>
    <row r="633">
      <c r="A633" s="34">
        <v>45705.0</v>
      </c>
      <c r="B633" s="34">
        <v>45714.0</v>
      </c>
      <c r="C633" s="35">
        <v>213528.0</v>
      </c>
      <c r="D633" s="35"/>
      <c r="E633" s="34">
        <v>45383.0</v>
      </c>
      <c r="F633" s="36">
        <f t="shared" si="4"/>
        <v>10</v>
      </c>
      <c r="G633" s="34">
        <v>45420.0</v>
      </c>
      <c r="H633" s="36">
        <f t="shared" si="5"/>
        <v>9</v>
      </c>
      <c r="I633" s="35" t="s">
        <v>46</v>
      </c>
      <c r="J633" s="35" t="s">
        <v>31</v>
      </c>
      <c r="K633" s="38"/>
      <c r="L633" s="35" t="s">
        <v>54</v>
      </c>
      <c r="M633" s="34">
        <v>45714.0</v>
      </c>
      <c r="N633" s="35" t="s">
        <v>21</v>
      </c>
      <c r="O633" s="55" t="s">
        <v>476</v>
      </c>
      <c r="P633" s="61"/>
      <c r="Q633" s="61"/>
      <c r="R633" s="61"/>
      <c r="S633" s="61"/>
      <c r="T633" s="61"/>
      <c r="U633" s="80"/>
      <c r="V633" s="80"/>
      <c r="W633" s="80"/>
    </row>
    <row r="634">
      <c r="A634" s="34">
        <v>45705.0</v>
      </c>
      <c r="B634" s="168">
        <v>45716.0</v>
      </c>
      <c r="C634" s="35">
        <v>163014.0</v>
      </c>
      <c r="D634" s="35"/>
      <c r="E634" s="34">
        <v>44958.0</v>
      </c>
      <c r="F634" s="36">
        <f t="shared" si="4"/>
        <v>24</v>
      </c>
      <c r="G634" s="34">
        <v>44659.0</v>
      </c>
      <c r="H634" s="36">
        <f t="shared" si="5"/>
        <v>34</v>
      </c>
      <c r="I634" s="35" t="s">
        <v>49</v>
      </c>
      <c r="J634" s="39"/>
      <c r="K634" s="38"/>
      <c r="L634" s="39"/>
      <c r="M634" s="39"/>
      <c r="N634" s="35" t="s">
        <v>17</v>
      </c>
      <c r="O634" s="40"/>
      <c r="P634" s="61"/>
      <c r="Q634" s="61"/>
      <c r="R634" s="61"/>
      <c r="S634" s="61"/>
      <c r="T634" s="61"/>
      <c r="U634" s="80"/>
      <c r="V634" s="80"/>
      <c r="W634" s="80"/>
    </row>
    <row r="635">
      <c r="A635" s="34">
        <v>45705.0</v>
      </c>
      <c r="B635" s="168">
        <v>45716.0</v>
      </c>
      <c r="C635" s="35">
        <v>101897.0</v>
      </c>
      <c r="D635" s="35"/>
      <c r="E635" s="34">
        <v>44440.0</v>
      </c>
      <c r="F635" s="36">
        <f t="shared" si="4"/>
        <v>41</v>
      </c>
      <c r="G635" s="34">
        <v>44470.0</v>
      </c>
      <c r="H635" s="36">
        <f t="shared" si="5"/>
        <v>40</v>
      </c>
      <c r="I635" s="35" t="s">
        <v>49</v>
      </c>
      <c r="J635" s="39"/>
      <c r="K635" s="38"/>
      <c r="L635" s="39"/>
      <c r="M635" s="39"/>
      <c r="N635" s="35" t="s">
        <v>17</v>
      </c>
      <c r="O635" s="40"/>
      <c r="P635" s="61"/>
      <c r="Q635" s="61"/>
      <c r="R635" s="61"/>
      <c r="S635" s="61"/>
      <c r="T635" s="61"/>
      <c r="U635" s="80"/>
      <c r="V635" s="80"/>
      <c r="W635" s="80"/>
    </row>
    <row r="636">
      <c r="A636" s="34">
        <v>45705.0</v>
      </c>
      <c r="B636" s="168">
        <v>45716.0</v>
      </c>
      <c r="C636" s="35">
        <v>238080.0</v>
      </c>
      <c r="D636" s="35"/>
      <c r="E636" s="34">
        <v>45627.0</v>
      </c>
      <c r="F636" s="36">
        <f t="shared" si="4"/>
        <v>2</v>
      </c>
      <c r="G636" s="34">
        <v>45661.0</v>
      </c>
      <c r="H636" s="36">
        <f t="shared" si="5"/>
        <v>1</v>
      </c>
      <c r="I636" s="35" t="s">
        <v>46</v>
      </c>
      <c r="J636" s="35" t="s">
        <v>31</v>
      </c>
      <c r="K636" s="38"/>
      <c r="L636" s="39"/>
      <c r="M636" s="39"/>
      <c r="N636" s="35" t="s">
        <v>17</v>
      </c>
      <c r="O636" s="40"/>
      <c r="P636" s="61"/>
      <c r="Q636" s="61"/>
      <c r="R636" s="61"/>
      <c r="S636" s="61"/>
      <c r="T636" s="61"/>
      <c r="U636" s="80"/>
      <c r="V636" s="80"/>
      <c r="W636" s="80"/>
    </row>
    <row r="637">
      <c r="A637" s="34">
        <v>45705.0</v>
      </c>
      <c r="B637" s="168">
        <v>45716.0</v>
      </c>
      <c r="C637" s="35">
        <v>233909.0</v>
      </c>
      <c r="D637" s="35"/>
      <c r="E637" s="34">
        <v>45597.0</v>
      </c>
      <c r="F637" s="36">
        <f t="shared" si="4"/>
        <v>3</v>
      </c>
      <c r="G637" s="37">
        <v>45622.0</v>
      </c>
      <c r="H637" s="36">
        <f t="shared" si="5"/>
        <v>3</v>
      </c>
      <c r="I637" s="35" t="s">
        <v>46</v>
      </c>
      <c r="J637" s="35" t="s">
        <v>31</v>
      </c>
      <c r="K637" s="38"/>
      <c r="L637" s="39"/>
      <c r="M637" s="39"/>
      <c r="N637" s="35" t="s">
        <v>17</v>
      </c>
      <c r="O637" s="40"/>
      <c r="P637" s="61"/>
      <c r="Q637" s="61"/>
      <c r="R637" s="61"/>
      <c r="S637" s="61"/>
      <c r="T637" s="61"/>
      <c r="U637" s="80"/>
      <c r="V637" s="80"/>
      <c r="W637" s="80"/>
    </row>
    <row r="638">
      <c r="A638" s="34">
        <v>45705.0</v>
      </c>
      <c r="B638" s="168">
        <v>45716.0</v>
      </c>
      <c r="C638" s="35">
        <v>235460.0</v>
      </c>
      <c r="D638" s="35"/>
      <c r="E638" s="34">
        <v>45597.0</v>
      </c>
      <c r="F638" s="36">
        <f t="shared" si="4"/>
        <v>3</v>
      </c>
      <c r="G638" s="34">
        <v>45631.0</v>
      </c>
      <c r="H638" s="36">
        <f t="shared" si="5"/>
        <v>2</v>
      </c>
      <c r="I638" s="35" t="s">
        <v>46</v>
      </c>
      <c r="J638" s="35" t="s">
        <v>31</v>
      </c>
      <c r="K638" s="38"/>
      <c r="L638" s="39"/>
      <c r="M638" s="39"/>
      <c r="N638" s="35" t="s">
        <v>17</v>
      </c>
      <c r="O638" s="40"/>
      <c r="P638" s="61"/>
      <c r="Q638" s="61"/>
      <c r="R638" s="61"/>
      <c r="S638" s="61"/>
      <c r="T638" s="61"/>
      <c r="U638" s="80"/>
      <c r="V638" s="80"/>
      <c r="W638" s="80"/>
    </row>
    <row r="639">
      <c r="A639" s="34">
        <v>45705.0</v>
      </c>
      <c r="B639" s="168">
        <v>45716.0</v>
      </c>
      <c r="C639" s="35">
        <v>60159.0</v>
      </c>
      <c r="D639" s="35"/>
      <c r="E639" s="34">
        <v>44013.0</v>
      </c>
      <c r="F639" s="36">
        <f t="shared" si="4"/>
        <v>55</v>
      </c>
      <c r="G639" s="34">
        <v>44050.0</v>
      </c>
      <c r="H639" s="36">
        <f t="shared" si="5"/>
        <v>54</v>
      </c>
      <c r="I639" s="35" t="s">
        <v>49</v>
      </c>
      <c r="J639" s="39"/>
      <c r="K639" s="38"/>
      <c r="L639" s="39"/>
      <c r="M639" s="39"/>
      <c r="N639" s="35" t="s">
        <v>17</v>
      </c>
      <c r="O639" s="40"/>
      <c r="P639" s="61"/>
      <c r="Q639" s="61"/>
      <c r="R639" s="61"/>
      <c r="S639" s="61"/>
      <c r="T639" s="61"/>
      <c r="U639" s="80"/>
      <c r="V639" s="80"/>
      <c r="W639" s="80"/>
    </row>
    <row r="640">
      <c r="A640" s="35" t="s">
        <v>483</v>
      </c>
      <c r="B640" s="168">
        <v>45716.0</v>
      </c>
      <c r="C640" s="35">
        <v>212318.0</v>
      </c>
      <c r="D640" s="35"/>
      <c r="E640" s="34">
        <v>45383.0</v>
      </c>
      <c r="F640" s="36">
        <f t="shared" si="4"/>
        <v>10</v>
      </c>
      <c r="G640" s="34">
        <v>45408.0</v>
      </c>
      <c r="H640" s="36">
        <f t="shared" si="5"/>
        <v>10</v>
      </c>
      <c r="I640" s="35" t="s">
        <v>46</v>
      </c>
      <c r="J640" s="35" t="s">
        <v>31</v>
      </c>
      <c r="K640" s="48" t="s">
        <v>484</v>
      </c>
      <c r="L640" s="39"/>
      <c r="M640" s="39"/>
      <c r="N640" s="35" t="s">
        <v>17</v>
      </c>
      <c r="O640" s="40"/>
      <c r="P640" s="61"/>
      <c r="Q640" s="61"/>
      <c r="R640" s="61"/>
      <c r="S640" s="61"/>
      <c r="T640" s="61"/>
      <c r="U640" s="80"/>
      <c r="V640" s="80"/>
      <c r="W640" s="80"/>
    </row>
    <row r="641">
      <c r="A641" s="34">
        <v>45705.0</v>
      </c>
      <c r="B641" s="168">
        <v>45716.0</v>
      </c>
      <c r="C641" s="35">
        <v>161871.0</v>
      </c>
      <c r="D641" s="35"/>
      <c r="E641" s="34">
        <v>44958.0</v>
      </c>
      <c r="F641" s="36">
        <f t="shared" si="4"/>
        <v>24</v>
      </c>
      <c r="G641" s="34">
        <v>44981.0</v>
      </c>
      <c r="H641" s="36">
        <f t="shared" si="5"/>
        <v>24</v>
      </c>
      <c r="I641" s="35" t="s">
        <v>49</v>
      </c>
      <c r="J641" s="39"/>
      <c r="K641" s="38"/>
      <c r="L641" s="39"/>
      <c r="M641" s="39"/>
      <c r="N641" s="35" t="s">
        <v>17</v>
      </c>
      <c r="O641" s="40"/>
      <c r="P641" s="61"/>
      <c r="Q641" s="61"/>
      <c r="R641" s="61"/>
      <c r="S641" s="61"/>
      <c r="T641" s="61"/>
      <c r="U641" s="80"/>
      <c r="V641" s="80"/>
      <c r="W641" s="80"/>
    </row>
    <row r="642">
      <c r="A642" s="34">
        <v>45705.0</v>
      </c>
      <c r="B642" s="168">
        <v>45716.0</v>
      </c>
      <c r="C642" s="35">
        <v>105742.0</v>
      </c>
      <c r="D642" s="35"/>
      <c r="E642" s="34">
        <v>43983.0</v>
      </c>
      <c r="F642" s="36">
        <f t="shared" si="4"/>
        <v>56</v>
      </c>
      <c r="G642" s="34">
        <v>44409.0</v>
      </c>
      <c r="H642" s="36">
        <f t="shared" si="5"/>
        <v>42</v>
      </c>
      <c r="I642" s="35" t="s">
        <v>191</v>
      </c>
      <c r="J642" s="39"/>
      <c r="K642" s="38"/>
      <c r="L642" s="39"/>
      <c r="M642" s="39"/>
      <c r="N642" s="35" t="s">
        <v>17</v>
      </c>
      <c r="O642" s="40"/>
      <c r="P642" s="61"/>
      <c r="Q642" s="61"/>
      <c r="R642" s="61"/>
      <c r="S642" s="61"/>
      <c r="T642" s="61"/>
      <c r="U642" s="80"/>
      <c r="V642" s="80"/>
      <c r="W642" s="80"/>
    </row>
    <row r="643">
      <c r="A643" s="34">
        <v>45705.0</v>
      </c>
      <c r="B643" s="168">
        <v>45716.0</v>
      </c>
      <c r="C643" s="35">
        <v>202696.0</v>
      </c>
      <c r="D643" s="35"/>
      <c r="E643" s="34">
        <v>45323.0</v>
      </c>
      <c r="F643" s="36">
        <f t="shared" si="4"/>
        <v>12</v>
      </c>
      <c r="G643" s="34">
        <v>45351.0</v>
      </c>
      <c r="H643" s="36">
        <f t="shared" si="5"/>
        <v>11</v>
      </c>
      <c r="I643" s="35" t="s">
        <v>46</v>
      </c>
      <c r="J643" s="39"/>
      <c r="K643" s="38"/>
      <c r="L643" s="39"/>
      <c r="M643" s="39"/>
      <c r="N643" s="35" t="s">
        <v>17</v>
      </c>
      <c r="O643" s="40"/>
      <c r="P643" s="61"/>
      <c r="Q643" s="61"/>
      <c r="R643" s="61"/>
      <c r="S643" s="61"/>
      <c r="T643" s="61"/>
      <c r="U643" s="80"/>
      <c r="V643" s="80"/>
      <c r="W643" s="80"/>
    </row>
    <row r="644">
      <c r="A644" s="34">
        <v>45705.0</v>
      </c>
      <c r="B644" s="168">
        <v>45716.0</v>
      </c>
      <c r="C644" s="35">
        <v>50663.0</v>
      </c>
      <c r="D644" s="35"/>
      <c r="E644" s="34">
        <v>43709.0</v>
      </c>
      <c r="F644" s="36">
        <f t="shared" si="4"/>
        <v>65</v>
      </c>
      <c r="G644" s="34">
        <v>44047.0</v>
      </c>
      <c r="H644" s="36">
        <f t="shared" si="5"/>
        <v>54</v>
      </c>
      <c r="I644" s="35" t="s">
        <v>49</v>
      </c>
      <c r="J644" s="39"/>
      <c r="K644" s="38"/>
      <c r="L644" s="39"/>
      <c r="M644" s="39"/>
      <c r="N644" s="35" t="s">
        <v>17</v>
      </c>
      <c r="O644" s="40"/>
      <c r="P644" s="61"/>
      <c r="Q644" s="61"/>
      <c r="R644" s="61"/>
      <c r="S644" s="61"/>
      <c r="T644" s="61"/>
      <c r="U644" s="80"/>
      <c r="V644" s="80"/>
      <c r="W644" s="80"/>
    </row>
    <row r="645">
      <c r="A645" s="34">
        <v>45705.0</v>
      </c>
      <c r="B645" s="168">
        <v>45716.0</v>
      </c>
      <c r="C645" s="35">
        <v>54205.0</v>
      </c>
      <c r="D645" s="35"/>
      <c r="E645" s="34">
        <v>44228.0</v>
      </c>
      <c r="F645" s="36">
        <f t="shared" si="4"/>
        <v>48</v>
      </c>
      <c r="G645" s="34">
        <v>44236.0</v>
      </c>
      <c r="H645" s="36">
        <f t="shared" si="5"/>
        <v>48</v>
      </c>
      <c r="I645" s="35" t="s">
        <v>49</v>
      </c>
      <c r="J645" s="39"/>
      <c r="K645" s="38"/>
      <c r="L645" s="39"/>
      <c r="M645" s="39"/>
      <c r="N645" s="35" t="s">
        <v>17</v>
      </c>
      <c r="O645" s="40"/>
      <c r="P645" s="61"/>
      <c r="Q645" s="61"/>
      <c r="R645" s="61"/>
      <c r="S645" s="61"/>
      <c r="T645" s="61"/>
      <c r="U645" s="80"/>
      <c r="V645" s="80"/>
      <c r="W645" s="80"/>
    </row>
    <row r="646">
      <c r="A646" s="34">
        <v>45705.0</v>
      </c>
      <c r="B646" s="168">
        <v>45716.0</v>
      </c>
      <c r="C646" s="35">
        <v>223148.0</v>
      </c>
      <c r="D646" s="35"/>
      <c r="E646" s="34">
        <v>45474.0</v>
      </c>
      <c r="F646" s="36">
        <f t="shared" si="4"/>
        <v>7</v>
      </c>
      <c r="G646" s="34">
        <v>45511.0</v>
      </c>
      <c r="H646" s="36">
        <f t="shared" si="5"/>
        <v>6</v>
      </c>
      <c r="I646" s="35" t="s">
        <v>43</v>
      </c>
      <c r="J646" s="39"/>
      <c r="K646" s="38"/>
      <c r="L646" s="39"/>
      <c r="M646" s="39"/>
      <c r="N646" s="35" t="s">
        <v>17</v>
      </c>
      <c r="O646" s="40"/>
      <c r="P646" s="61"/>
      <c r="Q646" s="61"/>
      <c r="R646" s="61"/>
      <c r="S646" s="61"/>
      <c r="T646" s="61"/>
      <c r="U646" s="80"/>
      <c r="V646" s="80"/>
      <c r="W646" s="80"/>
    </row>
    <row r="647">
      <c r="A647" s="34">
        <v>45698.0</v>
      </c>
      <c r="B647" s="168">
        <v>45713.0</v>
      </c>
      <c r="C647" s="35">
        <v>214899.0</v>
      </c>
      <c r="D647" s="35"/>
      <c r="E647" s="34">
        <v>45413.0</v>
      </c>
      <c r="F647" s="36">
        <f t="shared" si="4"/>
        <v>9</v>
      </c>
      <c r="G647" s="34">
        <v>45447.0</v>
      </c>
      <c r="H647" s="36">
        <f t="shared" si="5"/>
        <v>8</v>
      </c>
      <c r="I647" s="35" t="s">
        <v>46</v>
      </c>
      <c r="J647" s="35" t="s">
        <v>31</v>
      </c>
      <c r="K647" s="48" t="s">
        <v>51</v>
      </c>
      <c r="L647" s="39"/>
      <c r="M647" s="37">
        <v>45713.0</v>
      </c>
      <c r="N647" s="35" t="s">
        <v>15</v>
      </c>
      <c r="O647" s="40"/>
      <c r="P647" s="61"/>
      <c r="Q647" s="61"/>
      <c r="R647" s="61"/>
      <c r="S647" s="61"/>
      <c r="T647" s="61"/>
      <c r="U647" s="80"/>
      <c r="V647" s="80"/>
      <c r="W647" s="80"/>
    </row>
    <row r="648">
      <c r="A648" s="34">
        <v>45705.0</v>
      </c>
      <c r="B648" s="168">
        <v>45716.0</v>
      </c>
      <c r="C648" s="35">
        <v>104760.0</v>
      </c>
      <c r="D648" s="35"/>
      <c r="E648" s="34">
        <v>44470.0</v>
      </c>
      <c r="F648" s="36">
        <f t="shared" si="4"/>
        <v>40</v>
      </c>
      <c r="G648" s="34">
        <v>44470.0</v>
      </c>
      <c r="H648" s="36">
        <f t="shared" si="5"/>
        <v>40</v>
      </c>
      <c r="I648" s="35" t="s">
        <v>49</v>
      </c>
      <c r="J648" s="39"/>
      <c r="K648" s="38"/>
      <c r="L648" s="39"/>
      <c r="M648" s="39"/>
      <c r="N648" s="35" t="s">
        <v>17</v>
      </c>
      <c r="O648" s="40"/>
      <c r="P648" s="61"/>
      <c r="Q648" s="61"/>
      <c r="R648" s="61"/>
      <c r="S648" s="61"/>
      <c r="T648" s="61"/>
      <c r="U648" s="80"/>
      <c r="V648" s="80"/>
      <c r="W648" s="80"/>
    </row>
    <row r="649">
      <c r="A649" s="34">
        <v>45667.0</v>
      </c>
      <c r="B649" s="34">
        <v>45712.0</v>
      </c>
      <c r="C649" s="35">
        <v>237039.0</v>
      </c>
      <c r="D649" s="35"/>
      <c r="E649" s="34">
        <v>45597.0</v>
      </c>
      <c r="F649" s="36">
        <f t="shared" si="4"/>
        <v>3</v>
      </c>
      <c r="G649" s="37">
        <v>45639.0</v>
      </c>
      <c r="H649" s="36">
        <f t="shared" si="5"/>
        <v>2</v>
      </c>
      <c r="I649" s="35" t="s">
        <v>49</v>
      </c>
      <c r="J649" s="35">
        <v>207.0</v>
      </c>
      <c r="K649" s="48" t="s">
        <v>74</v>
      </c>
      <c r="L649" s="35" t="s">
        <v>54</v>
      </c>
      <c r="M649" s="34">
        <v>45712.0</v>
      </c>
      <c r="N649" s="35" t="s">
        <v>15</v>
      </c>
      <c r="O649" s="40"/>
      <c r="P649" s="61"/>
      <c r="Q649" s="61"/>
      <c r="R649" s="61"/>
      <c r="S649" s="61"/>
      <c r="T649" s="61"/>
      <c r="U649" s="80"/>
      <c r="V649" s="80"/>
      <c r="W649" s="80"/>
    </row>
    <row r="650">
      <c r="A650" s="34">
        <v>45705.0</v>
      </c>
      <c r="B650" s="168">
        <v>45716.0</v>
      </c>
      <c r="C650" s="35">
        <v>127542.0</v>
      </c>
      <c r="D650" s="35"/>
      <c r="E650" s="34">
        <v>44593.0</v>
      </c>
      <c r="F650" s="39"/>
      <c r="G650" s="34">
        <v>44691.0</v>
      </c>
      <c r="H650" s="35"/>
      <c r="I650" s="35" t="s">
        <v>39</v>
      </c>
      <c r="J650" s="35" t="s">
        <v>31</v>
      </c>
      <c r="K650" s="38"/>
      <c r="L650" s="39"/>
      <c r="M650" s="39"/>
      <c r="N650" s="35" t="s">
        <v>17</v>
      </c>
      <c r="O650" s="40"/>
      <c r="P650" s="61"/>
      <c r="Q650" s="61"/>
      <c r="R650" s="61"/>
      <c r="S650" s="61"/>
      <c r="T650" s="61"/>
      <c r="U650" s="80"/>
      <c r="V650" s="80"/>
      <c r="W650" s="80"/>
    </row>
    <row r="651">
      <c r="A651" s="85"/>
      <c r="B651" s="172"/>
      <c r="C651" s="83"/>
      <c r="D651" s="83"/>
      <c r="E651" s="85"/>
      <c r="F651" s="135"/>
      <c r="G651" s="85"/>
      <c r="H651" s="83"/>
      <c r="I651" s="83"/>
      <c r="J651" s="83"/>
      <c r="K651" s="173"/>
      <c r="L651" s="135"/>
      <c r="M651" s="135"/>
      <c r="N651" s="83"/>
      <c r="O651" s="135"/>
      <c r="P651" s="61"/>
      <c r="Q651" s="61"/>
      <c r="R651" s="61"/>
      <c r="S651" s="61"/>
      <c r="T651" s="61"/>
      <c r="U651" s="80"/>
      <c r="V651" s="80"/>
      <c r="W651" s="80"/>
    </row>
    <row r="652">
      <c r="A652" s="85"/>
      <c r="B652" s="172"/>
      <c r="C652" s="83"/>
      <c r="D652" s="83"/>
      <c r="E652" s="85"/>
      <c r="F652" s="135"/>
      <c r="G652" s="85"/>
      <c r="H652" s="83"/>
      <c r="I652" s="83"/>
      <c r="J652" s="83"/>
      <c r="K652" s="173"/>
      <c r="L652" s="135"/>
      <c r="M652" s="135"/>
      <c r="N652" s="83"/>
      <c r="O652" s="135"/>
      <c r="P652" s="61"/>
      <c r="Q652" s="61"/>
      <c r="R652" s="61"/>
      <c r="S652" s="61"/>
      <c r="T652" s="61"/>
      <c r="U652" s="80"/>
      <c r="V652" s="80"/>
      <c r="W652" s="80"/>
    </row>
    <row r="653">
      <c r="A653" s="85"/>
      <c r="B653" s="172"/>
      <c r="C653" s="83"/>
      <c r="D653" s="83"/>
      <c r="E653" s="85"/>
      <c r="F653" s="135"/>
      <c r="G653" s="85"/>
      <c r="H653" s="83"/>
      <c r="I653" s="83"/>
      <c r="J653" s="83"/>
      <c r="K653" s="173"/>
      <c r="L653" s="135"/>
      <c r="M653" s="135"/>
      <c r="N653" s="83"/>
      <c r="O653" s="135"/>
      <c r="P653" s="61"/>
      <c r="Q653" s="61"/>
      <c r="R653" s="61"/>
      <c r="S653" s="61"/>
      <c r="T653" s="61"/>
      <c r="U653" s="80"/>
      <c r="V653" s="80"/>
      <c r="W653" s="80"/>
    </row>
    <row r="654">
      <c r="A654" s="85"/>
      <c r="B654" s="172"/>
      <c r="C654" s="83"/>
      <c r="D654" s="83"/>
      <c r="E654" s="85"/>
      <c r="F654" s="135"/>
      <c r="G654" s="85"/>
      <c r="H654" s="83"/>
      <c r="I654" s="83"/>
      <c r="J654" s="83"/>
      <c r="K654" s="173"/>
      <c r="L654" s="135"/>
      <c r="M654" s="135"/>
      <c r="N654" s="83"/>
      <c r="O654" s="135"/>
      <c r="P654" s="61"/>
      <c r="Q654" s="61"/>
      <c r="R654" s="61"/>
      <c r="S654" s="61"/>
      <c r="T654" s="61"/>
      <c r="U654" s="80"/>
      <c r="V654" s="80"/>
      <c r="W654" s="80"/>
    </row>
    <row r="655">
      <c r="A655" s="85"/>
      <c r="B655" s="172"/>
      <c r="C655" s="83"/>
      <c r="D655" s="83"/>
      <c r="E655" s="85"/>
      <c r="F655" s="135"/>
      <c r="G655" s="85"/>
      <c r="H655" s="83"/>
      <c r="I655" s="83"/>
      <c r="J655" s="83"/>
      <c r="K655" s="173"/>
      <c r="L655" s="135"/>
      <c r="M655" s="135"/>
      <c r="N655" s="83"/>
      <c r="O655" s="135"/>
      <c r="P655" s="61"/>
      <c r="Q655" s="61"/>
      <c r="R655" s="61"/>
      <c r="S655" s="61"/>
      <c r="T655" s="61"/>
      <c r="U655" s="80"/>
      <c r="V655" s="80"/>
      <c r="W655" s="80"/>
    </row>
    <row r="656">
      <c r="A656" s="85"/>
      <c r="B656" s="172"/>
      <c r="C656" s="83"/>
      <c r="D656" s="83"/>
      <c r="E656" s="85"/>
      <c r="F656" s="135"/>
      <c r="G656" s="85"/>
      <c r="H656" s="83"/>
      <c r="I656" s="83"/>
      <c r="J656" s="83"/>
      <c r="K656" s="173"/>
      <c r="L656" s="135"/>
      <c r="M656" s="135"/>
      <c r="N656" s="83"/>
      <c r="O656" s="135"/>
      <c r="P656" s="61"/>
      <c r="Q656" s="61"/>
      <c r="R656" s="61"/>
      <c r="S656" s="61"/>
      <c r="T656" s="61"/>
      <c r="U656" s="80"/>
      <c r="V656" s="80"/>
      <c r="W656" s="80"/>
    </row>
    <row r="657">
      <c r="A657" s="85"/>
      <c r="B657" s="172"/>
      <c r="C657" s="83"/>
      <c r="D657" s="83"/>
      <c r="E657" s="85"/>
      <c r="F657" s="135"/>
      <c r="G657" s="85"/>
      <c r="H657" s="83"/>
      <c r="I657" s="83"/>
      <c r="J657" s="83"/>
      <c r="K657" s="173"/>
      <c r="L657" s="135"/>
      <c r="M657" s="135"/>
      <c r="N657" s="83"/>
      <c r="O657" s="135"/>
      <c r="P657" s="61"/>
      <c r="Q657" s="61"/>
      <c r="R657" s="61"/>
      <c r="S657" s="61"/>
      <c r="T657" s="61"/>
      <c r="U657" s="80"/>
      <c r="V657" s="80"/>
      <c r="W657" s="80"/>
    </row>
    <row r="658">
      <c r="A658" s="85"/>
      <c r="B658" s="172"/>
      <c r="C658" s="83"/>
      <c r="D658" s="83"/>
      <c r="E658" s="85"/>
      <c r="F658" s="135"/>
      <c r="G658" s="85"/>
      <c r="H658" s="83"/>
      <c r="I658" s="83"/>
      <c r="J658" s="83"/>
      <c r="K658" s="173"/>
      <c r="L658" s="135"/>
      <c r="M658" s="135"/>
      <c r="N658" s="83"/>
      <c r="O658" s="135"/>
      <c r="P658" s="61"/>
      <c r="Q658" s="61"/>
      <c r="R658" s="61"/>
      <c r="S658" s="61"/>
      <c r="T658" s="61"/>
      <c r="U658" s="80"/>
      <c r="V658" s="80"/>
      <c r="W658" s="80"/>
    </row>
    <row r="659">
      <c r="A659" s="85"/>
      <c r="B659" s="172"/>
      <c r="C659" s="83"/>
      <c r="D659" s="83"/>
      <c r="E659" s="85"/>
      <c r="F659" s="135"/>
      <c r="G659" s="85"/>
      <c r="H659" s="83"/>
      <c r="I659" s="83"/>
      <c r="J659" s="83"/>
      <c r="K659" s="173"/>
      <c r="L659" s="135"/>
      <c r="M659" s="135"/>
      <c r="N659" s="83"/>
      <c r="O659" s="135"/>
      <c r="P659" s="61"/>
      <c r="Q659" s="61"/>
      <c r="R659" s="61"/>
      <c r="S659" s="61"/>
      <c r="T659" s="61"/>
      <c r="U659" s="80"/>
      <c r="V659" s="80"/>
      <c r="W659" s="80"/>
    </row>
    <row r="660">
      <c r="A660" s="85"/>
      <c r="B660" s="172"/>
      <c r="C660" s="83"/>
      <c r="D660" s="83"/>
      <c r="E660" s="85"/>
      <c r="F660" s="135"/>
      <c r="G660" s="85"/>
      <c r="H660" s="83"/>
      <c r="I660" s="83"/>
      <c r="J660" s="83"/>
      <c r="K660" s="173"/>
      <c r="L660" s="135"/>
      <c r="M660" s="135"/>
      <c r="N660" s="83"/>
      <c r="O660" s="135"/>
      <c r="P660" s="61"/>
      <c r="Q660" s="61"/>
      <c r="R660" s="61"/>
      <c r="S660" s="61"/>
      <c r="T660" s="61"/>
      <c r="U660" s="80"/>
      <c r="V660" s="80"/>
      <c r="W660" s="80"/>
    </row>
    <row r="661">
      <c r="A661" s="85"/>
      <c r="B661" s="172"/>
      <c r="C661" s="83"/>
      <c r="D661" s="83"/>
      <c r="E661" s="85"/>
      <c r="F661" s="135"/>
      <c r="G661" s="85"/>
      <c r="H661" s="83"/>
      <c r="I661" s="83"/>
      <c r="J661" s="83"/>
      <c r="K661" s="173"/>
      <c r="L661" s="135"/>
      <c r="M661" s="135"/>
      <c r="N661" s="83"/>
      <c r="O661" s="135"/>
      <c r="P661" s="61"/>
      <c r="Q661" s="61"/>
      <c r="R661" s="61"/>
      <c r="S661" s="61"/>
      <c r="T661" s="61"/>
      <c r="U661" s="80"/>
      <c r="V661" s="80"/>
      <c r="W661" s="80"/>
    </row>
    <row r="662">
      <c r="A662" s="85"/>
      <c r="B662" s="172"/>
      <c r="C662" s="83"/>
      <c r="D662" s="83"/>
      <c r="E662" s="85"/>
      <c r="F662" s="135"/>
      <c r="G662" s="85"/>
      <c r="H662" s="83"/>
      <c r="I662" s="83"/>
      <c r="J662" s="83"/>
      <c r="K662" s="173"/>
      <c r="L662" s="135"/>
      <c r="M662" s="135"/>
      <c r="N662" s="83"/>
      <c r="O662" s="135"/>
      <c r="P662" s="61"/>
      <c r="Q662" s="61"/>
      <c r="R662" s="61"/>
      <c r="S662" s="61"/>
      <c r="T662" s="61"/>
      <c r="U662" s="80"/>
      <c r="V662" s="80"/>
      <c r="W662" s="80"/>
    </row>
    <row r="663">
      <c r="A663" s="85"/>
      <c r="B663" s="172"/>
      <c r="C663" s="83"/>
      <c r="D663" s="83"/>
      <c r="E663" s="85"/>
      <c r="F663" s="135"/>
      <c r="G663" s="85"/>
      <c r="H663" s="83"/>
      <c r="I663" s="83"/>
      <c r="J663" s="83"/>
      <c r="K663" s="173"/>
      <c r="L663" s="135"/>
      <c r="M663" s="135"/>
      <c r="N663" s="83"/>
      <c r="O663" s="135"/>
      <c r="P663" s="61"/>
      <c r="Q663" s="61"/>
      <c r="R663" s="61"/>
      <c r="S663" s="61"/>
      <c r="T663" s="61"/>
      <c r="U663" s="80"/>
      <c r="V663" s="80"/>
      <c r="W663" s="80"/>
    </row>
    <row r="664">
      <c r="A664" s="85"/>
      <c r="B664" s="172"/>
      <c r="C664" s="83"/>
      <c r="D664" s="83"/>
      <c r="E664" s="85"/>
      <c r="F664" s="135"/>
      <c r="G664" s="85"/>
      <c r="H664" s="83"/>
      <c r="I664" s="83"/>
      <c r="J664" s="83"/>
      <c r="K664" s="173"/>
      <c r="L664" s="135"/>
      <c r="M664" s="135"/>
      <c r="N664" s="83"/>
      <c r="O664" s="135"/>
      <c r="P664" s="61"/>
      <c r="Q664" s="61"/>
      <c r="R664" s="61"/>
      <c r="S664" s="61"/>
      <c r="T664" s="61"/>
      <c r="U664" s="80"/>
      <c r="V664" s="80"/>
      <c r="W664" s="80"/>
    </row>
    <row r="665">
      <c r="A665" s="85"/>
      <c r="B665" s="172"/>
      <c r="C665" s="83"/>
      <c r="D665" s="83"/>
      <c r="E665" s="85"/>
      <c r="F665" s="135"/>
      <c r="G665" s="85"/>
      <c r="H665" s="83"/>
      <c r="I665" s="83"/>
      <c r="J665" s="83"/>
      <c r="K665" s="173"/>
      <c r="L665" s="135"/>
      <c r="M665" s="135"/>
      <c r="N665" s="83"/>
      <c r="O665" s="135"/>
      <c r="P665" s="61"/>
      <c r="Q665" s="61"/>
      <c r="R665" s="61"/>
      <c r="S665" s="61"/>
      <c r="T665" s="61"/>
      <c r="U665" s="80"/>
      <c r="V665" s="80"/>
      <c r="W665" s="80"/>
    </row>
    <row r="666">
      <c r="A666" s="85"/>
      <c r="B666" s="172"/>
      <c r="C666" s="83"/>
      <c r="D666" s="83"/>
      <c r="E666" s="85"/>
      <c r="F666" s="135"/>
      <c r="G666" s="85"/>
      <c r="H666" s="83"/>
      <c r="I666" s="83"/>
      <c r="J666" s="83"/>
      <c r="K666" s="173"/>
      <c r="L666" s="135"/>
      <c r="M666" s="135"/>
      <c r="N666" s="83"/>
      <c r="O666" s="135"/>
      <c r="P666" s="61"/>
      <c r="Q666" s="61"/>
      <c r="R666" s="61"/>
      <c r="S666" s="61"/>
      <c r="T666" s="61"/>
      <c r="U666" s="80"/>
      <c r="V666" s="80"/>
      <c r="W666" s="80"/>
    </row>
    <row r="667">
      <c r="A667" s="85"/>
      <c r="B667" s="172"/>
      <c r="C667" s="83"/>
      <c r="D667" s="83"/>
      <c r="E667" s="85"/>
      <c r="F667" s="135"/>
      <c r="G667" s="85"/>
      <c r="H667" s="83"/>
      <c r="I667" s="83"/>
      <c r="J667" s="83"/>
      <c r="K667" s="173"/>
      <c r="L667" s="135"/>
      <c r="M667" s="135"/>
      <c r="N667" s="83"/>
      <c r="O667" s="135"/>
      <c r="P667" s="61"/>
      <c r="Q667" s="61"/>
      <c r="R667" s="61"/>
      <c r="S667" s="61"/>
      <c r="T667" s="61"/>
      <c r="U667" s="80"/>
      <c r="V667" s="80"/>
      <c r="W667" s="80"/>
    </row>
    <row r="668">
      <c r="A668" s="85"/>
      <c r="B668" s="172"/>
      <c r="C668" s="83"/>
      <c r="D668" s="83"/>
      <c r="E668" s="85"/>
      <c r="F668" s="135"/>
      <c r="G668" s="85"/>
      <c r="H668" s="83"/>
      <c r="I668" s="83"/>
      <c r="J668" s="83"/>
      <c r="K668" s="173"/>
      <c r="L668" s="135"/>
      <c r="M668" s="135"/>
      <c r="N668" s="83"/>
      <c r="O668" s="135"/>
      <c r="P668" s="61"/>
      <c r="Q668" s="61"/>
      <c r="R668" s="61"/>
      <c r="S668" s="61"/>
      <c r="T668" s="61"/>
      <c r="U668" s="80"/>
      <c r="V668" s="80"/>
      <c r="W668" s="80"/>
    </row>
    <row r="669">
      <c r="A669" s="85"/>
      <c r="B669" s="172"/>
      <c r="C669" s="83"/>
      <c r="D669" s="83"/>
      <c r="E669" s="85"/>
      <c r="F669" s="135"/>
      <c r="G669" s="85"/>
      <c r="H669" s="83"/>
      <c r="I669" s="83"/>
      <c r="J669" s="83"/>
      <c r="K669" s="173"/>
      <c r="L669" s="135"/>
      <c r="M669" s="135"/>
      <c r="N669" s="83"/>
      <c r="O669" s="135"/>
      <c r="P669" s="61"/>
      <c r="Q669" s="61"/>
      <c r="R669" s="61"/>
      <c r="S669" s="61"/>
      <c r="T669" s="61"/>
      <c r="U669" s="80"/>
      <c r="V669" s="80"/>
      <c r="W669" s="80"/>
    </row>
    <row r="670">
      <c r="A670" s="85"/>
      <c r="B670" s="172"/>
      <c r="C670" s="83"/>
      <c r="D670" s="83"/>
      <c r="E670" s="85"/>
      <c r="F670" s="135"/>
      <c r="G670" s="85"/>
      <c r="H670" s="83"/>
      <c r="I670" s="83"/>
      <c r="J670" s="83"/>
      <c r="K670" s="173"/>
      <c r="L670" s="135"/>
      <c r="M670" s="135"/>
      <c r="N670" s="83"/>
      <c r="O670" s="135"/>
      <c r="P670" s="61"/>
      <c r="Q670" s="61"/>
      <c r="R670" s="61"/>
      <c r="S670" s="61"/>
      <c r="T670" s="61"/>
      <c r="U670" s="80"/>
      <c r="V670" s="80"/>
      <c r="W670" s="80"/>
    </row>
    <row r="671">
      <c r="A671" s="85"/>
      <c r="B671" s="172"/>
      <c r="C671" s="83"/>
      <c r="D671" s="83"/>
      <c r="E671" s="85"/>
      <c r="F671" s="135"/>
      <c r="G671" s="85"/>
      <c r="H671" s="83"/>
      <c r="I671" s="83"/>
      <c r="J671" s="83"/>
      <c r="K671" s="173"/>
      <c r="L671" s="135"/>
      <c r="M671" s="135"/>
      <c r="N671" s="83"/>
      <c r="O671" s="135"/>
      <c r="P671" s="61"/>
      <c r="Q671" s="61"/>
      <c r="R671" s="61"/>
      <c r="S671" s="61"/>
      <c r="T671" s="61"/>
      <c r="U671" s="80"/>
      <c r="V671" s="80"/>
      <c r="W671" s="80"/>
    </row>
    <row r="672">
      <c r="A672" s="85"/>
      <c r="B672" s="172"/>
      <c r="C672" s="83"/>
      <c r="D672" s="83"/>
      <c r="E672" s="85"/>
      <c r="F672" s="135"/>
      <c r="G672" s="85"/>
      <c r="H672" s="83"/>
      <c r="I672" s="83"/>
      <c r="J672" s="83"/>
      <c r="K672" s="173"/>
      <c r="L672" s="135"/>
      <c r="M672" s="135"/>
      <c r="N672" s="83"/>
      <c r="O672" s="135"/>
      <c r="P672" s="61"/>
      <c r="Q672" s="61"/>
      <c r="R672" s="61"/>
      <c r="S672" s="61"/>
      <c r="T672" s="61"/>
      <c r="U672" s="80"/>
      <c r="V672" s="80"/>
      <c r="W672" s="80"/>
    </row>
    <row r="673">
      <c r="A673" s="85"/>
      <c r="B673" s="172"/>
      <c r="C673" s="83"/>
      <c r="D673" s="83"/>
      <c r="E673" s="85"/>
      <c r="F673" s="135"/>
      <c r="G673" s="85"/>
      <c r="H673" s="83"/>
      <c r="I673" s="83"/>
      <c r="J673" s="83"/>
      <c r="K673" s="173"/>
      <c r="L673" s="135"/>
      <c r="M673" s="135"/>
      <c r="N673" s="83"/>
      <c r="O673" s="135"/>
      <c r="P673" s="61"/>
      <c r="Q673" s="61"/>
      <c r="R673" s="61"/>
      <c r="S673" s="61"/>
      <c r="T673" s="61"/>
      <c r="U673" s="80"/>
      <c r="V673" s="80"/>
      <c r="W673" s="80"/>
    </row>
    <row r="674">
      <c r="A674" s="85"/>
      <c r="B674" s="172"/>
      <c r="C674" s="83"/>
      <c r="D674" s="83"/>
      <c r="E674" s="85"/>
      <c r="F674" s="135"/>
      <c r="G674" s="85"/>
      <c r="H674" s="83"/>
      <c r="I674" s="83"/>
      <c r="J674" s="83"/>
      <c r="K674" s="173"/>
      <c r="L674" s="135"/>
      <c r="M674" s="135"/>
      <c r="N674" s="83"/>
      <c r="O674" s="135"/>
      <c r="P674" s="61"/>
      <c r="Q674" s="61"/>
      <c r="R674" s="61"/>
      <c r="S674" s="61"/>
      <c r="T674" s="61"/>
      <c r="U674" s="80"/>
      <c r="V674" s="80"/>
      <c r="W674" s="80"/>
    </row>
    <row r="675">
      <c r="A675" s="85"/>
      <c r="B675" s="172"/>
      <c r="C675" s="83"/>
      <c r="D675" s="83"/>
      <c r="E675" s="85"/>
      <c r="F675" s="135"/>
      <c r="G675" s="85"/>
      <c r="H675" s="83"/>
      <c r="I675" s="83"/>
      <c r="J675" s="83"/>
      <c r="K675" s="173"/>
      <c r="L675" s="135"/>
      <c r="M675" s="135"/>
      <c r="N675" s="83"/>
      <c r="O675" s="135"/>
      <c r="P675" s="61"/>
      <c r="Q675" s="61"/>
      <c r="R675" s="61"/>
      <c r="S675" s="61"/>
      <c r="T675" s="61"/>
      <c r="U675" s="80"/>
      <c r="V675" s="80"/>
      <c r="W675" s="80"/>
    </row>
    <row r="676">
      <c r="A676" s="85"/>
      <c r="B676" s="172"/>
      <c r="C676" s="83"/>
      <c r="D676" s="83"/>
      <c r="E676" s="85"/>
      <c r="F676" s="135"/>
      <c r="G676" s="85"/>
      <c r="H676" s="83"/>
      <c r="I676" s="83"/>
      <c r="J676" s="83"/>
      <c r="K676" s="173"/>
      <c r="L676" s="135"/>
      <c r="M676" s="135"/>
      <c r="N676" s="83"/>
      <c r="O676" s="135"/>
      <c r="P676" s="61"/>
      <c r="Q676" s="61"/>
      <c r="R676" s="61"/>
      <c r="S676" s="61"/>
      <c r="T676" s="61"/>
      <c r="U676" s="80"/>
      <c r="V676" s="80"/>
      <c r="W676" s="80"/>
    </row>
    <row r="677">
      <c r="A677" s="85"/>
      <c r="B677" s="172"/>
      <c r="C677" s="83"/>
      <c r="D677" s="83"/>
      <c r="E677" s="85"/>
      <c r="F677" s="135"/>
      <c r="G677" s="85"/>
      <c r="H677" s="83"/>
      <c r="I677" s="83"/>
      <c r="J677" s="83"/>
      <c r="K677" s="173"/>
      <c r="L677" s="135"/>
      <c r="M677" s="135"/>
      <c r="N677" s="83"/>
      <c r="O677" s="135"/>
      <c r="P677" s="61"/>
      <c r="Q677" s="61"/>
      <c r="R677" s="61"/>
      <c r="S677" s="61"/>
      <c r="T677" s="61"/>
      <c r="U677" s="80"/>
      <c r="V677" s="80"/>
      <c r="W677" s="80"/>
    </row>
    <row r="678">
      <c r="A678" s="85"/>
      <c r="B678" s="172"/>
      <c r="C678" s="83"/>
      <c r="D678" s="83"/>
      <c r="E678" s="85"/>
      <c r="F678" s="135"/>
      <c r="G678" s="85"/>
      <c r="H678" s="83"/>
      <c r="I678" s="83"/>
      <c r="J678" s="83"/>
      <c r="K678" s="173"/>
      <c r="L678" s="135"/>
      <c r="M678" s="135"/>
      <c r="N678" s="83"/>
      <c r="O678" s="135"/>
      <c r="P678" s="61"/>
      <c r="Q678" s="61"/>
      <c r="R678" s="61"/>
      <c r="S678" s="61"/>
      <c r="T678" s="61"/>
      <c r="U678" s="80"/>
      <c r="V678" s="80"/>
      <c r="W678" s="80"/>
    </row>
    <row r="679">
      <c r="A679" s="85"/>
      <c r="B679" s="172"/>
      <c r="C679" s="83"/>
      <c r="D679" s="83"/>
      <c r="E679" s="85"/>
      <c r="F679" s="135"/>
      <c r="G679" s="85"/>
      <c r="H679" s="83"/>
      <c r="I679" s="83"/>
      <c r="J679" s="83"/>
      <c r="K679" s="173"/>
      <c r="L679" s="135"/>
      <c r="M679" s="135"/>
      <c r="N679" s="83"/>
      <c r="O679" s="135"/>
      <c r="P679" s="61"/>
      <c r="Q679" s="61"/>
      <c r="R679" s="61"/>
      <c r="S679" s="61"/>
      <c r="T679" s="61"/>
      <c r="U679" s="80"/>
      <c r="V679" s="80"/>
      <c r="W679" s="80"/>
    </row>
    <row r="680">
      <c r="A680" s="85"/>
      <c r="B680" s="172"/>
      <c r="C680" s="83"/>
      <c r="D680" s="83"/>
      <c r="E680" s="85"/>
      <c r="F680" s="135"/>
      <c r="G680" s="85"/>
      <c r="H680" s="83"/>
      <c r="I680" s="83"/>
      <c r="J680" s="83"/>
      <c r="K680" s="173"/>
      <c r="L680" s="135"/>
      <c r="M680" s="135"/>
      <c r="N680" s="83"/>
      <c r="O680" s="135"/>
      <c r="P680" s="61"/>
      <c r="Q680" s="61"/>
      <c r="R680" s="61"/>
      <c r="S680" s="61"/>
      <c r="T680" s="61"/>
      <c r="U680" s="80"/>
      <c r="V680" s="80"/>
      <c r="W680" s="80"/>
    </row>
    <row r="681">
      <c r="A681" s="85"/>
      <c r="B681" s="172"/>
      <c r="C681" s="83"/>
      <c r="D681" s="83"/>
      <c r="E681" s="85"/>
      <c r="F681" s="135"/>
      <c r="G681" s="85"/>
      <c r="H681" s="83"/>
      <c r="I681" s="83"/>
      <c r="J681" s="83"/>
      <c r="K681" s="173"/>
      <c r="L681" s="135"/>
      <c r="M681" s="135"/>
      <c r="N681" s="83"/>
      <c r="O681" s="135"/>
      <c r="P681" s="61"/>
      <c r="Q681" s="61"/>
      <c r="R681" s="61"/>
      <c r="S681" s="61"/>
      <c r="T681" s="61"/>
      <c r="U681" s="80"/>
      <c r="V681" s="80"/>
      <c r="W681" s="80"/>
    </row>
    <row r="682">
      <c r="A682" s="85"/>
      <c r="B682" s="172"/>
      <c r="C682" s="83"/>
      <c r="D682" s="83"/>
      <c r="E682" s="85"/>
      <c r="F682" s="135"/>
      <c r="G682" s="85"/>
      <c r="H682" s="83"/>
      <c r="I682" s="83"/>
      <c r="J682" s="83"/>
      <c r="K682" s="173"/>
      <c r="L682" s="135"/>
      <c r="M682" s="135"/>
      <c r="N682" s="83"/>
      <c r="O682" s="135"/>
      <c r="P682" s="61"/>
      <c r="Q682" s="61"/>
      <c r="R682" s="61"/>
      <c r="S682" s="61"/>
      <c r="T682" s="61"/>
      <c r="U682" s="80"/>
      <c r="V682" s="80"/>
      <c r="W682" s="80"/>
    </row>
    <row r="683">
      <c r="A683" s="85"/>
      <c r="B683" s="172"/>
      <c r="C683" s="83"/>
      <c r="D683" s="83"/>
      <c r="E683" s="85"/>
      <c r="F683" s="135"/>
      <c r="G683" s="85"/>
      <c r="H683" s="83"/>
      <c r="I683" s="83"/>
      <c r="J683" s="83"/>
      <c r="K683" s="173"/>
      <c r="L683" s="135"/>
      <c r="M683" s="135"/>
      <c r="N683" s="83"/>
      <c r="O683" s="135"/>
      <c r="P683" s="61"/>
      <c r="Q683" s="61"/>
      <c r="R683" s="61"/>
      <c r="S683" s="61"/>
      <c r="T683" s="61"/>
      <c r="U683" s="80"/>
      <c r="V683" s="80"/>
      <c r="W683" s="80"/>
    </row>
    <row r="684">
      <c r="A684" s="85"/>
      <c r="B684" s="172"/>
      <c r="C684" s="83"/>
      <c r="D684" s="83"/>
      <c r="E684" s="85"/>
      <c r="F684" s="135"/>
      <c r="G684" s="85"/>
      <c r="H684" s="83"/>
      <c r="I684" s="83"/>
      <c r="J684" s="83"/>
      <c r="K684" s="173"/>
      <c r="L684" s="135"/>
      <c r="M684" s="135"/>
      <c r="N684" s="83"/>
      <c r="O684" s="135"/>
      <c r="P684" s="61"/>
      <c r="Q684" s="61"/>
      <c r="R684" s="61"/>
      <c r="S684" s="61"/>
      <c r="T684" s="61"/>
      <c r="U684" s="80"/>
      <c r="V684" s="80"/>
      <c r="W684" s="80"/>
    </row>
    <row r="685">
      <c r="A685" s="85"/>
      <c r="B685" s="172"/>
      <c r="C685" s="83"/>
      <c r="D685" s="83"/>
      <c r="E685" s="85"/>
      <c r="F685" s="135"/>
      <c r="G685" s="85"/>
      <c r="H685" s="83"/>
      <c r="I685" s="83"/>
      <c r="J685" s="83"/>
      <c r="K685" s="173"/>
      <c r="L685" s="135"/>
      <c r="M685" s="135"/>
      <c r="N685" s="83"/>
      <c r="O685" s="135"/>
      <c r="P685" s="61"/>
      <c r="Q685" s="61"/>
      <c r="R685" s="61"/>
      <c r="S685" s="61"/>
      <c r="T685" s="61"/>
      <c r="U685" s="80"/>
      <c r="V685" s="80"/>
      <c r="W685" s="80"/>
    </row>
    <row r="686">
      <c r="A686" s="85"/>
      <c r="B686" s="172"/>
      <c r="C686" s="83"/>
      <c r="D686" s="83"/>
      <c r="E686" s="85"/>
      <c r="F686" s="135"/>
      <c r="G686" s="85"/>
      <c r="H686" s="83"/>
      <c r="I686" s="83"/>
      <c r="J686" s="83"/>
      <c r="K686" s="173"/>
      <c r="L686" s="135"/>
      <c r="M686" s="135"/>
      <c r="N686" s="83"/>
      <c r="O686" s="135"/>
      <c r="P686" s="61"/>
      <c r="Q686" s="61"/>
      <c r="R686" s="61"/>
      <c r="S686" s="61"/>
      <c r="T686" s="61"/>
      <c r="U686" s="80"/>
      <c r="V686" s="80"/>
      <c r="W686" s="80"/>
    </row>
    <row r="687">
      <c r="A687" s="85"/>
      <c r="B687" s="172"/>
      <c r="C687" s="83"/>
      <c r="D687" s="83"/>
      <c r="E687" s="85"/>
      <c r="F687" s="135"/>
      <c r="G687" s="85"/>
      <c r="H687" s="83"/>
      <c r="I687" s="83"/>
      <c r="J687" s="83"/>
      <c r="K687" s="173"/>
      <c r="L687" s="135"/>
      <c r="M687" s="135"/>
      <c r="N687" s="83"/>
      <c r="O687" s="135"/>
      <c r="P687" s="61"/>
      <c r="Q687" s="61"/>
      <c r="R687" s="61"/>
      <c r="S687" s="61"/>
      <c r="T687" s="61"/>
      <c r="U687" s="80"/>
      <c r="V687" s="80"/>
      <c r="W687" s="80"/>
    </row>
    <row r="688">
      <c r="A688" s="85"/>
      <c r="B688" s="172"/>
      <c r="C688" s="83"/>
      <c r="D688" s="83"/>
      <c r="E688" s="85"/>
      <c r="F688" s="135"/>
      <c r="G688" s="85"/>
      <c r="H688" s="83"/>
      <c r="I688" s="83"/>
      <c r="J688" s="83"/>
      <c r="K688" s="173"/>
      <c r="L688" s="135"/>
      <c r="M688" s="135"/>
      <c r="N688" s="83"/>
      <c r="O688" s="135"/>
      <c r="P688" s="61"/>
      <c r="Q688" s="61"/>
      <c r="R688" s="61"/>
      <c r="S688" s="61"/>
      <c r="T688" s="61"/>
      <c r="U688" s="80"/>
      <c r="V688" s="80"/>
      <c r="W688" s="80"/>
    </row>
    <row r="689">
      <c r="A689" s="85"/>
      <c r="B689" s="172"/>
      <c r="C689" s="83"/>
      <c r="D689" s="83"/>
      <c r="E689" s="85"/>
      <c r="F689" s="135"/>
      <c r="G689" s="85"/>
      <c r="H689" s="83"/>
      <c r="I689" s="83"/>
      <c r="J689" s="83"/>
      <c r="K689" s="173"/>
      <c r="L689" s="135"/>
      <c r="M689" s="135"/>
      <c r="N689" s="83"/>
      <c r="O689" s="135"/>
      <c r="P689" s="61"/>
      <c r="Q689" s="61"/>
      <c r="R689" s="61"/>
      <c r="S689" s="61"/>
      <c r="T689" s="61"/>
      <c r="U689" s="80"/>
      <c r="V689" s="80"/>
      <c r="W689" s="80"/>
    </row>
    <row r="690">
      <c r="A690" s="85"/>
      <c r="B690" s="172"/>
      <c r="C690" s="83"/>
      <c r="D690" s="83"/>
      <c r="E690" s="85"/>
      <c r="F690" s="135"/>
      <c r="G690" s="85"/>
      <c r="H690" s="83"/>
      <c r="I690" s="83"/>
      <c r="J690" s="83"/>
      <c r="K690" s="173"/>
      <c r="L690" s="135"/>
      <c r="M690" s="135"/>
      <c r="N690" s="83"/>
      <c r="O690" s="135"/>
      <c r="P690" s="61"/>
      <c r="Q690" s="61"/>
      <c r="R690" s="61"/>
      <c r="S690" s="61"/>
      <c r="T690" s="61"/>
      <c r="U690" s="80"/>
      <c r="V690" s="80"/>
      <c r="W690" s="80"/>
    </row>
    <row r="691">
      <c r="A691" s="85"/>
      <c r="B691" s="172"/>
      <c r="C691" s="83"/>
      <c r="D691" s="83"/>
      <c r="E691" s="85"/>
      <c r="F691" s="135"/>
      <c r="G691" s="85"/>
      <c r="H691" s="83"/>
      <c r="I691" s="83"/>
      <c r="J691" s="83"/>
      <c r="K691" s="173"/>
      <c r="L691" s="135"/>
      <c r="M691" s="135"/>
      <c r="N691" s="83"/>
      <c r="O691" s="135"/>
      <c r="P691" s="61"/>
      <c r="Q691" s="61"/>
      <c r="R691" s="61"/>
      <c r="S691" s="61"/>
      <c r="T691" s="61"/>
      <c r="U691" s="80"/>
      <c r="V691" s="80"/>
      <c r="W691" s="80"/>
    </row>
    <row r="692">
      <c r="A692" s="85"/>
      <c r="B692" s="172"/>
      <c r="C692" s="83"/>
      <c r="D692" s="83"/>
      <c r="E692" s="85"/>
      <c r="F692" s="135"/>
      <c r="G692" s="85"/>
      <c r="H692" s="83"/>
      <c r="I692" s="83"/>
      <c r="J692" s="83"/>
      <c r="K692" s="173"/>
      <c r="L692" s="135"/>
      <c r="M692" s="135"/>
      <c r="N692" s="83"/>
      <c r="O692" s="135"/>
      <c r="P692" s="61"/>
      <c r="Q692" s="61"/>
      <c r="R692" s="61"/>
      <c r="S692" s="61"/>
      <c r="T692" s="61"/>
      <c r="U692" s="80"/>
      <c r="V692" s="80"/>
      <c r="W692" s="80"/>
    </row>
    <row r="693">
      <c r="A693" s="85"/>
      <c r="B693" s="172"/>
      <c r="C693" s="83"/>
      <c r="D693" s="83"/>
      <c r="E693" s="85"/>
      <c r="F693" s="135"/>
      <c r="G693" s="85"/>
      <c r="H693" s="83"/>
      <c r="I693" s="83"/>
      <c r="J693" s="83"/>
      <c r="K693" s="173"/>
      <c r="L693" s="135"/>
      <c r="M693" s="135"/>
      <c r="N693" s="83"/>
      <c r="O693" s="135"/>
      <c r="P693" s="61"/>
      <c r="Q693" s="61"/>
      <c r="R693" s="61"/>
      <c r="S693" s="61"/>
      <c r="T693" s="61"/>
      <c r="U693" s="80"/>
      <c r="V693" s="80"/>
      <c r="W693" s="80"/>
    </row>
    <row r="694">
      <c r="A694" s="85"/>
      <c r="B694" s="172"/>
      <c r="C694" s="83"/>
      <c r="D694" s="83"/>
      <c r="E694" s="85"/>
      <c r="F694" s="135"/>
      <c r="G694" s="85"/>
      <c r="H694" s="83"/>
      <c r="I694" s="83"/>
      <c r="J694" s="83"/>
      <c r="K694" s="173"/>
      <c r="L694" s="135"/>
      <c r="M694" s="135"/>
      <c r="N694" s="83"/>
      <c r="O694" s="135"/>
      <c r="P694" s="61"/>
      <c r="Q694" s="61"/>
      <c r="R694" s="61"/>
      <c r="S694" s="61"/>
      <c r="T694" s="61"/>
      <c r="U694" s="80"/>
      <c r="V694" s="80"/>
      <c r="W694" s="80"/>
    </row>
    <row r="695">
      <c r="A695" s="85"/>
      <c r="B695" s="172"/>
      <c r="C695" s="83"/>
      <c r="D695" s="83"/>
      <c r="E695" s="85"/>
      <c r="F695" s="135"/>
      <c r="G695" s="85"/>
      <c r="H695" s="83"/>
      <c r="I695" s="83"/>
      <c r="J695" s="83"/>
      <c r="K695" s="173"/>
      <c r="L695" s="135"/>
      <c r="M695" s="135"/>
      <c r="N695" s="83"/>
      <c r="O695" s="135"/>
      <c r="P695" s="61"/>
      <c r="Q695" s="61"/>
      <c r="R695" s="61"/>
      <c r="S695" s="61"/>
      <c r="T695" s="61"/>
      <c r="U695" s="80"/>
      <c r="V695" s="80"/>
      <c r="W695" s="80"/>
    </row>
    <row r="696">
      <c r="A696" s="85"/>
      <c r="B696" s="172"/>
      <c r="C696" s="83"/>
      <c r="D696" s="83"/>
      <c r="E696" s="85"/>
      <c r="F696" s="135"/>
      <c r="G696" s="85"/>
      <c r="H696" s="83"/>
      <c r="I696" s="83"/>
      <c r="J696" s="83"/>
      <c r="K696" s="173"/>
      <c r="L696" s="135"/>
      <c r="M696" s="135"/>
      <c r="N696" s="83"/>
      <c r="O696" s="135"/>
      <c r="P696" s="61"/>
      <c r="Q696" s="61"/>
      <c r="R696" s="61"/>
      <c r="S696" s="61"/>
      <c r="T696" s="61"/>
      <c r="U696" s="80"/>
      <c r="V696" s="80"/>
      <c r="W696" s="80"/>
    </row>
    <row r="697">
      <c r="A697" s="85"/>
      <c r="B697" s="172"/>
      <c r="C697" s="83"/>
      <c r="D697" s="83"/>
      <c r="E697" s="85"/>
      <c r="F697" s="135"/>
      <c r="G697" s="85"/>
      <c r="H697" s="83"/>
      <c r="I697" s="83"/>
      <c r="J697" s="83"/>
      <c r="K697" s="173"/>
      <c r="L697" s="135"/>
      <c r="M697" s="135"/>
      <c r="N697" s="83"/>
      <c r="O697" s="135"/>
      <c r="P697" s="61"/>
      <c r="Q697" s="61"/>
      <c r="R697" s="61"/>
      <c r="S697" s="61"/>
      <c r="T697" s="61"/>
      <c r="U697" s="80"/>
      <c r="V697" s="80"/>
      <c r="W697" s="80"/>
    </row>
    <row r="698">
      <c r="A698" s="85"/>
      <c r="B698" s="172"/>
      <c r="C698" s="83"/>
      <c r="D698" s="83"/>
      <c r="E698" s="85"/>
      <c r="F698" s="135"/>
      <c r="G698" s="85"/>
      <c r="H698" s="83"/>
      <c r="I698" s="83"/>
      <c r="J698" s="83"/>
      <c r="K698" s="173"/>
      <c r="L698" s="135"/>
      <c r="M698" s="135"/>
      <c r="N698" s="83"/>
      <c r="O698" s="135"/>
      <c r="P698" s="61"/>
      <c r="Q698" s="61"/>
      <c r="R698" s="61"/>
      <c r="S698" s="61"/>
      <c r="T698" s="61"/>
      <c r="U698" s="80"/>
      <c r="V698" s="80"/>
      <c r="W698" s="80"/>
    </row>
    <row r="699">
      <c r="A699" s="85"/>
      <c r="B699" s="172"/>
      <c r="C699" s="83"/>
      <c r="D699" s="83"/>
      <c r="E699" s="85"/>
      <c r="F699" s="135"/>
      <c r="G699" s="85"/>
      <c r="H699" s="83"/>
      <c r="I699" s="83"/>
      <c r="J699" s="83"/>
      <c r="K699" s="173"/>
      <c r="L699" s="135"/>
      <c r="M699" s="135"/>
      <c r="N699" s="83"/>
      <c r="O699" s="135"/>
      <c r="P699" s="61"/>
      <c r="Q699" s="61"/>
      <c r="R699" s="61"/>
      <c r="S699" s="61"/>
      <c r="T699" s="61"/>
      <c r="U699" s="80"/>
      <c r="V699" s="80"/>
      <c r="W699" s="80"/>
    </row>
    <row r="700">
      <c r="A700" s="85"/>
      <c r="B700" s="172"/>
      <c r="C700" s="83"/>
      <c r="D700" s="83"/>
      <c r="E700" s="85"/>
      <c r="F700" s="135"/>
      <c r="G700" s="85"/>
      <c r="H700" s="83"/>
      <c r="I700" s="83"/>
      <c r="J700" s="83"/>
      <c r="K700" s="173"/>
      <c r="L700" s="135"/>
      <c r="M700" s="135"/>
      <c r="N700" s="83"/>
      <c r="O700" s="135"/>
      <c r="P700" s="61"/>
      <c r="Q700" s="61"/>
      <c r="R700" s="61"/>
      <c r="S700" s="61"/>
      <c r="T700" s="61"/>
      <c r="U700" s="80"/>
      <c r="V700" s="80"/>
      <c r="W700" s="80"/>
    </row>
    <row r="701">
      <c r="A701" s="85"/>
      <c r="B701" s="172"/>
      <c r="C701" s="83"/>
      <c r="D701" s="83"/>
      <c r="E701" s="85"/>
      <c r="F701" s="135"/>
      <c r="G701" s="85"/>
      <c r="H701" s="83"/>
      <c r="I701" s="83"/>
      <c r="J701" s="83"/>
      <c r="K701" s="173"/>
      <c r="L701" s="135"/>
      <c r="M701" s="135"/>
      <c r="N701" s="83"/>
      <c r="O701" s="135"/>
      <c r="P701" s="61"/>
      <c r="Q701" s="61"/>
      <c r="R701" s="61"/>
      <c r="S701" s="61"/>
      <c r="T701" s="61"/>
      <c r="U701" s="80"/>
      <c r="V701" s="80"/>
      <c r="W701" s="80"/>
    </row>
    <row r="702">
      <c r="A702" s="85"/>
      <c r="B702" s="172"/>
      <c r="C702" s="83"/>
      <c r="D702" s="83"/>
      <c r="E702" s="85"/>
      <c r="F702" s="135"/>
      <c r="G702" s="85"/>
      <c r="H702" s="83"/>
      <c r="I702" s="83"/>
      <c r="J702" s="83"/>
      <c r="K702" s="173"/>
      <c r="L702" s="135"/>
      <c r="M702" s="135"/>
      <c r="N702" s="83"/>
      <c r="O702" s="135"/>
      <c r="P702" s="61"/>
      <c r="Q702" s="61"/>
      <c r="R702" s="61"/>
      <c r="S702" s="61"/>
      <c r="T702" s="61"/>
      <c r="U702" s="80"/>
      <c r="V702" s="80"/>
      <c r="W702" s="80"/>
    </row>
    <row r="703">
      <c r="A703" s="85"/>
      <c r="B703" s="172"/>
      <c r="C703" s="83"/>
      <c r="D703" s="83"/>
      <c r="E703" s="85"/>
      <c r="F703" s="135"/>
      <c r="G703" s="85"/>
      <c r="H703" s="83"/>
      <c r="I703" s="83"/>
      <c r="J703" s="83"/>
      <c r="K703" s="173"/>
      <c r="L703" s="135"/>
      <c r="M703" s="135"/>
      <c r="N703" s="83"/>
      <c r="O703" s="135"/>
      <c r="P703" s="61"/>
      <c r="Q703" s="61"/>
      <c r="R703" s="61"/>
      <c r="S703" s="61"/>
      <c r="T703" s="61"/>
      <c r="U703" s="80"/>
      <c r="V703" s="80"/>
      <c r="W703" s="80"/>
    </row>
    <row r="704">
      <c r="A704" s="85"/>
      <c r="B704" s="172"/>
      <c r="C704" s="83"/>
      <c r="D704" s="83"/>
      <c r="E704" s="85"/>
      <c r="F704" s="135"/>
      <c r="G704" s="85"/>
      <c r="H704" s="83"/>
      <c r="I704" s="83"/>
      <c r="J704" s="83"/>
      <c r="K704" s="173"/>
      <c r="L704" s="135"/>
      <c r="M704" s="135"/>
      <c r="N704" s="83"/>
      <c r="O704" s="135"/>
      <c r="P704" s="61"/>
      <c r="Q704" s="61"/>
      <c r="R704" s="61"/>
      <c r="S704" s="61"/>
      <c r="T704" s="61"/>
      <c r="U704" s="80"/>
      <c r="V704" s="80"/>
      <c r="W704" s="80"/>
    </row>
    <row r="705">
      <c r="A705" s="85"/>
      <c r="B705" s="172"/>
      <c r="C705" s="83"/>
      <c r="D705" s="83"/>
      <c r="E705" s="85"/>
      <c r="F705" s="135"/>
      <c r="G705" s="85"/>
      <c r="H705" s="83"/>
      <c r="I705" s="83"/>
      <c r="J705" s="83"/>
      <c r="K705" s="173"/>
      <c r="L705" s="135"/>
      <c r="M705" s="135"/>
      <c r="N705" s="83"/>
      <c r="O705" s="135"/>
      <c r="P705" s="61"/>
      <c r="Q705" s="61"/>
      <c r="R705" s="61"/>
      <c r="S705" s="61"/>
      <c r="T705" s="61"/>
      <c r="U705" s="80"/>
      <c r="V705" s="80"/>
      <c r="W705" s="80"/>
    </row>
    <row r="706">
      <c r="A706" s="85"/>
      <c r="B706" s="172"/>
      <c r="C706" s="83"/>
      <c r="D706" s="83"/>
      <c r="E706" s="85"/>
      <c r="F706" s="135"/>
      <c r="G706" s="85"/>
      <c r="H706" s="83"/>
      <c r="I706" s="83"/>
      <c r="J706" s="83"/>
      <c r="K706" s="173"/>
      <c r="L706" s="135"/>
      <c r="M706" s="135"/>
      <c r="N706" s="83"/>
      <c r="O706" s="135"/>
      <c r="P706" s="61"/>
      <c r="Q706" s="61"/>
      <c r="R706" s="61"/>
      <c r="S706" s="61"/>
      <c r="T706" s="61"/>
      <c r="U706" s="80"/>
      <c r="V706" s="80"/>
      <c r="W706" s="80"/>
    </row>
    <row r="707">
      <c r="A707" s="85"/>
      <c r="B707" s="172"/>
      <c r="C707" s="83"/>
      <c r="D707" s="83"/>
      <c r="E707" s="85"/>
      <c r="F707" s="135"/>
      <c r="G707" s="85"/>
      <c r="H707" s="83"/>
      <c r="I707" s="83"/>
      <c r="J707" s="83"/>
      <c r="K707" s="173"/>
      <c r="L707" s="135"/>
      <c r="M707" s="135"/>
      <c r="N707" s="83"/>
      <c r="O707" s="135"/>
      <c r="P707" s="61"/>
      <c r="Q707" s="61"/>
      <c r="R707" s="61"/>
      <c r="S707" s="61"/>
      <c r="T707" s="61"/>
      <c r="U707" s="80"/>
      <c r="V707" s="80"/>
      <c r="W707" s="80"/>
    </row>
    <row r="708">
      <c r="A708" s="85"/>
      <c r="B708" s="172"/>
      <c r="C708" s="83"/>
      <c r="D708" s="83"/>
      <c r="E708" s="85"/>
      <c r="F708" s="135"/>
      <c r="G708" s="85"/>
      <c r="H708" s="83"/>
      <c r="I708" s="83"/>
      <c r="J708" s="83"/>
      <c r="K708" s="173"/>
      <c r="L708" s="135"/>
      <c r="M708" s="135"/>
      <c r="N708" s="83"/>
      <c r="O708" s="135"/>
      <c r="P708" s="61"/>
      <c r="Q708" s="61"/>
      <c r="R708" s="61"/>
      <c r="S708" s="61"/>
      <c r="T708" s="61"/>
      <c r="U708" s="80"/>
      <c r="V708" s="80"/>
      <c r="W708" s="80"/>
    </row>
    <row r="709">
      <c r="A709" s="85"/>
      <c r="B709" s="172"/>
      <c r="C709" s="83"/>
      <c r="D709" s="83"/>
      <c r="E709" s="85"/>
      <c r="F709" s="135"/>
      <c r="G709" s="85"/>
      <c r="H709" s="83"/>
      <c r="I709" s="83"/>
      <c r="J709" s="83"/>
      <c r="K709" s="173"/>
      <c r="L709" s="135"/>
      <c r="M709" s="135"/>
      <c r="N709" s="83"/>
      <c r="O709" s="135"/>
      <c r="P709" s="61"/>
      <c r="Q709" s="61"/>
      <c r="R709" s="61"/>
      <c r="S709" s="61"/>
      <c r="T709" s="61"/>
      <c r="U709" s="80"/>
      <c r="V709" s="80"/>
      <c r="W709" s="80"/>
    </row>
  </sheetData>
  <mergeCells count="5">
    <mergeCell ref="R2:S2"/>
    <mergeCell ref="U2:V2"/>
    <mergeCell ref="T3:T12"/>
    <mergeCell ref="Q14:S14"/>
    <mergeCell ref="U14:V14"/>
  </mergeCells>
  <conditionalFormatting sqref="N2:N709">
    <cfRule type="cellIs" dxfId="0" priority="1" operator="equal">
      <formula>"PENDENTE"</formula>
    </cfRule>
  </conditionalFormatting>
  <conditionalFormatting sqref="N2:N709">
    <cfRule type="cellIs" dxfId="1" priority="2" operator="equal">
      <formula>"PRIORIDADE"</formula>
    </cfRule>
  </conditionalFormatting>
  <conditionalFormatting sqref="N2:N709">
    <cfRule type="cellIs" dxfId="2" priority="3" operator="equal">
      <formula>"PRIORIDADE TOTAL"</formula>
    </cfRule>
  </conditionalFormatting>
  <conditionalFormatting sqref="N2:N709">
    <cfRule type="containsText" dxfId="3" priority="4" operator="containsText" text="ANÁLISE">
      <formula>NOT(ISERROR(SEARCH(("ANÁLISE"),(N2))))</formula>
    </cfRule>
  </conditionalFormatting>
  <conditionalFormatting sqref="N2:N709">
    <cfRule type="containsText" dxfId="4" priority="5" operator="containsText" text="VERIFICADO">
      <formula>NOT(ISERROR(SEARCH(("VERIFICADO"),(N2))))</formula>
    </cfRule>
  </conditionalFormatting>
  <conditionalFormatting sqref="N2:N709">
    <cfRule type="containsText" dxfId="5" priority="6" operator="containsText" text="APREENDIDO">
      <formula>NOT(ISERROR(SEARCH(("APREENDIDO"),(N2))))</formula>
    </cfRule>
  </conditionalFormatting>
  <conditionalFormatting sqref="N2:N709">
    <cfRule type="containsText" dxfId="6" priority="7" operator="containsText" text="APROVADO">
      <formula>NOT(ISERROR(SEARCH(("APROVADO"),(N2))))</formula>
    </cfRule>
  </conditionalFormatting>
  <conditionalFormatting sqref="N2:N709">
    <cfRule type="containsText" dxfId="7" priority="8" operator="containsText" text="QUITADO">
      <formula>NOT(ISERROR(SEARCH(("QUITADO"),(N2))))</formula>
    </cfRule>
  </conditionalFormatting>
  <conditionalFormatting sqref="N2:N709">
    <cfRule type="containsText" dxfId="8" priority="9" operator="containsText" text="OUTROS ACORDOS">
      <formula>NOT(ISERROR(SEARCH(("OUTROS ACORDOS"),(N2))))</formula>
    </cfRule>
  </conditionalFormatting>
  <conditionalFormatting sqref="N2:N709">
    <cfRule type="containsText" dxfId="9" priority="10" operator="containsText" text="CANCELADO">
      <formula>NOT(ISERROR(SEARCH(("CANCELADO"),(N2))))</formula>
    </cfRule>
  </conditionalFormatting>
  <conditionalFormatting sqref="W15:W20">
    <cfRule type="cellIs" dxfId="2" priority="11" operator="between">
      <formula>"0%"</formula>
      <formula>"49.99%"</formula>
    </cfRule>
  </conditionalFormatting>
  <conditionalFormatting sqref="W15:W20">
    <cfRule type="cellIs" dxfId="10" priority="12" operator="between">
      <formula>"50%"</formula>
      <formula>"100%"</formula>
    </cfRule>
  </conditionalFormatting>
  <conditionalFormatting sqref="W15:W20">
    <cfRule type="containsText" dxfId="2" priority="13" operator="containsText" text="49,99%">
      <formula>NOT(ISERROR(SEARCH(("49,99%"),(W15))))</formula>
    </cfRule>
  </conditionalFormatting>
  <conditionalFormatting sqref="W15:W20">
    <cfRule type="containsText" dxfId="10" priority="14" operator="containsText" text="50,00%">
      <formula>NOT(ISERROR(SEARCH(("50,00%"),(W15))))</formula>
    </cfRule>
  </conditionalFormatting>
  <dataValidations>
    <dataValidation type="list" allowBlank="1" showErrorMessage="1" sqref="N2:N709">
      <formula1>"PENDENTE,PRIORIDADE,PRIORIDADE TOTAL,VERIFICADO,ANÁLISE,APROVADO,QUITADO,APREENDIDO,CANCELADO,OUTROS ACORDOS"</formula1>
    </dataValidation>
    <dataValidation type="list" allowBlank="1" showErrorMessage="1" sqref="I2:I709">
      <formula1>"BRADESCO,BV FINANCEIRA,CREDITAS,GMAC,HYUNDAI,ITAÚ,OMNI S.A.,PANAMERICANO,PSA,RCI,RENNER,SAFRA,SANTANA,SANTANDER,TOYOTA,VOLKSWAGEN"</formula1>
    </dataValidation>
    <dataValidation type="list" allowBlank="1" showErrorMessage="1" sqref="L2:L709">
      <formula1>"LIGAÇÃO,WPP,SEM SUCESSO"</formula1>
    </dataValidation>
    <dataValidation type="list" allowBlank="1" showErrorMessage="1" sqref="S16:S55">
      <formula1>"PAGO,NÃO PAGO,AGUARDANDO"</formula1>
    </dataValidation>
    <dataValidation type="list" allowBlank="1" showErrorMessage="1" sqref="D2:D709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8.13"/>
    <col customWidth="1" min="2" max="2" width="11.38"/>
    <col customWidth="1" min="3" max="3" width="10.75"/>
    <col customWidth="1" min="4" max="4" width="14.88"/>
    <col customWidth="1" min="5" max="5" width="15.5"/>
    <col customWidth="1" min="6" max="6" width="14.38"/>
    <col customWidth="1" min="7" max="7" width="9.0"/>
    <col customWidth="1" min="8" max="8" width="11.75"/>
    <col customWidth="1" min="9" max="9" width="19.5"/>
    <col customWidth="1" min="10" max="10" width="13.25"/>
    <col customWidth="1" min="11" max="11" width="16.63"/>
    <col customWidth="1" min="12" max="12" width="16.5"/>
    <col customWidth="1" min="13" max="13" width="19.63"/>
    <col customWidth="1" min="14" max="14" width="19.0"/>
    <col customWidth="1" min="15" max="15" width="38.63"/>
    <col customWidth="1" min="16" max="17" width="18.0"/>
    <col customWidth="1" min="18" max="18" width="14.63"/>
    <col customWidth="1" min="19" max="19" width="14.5"/>
    <col customWidth="1" min="20" max="20" width="8.63"/>
    <col customWidth="1" min="21" max="21" width="16.63"/>
    <col customWidth="1" min="22" max="23" width="10.13"/>
  </cols>
  <sheetData>
    <row r="1" ht="24.0" customHeight="1">
      <c r="A1" s="28" t="s">
        <v>24</v>
      </c>
      <c r="B1" s="28" t="s">
        <v>25</v>
      </c>
      <c r="C1" s="28" t="s">
        <v>26</v>
      </c>
      <c r="D1" s="29" t="s">
        <v>27</v>
      </c>
      <c r="E1" s="30" t="s">
        <v>28</v>
      </c>
      <c r="F1" s="29" t="s">
        <v>485</v>
      </c>
      <c r="G1" s="31" t="s">
        <v>30</v>
      </c>
      <c r="H1" s="29" t="s">
        <v>486</v>
      </c>
      <c r="I1" s="29" t="s">
        <v>31</v>
      </c>
      <c r="J1" s="31" t="s">
        <v>32</v>
      </c>
      <c r="K1" s="32" t="s">
        <v>33</v>
      </c>
      <c r="L1" s="31" t="s">
        <v>34</v>
      </c>
      <c r="M1" s="29" t="s">
        <v>35</v>
      </c>
      <c r="N1" s="31" t="s">
        <v>36</v>
      </c>
      <c r="O1" s="31" t="s">
        <v>37</v>
      </c>
      <c r="P1" s="33"/>
      <c r="Q1" s="33"/>
      <c r="R1" s="33"/>
      <c r="S1" s="33"/>
      <c r="T1" s="33"/>
      <c r="U1" s="33"/>
      <c r="V1" s="33"/>
      <c r="W1" s="33"/>
    </row>
    <row r="2" ht="15.75" customHeight="1">
      <c r="A2" s="174">
        <v>45705.0</v>
      </c>
      <c r="B2" s="174">
        <v>45707.0</v>
      </c>
      <c r="C2" s="35">
        <v>203814.0</v>
      </c>
      <c r="D2" s="175" t="s">
        <v>42</v>
      </c>
      <c r="E2" s="174">
        <v>45261.0</v>
      </c>
      <c r="F2" s="176">
        <f t="shared" ref="F2:F701" si="1">DATEDIF(E2,TODAY(),"M")</f>
        <v>14</v>
      </c>
      <c r="G2" s="177">
        <v>45349.0</v>
      </c>
      <c r="H2" s="176">
        <f t="shared" ref="H2:H701" si="2">DATEDIF(G2,TODAY(),"M")</f>
        <v>12</v>
      </c>
      <c r="I2" s="175" t="s">
        <v>43</v>
      </c>
      <c r="J2" s="175">
        <v>314.0</v>
      </c>
      <c r="K2" s="175" t="s">
        <v>487</v>
      </c>
      <c r="L2" s="175" t="s">
        <v>68</v>
      </c>
      <c r="M2" s="175" t="s">
        <v>488</v>
      </c>
      <c r="N2" s="175" t="s">
        <v>20</v>
      </c>
      <c r="O2" s="178" t="s">
        <v>489</v>
      </c>
      <c r="P2" s="41"/>
      <c r="Q2" s="42"/>
      <c r="R2" s="43" t="s">
        <v>40</v>
      </c>
      <c r="S2" s="44"/>
      <c r="T2" s="45">
        <f>TODAY()</f>
        <v>45716</v>
      </c>
      <c r="U2" s="46" t="s">
        <v>41</v>
      </c>
      <c r="V2" s="44"/>
      <c r="W2" s="47"/>
    </row>
    <row r="3" ht="15.75" customHeight="1">
      <c r="A3" s="174">
        <v>45694.0</v>
      </c>
      <c r="B3" s="174">
        <v>45712.0</v>
      </c>
      <c r="C3" s="35">
        <v>207344.0</v>
      </c>
      <c r="D3" s="175" t="s">
        <v>42</v>
      </c>
      <c r="E3" s="174">
        <v>45323.0</v>
      </c>
      <c r="F3" s="176">
        <f t="shared" si="1"/>
        <v>12</v>
      </c>
      <c r="G3" s="174">
        <v>45373.0</v>
      </c>
      <c r="H3" s="176">
        <f t="shared" si="2"/>
        <v>11</v>
      </c>
      <c r="I3" s="175" t="s">
        <v>136</v>
      </c>
      <c r="J3" s="175">
        <v>913.0</v>
      </c>
      <c r="K3" s="179">
        <v>3000.0</v>
      </c>
      <c r="L3" s="175" t="s">
        <v>54</v>
      </c>
      <c r="M3" s="175" t="s">
        <v>151</v>
      </c>
      <c r="N3" s="175" t="s">
        <v>15</v>
      </c>
      <c r="O3" s="178" t="s">
        <v>490</v>
      </c>
      <c r="P3" s="41"/>
      <c r="Q3" s="42"/>
      <c r="R3" s="50" t="s">
        <v>15</v>
      </c>
      <c r="S3" s="51">
        <f>COUNTIFS(N:N,"VERIFICADO",B:B,T2)</f>
        <v>6</v>
      </c>
      <c r="T3" s="52"/>
      <c r="U3" s="50" t="s">
        <v>15</v>
      </c>
      <c r="V3" s="51">
        <f>COUNTIFS(N:N,"VERIFICADO")</f>
        <v>59</v>
      </c>
      <c r="W3" s="53"/>
    </row>
    <row r="4" ht="15.75" customHeight="1">
      <c r="A4" s="174">
        <v>45715.0</v>
      </c>
      <c r="B4" s="174">
        <v>45708.0</v>
      </c>
      <c r="C4" s="35">
        <v>215144.0</v>
      </c>
      <c r="D4" s="175" t="s">
        <v>42</v>
      </c>
      <c r="E4" s="174">
        <v>45474.0</v>
      </c>
      <c r="F4" s="176">
        <f t="shared" si="1"/>
        <v>7</v>
      </c>
      <c r="G4" s="174">
        <v>45607.0</v>
      </c>
      <c r="H4" s="176">
        <f t="shared" si="2"/>
        <v>3</v>
      </c>
      <c r="I4" s="175" t="s">
        <v>43</v>
      </c>
      <c r="J4" s="175">
        <v>301.0</v>
      </c>
      <c r="K4" s="180">
        <v>28000.0</v>
      </c>
      <c r="L4" s="175" t="s">
        <v>54</v>
      </c>
      <c r="M4" s="175" t="s">
        <v>491</v>
      </c>
      <c r="N4" s="175" t="s">
        <v>20</v>
      </c>
      <c r="O4" s="178" t="s">
        <v>490</v>
      </c>
      <c r="P4" s="41"/>
      <c r="Q4" s="42"/>
      <c r="R4" s="50" t="s">
        <v>16</v>
      </c>
      <c r="S4" s="51">
        <f>COUNTIFS(N:N,"análise",B:B,T2)</f>
        <v>0</v>
      </c>
      <c r="U4" s="50" t="s">
        <v>16</v>
      </c>
      <c r="V4" s="51">
        <f>COUNTIFS(N:N,"ANÁLISE")</f>
        <v>4</v>
      </c>
      <c r="W4" s="53"/>
    </row>
    <row r="5" ht="15.75" customHeight="1">
      <c r="A5" s="174">
        <v>45705.0</v>
      </c>
      <c r="B5" s="174">
        <v>45716.0</v>
      </c>
      <c r="C5" s="35">
        <v>174682.0</v>
      </c>
      <c r="D5" s="175" t="s">
        <v>48</v>
      </c>
      <c r="E5" s="174">
        <v>44927.0</v>
      </c>
      <c r="F5" s="176">
        <f t="shared" si="1"/>
        <v>25</v>
      </c>
      <c r="G5" s="174">
        <v>45098.0</v>
      </c>
      <c r="H5" s="176">
        <f t="shared" si="2"/>
        <v>20</v>
      </c>
      <c r="I5" s="175" t="s">
        <v>49</v>
      </c>
      <c r="J5" s="175" t="s">
        <v>354</v>
      </c>
      <c r="K5" s="179" t="s">
        <v>487</v>
      </c>
      <c r="L5" s="175"/>
      <c r="M5" s="174"/>
      <c r="N5" s="175" t="s">
        <v>17</v>
      </c>
      <c r="O5" s="178" t="s">
        <v>492</v>
      </c>
      <c r="P5" s="41"/>
      <c r="Q5" s="42"/>
      <c r="R5" s="50" t="s">
        <v>17</v>
      </c>
      <c r="S5" s="51">
        <f>COUNTIFS(N:N,"pendente",B:B,T2)</f>
        <v>530</v>
      </c>
      <c r="U5" s="50" t="s">
        <v>17</v>
      </c>
      <c r="V5" s="51">
        <f>COUNTIFS(N:N,"PENDENTE")</f>
        <v>530</v>
      </c>
      <c r="W5" s="53"/>
    </row>
    <row r="6" ht="15.75" customHeight="1">
      <c r="A6" s="174">
        <v>45705.0</v>
      </c>
      <c r="B6" s="174">
        <v>45707.0</v>
      </c>
      <c r="C6" s="35">
        <v>178779.0</v>
      </c>
      <c r="D6" s="175" t="s">
        <v>48</v>
      </c>
      <c r="E6" s="174">
        <v>45078.0</v>
      </c>
      <c r="F6" s="176">
        <f t="shared" si="1"/>
        <v>20</v>
      </c>
      <c r="G6" s="174">
        <v>45128.0</v>
      </c>
      <c r="H6" s="176">
        <f t="shared" si="2"/>
        <v>19</v>
      </c>
      <c r="I6" s="175" t="s">
        <v>62</v>
      </c>
      <c r="J6" s="175">
        <v>101.0</v>
      </c>
      <c r="K6" s="180">
        <v>4000.0</v>
      </c>
      <c r="L6" s="175" t="s">
        <v>68</v>
      </c>
      <c r="M6" s="175" t="s">
        <v>493</v>
      </c>
      <c r="N6" s="175" t="s">
        <v>20</v>
      </c>
      <c r="O6" s="178" t="s">
        <v>490</v>
      </c>
      <c r="P6" s="41"/>
      <c r="Q6" s="42"/>
      <c r="R6" s="50" t="s">
        <v>18</v>
      </c>
      <c r="S6" s="51">
        <f>COUNTIFS(N:N,"prioridade",B:B,T2)</f>
        <v>5</v>
      </c>
      <c r="U6" s="50" t="s">
        <v>18</v>
      </c>
      <c r="V6" s="51">
        <f>COUNTIFS(N:N,"PRIORIDADE")</f>
        <v>5</v>
      </c>
      <c r="W6" s="53"/>
    </row>
    <row r="7" ht="15.75" customHeight="1">
      <c r="A7" s="174">
        <v>45705.0</v>
      </c>
      <c r="B7" s="181">
        <v>45714.0</v>
      </c>
      <c r="C7" s="35">
        <v>189923.0</v>
      </c>
      <c r="D7" s="175" t="s">
        <v>48</v>
      </c>
      <c r="E7" s="174">
        <v>45139.0</v>
      </c>
      <c r="F7" s="176">
        <f t="shared" si="1"/>
        <v>18</v>
      </c>
      <c r="G7" s="177">
        <v>45222.0</v>
      </c>
      <c r="H7" s="182">
        <f t="shared" si="2"/>
        <v>16</v>
      </c>
      <c r="I7" s="175" t="s">
        <v>62</v>
      </c>
      <c r="J7" s="175">
        <v>102.0</v>
      </c>
      <c r="K7" s="179">
        <v>12000.0</v>
      </c>
      <c r="L7" s="175" t="s">
        <v>54</v>
      </c>
      <c r="M7" s="175" t="s">
        <v>494</v>
      </c>
      <c r="N7" s="175" t="s">
        <v>21</v>
      </c>
      <c r="O7" s="178" t="s">
        <v>495</v>
      </c>
      <c r="P7" s="41"/>
      <c r="Q7" s="42"/>
      <c r="R7" s="50" t="s">
        <v>19</v>
      </c>
      <c r="S7" s="51">
        <f>COUNTIFS(N:N,"prioridade total",B:B,T2)</f>
        <v>0</v>
      </c>
      <c r="U7" s="50" t="s">
        <v>19</v>
      </c>
      <c r="V7" s="51">
        <f>COUNTIFS(N:N,"PRIORIDADE TOTAL")</f>
        <v>1</v>
      </c>
      <c r="W7" s="53"/>
    </row>
    <row r="8" ht="15.75" customHeight="1">
      <c r="A8" s="174">
        <v>45705.0</v>
      </c>
      <c r="B8" s="174">
        <v>45707.0</v>
      </c>
      <c r="C8" s="35">
        <v>205548.0</v>
      </c>
      <c r="D8" s="175" t="s">
        <v>48</v>
      </c>
      <c r="E8" s="183">
        <v>45261.0</v>
      </c>
      <c r="F8" s="176">
        <f t="shared" si="1"/>
        <v>14</v>
      </c>
      <c r="G8" s="183">
        <v>45359.0</v>
      </c>
      <c r="H8" s="176">
        <f t="shared" si="2"/>
        <v>11</v>
      </c>
      <c r="I8" s="175" t="s">
        <v>62</v>
      </c>
      <c r="J8" s="175" t="s">
        <v>465</v>
      </c>
      <c r="K8" s="180">
        <v>8000.0</v>
      </c>
      <c r="L8" s="175" t="s">
        <v>54</v>
      </c>
      <c r="M8" s="175" t="s">
        <v>496</v>
      </c>
      <c r="N8" s="175" t="s">
        <v>20</v>
      </c>
      <c r="O8" s="178" t="s">
        <v>490</v>
      </c>
      <c r="P8" s="41"/>
      <c r="Q8" s="42"/>
      <c r="R8" s="50" t="s">
        <v>20</v>
      </c>
      <c r="S8" s="51">
        <f>COUNTIFS(N:N,"aprovado",B:B,T2)</f>
        <v>5</v>
      </c>
      <c r="U8" s="50" t="s">
        <v>20</v>
      </c>
      <c r="V8" s="51">
        <f>COUNTIFS(N:N,"APROVADO")</f>
        <v>46</v>
      </c>
      <c r="W8" s="53"/>
    </row>
    <row r="9" ht="15.75" customHeight="1">
      <c r="A9" s="174">
        <v>45705.0</v>
      </c>
      <c r="B9" s="174">
        <v>45716.0</v>
      </c>
      <c r="C9" s="35">
        <v>220105.0</v>
      </c>
      <c r="D9" s="175" t="s">
        <v>48</v>
      </c>
      <c r="E9" s="174">
        <v>45444.0</v>
      </c>
      <c r="F9" s="176">
        <f t="shared" si="1"/>
        <v>8</v>
      </c>
      <c r="G9" s="177">
        <v>45490.0</v>
      </c>
      <c r="H9" s="176">
        <f t="shared" si="2"/>
        <v>7</v>
      </c>
      <c r="I9" s="175" t="s">
        <v>43</v>
      </c>
      <c r="J9" s="175">
        <v>301.0</v>
      </c>
      <c r="K9" s="179" t="s">
        <v>487</v>
      </c>
      <c r="L9" s="184"/>
      <c r="M9" s="174">
        <v>45540.0</v>
      </c>
      <c r="N9" s="175" t="s">
        <v>17</v>
      </c>
      <c r="O9" s="178" t="s">
        <v>492</v>
      </c>
      <c r="P9" s="41"/>
      <c r="Q9" s="42"/>
      <c r="R9" s="56" t="s">
        <v>21</v>
      </c>
      <c r="S9" s="51">
        <f>COUNTIFS(N:N,"quitado",B:B,T2)</f>
        <v>2</v>
      </c>
      <c r="U9" s="56" t="s">
        <v>21</v>
      </c>
      <c r="V9" s="51">
        <f>COUNTIFS(N:N,"QUITADO")</f>
        <v>27</v>
      </c>
      <c r="W9" s="53"/>
    </row>
    <row r="10" ht="15.75" customHeight="1">
      <c r="A10" s="174">
        <v>45694.0</v>
      </c>
      <c r="B10" s="174">
        <v>45708.0</v>
      </c>
      <c r="C10" s="35">
        <v>210658.0</v>
      </c>
      <c r="D10" s="175" t="s">
        <v>48</v>
      </c>
      <c r="E10" s="174">
        <v>45383.0</v>
      </c>
      <c r="F10" s="176">
        <f t="shared" si="1"/>
        <v>10</v>
      </c>
      <c r="G10" s="174">
        <v>45426.0</v>
      </c>
      <c r="H10" s="176">
        <f t="shared" si="2"/>
        <v>9</v>
      </c>
      <c r="I10" s="175" t="s">
        <v>46</v>
      </c>
      <c r="J10" s="175">
        <v>404.0</v>
      </c>
      <c r="K10" s="180">
        <v>35000.0</v>
      </c>
      <c r="L10" s="175" t="s">
        <v>68</v>
      </c>
      <c r="M10" s="175" t="s">
        <v>494</v>
      </c>
      <c r="N10" s="175" t="s">
        <v>21</v>
      </c>
      <c r="O10" s="178" t="s">
        <v>495</v>
      </c>
      <c r="P10" s="41"/>
      <c r="Q10" s="42"/>
      <c r="R10" s="50" t="s">
        <v>22</v>
      </c>
      <c r="S10" s="51">
        <f>COUNTIFS(N:N,"apreendido",B:B,T2)</f>
        <v>0</v>
      </c>
      <c r="U10" s="50" t="s">
        <v>22</v>
      </c>
      <c r="V10" s="51">
        <f>COUNTIFS(N:N,"APREENDIDO")</f>
        <v>4</v>
      </c>
      <c r="W10" s="53"/>
    </row>
    <row r="11" ht="15.75" customHeight="1">
      <c r="A11" s="174">
        <v>45705.0</v>
      </c>
      <c r="B11" s="174">
        <v>45705.0</v>
      </c>
      <c r="C11" s="35">
        <v>203253.0</v>
      </c>
      <c r="D11" s="175" t="s">
        <v>48</v>
      </c>
      <c r="E11" s="174">
        <v>45323.0</v>
      </c>
      <c r="F11" s="176">
        <f t="shared" si="1"/>
        <v>12</v>
      </c>
      <c r="G11" s="174">
        <v>45364.0</v>
      </c>
      <c r="H11" s="176">
        <f t="shared" si="2"/>
        <v>11</v>
      </c>
      <c r="I11" s="175" t="s">
        <v>43</v>
      </c>
      <c r="J11" s="184"/>
      <c r="K11" s="184"/>
      <c r="L11" s="184"/>
      <c r="M11" s="184"/>
      <c r="N11" s="175" t="s">
        <v>23</v>
      </c>
      <c r="O11" s="178" t="s">
        <v>497</v>
      </c>
      <c r="P11" s="41"/>
      <c r="Q11" s="42"/>
      <c r="R11" s="50" t="s">
        <v>23</v>
      </c>
      <c r="S11" s="51">
        <f>COUNTIFS(N:N,"cancelado",B:B,T2)</f>
        <v>0</v>
      </c>
      <c r="U11" s="50" t="s">
        <v>23</v>
      </c>
      <c r="V11" s="51">
        <f>COUNTIFS(N:N,"CANCELADO")</f>
        <v>22</v>
      </c>
      <c r="W11" s="53"/>
    </row>
    <row r="12" ht="15.75" customHeight="1">
      <c r="A12" s="174">
        <v>45705.0</v>
      </c>
      <c r="B12" s="174">
        <v>45716.0</v>
      </c>
      <c r="C12" s="35">
        <v>223145.0</v>
      </c>
      <c r="D12" s="175" t="s">
        <v>48</v>
      </c>
      <c r="E12" s="174">
        <v>45474.0</v>
      </c>
      <c r="F12" s="176">
        <f t="shared" si="1"/>
        <v>7</v>
      </c>
      <c r="G12" s="174">
        <v>45514.0</v>
      </c>
      <c r="H12" s="176">
        <f t="shared" si="2"/>
        <v>6</v>
      </c>
      <c r="I12" s="175" t="s">
        <v>43</v>
      </c>
      <c r="J12" s="175">
        <v>307.0</v>
      </c>
      <c r="K12" s="179">
        <v>4000.0</v>
      </c>
      <c r="L12" s="184"/>
      <c r="M12" s="184"/>
      <c r="N12" s="175" t="s">
        <v>18</v>
      </c>
      <c r="O12" s="178" t="s">
        <v>498</v>
      </c>
      <c r="P12" s="57"/>
      <c r="Q12" s="42"/>
      <c r="R12" s="58" t="s">
        <v>14</v>
      </c>
      <c r="S12" s="59">
        <f>SUM(S3,S4,S8)</f>
        <v>11</v>
      </c>
      <c r="T12" s="19"/>
      <c r="U12" s="58" t="s">
        <v>14</v>
      </c>
      <c r="V12" s="59">
        <f>SUM(V3:V11)</f>
        <v>698</v>
      </c>
      <c r="W12" s="60"/>
    </row>
    <row r="13">
      <c r="A13" s="174">
        <v>45705.0</v>
      </c>
      <c r="B13" s="174">
        <v>45716.0</v>
      </c>
      <c r="C13" s="35">
        <v>219795.0</v>
      </c>
      <c r="D13" s="175" t="s">
        <v>48</v>
      </c>
      <c r="E13" s="174">
        <v>45413.0</v>
      </c>
      <c r="F13" s="176">
        <f t="shared" si="1"/>
        <v>9</v>
      </c>
      <c r="G13" s="174">
        <v>45474.0</v>
      </c>
      <c r="H13" s="176">
        <f t="shared" si="2"/>
        <v>7</v>
      </c>
      <c r="I13" s="175" t="s">
        <v>39</v>
      </c>
      <c r="J13" s="175">
        <v>504.0</v>
      </c>
      <c r="K13" s="179" t="s">
        <v>499</v>
      </c>
      <c r="L13" s="175" t="s">
        <v>68</v>
      </c>
      <c r="M13" s="174">
        <v>45695.0</v>
      </c>
      <c r="N13" s="175" t="s">
        <v>17</v>
      </c>
      <c r="O13" s="178" t="s">
        <v>500</v>
      </c>
      <c r="P13" s="61"/>
      <c r="Q13" s="62"/>
      <c r="R13" s="63"/>
      <c r="S13" s="63"/>
      <c r="T13" s="64"/>
      <c r="U13" s="63"/>
      <c r="V13" s="63"/>
      <c r="W13" s="65"/>
    </row>
    <row r="14">
      <c r="A14" s="174">
        <v>45705.0</v>
      </c>
      <c r="B14" s="174">
        <v>45707.0</v>
      </c>
      <c r="C14" s="35">
        <v>225717.0</v>
      </c>
      <c r="D14" s="175" t="s">
        <v>48</v>
      </c>
      <c r="E14" s="174">
        <v>45505.0</v>
      </c>
      <c r="F14" s="176">
        <f t="shared" si="1"/>
        <v>6</v>
      </c>
      <c r="G14" s="174">
        <v>45531.0</v>
      </c>
      <c r="H14" s="176">
        <f t="shared" si="2"/>
        <v>6</v>
      </c>
      <c r="I14" s="175" t="s">
        <v>43</v>
      </c>
      <c r="J14" s="175">
        <v>314.0</v>
      </c>
      <c r="K14" s="180">
        <v>25000.0</v>
      </c>
      <c r="L14" s="175" t="s">
        <v>54</v>
      </c>
      <c r="M14" s="175" t="s">
        <v>151</v>
      </c>
      <c r="N14" s="175" t="s">
        <v>15</v>
      </c>
      <c r="O14" s="178" t="s">
        <v>501</v>
      </c>
      <c r="P14" s="66"/>
      <c r="Q14" s="67" t="s">
        <v>56</v>
      </c>
      <c r="R14" s="68"/>
      <c r="S14" s="44"/>
      <c r="T14" s="69"/>
      <c r="U14" s="70" t="s">
        <v>57</v>
      </c>
      <c r="V14" s="44"/>
      <c r="W14" s="71"/>
    </row>
    <row r="15">
      <c r="A15" s="174">
        <v>45705.0</v>
      </c>
      <c r="B15" s="174">
        <v>45716.0</v>
      </c>
      <c r="C15" s="35">
        <v>239224.0</v>
      </c>
      <c r="D15" s="175" t="s">
        <v>48</v>
      </c>
      <c r="E15" s="174">
        <v>45536.0</v>
      </c>
      <c r="F15" s="176">
        <f t="shared" si="1"/>
        <v>5</v>
      </c>
      <c r="G15" s="174">
        <v>45674.0</v>
      </c>
      <c r="H15" s="176">
        <f t="shared" si="2"/>
        <v>1</v>
      </c>
      <c r="I15" s="175" t="s">
        <v>43</v>
      </c>
      <c r="J15" s="175">
        <v>316.0</v>
      </c>
      <c r="K15" s="179" t="s">
        <v>487</v>
      </c>
      <c r="L15" s="184"/>
      <c r="M15" s="184"/>
      <c r="N15" s="175" t="s">
        <v>17</v>
      </c>
      <c r="O15" s="178" t="s">
        <v>502</v>
      </c>
      <c r="P15" s="66"/>
      <c r="Q15" s="71" t="s">
        <v>24</v>
      </c>
      <c r="R15" s="71" t="s">
        <v>58</v>
      </c>
      <c r="S15" s="71" t="s">
        <v>36</v>
      </c>
      <c r="T15" s="69"/>
      <c r="U15" s="185">
        <v>49787.55</v>
      </c>
      <c r="V15" s="186">
        <v>15363.79</v>
      </c>
      <c r="W15" s="187">
        <f t="shared" ref="W15:W20" si="3">IFERROR(100% -(V15/U15),"")</f>
        <v>0.6914130139</v>
      </c>
    </row>
    <row r="16">
      <c r="A16" s="174">
        <v>45705.0</v>
      </c>
      <c r="B16" s="174">
        <v>45705.0</v>
      </c>
      <c r="C16" s="35">
        <v>183024.0</v>
      </c>
      <c r="D16" s="175" t="s">
        <v>59</v>
      </c>
      <c r="E16" s="174">
        <v>45139.0</v>
      </c>
      <c r="F16" s="176">
        <f t="shared" si="1"/>
        <v>18</v>
      </c>
      <c r="G16" s="174">
        <v>45164.0</v>
      </c>
      <c r="H16" s="176">
        <f t="shared" si="2"/>
        <v>18</v>
      </c>
      <c r="I16" s="175" t="s">
        <v>46</v>
      </c>
      <c r="J16" s="175">
        <v>404.0</v>
      </c>
      <c r="K16" s="175" t="s">
        <v>487</v>
      </c>
      <c r="L16" s="175" t="s">
        <v>54</v>
      </c>
      <c r="M16" s="175" t="s">
        <v>503</v>
      </c>
      <c r="N16" s="175" t="s">
        <v>20</v>
      </c>
      <c r="O16" s="178" t="s">
        <v>504</v>
      </c>
      <c r="P16" s="66"/>
      <c r="Q16" s="188">
        <v>45713.0</v>
      </c>
      <c r="R16" s="189">
        <v>207193.0</v>
      </c>
      <c r="S16" s="75" t="s">
        <v>60</v>
      </c>
      <c r="T16" s="69"/>
      <c r="U16" s="185">
        <v>27314.1</v>
      </c>
      <c r="V16" s="186">
        <v>10139.5</v>
      </c>
      <c r="W16" s="187">
        <f t="shared" si="3"/>
        <v>0.6287814718</v>
      </c>
    </row>
    <row r="17">
      <c r="A17" s="174">
        <v>45699.0</v>
      </c>
      <c r="B17" s="174">
        <v>45716.0</v>
      </c>
      <c r="C17" s="35">
        <v>183130.0</v>
      </c>
      <c r="D17" s="175" t="s">
        <v>59</v>
      </c>
      <c r="E17" s="174">
        <v>45139.0</v>
      </c>
      <c r="F17" s="176">
        <f t="shared" si="1"/>
        <v>18</v>
      </c>
      <c r="G17" s="174">
        <v>45160.0</v>
      </c>
      <c r="H17" s="176">
        <f t="shared" si="2"/>
        <v>18</v>
      </c>
      <c r="I17" s="175" t="s">
        <v>46</v>
      </c>
      <c r="J17" s="175" t="s">
        <v>277</v>
      </c>
      <c r="K17" s="180">
        <v>9000.0</v>
      </c>
      <c r="L17" s="175" t="s">
        <v>68</v>
      </c>
      <c r="M17" s="175" t="s">
        <v>494</v>
      </c>
      <c r="N17" s="175" t="s">
        <v>21</v>
      </c>
      <c r="O17" s="178" t="s">
        <v>495</v>
      </c>
      <c r="P17" s="66"/>
      <c r="Q17" s="188">
        <v>45714.0</v>
      </c>
      <c r="R17" s="189">
        <v>218507.0</v>
      </c>
      <c r="S17" s="75" t="s">
        <v>60</v>
      </c>
      <c r="T17" s="69"/>
      <c r="U17" s="186">
        <v>27175.0</v>
      </c>
      <c r="V17" s="186">
        <v>10142.72</v>
      </c>
      <c r="W17" s="187">
        <f t="shared" si="3"/>
        <v>0.6267628335</v>
      </c>
    </row>
    <row r="18">
      <c r="A18" s="174">
        <v>45705.0</v>
      </c>
      <c r="B18" s="174">
        <v>45705.0</v>
      </c>
      <c r="C18" s="35">
        <v>233570.0</v>
      </c>
      <c r="D18" s="175" t="s">
        <v>59</v>
      </c>
      <c r="E18" s="174">
        <v>45383.0</v>
      </c>
      <c r="F18" s="176">
        <f t="shared" si="1"/>
        <v>10</v>
      </c>
      <c r="G18" s="174">
        <v>45603.0</v>
      </c>
      <c r="H18" s="176">
        <f t="shared" si="2"/>
        <v>3</v>
      </c>
      <c r="I18" s="175" t="s">
        <v>46</v>
      </c>
      <c r="J18" s="175">
        <v>404.0</v>
      </c>
      <c r="K18" s="180">
        <v>15946.96</v>
      </c>
      <c r="L18" s="175" t="s">
        <v>68</v>
      </c>
      <c r="M18" s="175" t="s">
        <v>198</v>
      </c>
      <c r="N18" s="175" t="s">
        <v>21</v>
      </c>
      <c r="O18" s="178" t="s">
        <v>505</v>
      </c>
      <c r="P18" s="66"/>
      <c r="Q18" s="188">
        <v>45714.0</v>
      </c>
      <c r="R18" s="189">
        <v>189923.0</v>
      </c>
      <c r="S18" s="75" t="s">
        <v>60</v>
      </c>
      <c r="T18" s="69"/>
      <c r="U18" s="190"/>
      <c r="V18" s="190"/>
      <c r="W18" s="187" t="str">
        <f t="shared" si="3"/>
        <v/>
      </c>
    </row>
    <row r="19">
      <c r="A19" s="174">
        <v>45705.0</v>
      </c>
      <c r="B19" s="174">
        <v>45716.0</v>
      </c>
      <c r="C19" s="35">
        <v>184204.0</v>
      </c>
      <c r="D19" s="175" t="s">
        <v>59</v>
      </c>
      <c r="E19" s="174">
        <v>45078.0</v>
      </c>
      <c r="F19" s="176">
        <f t="shared" si="1"/>
        <v>20</v>
      </c>
      <c r="G19" s="174">
        <v>45176.0</v>
      </c>
      <c r="H19" s="176">
        <f t="shared" si="2"/>
        <v>17</v>
      </c>
      <c r="I19" s="175" t="s">
        <v>49</v>
      </c>
      <c r="J19" s="175" t="s">
        <v>50</v>
      </c>
      <c r="K19" s="179" t="s">
        <v>487</v>
      </c>
      <c r="L19" s="175" t="s">
        <v>68</v>
      </c>
      <c r="M19" s="174">
        <v>45674.0</v>
      </c>
      <c r="N19" s="175" t="s">
        <v>17</v>
      </c>
      <c r="O19" s="178" t="s">
        <v>506</v>
      </c>
      <c r="P19" s="66"/>
      <c r="Q19" s="191">
        <v>45715.0</v>
      </c>
      <c r="R19" s="192">
        <v>210472.0</v>
      </c>
      <c r="S19" s="75" t="s">
        <v>507</v>
      </c>
      <c r="T19" s="193" t="s">
        <v>508</v>
      </c>
      <c r="U19" s="190"/>
      <c r="V19" s="190"/>
      <c r="W19" s="187" t="str">
        <f t="shared" si="3"/>
        <v/>
      </c>
    </row>
    <row r="20">
      <c r="A20" s="174">
        <v>45705.0</v>
      </c>
      <c r="B20" s="174">
        <v>45713.0</v>
      </c>
      <c r="C20" s="35">
        <v>192372.0</v>
      </c>
      <c r="D20" s="175" t="s">
        <v>65</v>
      </c>
      <c r="E20" s="174">
        <v>45200.0</v>
      </c>
      <c r="F20" s="176">
        <f t="shared" si="1"/>
        <v>16</v>
      </c>
      <c r="G20" s="174">
        <v>45239.0</v>
      </c>
      <c r="H20" s="176">
        <f t="shared" si="2"/>
        <v>15</v>
      </c>
      <c r="I20" s="175" t="s">
        <v>118</v>
      </c>
      <c r="J20" s="175">
        <v>607.0</v>
      </c>
      <c r="K20" s="179">
        <v>25000.0</v>
      </c>
      <c r="L20" s="175" t="s">
        <v>54</v>
      </c>
      <c r="M20" s="175" t="s">
        <v>151</v>
      </c>
      <c r="N20" s="175" t="s">
        <v>15</v>
      </c>
      <c r="O20" s="178" t="s">
        <v>501</v>
      </c>
      <c r="P20" s="66"/>
      <c r="Q20" s="188">
        <v>45716.0</v>
      </c>
      <c r="R20" s="189">
        <v>183130.0</v>
      </c>
      <c r="S20" s="75" t="s">
        <v>60</v>
      </c>
      <c r="T20" s="69"/>
      <c r="U20" s="79"/>
      <c r="V20" s="79"/>
      <c r="W20" s="187" t="str">
        <f t="shared" si="3"/>
        <v/>
      </c>
    </row>
    <row r="21">
      <c r="A21" s="174">
        <v>45705.0</v>
      </c>
      <c r="B21" s="174">
        <v>45716.0</v>
      </c>
      <c r="C21" s="35">
        <v>161183.0</v>
      </c>
      <c r="D21" s="175" t="s">
        <v>65</v>
      </c>
      <c r="E21" s="174">
        <v>44927.0</v>
      </c>
      <c r="F21" s="176">
        <f t="shared" si="1"/>
        <v>25</v>
      </c>
      <c r="G21" s="174">
        <v>44974.0</v>
      </c>
      <c r="H21" s="176">
        <f t="shared" si="2"/>
        <v>24</v>
      </c>
      <c r="I21" s="175" t="s">
        <v>62</v>
      </c>
      <c r="J21" s="175">
        <v>108.0</v>
      </c>
      <c r="K21" s="179" t="s">
        <v>509</v>
      </c>
      <c r="L21" s="175" t="s">
        <v>70</v>
      </c>
      <c r="M21" s="174">
        <v>45672.0</v>
      </c>
      <c r="N21" s="175" t="s">
        <v>17</v>
      </c>
      <c r="O21" s="178" t="s">
        <v>500</v>
      </c>
      <c r="P21" s="66"/>
      <c r="Q21" s="190"/>
      <c r="R21" s="190"/>
      <c r="S21" s="75"/>
      <c r="T21" s="80"/>
      <c r="U21" s="80"/>
      <c r="V21" s="80"/>
      <c r="W21" s="81"/>
    </row>
    <row r="22">
      <c r="A22" s="174">
        <v>45705.0</v>
      </c>
      <c r="B22" s="174">
        <v>45707.0</v>
      </c>
      <c r="C22" s="35">
        <v>184605.0</v>
      </c>
      <c r="D22" s="175" t="s">
        <v>65</v>
      </c>
      <c r="E22" s="174">
        <v>45139.0</v>
      </c>
      <c r="F22" s="176">
        <f t="shared" si="1"/>
        <v>18</v>
      </c>
      <c r="G22" s="174">
        <v>45170.0</v>
      </c>
      <c r="H22" s="176">
        <f t="shared" si="2"/>
        <v>17</v>
      </c>
      <c r="I22" s="175" t="s">
        <v>39</v>
      </c>
      <c r="J22" s="175">
        <v>534.0</v>
      </c>
      <c r="K22" s="180">
        <v>7000.0</v>
      </c>
      <c r="L22" s="175" t="s">
        <v>54</v>
      </c>
      <c r="M22" s="175" t="s">
        <v>151</v>
      </c>
      <c r="N22" s="175" t="s">
        <v>15</v>
      </c>
      <c r="O22" s="178" t="s">
        <v>501</v>
      </c>
      <c r="P22" s="66"/>
      <c r="Q22" s="190"/>
      <c r="R22" s="190"/>
      <c r="S22" s="75"/>
      <c r="T22" s="80"/>
      <c r="U22" s="80"/>
      <c r="V22" s="80"/>
      <c r="W22" s="80"/>
    </row>
    <row r="23">
      <c r="A23" s="174">
        <v>45705.0</v>
      </c>
      <c r="B23" s="181">
        <v>45714.0</v>
      </c>
      <c r="C23" s="35">
        <v>191775.0</v>
      </c>
      <c r="D23" s="175" t="s">
        <v>65</v>
      </c>
      <c r="E23" s="174">
        <v>45170.0</v>
      </c>
      <c r="F23" s="176">
        <f t="shared" si="1"/>
        <v>17</v>
      </c>
      <c r="G23" s="174">
        <v>45236.0</v>
      </c>
      <c r="H23" s="176">
        <f t="shared" si="2"/>
        <v>15</v>
      </c>
      <c r="I23" s="175" t="s">
        <v>49</v>
      </c>
      <c r="J23" s="175" t="s">
        <v>430</v>
      </c>
      <c r="K23" s="180">
        <v>3200.0</v>
      </c>
      <c r="L23" s="175" t="s">
        <v>54</v>
      </c>
      <c r="M23" s="175" t="s">
        <v>151</v>
      </c>
      <c r="N23" s="175" t="s">
        <v>15</v>
      </c>
      <c r="O23" s="178" t="s">
        <v>501</v>
      </c>
      <c r="P23" s="66"/>
      <c r="Q23" s="190"/>
      <c r="R23" s="190"/>
      <c r="S23" s="75"/>
      <c r="T23" s="80"/>
      <c r="U23" s="80"/>
      <c r="V23" s="80"/>
      <c r="W23" s="80"/>
    </row>
    <row r="24">
      <c r="A24" s="174">
        <v>45705.0</v>
      </c>
      <c r="B24" s="174">
        <v>45716.0</v>
      </c>
      <c r="C24" s="35">
        <v>204244.0</v>
      </c>
      <c r="D24" s="175" t="s">
        <v>65</v>
      </c>
      <c r="E24" s="174">
        <v>45231.0</v>
      </c>
      <c r="F24" s="176">
        <f t="shared" si="1"/>
        <v>15</v>
      </c>
      <c r="G24" s="174">
        <v>45351.0</v>
      </c>
      <c r="H24" s="176">
        <f t="shared" si="2"/>
        <v>11</v>
      </c>
      <c r="I24" s="175" t="s">
        <v>121</v>
      </c>
      <c r="J24" s="175">
        <v>999.0</v>
      </c>
      <c r="K24" s="179">
        <v>4000.0</v>
      </c>
      <c r="L24" s="184"/>
      <c r="M24" s="177">
        <v>45610.0</v>
      </c>
      <c r="N24" s="175" t="s">
        <v>17</v>
      </c>
      <c r="O24" s="178" t="s">
        <v>492</v>
      </c>
      <c r="P24" s="66"/>
      <c r="Q24" s="190"/>
      <c r="R24" s="190"/>
      <c r="S24" s="75"/>
      <c r="T24" s="80"/>
      <c r="U24" s="80"/>
      <c r="V24" s="80"/>
      <c r="W24" s="80"/>
    </row>
    <row r="25">
      <c r="A25" s="174">
        <v>45705.0</v>
      </c>
      <c r="B25" s="174">
        <v>45716.0</v>
      </c>
      <c r="C25" s="35">
        <v>215799.0</v>
      </c>
      <c r="D25" s="175" t="s">
        <v>65</v>
      </c>
      <c r="E25" s="174">
        <v>45352.0</v>
      </c>
      <c r="F25" s="176">
        <f t="shared" si="1"/>
        <v>11</v>
      </c>
      <c r="G25" s="174">
        <v>45436.0</v>
      </c>
      <c r="H25" s="176">
        <f t="shared" si="2"/>
        <v>9</v>
      </c>
      <c r="I25" s="175" t="s">
        <v>43</v>
      </c>
      <c r="J25" s="175" t="s">
        <v>101</v>
      </c>
      <c r="K25" s="179" t="s">
        <v>85</v>
      </c>
      <c r="L25" s="184"/>
      <c r="M25" s="174">
        <v>45601.0</v>
      </c>
      <c r="N25" s="175" t="s">
        <v>17</v>
      </c>
      <c r="O25" s="178" t="s">
        <v>510</v>
      </c>
      <c r="P25" s="66"/>
      <c r="Q25" s="190"/>
      <c r="R25" s="190"/>
      <c r="S25" s="75"/>
      <c r="T25" s="80"/>
      <c r="U25" s="80"/>
      <c r="V25" s="80"/>
      <c r="W25" s="80"/>
    </row>
    <row r="26">
      <c r="A26" s="174">
        <v>45705.0</v>
      </c>
      <c r="B26" s="174">
        <v>45716.0</v>
      </c>
      <c r="C26" s="35">
        <v>217320.0</v>
      </c>
      <c r="D26" s="175" t="s">
        <v>65</v>
      </c>
      <c r="E26" s="174">
        <v>45231.0</v>
      </c>
      <c r="F26" s="176">
        <f t="shared" si="1"/>
        <v>15</v>
      </c>
      <c r="G26" s="174">
        <v>45456.0</v>
      </c>
      <c r="H26" s="176">
        <f t="shared" si="2"/>
        <v>8</v>
      </c>
      <c r="I26" s="175" t="s">
        <v>39</v>
      </c>
      <c r="J26" s="175">
        <v>501.0</v>
      </c>
      <c r="K26" s="179" t="s">
        <v>85</v>
      </c>
      <c r="L26" s="184"/>
      <c r="M26" s="177">
        <v>45607.0</v>
      </c>
      <c r="N26" s="175" t="s">
        <v>17</v>
      </c>
      <c r="O26" s="178" t="s">
        <v>510</v>
      </c>
      <c r="P26" s="66"/>
      <c r="Q26" s="190"/>
      <c r="R26" s="190"/>
      <c r="S26" s="75"/>
      <c r="T26" s="80"/>
      <c r="U26" s="80"/>
      <c r="V26" s="80"/>
      <c r="W26" s="80"/>
    </row>
    <row r="27">
      <c r="A27" s="174">
        <v>45705.0</v>
      </c>
      <c r="B27" s="174">
        <v>45716.0</v>
      </c>
      <c r="C27" s="35">
        <v>213083.0</v>
      </c>
      <c r="D27" s="175" t="s">
        <v>65</v>
      </c>
      <c r="E27" s="174">
        <v>45383.0</v>
      </c>
      <c r="F27" s="176">
        <f t="shared" si="1"/>
        <v>10</v>
      </c>
      <c r="G27" s="174">
        <v>45418.0</v>
      </c>
      <c r="H27" s="176">
        <f t="shared" si="2"/>
        <v>9</v>
      </c>
      <c r="I27" s="175" t="s">
        <v>43</v>
      </c>
      <c r="J27" s="175">
        <v>301.0</v>
      </c>
      <c r="K27" s="179">
        <v>4000.0</v>
      </c>
      <c r="L27" s="184"/>
      <c r="M27" s="177">
        <v>45622.0</v>
      </c>
      <c r="N27" s="175" t="s">
        <v>17</v>
      </c>
      <c r="O27" s="178" t="s">
        <v>501</v>
      </c>
      <c r="P27" s="66"/>
      <c r="Q27" s="190"/>
      <c r="R27" s="190"/>
      <c r="S27" s="75"/>
      <c r="T27" s="80"/>
      <c r="U27" s="80"/>
      <c r="V27" s="80"/>
      <c r="W27" s="80"/>
    </row>
    <row r="28">
      <c r="A28" s="174">
        <v>45705.0</v>
      </c>
      <c r="B28" s="174">
        <v>45716.0</v>
      </c>
      <c r="C28" s="35">
        <v>226400.0</v>
      </c>
      <c r="D28" s="175" t="s">
        <v>65</v>
      </c>
      <c r="E28" s="174">
        <v>45505.0</v>
      </c>
      <c r="F28" s="176">
        <f t="shared" si="1"/>
        <v>6</v>
      </c>
      <c r="G28" s="174">
        <v>45533.0</v>
      </c>
      <c r="H28" s="176">
        <f t="shared" si="2"/>
        <v>5</v>
      </c>
      <c r="I28" s="175" t="s">
        <v>43</v>
      </c>
      <c r="J28" s="175" t="s">
        <v>101</v>
      </c>
      <c r="K28" s="179">
        <v>3200.0</v>
      </c>
      <c r="L28" s="184"/>
      <c r="M28" s="174">
        <v>45686.0</v>
      </c>
      <c r="N28" s="175" t="s">
        <v>17</v>
      </c>
      <c r="O28" s="178" t="s">
        <v>511</v>
      </c>
      <c r="P28" s="66"/>
      <c r="Q28" s="190"/>
      <c r="R28" s="190"/>
      <c r="S28" s="75"/>
      <c r="T28" s="80"/>
      <c r="U28" s="80"/>
      <c r="V28" s="80"/>
      <c r="W28" s="80"/>
    </row>
    <row r="29">
      <c r="A29" s="174">
        <v>45705.0</v>
      </c>
      <c r="B29" s="174">
        <v>45707.0</v>
      </c>
      <c r="C29" s="35">
        <v>234237.0</v>
      </c>
      <c r="D29" s="175" t="s">
        <v>65</v>
      </c>
      <c r="E29" s="174">
        <v>45505.0</v>
      </c>
      <c r="F29" s="176">
        <f t="shared" si="1"/>
        <v>6</v>
      </c>
      <c r="G29" s="177">
        <v>45609.0</v>
      </c>
      <c r="H29" s="176">
        <f t="shared" si="2"/>
        <v>3</v>
      </c>
      <c r="I29" s="175" t="s">
        <v>66</v>
      </c>
      <c r="J29" s="184"/>
      <c r="K29" s="184"/>
      <c r="L29" s="184"/>
      <c r="M29" s="184"/>
      <c r="N29" s="175" t="s">
        <v>23</v>
      </c>
      <c r="O29" s="178"/>
      <c r="P29" s="66"/>
      <c r="Q29" s="190"/>
      <c r="R29" s="190"/>
      <c r="S29" s="75"/>
      <c r="T29" s="80"/>
      <c r="U29" s="80"/>
      <c r="V29" s="80"/>
      <c r="W29" s="80"/>
    </row>
    <row r="30">
      <c r="A30" s="174">
        <v>45705.0</v>
      </c>
      <c r="B30" s="174">
        <v>45706.0</v>
      </c>
      <c r="C30" s="35">
        <v>221186.0</v>
      </c>
      <c r="D30" s="175" t="s">
        <v>65</v>
      </c>
      <c r="E30" s="174">
        <v>45323.0</v>
      </c>
      <c r="F30" s="176">
        <f t="shared" si="1"/>
        <v>12</v>
      </c>
      <c r="G30" s="174">
        <v>45484.0</v>
      </c>
      <c r="H30" s="176">
        <f t="shared" si="2"/>
        <v>7</v>
      </c>
      <c r="I30" s="175" t="s">
        <v>62</v>
      </c>
      <c r="J30" s="175">
        <v>102.0</v>
      </c>
      <c r="K30" s="180">
        <v>5000.0</v>
      </c>
      <c r="L30" s="175" t="s">
        <v>68</v>
      </c>
      <c r="M30" s="175" t="s">
        <v>151</v>
      </c>
      <c r="N30" s="175" t="s">
        <v>15</v>
      </c>
      <c r="O30" s="178" t="s">
        <v>501</v>
      </c>
      <c r="P30" s="66"/>
      <c r="Q30" s="190"/>
      <c r="R30" s="190"/>
      <c r="S30" s="75"/>
      <c r="T30" s="80"/>
      <c r="U30" s="80"/>
      <c r="V30" s="80"/>
      <c r="W30" s="80"/>
    </row>
    <row r="31">
      <c r="A31" s="174">
        <v>45705.0</v>
      </c>
      <c r="B31" s="174">
        <v>45716.0</v>
      </c>
      <c r="C31" s="35">
        <v>238358.0</v>
      </c>
      <c r="D31" s="175" t="s">
        <v>65</v>
      </c>
      <c r="E31" s="174">
        <v>45566.0</v>
      </c>
      <c r="F31" s="176">
        <f t="shared" si="1"/>
        <v>4</v>
      </c>
      <c r="G31" s="174">
        <v>45663.0</v>
      </c>
      <c r="H31" s="176">
        <f t="shared" si="2"/>
        <v>1</v>
      </c>
      <c r="I31" s="175" t="s">
        <v>43</v>
      </c>
      <c r="J31" s="175" t="s">
        <v>512</v>
      </c>
      <c r="K31" s="179" t="s">
        <v>487</v>
      </c>
      <c r="L31" s="184"/>
      <c r="M31" s="184"/>
      <c r="N31" s="175" t="s">
        <v>17</v>
      </c>
      <c r="O31" s="178" t="s">
        <v>502</v>
      </c>
      <c r="P31" s="66"/>
      <c r="Q31" s="190"/>
      <c r="R31" s="190"/>
      <c r="S31" s="75"/>
      <c r="T31" s="80"/>
      <c r="U31" s="80"/>
      <c r="V31" s="80"/>
      <c r="W31" s="80"/>
    </row>
    <row r="32">
      <c r="A32" s="174">
        <v>45705.0</v>
      </c>
      <c r="B32" s="174">
        <v>45716.0</v>
      </c>
      <c r="C32" s="35">
        <v>236679.0</v>
      </c>
      <c r="D32" s="175" t="s">
        <v>65</v>
      </c>
      <c r="E32" s="174">
        <v>45566.0</v>
      </c>
      <c r="F32" s="176">
        <f t="shared" si="1"/>
        <v>4</v>
      </c>
      <c r="G32" s="174">
        <v>45635.0</v>
      </c>
      <c r="H32" s="176">
        <f t="shared" si="2"/>
        <v>2</v>
      </c>
      <c r="I32" s="175" t="s">
        <v>43</v>
      </c>
      <c r="J32" s="175" t="s">
        <v>512</v>
      </c>
      <c r="K32" s="179" t="s">
        <v>487</v>
      </c>
      <c r="L32" s="184"/>
      <c r="M32" s="184"/>
      <c r="N32" s="175" t="s">
        <v>17</v>
      </c>
      <c r="O32" s="178" t="s">
        <v>502</v>
      </c>
      <c r="P32" s="66"/>
      <c r="Q32" s="190"/>
      <c r="R32" s="190"/>
      <c r="S32" s="75"/>
      <c r="T32" s="80"/>
      <c r="U32" s="80"/>
      <c r="V32" s="80"/>
      <c r="W32" s="80"/>
    </row>
    <row r="33">
      <c r="A33" s="174">
        <v>45705.0</v>
      </c>
      <c r="B33" s="174">
        <v>45716.0</v>
      </c>
      <c r="C33" s="35">
        <v>175302.0</v>
      </c>
      <c r="D33" s="175" t="s">
        <v>72</v>
      </c>
      <c r="E33" s="174">
        <v>45047.0</v>
      </c>
      <c r="F33" s="176">
        <f t="shared" si="1"/>
        <v>21</v>
      </c>
      <c r="G33" s="174">
        <v>45099.0</v>
      </c>
      <c r="H33" s="194">
        <f t="shared" si="2"/>
        <v>20</v>
      </c>
      <c r="I33" s="175" t="s">
        <v>46</v>
      </c>
      <c r="J33" s="175" t="s">
        <v>512</v>
      </c>
      <c r="K33" s="179" t="s">
        <v>487</v>
      </c>
      <c r="L33" s="184"/>
      <c r="M33" s="184"/>
      <c r="N33" s="175" t="s">
        <v>17</v>
      </c>
      <c r="O33" s="178" t="s">
        <v>502</v>
      </c>
      <c r="P33" s="66"/>
      <c r="Q33" s="190"/>
      <c r="R33" s="190"/>
      <c r="S33" s="75"/>
      <c r="T33" s="80"/>
      <c r="U33" s="80"/>
      <c r="V33" s="80"/>
      <c r="W33" s="80"/>
    </row>
    <row r="34">
      <c r="A34" s="174">
        <v>45705.0</v>
      </c>
      <c r="B34" s="174">
        <v>45716.0</v>
      </c>
      <c r="C34" s="35">
        <v>226729.0</v>
      </c>
      <c r="D34" s="175" t="s">
        <v>72</v>
      </c>
      <c r="E34" s="174">
        <v>45444.0</v>
      </c>
      <c r="F34" s="176">
        <f t="shared" si="1"/>
        <v>8</v>
      </c>
      <c r="G34" s="174">
        <v>45537.0</v>
      </c>
      <c r="H34" s="176">
        <f t="shared" si="2"/>
        <v>5</v>
      </c>
      <c r="I34" s="175" t="s">
        <v>43</v>
      </c>
      <c r="J34" s="175" t="s">
        <v>512</v>
      </c>
      <c r="K34" s="179" t="s">
        <v>487</v>
      </c>
      <c r="L34" s="184"/>
      <c r="M34" s="184"/>
      <c r="N34" s="175" t="s">
        <v>17</v>
      </c>
      <c r="O34" s="178" t="s">
        <v>502</v>
      </c>
      <c r="P34" s="66"/>
      <c r="Q34" s="190"/>
      <c r="R34" s="190"/>
      <c r="S34" s="75"/>
      <c r="T34" s="80"/>
      <c r="U34" s="80"/>
      <c r="V34" s="80"/>
      <c r="W34" s="80"/>
    </row>
    <row r="35">
      <c r="A35" s="174">
        <v>45705.0</v>
      </c>
      <c r="B35" s="174">
        <v>45706.0</v>
      </c>
      <c r="C35" s="35">
        <v>98598.0</v>
      </c>
      <c r="D35" s="175" t="s">
        <v>73</v>
      </c>
      <c r="E35" s="174">
        <v>44409.0</v>
      </c>
      <c r="F35" s="176">
        <f t="shared" si="1"/>
        <v>42</v>
      </c>
      <c r="G35" s="174">
        <v>44435.0</v>
      </c>
      <c r="H35" s="176">
        <f t="shared" si="2"/>
        <v>42</v>
      </c>
      <c r="I35" s="175" t="s">
        <v>66</v>
      </c>
      <c r="J35" s="175" t="s">
        <v>513</v>
      </c>
      <c r="K35" s="195">
        <v>4500.0</v>
      </c>
      <c r="L35" s="175" t="s">
        <v>68</v>
      </c>
      <c r="M35" s="175" t="s">
        <v>151</v>
      </c>
      <c r="N35" s="175" t="s">
        <v>15</v>
      </c>
      <c r="O35" s="178" t="s">
        <v>514</v>
      </c>
      <c r="P35" s="66"/>
      <c r="Q35" s="190"/>
      <c r="R35" s="190"/>
      <c r="S35" s="75"/>
      <c r="T35" s="80"/>
      <c r="U35" s="80"/>
      <c r="V35" s="80"/>
      <c r="W35" s="80"/>
    </row>
    <row r="36">
      <c r="A36" s="174">
        <v>45705.0</v>
      </c>
      <c r="B36" s="174">
        <v>45706.0</v>
      </c>
      <c r="C36" s="35">
        <v>189015.0</v>
      </c>
      <c r="D36" s="175" t="s">
        <v>73</v>
      </c>
      <c r="E36" s="174">
        <v>45200.0</v>
      </c>
      <c r="F36" s="176">
        <f t="shared" si="1"/>
        <v>16</v>
      </c>
      <c r="G36" s="177">
        <v>45209.0</v>
      </c>
      <c r="H36" s="176">
        <f t="shared" si="2"/>
        <v>16</v>
      </c>
      <c r="I36" s="175" t="s">
        <v>46</v>
      </c>
      <c r="J36" s="184"/>
      <c r="K36" s="184"/>
      <c r="L36" s="184"/>
      <c r="M36" s="175" t="s">
        <v>198</v>
      </c>
      <c r="N36" s="175" t="s">
        <v>21</v>
      </c>
      <c r="O36" s="178" t="s">
        <v>515</v>
      </c>
      <c r="P36" s="66"/>
      <c r="Q36" s="190"/>
      <c r="R36" s="190"/>
      <c r="S36" s="75"/>
      <c r="T36" s="80"/>
      <c r="U36" s="80"/>
      <c r="V36" s="80"/>
      <c r="W36" s="80"/>
    </row>
    <row r="37">
      <c r="A37" s="174">
        <v>45705.0</v>
      </c>
      <c r="B37" s="174">
        <v>45706.0</v>
      </c>
      <c r="C37" s="35">
        <v>179685.0</v>
      </c>
      <c r="D37" s="175" t="s">
        <v>73</v>
      </c>
      <c r="E37" s="174">
        <v>45078.0</v>
      </c>
      <c r="F37" s="176">
        <f t="shared" si="1"/>
        <v>20</v>
      </c>
      <c r="G37" s="174">
        <v>45148.0</v>
      </c>
      <c r="H37" s="176">
        <f t="shared" si="2"/>
        <v>18</v>
      </c>
      <c r="I37" s="175" t="s">
        <v>39</v>
      </c>
      <c r="J37" s="184"/>
      <c r="K37" s="184"/>
      <c r="L37" s="184"/>
      <c r="M37" s="175" t="s">
        <v>198</v>
      </c>
      <c r="N37" s="175" t="s">
        <v>21</v>
      </c>
      <c r="O37" s="178" t="s">
        <v>516</v>
      </c>
      <c r="P37" s="66"/>
      <c r="Q37" s="190"/>
      <c r="R37" s="190"/>
      <c r="S37" s="75"/>
      <c r="T37" s="80"/>
      <c r="U37" s="80"/>
      <c r="V37" s="80"/>
      <c r="W37" s="80"/>
    </row>
    <row r="38">
      <c r="A38" s="174">
        <v>45705.0</v>
      </c>
      <c r="B38" s="174">
        <v>45716.0</v>
      </c>
      <c r="C38" s="35">
        <v>222418.0</v>
      </c>
      <c r="D38" s="175" t="s">
        <v>73</v>
      </c>
      <c r="E38" s="174">
        <v>45444.0</v>
      </c>
      <c r="F38" s="176">
        <f t="shared" si="1"/>
        <v>8</v>
      </c>
      <c r="G38" s="174">
        <v>45513.0</v>
      </c>
      <c r="H38" s="176">
        <f t="shared" si="2"/>
        <v>6</v>
      </c>
      <c r="I38" s="175" t="s">
        <v>43</v>
      </c>
      <c r="J38" s="175" t="s">
        <v>69</v>
      </c>
      <c r="K38" s="179">
        <v>10000.0</v>
      </c>
      <c r="L38" s="184"/>
      <c r="M38" s="174">
        <v>45680.0</v>
      </c>
      <c r="N38" s="175" t="s">
        <v>17</v>
      </c>
      <c r="O38" s="178" t="s">
        <v>492</v>
      </c>
      <c r="P38" s="66"/>
      <c r="Q38" s="190"/>
      <c r="R38" s="190"/>
      <c r="S38" s="75"/>
      <c r="T38" s="80"/>
      <c r="U38" s="80"/>
      <c r="V38" s="80"/>
      <c r="W38" s="80"/>
    </row>
    <row r="39">
      <c r="A39" s="174">
        <v>45705.0</v>
      </c>
      <c r="B39" s="174">
        <v>45706.0</v>
      </c>
      <c r="C39" s="35">
        <v>209314.0</v>
      </c>
      <c r="D39" s="175" t="s">
        <v>73</v>
      </c>
      <c r="E39" s="174">
        <v>45383.0</v>
      </c>
      <c r="F39" s="176">
        <f t="shared" si="1"/>
        <v>10</v>
      </c>
      <c r="G39" s="174">
        <v>45387.0</v>
      </c>
      <c r="H39" s="176">
        <f t="shared" si="2"/>
        <v>10</v>
      </c>
      <c r="I39" s="175" t="s">
        <v>43</v>
      </c>
      <c r="J39" s="175">
        <v>307.0</v>
      </c>
      <c r="K39" s="180">
        <v>23000.0</v>
      </c>
      <c r="L39" s="175" t="s">
        <v>68</v>
      </c>
      <c r="M39" s="175" t="s">
        <v>151</v>
      </c>
      <c r="N39" s="175" t="s">
        <v>15</v>
      </c>
      <c r="O39" s="178" t="s">
        <v>517</v>
      </c>
      <c r="P39" s="66"/>
      <c r="Q39" s="190"/>
      <c r="R39" s="190"/>
      <c r="S39" s="75"/>
      <c r="T39" s="80"/>
      <c r="U39" s="80"/>
      <c r="V39" s="80"/>
      <c r="W39" s="80"/>
    </row>
    <row r="40">
      <c r="A40" s="174">
        <v>45710.0</v>
      </c>
      <c r="B40" s="174">
        <v>45706.0</v>
      </c>
      <c r="C40" s="35">
        <v>227968.0</v>
      </c>
      <c r="D40" s="175" t="s">
        <v>73</v>
      </c>
      <c r="E40" s="174">
        <v>45536.0</v>
      </c>
      <c r="F40" s="176">
        <f t="shared" si="1"/>
        <v>5</v>
      </c>
      <c r="G40" s="174">
        <v>45548.0</v>
      </c>
      <c r="H40" s="176">
        <f t="shared" si="2"/>
        <v>5</v>
      </c>
      <c r="I40" s="175" t="s">
        <v>43</v>
      </c>
      <c r="J40" s="175" t="s">
        <v>518</v>
      </c>
      <c r="K40" s="179">
        <v>8500.0</v>
      </c>
      <c r="L40" s="175" t="s">
        <v>54</v>
      </c>
      <c r="M40" s="175" t="s">
        <v>55</v>
      </c>
      <c r="N40" s="175" t="s">
        <v>15</v>
      </c>
      <c r="O40" s="178" t="s">
        <v>519</v>
      </c>
      <c r="P40" s="66"/>
      <c r="Q40" s="190"/>
      <c r="R40" s="190"/>
      <c r="S40" s="75"/>
      <c r="T40" s="80"/>
      <c r="U40" s="80"/>
      <c r="V40" s="80"/>
      <c r="W40" s="80"/>
    </row>
    <row r="41">
      <c r="A41" s="174">
        <v>45705.0</v>
      </c>
      <c r="B41" s="174">
        <v>45716.0</v>
      </c>
      <c r="C41" s="35">
        <v>222773.0</v>
      </c>
      <c r="D41" s="175" t="s">
        <v>73</v>
      </c>
      <c r="E41" s="174">
        <v>45474.0</v>
      </c>
      <c r="F41" s="176">
        <f t="shared" si="1"/>
        <v>7</v>
      </c>
      <c r="G41" s="174">
        <v>45504.0</v>
      </c>
      <c r="H41" s="176">
        <f t="shared" si="2"/>
        <v>6</v>
      </c>
      <c r="I41" s="175" t="s">
        <v>66</v>
      </c>
      <c r="J41" s="175" t="s">
        <v>520</v>
      </c>
      <c r="K41" s="179">
        <v>8000.0</v>
      </c>
      <c r="L41" s="184"/>
      <c r="M41" s="184"/>
      <c r="N41" s="175" t="s">
        <v>17</v>
      </c>
      <c r="O41" s="178"/>
      <c r="P41" s="66"/>
      <c r="Q41" s="190"/>
      <c r="R41" s="190"/>
      <c r="S41" s="75"/>
      <c r="T41" s="80"/>
      <c r="U41" s="80"/>
      <c r="V41" s="80"/>
      <c r="W41" s="80"/>
    </row>
    <row r="42">
      <c r="A42" s="174">
        <v>45705.0</v>
      </c>
      <c r="B42" s="174">
        <v>45716.0</v>
      </c>
      <c r="C42" s="35">
        <v>140147.0</v>
      </c>
      <c r="D42" s="175" t="s">
        <v>73</v>
      </c>
      <c r="E42" s="174">
        <v>44562.0</v>
      </c>
      <c r="F42" s="176">
        <f t="shared" si="1"/>
        <v>37</v>
      </c>
      <c r="G42" s="174">
        <v>44774.0</v>
      </c>
      <c r="H42" s="176">
        <f t="shared" si="2"/>
        <v>30</v>
      </c>
      <c r="I42" s="175" t="s">
        <v>49</v>
      </c>
      <c r="J42" s="175" t="s">
        <v>364</v>
      </c>
      <c r="K42" s="179" t="s">
        <v>487</v>
      </c>
      <c r="L42" s="184"/>
      <c r="M42" s="184"/>
      <c r="N42" s="175" t="s">
        <v>17</v>
      </c>
      <c r="O42" s="178"/>
      <c r="P42" s="66"/>
      <c r="Q42" s="190"/>
      <c r="R42" s="190"/>
      <c r="S42" s="75"/>
      <c r="T42" s="80"/>
      <c r="U42" s="80"/>
      <c r="V42" s="80"/>
      <c r="W42" s="80"/>
    </row>
    <row r="43">
      <c r="A43" s="174">
        <v>45705.0</v>
      </c>
      <c r="B43" s="174">
        <v>45716.0</v>
      </c>
      <c r="C43" s="35">
        <v>164517.0</v>
      </c>
      <c r="D43" s="175" t="s">
        <v>73</v>
      </c>
      <c r="E43" s="174">
        <v>44986.0</v>
      </c>
      <c r="F43" s="176">
        <f t="shared" si="1"/>
        <v>23</v>
      </c>
      <c r="G43" s="174">
        <v>45003.0</v>
      </c>
      <c r="H43" s="176">
        <f t="shared" si="2"/>
        <v>23</v>
      </c>
      <c r="I43" s="175" t="s">
        <v>66</v>
      </c>
      <c r="J43" s="175">
        <v>42.0</v>
      </c>
      <c r="K43" s="179" t="s">
        <v>487</v>
      </c>
      <c r="L43" s="184"/>
      <c r="M43" s="177">
        <v>45579.0</v>
      </c>
      <c r="N43" s="175" t="s">
        <v>17</v>
      </c>
      <c r="O43" s="178" t="s">
        <v>521</v>
      </c>
      <c r="P43" s="66"/>
      <c r="Q43" s="190"/>
      <c r="R43" s="190"/>
      <c r="S43" s="75"/>
      <c r="T43" s="80"/>
      <c r="U43" s="80"/>
      <c r="V43" s="80"/>
      <c r="W43" s="80"/>
    </row>
    <row r="44">
      <c r="A44" s="174">
        <v>45705.0</v>
      </c>
      <c r="B44" s="174">
        <v>45716.0</v>
      </c>
      <c r="C44" s="35">
        <v>209736.0</v>
      </c>
      <c r="D44" s="175" t="s">
        <v>73</v>
      </c>
      <c r="E44" s="174">
        <v>45383.0</v>
      </c>
      <c r="F44" s="176">
        <f t="shared" si="1"/>
        <v>10</v>
      </c>
      <c r="G44" s="174">
        <v>45391.0</v>
      </c>
      <c r="H44" s="176">
        <f t="shared" si="2"/>
        <v>10</v>
      </c>
      <c r="I44" s="175" t="s">
        <v>43</v>
      </c>
      <c r="J44" s="175">
        <v>314.0</v>
      </c>
      <c r="K44" s="179" t="s">
        <v>487</v>
      </c>
      <c r="L44" s="184"/>
      <c r="M44" s="174">
        <v>45701.0</v>
      </c>
      <c r="N44" s="175" t="s">
        <v>17</v>
      </c>
      <c r="O44" s="178" t="s">
        <v>492</v>
      </c>
      <c r="P44" s="66"/>
      <c r="Q44" s="190"/>
      <c r="R44" s="190"/>
      <c r="S44" s="75"/>
      <c r="T44" s="80"/>
      <c r="U44" s="80"/>
      <c r="V44" s="80"/>
      <c r="W44" s="80"/>
    </row>
    <row r="45">
      <c r="A45" s="174">
        <v>45705.0</v>
      </c>
      <c r="B45" s="174">
        <v>45707.0</v>
      </c>
      <c r="C45" s="35">
        <v>206939.0</v>
      </c>
      <c r="D45" s="175" t="s">
        <v>73</v>
      </c>
      <c r="E45" s="174">
        <v>45352.0</v>
      </c>
      <c r="F45" s="176">
        <f t="shared" si="1"/>
        <v>11</v>
      </c>
      <c r="G45" s="174">
        <v>45370.0</v>
      </c>
      <c r="H45" s="176">
        <f t="shared" si="2"/>
        <v>11</v>
      </c>
      <c r="I45" s="175" t="s">
        <v>43</v>
      </c>
      <c r="J45" s="175" t="s">
        <v>80</v>
      </c>
      <c r="K45" s="180">
        <v>9000.0</v>
      </c>
      <c r="L45" s="184"/>
      <c r="M45" s="174">
        <v>45698.0</v>
      </c>
      <c r="N45" s="175" t="s">
        <v>15</v>
      </c>
      <c r="O45" s="178" t="s">
        <v>501</v>
      </c>
      <c r="P45" s="66"/>
      <c r="Q45" s="190"/>
      <c r="R45" s="190"/>
      <c r="S45" s="75"/>
      <c r="T45" s="80"/>
      <c r="U45" s="80"/>
      <c r="V45" s="80"/>
      <c r="W45" s="80"/>
    </row>
    <row r="46">
      <c r="A46" s="174">
        <v>45706.0</v>
      </c>
      <c r="B46" s="174">
        <v>45709.0</v>
      </c>
      <c r="C46" s="35">
        <v>218507.0</v>
      </c>
      <c r="D46" s="175" t="s">
        <v>73</v>
      </c>
      <c r="E46" s="174">
        <v>45444.0</v>
      </c>
      <c r="F46" s="176">
        <f t="shared" si="1"/>
        <v>8</v>
      </c>
      <c r="G46" s="174">
        <v>45463.0</v>
      </c>
      <c r="H46" s="176">
        <f t="shared" si="2"/>
        <v>8</v>
      </c>
      <c r="I46" s="175" t="s">
        <v>49</v>
      </c>
      <c r="J46" s="175">
        <v>212.0</v>
      </c>
      <c r="K46" s="180" t="s">
        <v>522</v>
      </c>
      <c r="L46" s="175" t="s">
        <v>68</v>
      </c>
      <c r="M46" s="175" t="s">
        <v>523</v>
      </c>
      <c r="N46" s="175" t="s">
        <v>20</v>
      </c>
      <c r="O46" s="178" t="s">
        <v>524</v>
      </c>
      <c r="P46" s="66"/>
      <c r="Q46" s="190"/>
      <c r="R46" s="190"/>
      <c r="S46" s="75"/>
      <c r="T46" s="80"/>
      <c r="U46" s="80"/>
      <c r="V46" s="80"/>
      <c r="W46" s="80"/>
    </row>
    <row r="47">
      <c r="A47" s="174">
        <v>45705.0</v>
      </c>
      <c r="B47" s="174">
        <v>45716.0</v>
      </c>
      <c r="C47" s="35">
        <v>238276.0</v>
      </c>
      <c r="D47" s="175" t="s">
        <v>73</v>
      </c>
      <c r="E47" s="174">
        <v>45323.0</v>
      </c>
      <c r="F47" s="176">
        <f t="shared" si="1"/>
        <v>12</v>
      </c>
      <c r="G47" s="174">
        <v>45663.0</v>
      </c>
      <c r="H47" s="176">
        <f t="shared" si="2"/>
        <v>1</v>
      </c>
      <c r="I47" s="175" t="s">
        <v>49</v>
      </c>
      <c r="J47" s="175">
        <v>208.0</v>
      </c>
      <c r="K47" s="179">
        <v>8000.0</v>
      </c>
      <c r="L47" s="184"/>
      <c r="M47" s="174"/>
      <c r="N47" s="175" t="s">
        <v>17</v>
      </c>
      <c r="O47" s="178" t="s">
        <v>492</v>
      </c>
      <c r="P47" s="66"/>
      <c r="Q47" s="190"/>
      <c r="R47" s="190"/>
      <c r="S47" s="75"/>
      <c r="T47" s="80"/>
      <c r="U47" s="80"/>
      <c r="V47" s="80"/>
      <c r="W47" s="80"/>
    </row>
    <row r="48">
      <c r="A48" s="174">
        <v>45705.0</v>
      </c>
      <c r="B48" s="174">
        <v>45716.0</v>
      </c>
      <c r="C48" s="35">
        <v>227978.0</v>
      </c>
      <c r="D48" s="175" t="s">
        <v>73</v>
      </c>
      <c r="E48" s="174">
        <v>45444.0</v>
      </c>
      <c r="F48" s="176">
        <f t="shared" si="1"/>
        <v>8</v>
      </c>
      <c r="G48" s="174">
        <v>45548.0</v>
      </c>
      <c r="H48" s="176">
        <f t="shared" si="2"/>
        <v>5</v>
      </c>
      <c r="I48" s="175" t="s">
        <v>62</v>
      </c>
      <c r="J48" s="175" t="s">
        <v>512</v>
      </c>
      <c r="K48" s="179" t="s">
        <v>487</v>
      </c>
      <c r="L48" s="184"/>
      <c r="M48" s="184"/>
      <c r="N48" s="175" t="s">
        <v>17</v>
      </c>
      <c r="O48" s="178" t="s">
        <v>502</v>
      </c>
      <c r="P48" s="66"/>
      <c r="Q48" s="190"/>
      <c r="R48" s="190"/>
      <c r="S48" s="75"/>
      <c r="T48" s="80"/>
      <c r="U48" s="80"/>
      <c r="V48" s="80"/>
      <c r="W48" s="80"/>
    </row>
    <row r="49">
      <c r="A49" s="174">
        <v>45705.0</v>
      </c>
      <c r="B49" s="174">
        <v>45716.0</v>
      </c>
      <c r="C49" s="35">
        <v>230690.0</v>
      </c>
      <c r="D49" s="175" t="s">
        <v>73</v>
      </c>
      <c r="E49" s="174">
        <v>45536.0</v>
      </c>
      <c r="F49" s="176">
        <f t="shared" si="1"/>
        <v>5</v>
      </c>
      <c r="G49" s="177">
        <v>45575.0</v>
      </c>
      <c r="H49" s="176">
        <f t="shared" si="2"/>
        <v>4</v>
      </c>
      <c r="I49" s="175" t="s">
        <v>39</v>
      </c>
      <c r="J49" s="175" t="s">
        <v>313</v>
      </c>
      <c r="K49" s="179" t="s">
        <v>487</v>
      </c>
      <c r="L49" s="184"/>
      <c r="M49" s="184"/>
      <c r="N49" s="175" t="s">
        <v>17</v>
      </c>
      <c r="O49" s="178" t="s">
        <v>502</v>
      </c>
      <c r="P49" s="66"/>
      <c r="Q49" s="190"/>
      <c r="R49" s="190"/>
      <c r="S49" s="75"/>
      <c r="T49" s="80"/>
      <c r="U49" s="80"/>
      <c r="V49" s="80"/>
      <c r="W49" s="80"/>
    </row>
    <row r="50">
      <c r="A50" s="174">
        <v>45705.0</v>
      </c>
      <c r="B50" s="174">
        <v>45707.0</v>
      </c>
      <c r="C50" s="35">
        <v>193813.0</v>
      </c>
      <c r="D50" s="175" t="s">
        <v>79</v>
      </c>
      <c r="E50" s="174">
        <v>45231.0</v>
      </c>
      <c r="F50" s="176">
        <f t="shared" si="1"/>
        <v>15</v>
      </c>
      <c r="G50" s="177">
        <v>45253.0</v>
      </c>
      <c r="H50" s="176">
        <f t="shared" si="2"/>
        <v>15</v>
      </c>
      <c r="I50" s="175" t="s">
        <v>39</v>
      </c>
      <c r="J50" s="175">
        <v>514.0</v>
      </c>
      <c r="K50" s="175" t="s">
        <v>525</v>
      </c>
      <c r="L50" s="184"/>
      <c r="M50" s="174">
        <v>45701.0</v>
      </c>
      <c r="N50" s="175" t="s">
        <v>15</v>
      </c>
      <c r="O50" s="178" t="s">
        <v>500</v>
      </c>
      <c r="P50" s="66"/>
      <c r="Q50" s="190"/>
      <c r="R50" s="190"/>
      <c r="S50" s="75"/>
      <c r="T50" s="80"/>
      <c r="U50" s="80"/>
      <c r="V50" s="80"/>
      <c r="W50" s="80"/>
    </row>
    <row r="51">
      <c r="A51" s="174">
        <v>45705.0</v>
      </c>
      <c r="B51" s="174">
        <v>45707.0</v>
      </c>
      <c r="C51" s="35">
        <v>181788.0</v>
      </c>
      <c r="D51" s="175" t="s">
        <v>79</v>
      </c>
      <c r="E51" s="174">
        <v>45108.0</v>
      </c>
      <c r="F51" s="176">
        <f t="shared" si="1"/>
        <v>19</v>
      </c>
      <c r="G51" s="174">
        <v>45148.0</v>
      </c>
      <c r="H51" s="176">
        <f t="shared" si="2"/>
        <v>18</v>
      </c>
      <c r="I51" s="175" t="s">
        <v>43</v>
      </c>
      <c r="J51" s="184"/>
      <c r="K51" s="196"/>
      <c r="L51" s="184"/>
      <c r="M51" s="175" t="s">
        <v>198</v>
      </c>
      <c r="N51" s="175" t="s">
        <v>15</v>
      </c>
      <c r="O51" s="178" t="s">
        <v>526</v>
      </c>
      <c r="P51" s="66"/>
      <c r="Q51" s="190"/>
      <c r="R51" s="190"/>
      <c r="S51" s="75"/>
      <c r="T51" s="80"/>
      <c r="U51" s="80"/>
      <c r="V51" s="80"/>
      <c r="W51" s="80"/>
    </row>
    <row r="52">
      <c r="A52" s="174">
        <v>45705.0</v>
      </c>
      <c r="B52" s="174">
        <v>45706.0</v>
      </c>
      <c r="C52" s="35">
        <v>216145.0</v>
      </c>
      <c r="D52" s="175" t="s">
        <v>79</v>
      </c>
      <c r="E52" s="174">
        <v>44713.0</v>
      </c>
      <c r="F52" s="176">
        <f t="shared" si="1"/>
        <v>32</v>
      </c>
      <c r="G52" s="174">
        <v>45440.0</v>
      </c>
      <c r="H52" s="176">
        <f t="shared" si="2"/>
        <v>9</v>
      </c>
      <c r="I52" s="175" t="s">
        <v>43</v>
      </c>
      <c r="J52" s="175">
        <v>304.0</v>
      </c>
      <c r="K52" s="180">
        <v>3000.0</v>
      </c>
      <c r="L52" s="175" t="s">
        <v>68</v>
      </c>
      <c r="M52" s="174">
        <v>45706.0</v>
      </c>
      <c r="N52" s="175" t="s">
        <v>20</v>
      </c>
      <c r="O52" s="178" t="s">
        <v>511</v>
      </c>
      <c r="P52" s="66"/>
      <c r="Q52" s="190"/>
      <c r="R52" s="190"/>
      <c r="S52" s="75"/>
      <c r="T52" s="80"/>
      <c r="U52" s="80"/>
      <c r="V52" s="80"/>
      <c r="W52" s="80"/>
    </row>
    <row r="53">
      <c r="A53" s="174">
        <v>45705.0</v>
      </c>
      <c r="B53" s="174">
        <v>45707.0</v>
      </c>
      <c r="C53" s="35">
        <v>199087.0</v>
      </c>
      <c r="D53" s="175" t="s">
        <v>79</v>
      </c>
      <c r="E53" s="174">
        <v>45231.0</v>
      </c>
      <c r="F53" s="176">
        <f t="shared" si="1"/>
        <v>15</v>
      </c>
      <c r="G53" s="174">
        <v>45321.0</v>
      </c>
      <c r="H53" s="176">
        <f t="shared" si="2"/>
        <v>12</v>
      </c>
      <c r="I53" s="175" t="s">
        <v>62</v>
      </c>
      <c r="J53" s="175">
        <v>105.0</v>
      </c>
      <c r="K53" s="175" t="s">
        <v>487</v>
      </c>
      <c r="L53" s="184"/>
      <c r="M53" s="174">
        <v>45701.0</v>
      </c>
      <c r="N53" s="175" t="s">
        <v>15</v>
      </c>
      <c r="O53" s="178" t="s">
        <v>510</v>
      </c>
      <c r="P53" s="66"/>
      <c r="Q53" s="190"/>
      <c r="R53" s="190"/>
      <c r="S53" s="75"/>
      <c r="T53" s="80"/>
      <c r="U53" s="80"/>
      <c r="V53" s="80"/>
      <c r="W53" s="80"/>
    </row>
    <row r="54">
      <c r="A54" s="174">
        <v>45705.0</v>
      </c>
      <c r="B54" s="174">
        <v>45707.0</v>
      </c>
      <c r="C54" s="35">
        <v>211391.0</v>
      </c>
      <c r="D54" s="175" t="s">
        <v>79</v>
      </c>
      <c r="E54" s="174">
        <v>45383.0</v>
      </c>
      <c r="F54" s="176">
        <f t="shared" si="1"/>
        <v>10</v>
      </c>
      <c r="G54" s="174">
        <v>45401.0</v>
      </c>
      <c r="H54" s="176">
        <f t="shared" si="2"/>
        <v>10</v>
      </c>
      <c r="I54" s="175" t="s">
        <v>43</v>
      </c>
      <c r="J54" s="175" t="s">
        <v>80</v>
      </c>
      <c r="K54" s="180">
        <v>5000.0</v>
      </c>
      <c r="L54" s="184"/>
      <c r="M54" s="174">
        <v>45700.0</v>
      </c>
      <c r="N54" s="175" t="s">
        <v>15</v>
      </c>
      <c r="O54" s="178" t="s">
        <v>501</v>
      </c>
      <c r="P54" s="66"/>
      <c r="Q54" s="190"/>
      <c r="R54" s="190"/>
      <c r="S54" s="75"/>
      <c r="T54" s="80"/>
      <c r="U54" s="80"/>
      <c r="V54" s="80"/>
      <c r="W54" s="80"/>
    </row>
    <row r="55">
      <c r="A55" s="174">
        <v>45705.0</v>
      </c>
      <c r="B55" s="174">
        <v>45716.0</v>
      </c>
      <c r="C55" s="35">
        <v>237486.0</v>
      </c>
      <c r="D55" s="175" t="s">
        <v>79</v>
      </c>
      <c r="E55" s="174">
        <v>45017.0</v>
      </c>
      <c r="F55" s="176">
        <f t="shared" si="1"/>
        <v>22</v>
      </c>
      <c r="G55" s="177">
        <v>45644.0</v>
      </c>
      <c r="H55" s="176">
        <f t="shared" si="2"/>
        <v>2</v>
      </c>
      <c r="I55" s="175" t="s">
        <v>49</v>
      </c>
      <c r="J55" s="175" t="s">
        <v>285</v>
      </c>
      <c r="K55" s="179">
        <v>12000.0</v>
      </c>
      <c r="L55" s="184"/>
      <c r="M55" s="174">
        <v>45667.0</v>
      </c>
      <c r="N55" s="175" t="s">
        <v>17</v>
      </c>
      <c r="O55" s="178" t="s">
        <v>492</v>
      </c>
      <c r="P55" s="61"/>
      <c r="Q55" s="82"/>
      <c r="R55" s="82"/>
      <c r="S55" s="82"/>
      <c r="T55" s="61"/>
      <c r="U55" s="80"/>
      <c r="V55" s="80"/>
      <c r="W55" s="80"/>
    </row>
    <row r="56">
      <c r="A56" s="174">
        <v>45705.0</v>
      </c>
      <c r="B56" s="174">
        <v>45707.0</v>
      </c>
      <c r="C56" s="35">
        <v>238617.0</v>
      </c>
      <c r="D56" s="175" t="s">
        <v>79</v>
      </c>
      <c r="E56" s="174">
        <v>45536.0</v>
      </c>
      <c r="F56" s="176">
        <f t="shared" si="1"/>
        <v>5</v>
      </c>
      <c r="G56" s="174">
        <v>45667.0</v>
      </c>
      <c r="H56" s="176">
        <f t="shared" si="2"/>
        <v>1</v>
      </c>
      <c r="I56" s="175" t="s">
        <v>43</v>
      </c>
      <c r="J56" s="184"/>
      <c r="K56" s="184"/>
      <c r="L56" s="184"/>
      <c r="M56" s="184"/>
      <c r="N56" s="175" t="s">
        <v>23</v>
      </c>
      <c r="O56" s="178"/>
      <c r="P56" s="61"/>
      <c r="Q56" s="61"/>
      <c r="R56" s="61"/>
      <c r="S56" s="61"/>
      <c r="T56" s="61"/>
      <c r="U56" s="80"/>
      <c r="V56" s="80"/>
      <c r="W56" s="80"/>
    </row>
    <row r="57">
      <c r="A57" s="174">
        <v>45705.0</v>
      </c>
      <c r="B57" s="181">
        <v>45714.0</v>
      </c>
      <c r="C57" s="35">
        <v>185362.0</v>
      </c>
      <c r="D57" s="175" t="s">
        <v>81</v>
      </c>
      <c r="E57" s="174">
        <v>44927.0</v>
      </c>
      <c r="F57" s="176">
        <f t="shared" si="1"/>
        <v>25</v>
      </c>
      <c r="G57" s="174">
        <v>45177.0</v>
      </c>
      <c r="H57" s="176">
        <f t="shared" si="2"/>
        <v>17</v>
      </c>
      <c r="I57" s="175" t="s">
        <v>118</v>
      </c>
      <c r="J57" s="175">
        <v>607.0</v>
      </c>
      <c r="K57" s="179" t="s">
        <v>487</v>
      </c>
      <c r="L57" s="175" t="s">
        <v>54</v>
      </c>
      <c r="M57" s="175" t="s">
        <v>55</v>
      </c>
      <c r="N57" s="175" t="s">
        <v>15</v>
      </c>
      <c r="O57" s="178" t="s">
        <v>492</v>
      </c>
      <c r="P57" s="61"/>
      <c r="Q57" s="61"/>
      <c r="R57" s="61"/>
      <c r="S57" s="61"/>
      <c r="T57" s="61"/>
      <c r="U57" s="80"/>
      <c r="V57" s="80"/>
      <c r="W57" s="80"/>
    </row>
    <row r="58">
      <c r="A58" s="174">
        <v>45705.0</v>
      </c>
      <c r="B58" s="174">
        <v>45708.0</v>
      </c>
      <c r="C58" s="35">
        <v>174140.0</v>
      </c>
      <c r="D58" s="175" t="s">
        <v>81</v>
      </c>
      <c r="E58" s="174">
        <v>45017.0</v>
      </c>
      <c r="F58" s="176">
        <f t="shared" si="1"/>
        <v>22</v>
      </c>
      <c r="G58" s="174">
        <v>45098.0</v>
      </c>
      <c r="H58" s="176">
        <f t="shared" si="2"/>
        <v>20</v>
      </c>
      <c r="I58" s="175" t="s">
        <v>43</v>
      </c>
      <c r="J58" s="175">
        <v>328.0</v>
      </c>
      <c r="K58" s="175" t="s">
        <v>85</v>
      </c>
      <c r="L58" s="175" t="s">
        <v>68</v>
      </c>
      <c r="M58" s="175" t="s">
        <v>527</v>
      </c>
      <c r="N58" s="175" t="s">
        <v>20</v>
      </c>
      <c r="O58" s="178" t="s">
        <v>528</v>
      </c>
      <c r="P58" s="61"/>
      <c r="Q58" s="61"/>
      <c r="R58" s="61"/>
      <c r="S58" s="61"/>
      <c r="T58" s="61"/>
      <c r="U58" s="80"/>
      <c r="V58" s="80"/>
      <c r="W58" s="80"/>
    </row>
    <row r="59">
      <c r="A59" s="174">
        <v>45705.0</v>
      </c>
      <c r="B59" s="174">
        <v>45707.0</v>
      </c>
      <c r="C59" s="35">
        <v>218723.0</v>
      </c>
      <c r="D59" s="175" t="s">
        <v>81</v>
      </c>
      <c r="E59" s="174">
        <v>45323.0</v>
      </c>
      <c r="F59" s="176">
        <f t="shared" si="1"/>
        <v>12</v>
      </c>
      <c r="G59" s="174">
        <v>45463.0</v>
      </c>
      <c r="H59" s="176">
        <f t="shared" si="2"/>
        <v>8</v>
      </c>
      <c r="I59" s="175" t="s">
        <v>43</v>
      </c>
      <c r="J59" s="184"/>
      <c r="K59" s="184"/>
      <c r="L59" s="184"/>
      <c r="M59" s="175" t="s">
        <v>198</v>
      </c>
      <c r="N59" s="175" t="s">
        <v>21</v>
      </c>
      <c r="O59" s="178" t="s">
        <v>505</v>
      </c>
      <c r="P59" s="61"/>
      <c r="Q59" s="61"/>
      <c r="R59" s="61"/>
      <c r="S59" s="61"/>
      <c r="T59" s="61"/>
      <c r="U59" s="80"/>
      <c r="V59" s="80"/>
      <c r="W59" s="80"/>
    </row>
    <row r="60">
      <c r="A60" s="174">
        <v>45705.0</v>
      </c>
      <c r="B60" s="174">
        <v>45716.0</v>
      </c>
      <c r="C60" s="35">
        <v>214448.0</v>
      </c>
      <c r="D60" s="175" t="s">
        <v>81</v>
      </c>
      <c r="E60" s="174">
        <v>45352.0</v>
      </c>
      <c r="F60" s="176">
        <f t="shared" si="1"/>
        <v>11</v>
      </c>
      <c r="G60" s="174">
        <v>45429.0</v>
      </c>
      <c r="H60" s="176">
        <f t="shared" si="2"/>
        <v>9</v>
      </c>
      <c r="I60" s="175" t="s">
        <v>62</v>
      </c>
      <c r="J60" s="175">
        <v>102.0</v>
      </c>
      <c r="K60" s="179" t="s">
        <v>529</v>
      </c>
      <c r="L60" s="184"/>
      <c r="M60" s="174">
        <v>45672.0</v>
      </c>
      <c r="N60" s="175" t="s">
        <v>17</v>
      </c>
      <c r="O60" s="178" t="s">
        <v>510</v>
      </c>
      <c r="P60" s="61"/>
      <c r="Q60" s="61"/>
      <c r="R60" s="61"/>
      <c r="S60" s="61"/>
      <c r="T60" s="61"/>
      <c r="U60" s="80"/>
      <c r="V60" s="80"/>
      <c r="W60" s="80"/>
    </row>
    <row r="61">
      <c r="A61" s="174">
        <v>45694.0</v>
      </c>
      <c r="B61" s="174">
        <v>45705.0</v>
      </c>
      <c r="C61" s="35">
        <v>219910.0</v>
      </c>
      <c r="D61" s="175" t="s">
        <v>81</v>
      </c>
      <c r="E61" s="174">
        <v>45444.0</v>
      </c>
      <c r="F61" s="176">
        <f t="shared" si="1"/>
        <v>8</v>
      </c>
      <c r="G61" s="174">
        <v>45474.0</v>
      </c>
      <c r="H61" s="176">
        <f t="shared" si="2"/>
        <v>7</v>
      </c>
      <c r="I61" s="175" t="s">
        <v>66</v>
      </c>
      <c r="J61" s="175" t="s">
        <v>530</v>
      </c>
      <c r="K61" s="180">
        <v>5000.0</v>
      </c>
      <c r="L61" s="175" t="s">
        <v>68</v>
      </c>
      <c r="M61" s="174">
        <v>45705.0</v>
      </c>
      <c r="N61" s="175" t="s">
        <v>15</v>
      </c>
      <c r="O61" s="178" t="s">
        <v>531</v>
      </c>
      <c r="P61" s="61"/>
      <c r="Q61" s="61"/>
      <c r="R61" s="61"/>
      <c r="S61" s="61"/>
      <c r="T61" s="61"/>
      <c r="U61" s="80"/>
      <c r="V61" s="80"/>
      <c r="W61" s="80"/>
    </row>
    <row r="62">
      <c r="A62" s="174">
        <v>45705.0</v>
      </c>
      <c r="B62" s="174">
        <v>45716.0</v>
      </c>
      <c r="C62" s="35">
        <v>229812.0</v>
      </c>
      <c r="D62" s="175" t="s">
        <v>81</v>
      </c>
      <c r="E62" s="174">
        <v>45505.0</v>
      </c>
      <c r="F62" s="176">
        <f t="shared" si="1"/>
        <v>6</v>
      </c>
      <c r="G62" s="174">
        <v>45568.0</v>
      </c>
      <c r="H62" s="176">
        <f t="shared" si="2"/>
        <v>4</v>
      </c>
      <c r="I62" s="175" t="s">
        <v>39</v>
      </c>
      <c r="J62" s="175">
        <v>501.0</v>
      </c>
      <c r="K62" s="179" t="s">
        <v>487</v>
      </c>
      <c r="L62" s="184"/>
      <c r="M62" s="184"/>
      <c r="N62" s="175" t="s">
        <v>17</v>
      </c>
      <c r="O62" s="178"/>
      <c r="P62" s="61"/>
      <c r="Q62" s="61"/>
      <c r="R62" s="61"/>
      <c r="S62" s="61"/>
      <c r="T62" s="61"/>
      <c r="U62" s="80"/>
      <c r="V62" s="80"/>
      <c r="W62" s="80"/>
    </row>
    <row r="63">
      <c r="A63" s="174">
        <v>45705.0</v>
      </c>
      <c r="B63" s="174">
        <v>45716.0</v>
      </c>
      <c r="C63" s="35">
        <v>196349.0</v>
      </c>
      <c r="D63" s="175" t="s">
        <v>84</v>
      </c>
      <c r="E63" s="174">
        <v>45139.0</v>
      </c>
      <c r="F63" s="176">
        <f t="shared" si="1"/>
        <v>18</v>
      </c>
      <c r="G63" s="177">
        <v>45281.0</v>
      </c>
      <c r="H63" s="176">
        <f t="shared" si="2"/>
        <v>14</v>
      </c>
      <c r="I63" s="175" t="s">
        <v>66</v>
      </c>
      <c r="J63" s="175">
        <v>27.0</v>
      </c>
      <c r="K63" s="179">
        <v>1500.0</v>
      </c>
      <c r="L63" s="184"/>
      <c r="M63" s="184"/>
      <c r="N63" s="175" t="s">
        <v>17</v>
      </c>
      <c r="O63" s="178"/>
      <c r="P63" s="61"/>
      <c r="Q63" s="61"/>
      <c r="R63" s="61"/>
      <c r="S63" s="61"/>
      <c r="T63" s="61"/>
      <c r="U63" s="80"/>
      <c r="V63" s="80"/>
      <c r="W63" s="80"/>
    </row>
    <row r="64">
      <c r="A64" s="174">
        <v>45713.0</v>
      </c>
      <c r="B64" s="174">
        <v>45713.0</v>
      </c>
      <c r="C64" s="35">
        <v>98718.0</v>
      </c>
      <c r="D64" s="175" t="s">
        <v>84</v>
      </c>
      <c r="E64" s="174">
        <v>44228.0</v>
      </c>
      <c r="F64" s="176">
        <f t="shared" si="1"/>
        <v>48</v>
      </c>
      <c r="G64" s="174">
        <v>44438.0</v>
      </c>
      <c r="H64" s="176">
        <f t="shared" si="2"/>
        <v>41</v>
      </c>
      <c r="I64" s="175" t="s">
        <v>66</v>
      </c>
      <c r="J64" s="175">
        <v>1.833214141E9</v>
      </c>
      <c r="K64" s="179">
        <v>3338.0</v>
      </c>
      <c r="L64" s="175" t="s">
        <v>54</v>
      </c>
      <c r="M64" s="175" t="s">
        <v>208</v>
      </c>
      <c r="N64" s="175" t="s">
        <v>21</v>
      </c>
      <c r="O64" s="178" t="s">
        <v>532</v>
      </c>
      <c r="P64" s="61"/>
      <c r="Q64" s="61"/>
      <c r="R64" s="61"/>
      <c r="S64" s="61"/>
      <c r="T64" s="61"/>
      <c r="U64" s="80"/>
      <c r="V64" s="80"/>
      <c r="W64" s="80"/>
    </row>
    <row r="65">
      <c r="A65" s="174">
        <v>45705.0</v>
      </c>
      <c r="B65" s="174">
        <v>45716.0</v>
      </c>
      <c r="C65" s="35">
        <v>175066.0</v>
      </c>
      <c r="D65" s="175" t="s">
        <v>84</v>
      </c>
      <c r="E65" s="174">
        <v>45078.0</v>
      </c>
      <c r="F65" s="176">
        <f t="shared" si="1"/>
        <v>20</v>
      </c>
      <c r="G65" s="174">
        <v>45099.0</v>
      </c>
      <c r="H65" s="194">
        <f t="shared" si="2"/>
        <v>20</v>
      </c>
      <c r="I65" s="175" t="s">
        <v>43</v>
      </c>
      <c r="J65" s="175">
        <v>318.0</v>
      </c>
      <c r="K65" s="179" t="s">
        <v>487</v>
      </c>
      <c r="L65" s="184"/>
      <c r="M65" s="177">
        <v>45610.0</v>
      </c>
      <c r="N65" s="175" t="s">
        <v>17</v>
      </c>
      <c r="O65" s="178"/>
      <c r="P65" s="61"/>
      <c r="Q65" s="61"/>
      <c r="R65" s="61"/>
      <c r="S65" s="61"/>
      <c r="T65" s="61"/>
      <c r="U65" s="80"/>
      <c r="V65" s="80"/>
      <c r="W65" s="80"/>
    </row>
    <row r="66">
      <c r="A66" s="174">
        <v>45705.0</v>
      </c>
      <c r="B66" s="174">
        <v>45709.0</v>
      </c>
      <c r="C66" s="35">
        <v>187350.0</v>
      </c>
      <c r="D66" s="175" t="s">
        <v>84</v>
      </c>
      <c r="E66" s="174">
        <v>45200.0</v>
      </c>
      <c r="F66" s="176">
        <f t="shared" si="1"/>
        <v>16</v>
      </c>
      <c r="G66" s="174">
        <v>45196.0</v>
      </c>
      <c r="H66" s="176">
        <f t="shared" si="2"/>
        <v>17</v>
      </c>
      <c r="I66" s="175" t="s">
        <v>49</v>
      </c>
      <c r="J66" s="184"/>
      <c r="K66" s="196"/>
      <c r="L66" s="184"/>
      <c r="M66" s="175" t="s">
        <v>198</v>
      </c>
      <c r="N66" s="175" t="s">
        <v>21</v>
      </c>
      <c r="O66" s="178" t="s">
        <v>533</v>
      </c>
      <c r="P66" s="61"/>
      <c r="Q66" s="61"/>
      <c r="R66" s="61"/>
      <c r="S66" s="61"/>
      <c r="T66" s="61"/>
      <c r="U66" s="80"/>
      <c r="V66" s="80"/>
      <c r="W66" s="80"/>
    </row>
    <row r="67">
      <c r="A67" s="174">
        <v>45705.0</v>
      </c>
      <c r="B67" s="174">
        <v>45708.0</v>
      </c>
      <c r="C67" s="35">
        <v>203284.0</v>
      </c>
      <c r="D67" s="175" t="s">
        <v>84</v>
      </c>
      <c r="E67" s="174">
        <v>45261.0</v>
      </c>
      <c r="F67" s="176">
        <f t="shared" si="1"/>
        <v>14</v>
      </c>
      <c r="G67" s="174">
        <v>45312.0</v>
      </c>
      <c r="H67" s="176">
        <f t="shared" si="2"/>
        <v>13</v>
      </c>
      <c r="I67" s="175" t="s">
        <v>43</v>
      </c>
      <c r="J67" s="175">
        <v>328.0</v>
      </c>
      <c r="K67" s="180">
        <v>6500.0</v>
      </c>
      <c r="L67" s="184"/>
      <c r="M67" s="174">
        <v>45708.0</v>
      </c>
      <c r="N67" s="175" t="s">
        <v>15</v>
      </c>
      <c r="O67" s="178" t="s">
        <v>492</v>
      </c>
      <c r="P67" s="61"/>
      <c r="Q67" s="61"/>
      <c r="R67" s="61"/>
      <c r="S67" s="61"/>
      <c r="T67" s="61"/>
      <c r="U67" s="80"/>
      <c r="V67" s="80"/>
      <c r="W67" s="80"/>
    </row>
    <row r="68">
      <c r="A68" s="174">
        <v>45705.0</v>
      </c>
      <c r="B68" s="174">
        <v>45716.0</v>
      </c>
      <c r="C68" s="35">
        <v>217212.0</v>
      </c>
      <c r="D68" s="175" t="s">
        <v>84</v>
      </c>
      <c r="E68" s="174">
        <v>45352.0</v>
      </c>
      <c r="F68" s="176">
        <f t="shared" si="1"/>
        <v>11</v>
      </c>
      <c r="G68" s="174">
        <v>45450.0</v>
      </c>
      <c r="H68" s="176">
        <f t="shared" si="2"/>
        <v>8</v>
      </c>
      <c r="I68" s="175" t="s">
        <v>43</v>
      </c>
      <c r="J68" s="175">
        <v>307.0</v>
      </c>
      <c r="K68" s="179">
        <v>4000.0</v>
      </c>
      <c r="L68" s="184"/>
      <c r="M68" s="184"/>
      <c r="N68" s="175" t="s">
        <v>17</v>
      </c>
      <c r="O68" s="178"/>
      <c r="P68" s="61"/>
      <c r="Q68" s="61"/>
      <c r="R68" s="61"/>
      <c r="S68" s="61"/>
      <c r="T68" s="61"/>
      <c r="U68" s="80"/>
      <c r="V68" s="80"/>
      <c r="W68" s="80"/>
    </row>
    <row r="69">
      <c r="A69" s="174">
        <v>45705.0</v>
      </c>
      <c r="B69" s="174">
        <v>45709.0</v>
      </c>
      <c r="C69" s="35">
        <v>211442.0</v>
      </c>
      <c r="D69" s="175" t="s">
        <v>84</v>
      </c>
      <c r="E69" s="174">
        <v>45383.0</v>
      </c>
      <c r="F69" s="176">
        <f t="shared" si="1"/>
        <v>10</v>
      </c>
      <c r="G69" s="174">
        <v>45373.0</v>
      </c>
      <c r="H69" s="176">
        <f t="shared" si="2"/>
        <v>11</v>
      </c>
      <c r="I69" s="175" t="s">
        <v>43</v>
      </c>
      <c r="J69" s="175">
        <v>310.0</v>
      </c>
      <c r="K69" s="180">
        <v>5200.0</v>
      </c>
      <c r="L69" s="175" t="s">
        <v>54</v>
      </c>
      <c r="M69" s="175" t="s">
        <v>151</v>
      </c>
      <c r="N69" s="175" t="s">
        <v>15</v>
      </c>
      <c r="O69" s="178" t="s">
        <v>534</v>
      </c>
      <c r="P69" s="61"/>
      <c r="Q69" s="61"/>
      <c r="R69" s="61"/>
      <c r="S69" s="61"/>
      <c r="T69" s="61"/>
      <c r="U69" s="80"/>
      <c r="V69" s="80"/>
      <c r="W69" s="80"/>
    </row>
    <row r="70">
      <c r="A70" s="174">
        <v>45705.0</v>
      </c>
      <c r="B70" s="174">
        <v>45712.0</v>
      </c>
      <c r="C70" s="35">
        <v>224453.0</v>
      </c>
      <c r="D70" s="175" t="s">
        <v>84</v>
      </c>
      <c r="E70" s="174">
        <v>45383.0</v>
      </c>
      <c r="F70" s="176">
        <f t="shared" si="1"/>
        <v>10</v>
      </c>
      <c r="G70" s="174">
        <v>45513.0</v>
      </c>
      <c r="H70" s="176">
        <f t="shared" si="2"/>
        <v>6</v>
      </c>
      <c r="I70" s="175" t="s">
        <v>43</v>
      </c>
      <c r="J70" s="175" t="s">
        <v>80</v>
      </c>
      <c r="K70" s="179" t="s">
        <v>51</v>
      </c>
      <c r="L70" s="175" t="s">
        <v>54</v>
      </c>
      <c r="M70" s="175" t="s">
        <v>208</v>
      </c>
      <c r="N70" s="175" t="s">
        <v>15</v>
      </c>
      <c r="O70" s="178" t="s">
        <v>535</v>
      </c>
      <c r="P70" s="61"/>
      <c r="Q70" s="61"/>
      <c r="R70" s="61"/>
      <c r="S70" s="61"/>
      <c r="T70" s="61"/>
      <c r="U70" s="80"/>
      <c r="V70" s="80"/>
      <c r="W70" s="80"/>
    </row>
    <row r="71">
      <c r="A71" s="174">
        <v>45705.0</v>
      </c>
      <c r="B71" s="174">
        <v>45716.0</v>
      </c>
      <c r="C71" s="35">
        <v>216280.0</v>
      </c>
      <c r="D71" s="175" t="s">
        <v>84</v>
      </c>
      <c r="E71" s="174">
        <v>45413.0</v>
      </c>
      <c r="F71" s="176">
        <f t="shared" si="1"/>
        <v>9</v>
      </c>
      <c r="G71" s="174">
        <v>45442.0</v>
      </c>
      <c r="H71" s="176">
        <f t="shared" si="2"/>
        <v>8</v>
      </c>
      <c r="I71" s="175" t="s">
        <v>67</v>
      </c>
      <c r="J71" s="175">
        <v>4020.0</v>
      </c>
      <c r="K71" s="179" t="s">
        <v>85</v>
      </c>
      <c r="L71" s="184"/>
      <c r="M71" s="175" t="s">
        <v>410</v>
      </c>
      <c r="N71" s="175" t="s">
        <v>20</v>
      </c>
      <c r="O71" s="178"/>
      <c r="P71" s="61"/>
      <c r="Q71" s="61"/>
      <c r="R71" s="61"/>
      <c r="S71" s="61"/>
      <c r="T71" s="61"/>
      <c r="U71" s="80"/>
      <c r="V71" s="80"/>
      <c r="W71" s="80"/>
    </row>
    <row r="72">
      <c r="A72" s="174">
        <v>45705.0</v>
      </c>
      <c r="B72" s="174">
        <v>45716.0</v>
      </c>
      <c r="C72" s="35">
        <v>174033.0</v>
      </c>
      <c r="D72" s="175" t="s">
        <v>84</v>
      </c>
      <c r="E72" s="174">
        <v>45078.0</v>
      </c>
      <c r="F72" s="176">
        <f t="shared" si="1"/>
        <v>20</v>
      </c>
      <c r="G72" s="174">
        <v>45087.0</v>
      </c>
      <c r="H72" s="176">
        <f t="shared" si="2"/>
        <v>20</v>
      </c>
      <c r="I72" s="175" t="s">
        <v>118</v>
      </c>
      <c r="J72" s="175" t="s">
        <v>119</v>
      </c>
      <c r="K72" s="179" t="s">
        <v>487</v>
      </c>
      <c r="L72" s="184"/>
      <c r="M72" s="184"/>
      <c r="N72" s="175" t="s">
        <v>17</v>
      </c>
      <c r="O72" s="178"/>
      <c r="P72" s="61"/>
      <c r="Q72" s="61"/>
      <c r="R72" s="61"/>
      <c r="S72" s="61"/>
      <c r="T72" s="61"/>
      <c r="U72" s="80"/>
      <c r="V72" s="80"/>
      <c r="W72" s="80"/>
    </row>
    <row r="73">
      <c r="A73" s="174">
        <v>45705.0</v>
      </c>
      <c r="B73" s="174">
        <v>45716.0</v>
      </c>
      <c r="C73" s="35">
        <v>213388.0</v>
      </c>
      <c r="D73" s="175" t="s">
        <v>84</v>
      </c>
      <c r="E73" s="174">
        <v>45413.0</v>
      </c>
      <c r="F73" s="176">
        <f t="shared" si="1"/>
        <v>9</v>
      </c>
      <c r="G73" s="174">
        <v>45425.0</v>
      </c>
      <c r="H73" s="176">
        <f t="shared" si="2"/>
        <v>9</v>
      </c>
      <c r="I73" s="175" t="s">
        <v>43</v>
      </c>
      <c r="J73" s="175" t="s">
        <v>80</v>
      </c>
      <c r="K73" s="179">
        <v>6000.0</v>
      </c>
      <c r="L73" s="184"/>
      <c r="M73" s="184"/>
      <c r="N73" s="175" t="s">
        <v>17</v>
      </c>
      <c r="O73" s="178"/>
      <c r="P73" s="61"/>
      <c r="Q73" s="61"/>
      <c r="R73" s="61"/>
      <c r="S73" s="61"/>
      <c r="T73" s="61"/>
      <c r="U73" s="80"/>
      <c r="V73" s="80"/>
      <c r="W73" s="80"/>
    </row>
    <row r="74">
      <c r="A74" s="174">
        <v>45705.0</v>
      </c>
      <c r="B74" s="174">
        <v>45716.0</v>
      </c>
      <c r="C74" s="35">
        <v>176249.0</v>
      </c>
      <c r="D74" s="175" t="s">
        <v>84</v>
      </c>
      <c r="E74" s="174">
        <v>45017.0</v>
      </c>
      <c r="F74" s="176">
        <f t="shared" si="1"/>
        <v>22</v>
      </c>
      <c r="G74" s="174">
        <v>45105.0</v>
      </c>
      <c r="H74" s="176">
        <f t="shared" si="2"/>
        <v>20</v>
      </c>
      <c r="I74" s="175" t="s">
        <v>66</v>
      </c>
      <c r="J74" s="175">
        <v>50.0</v>
      </c>
      <c r="K74" s="179">
        <v>7000.0</v>
      </c>
      <c r="L74" s="184"/>
      <c r="M74" s="184"/>
      <c r="N74" s="175" t="s">
        <v>17</v>
      </c>
      <c r="O74" s="178"/>
      <c r="P74" s="61"/>
      <c r="Q74" s="61"/>
      <c r="R74" s="61"/>
      <c r="S74" s="61"/>
      <c r="T74" s="61"/>
      <c r="U74" s="80"/>
      <c r="V74" s="80"/>
      <c r="W74" s="80"/>
    </row>
    <row r="75">
      <c r="A75" s="174">
        <v>45705.0</v>
      </c>
      <c r="B75" s="174">
        <v>45716.0</v>
      </c>
      <c r="C75" s="35">
        <v>222617.0</v>
      </c>
      <c r="D75" s="175" t="s">
        <v>84</v>
      </c>
      <c r="E75" s="174">
        <v>45444.0</v>
      </c>
      <c r="F75" s="176">
        <f t="shared" si="1"/>
        <v>8</v>
      </c>
      <c r="G75" s="174">
        <v>45497.0</v>
      </c>
      <c r="H75" s="176">
        <f t="shared" si="2"/>
        <v>7</v>
      </c>
      <c r="I75" s="175" t="s">
        <v>62</v>
      </c>
      <c r="J75" s="175">
        <v>102.0</v>
      </c>
      <c r="K75" s="179" t="s">
        <v>487</v>
      </c>
      <c r="L75" s="184"/>
      <c r="M75" s="184"/>
      <c r="N75" s="175" t="s">
        <v>17</v>
      </c>
      <c r="O75" s="178"/>
      <c r="P75" s="61"/>
      <c r="Q75" s="61"/>
      <c r="R75" s="61"/>
      <c r="S75" s="61"/>
      <c r="T75" s="61"/>
      <c r="U75" s="80"/>
      <c r="V75" s="80"/>
      <c r="W75" s="80"/>
    </row>
    <row r="76">
      <c r="A76" s="174">
        <v>45705.0</v>
      </c>
      <c r="B76" s="174">
        <v>45708.0</v>
      </c>
      <c r="C76" s="35">
        <v>199445.0</v>
      </c>
      <c r="D76" s="175" t="s">
        <v>84</v>
      </c>
      <c r="E76" s="174">
        <v>45261.0</v>
      </c>
      <c r="F76" s="176">
        <f t="shared" si="1"/>
        <v>14</v>
      </c>
      <c r="G76" s="174">
        <v>45328.0</v>
      </c>
      <c r="H76" s="176">
        <f t="shared" si="2"/>
        <v>12</v>
      </c>
      <c r="I76" s="175" t="s">
        <v>39</v>
      </c>
      <c r="J76" s="184"/>
      <c r="K76" s="184"/>
      <c r="L76" s="184"/>
      <c r="M76" s="184"/>
      <c r="N76" s="175" t="s">
        <v>22</v>
      </c>
      <c r="O76" s="178"/>
      <c r="P76" s="61"/>
      <c r="Q76" s="61"/>
      <c r="R76" s="61"/>
      <c r="S76" s="61"/>
      <c r="T76" s="61"/>
      <c r="U76" s="80"/>
      <c r="V76" s="80"/>
      <c r="W76" s="80"/>
    </row>
    <row r="77">
      <c r="A77" s="174">
        <v>45714.0</v>
      </c>
      <c r="B77" s="174">
        <v>45716.0</v>
      </c>
      <c r="C77" s="35">
        <v>222633.0</v>
      </c>
      <c r="D77" s="175" t="s">
        <v>84</v>
      </c>
      <c r="E77" s="174">
        <v>45474.0</v>
      </c>
      <c r="F77" s="176">
        <f t="shared" si="1"/>
        <v>7</v>
      </c>
      <c r="G77" s="174">
        <v>45498.0</v>
      </c>
      <c r="H77" s="176">
        <f t="shared" si="2"/>
        <v>7</v>
      </c>
      <c r="I77" s="175" t="s">
        <v>43</v>
      </c>
      <c r="J77" s="175">
        <v>307.0</v>
      </c>
      <c r="K77" s="179">
        <v>10000.0</v>
      </c>
      <c r="L77" s="175" t="s">
        <v>54</v>
      </c>
      <c r="M77" s="175" t="s">
        <v>55</v>
      </c>
      <c r="N77" s="175" t="s">
        <v>15</v>
      </c>
      <c r="O77" s="178" t="s">
        <v>536</v>
      </c>
      <c r="P77" s="61"/>
      <c r="Q77" s="61"/>
      <c r="R77" s="61"/>
      <c r="S77" s="61"/>
      <c r="T77" s="61"/>
      <c r="U77" s="80"/>
      <c r="V77" s="80"/>
      <c r="W77" s="80"/>
    </row>
    <row r="78">
      <c r="A78" s="174">
        <v>45705.0</v>
      </c>
      <c r="B78" s="174">
        <v>45716.0</v>
      </c>
      <c r="C78" s="35">
        <v>226721.0</v>
      </c>
      <c r="D78" s="175" t="s">
        <v>84</v>
      </c>
      <c r="E78" s="174">
        <v>45536.0</v>
      </c>
      <c r="F78" s="176">
        <f t="shared" si="1"/>
        <v>5</v>
      </c>
      <c r="G78" s="174">
        <v>45560.0</v>
      </c>
      <c r="H78" s="176">
        <f t="shared" si="2"/>
        <v>5</v>
      </c>
      <c r="I78" s="175" t="s">
        <v>43</v>
      </c>
      <c r="J78" s="175" t="s">
        <v>101</v>
      </c>
      <c r="K78" s="179" t="s">
        <v>487</v>
      </c>
      <c r="L78" s="184"/>
      <c r="M78" s="184"/>
      <c r="N78" s="175" t="s">
        <v>17</v>
      </c>
      <c r="O78" s="178"/>
      <c r="P78" s="61"/>
      <c r="Q78" s="61"/>
      <c r="R78" s="61"/>
      <c r="S78" s="61"/>
      <c r="T78" s="61"/>
      <c r="U78" s="80"/>
      <c r="V78" s="80"/>
      <c r="W78" s="80"/>
    </row>
    <row r="79">
      <c r="A79" s="174">
        <v>45705.0</v>
      </c>
      <c r="B79" s="174">
        <v>45716.0</v>
      </c>
      <c r="C79" s="35">
        <v>241365.0</v>
      </c>
      <c r="D79" s="175" t="s">
        <v>84</v>
      </c>
      <c r="E79" s="174">
        <v>45139.0</v>
      </c>
      <c r="F79" s="176">
        <f t="shared" si="1"/>
        <v>18</v>
      </c>
      <c r="G79" s="174">
        <v>45687.0</v>
      </c>
      <c r="H79" s="176">
        <f t="shared" si="2"/>
        <v>0</v>
      </c>
      <c r="I79" s="175" t="s">
        <v>43</v>
      </c>
      <c r="J79" s="175">
        <v>328.0</v>
      </c>
      <c r="K79" s="179" t="s">
        <v>487</v>
      </c>
      <c r="L79" s="184"/>
      <c r="M79" s="184"/>
      <c r="N79" s="175" t="s">
        <v>17</v>
      </c>
      <c r="O79" s="178"/>
      <c r="P79" s="61"/>
      <c r="Q79" s="61"/>
      <c r="R79" s="61"/>
      <c r="S79" s="61"/>
      <c r="T79" s="61"/>
      <c r="U79" s="80"/>
      <c r="V79" s="80"/>
      <c r="W79" s="80"/>
    </row>
    <row r="80">
      <c r="A80" s="174">
        <v>45705.0</v>
      </c>
      <c r="B80" s="181">
        <v>45714.0</v>
      </c>
      <c r="C80" s="35">
        <v>203356.0</v>
      </c>
      <c r="D80" s="175" t="s">
        <v>89</v>
      </c>
      <c r="E80" s="174">
        <v>45323.0</v>
      </c>
      <c r="F80" s="176">
        <f t="shared" si="1"/>
        <v>12</v>
      </c>
      <c r="G80" s="174">
        <v>45356.0</v>
      </c>
      <c r="H80" s="176">
        <f t="shared" si="2"/>
        <v>11</v>
      </c>
      <c r="I80" s="175" t="s">
        <v>39</v>
      </c>
      <c r="J80" s="175">
        <v>502.0</v>
      </c>
      <c r="K80" s="179" t="s">
        <v>487</v>
      </c>
      <c r="L80" s="175" t="s">
        <v>54</v>
      </c>
      <c r="M80" s="175" t="s">
        <v>537</v>
      </c>
      <c r="N80" s="175" t="s">
        <v>20</v>
      </c>
      <c r="O80" s="178" t="s">
        <v>510</v>
      </c>
      <c r="P80" s="61"/>
      <c r="Q80" s="61"/>
      <c r="R80" s="61"/>
      <c r="S80" s="61"/>
      <c r="T80" s="61"/>
      <c r="U80" s="80"/>
      <c r="V80" s="80"/>
      <c r="W80" s="80"/>
    </row>
    <row r="81">
      <c r="A81" s="174">
        <v>45705.0</v>
      </c>
      <c r="B81" s="174">
        <v>45716.0</v>
      </c>
      <c r="C81" s="35">
        <v>179628.0</v>
      </c>
      <c r="D81" s="175" t="s">
        <v>89</v>
      </c>
      <c r="E81" s="174">
        <v>44986.0</v>
      </c>
      <c r="F81" s="176">
        <f t="shared" si="1"/>
        <v>23</v>
      </c>
      <c r="G81" s="174">
        <v>45133.0</v>
      </c>
      <c r="H81" s="176">
        <f t="shared" si="2"/>
        <v>19</v>
      </c>
      <c r="I81" s="175" t="s">
        <v>49</v>
      </c>
      <c r="J81" s="175">
        <v>214.0</v>
      </c>
      <c r="K81" s="179" t="s">
        <v>487</v>
      </c>
      <c r="L81" s="184"/>
      <c r="M81" s="184"/>
      <c r="N81" s="175" t="s">
        <v>17</v>
      </c>
      <c r="O81" s="178"/>
      <c r="P81" s="61"/>
      <c r="Q81" s="61"/>
      <c r="R81" s="61"/>
      <c r="S81" s="61"/>
      <c r="T81" s="61"/>
      <c r="U81" s="80"/>
      <c r="V81" s="80"/>
      <c r="W81" s="80"/>
    </row>
    <row r="82">
      <c r="A82" s="174">
        <v>45705.0</v>
      </c>
      <c r="B82" s="174">
        <v>45709.0</v>
      </c>
      <c r="C82" s="35">
        <v>192417.0</v>
      </c>
      <c r="D82" s="175" t="s">
        <v>89</v>
      </c>
      <c r="E82" s="174">
        <v>45231.0</v>
      </c>
      <c r="F82" s="176">
        <f t="shared" si="1"/>
        <v>15</v>
      </c>
      <c r="G82" s="177">
        <v>45240.0</v>
      </c>
      <c r="H82" s="182">
        <f t="shared" si="2"/>
        <v>15</v>
      </c>
      <c r="I82" s="175" t="s">
        <v>43</v>
      </c>
      <c r="J82" s="175">
        <v>312.0</v>
      </c>
      <c r="K82" s="180">
        <v>2000.0</v>
      </c>
      <c r="L82" s="175" t="s">
        <v>68</v>
      </c>
      <c r="M82" s="175" t="s">
        <v>538</v>
      </c>
      <c r="N82" s="175" t="s">
        <v>20</v>
      </c>
      <c r="O82" s="178" t="s">
        <v>511</v>
      </c>
      <c r="P82" s="61"/>
      <c r="Q82" s="61"/>
      <c r="R82" s="61"/>
      <c r="S82" s="61"/>
      <c r="T82" s="61"/>
      <c r="U82" s="80"/>
      <c r="V82" s="80"/>
      <c r="W82" s="80"/>
    </row>
    <row r="83">
      <c r="A83" s="174">
        <v>45705.0</v>
      </c>
      <c r="B83" s="174">
        <v>45716.0</v>
      </c>
      <c r="C83" s="35">
        <v>207854.0</v>
      </c>
      <c r="D83" s="175" t="s">
        <v>89</v>
      </c>
      <c r="E83" s="174">
        <v>45292.0</v>
      </c>
      <c r="F83" s="176">
        <f t="shared" si="1"/>
        <v>13</v>
      </c>
      <c r="G83" s="174">
        <v>45377.0</v>
      </c>
      <c r="H83" s="176">
        <f t="shared" si="2"/>
        <v>11</v>
      </c>
      <c r="I83" s="175" t="s">
        <v>46</v>
      </c>
      <c r="J83" s="175">
        <v>404.0</v>
      </c>
      <c r="K83" s="179" t="s">
        <v>487</v>
      </c>
      <c r="L83" s="184"/>
      <c r="M83" s="184"/>
      <c r="N83" s="175" t="s">
        <v>17</v>
      </c>
      <c r="O83" s="178"/>
      <c r="P83" s="61"/>
      <c r="Q83" s="61"/>
      <c r="R83" s="61"/>
      <c r="S83" s="61"/>
      <c r="T83" s="61"/>
      <c r="U83" s="80"/>
      <c r="V83" s="80"/>
      <c r="W83" s="80"/>
    </row>
    <row r="84">
      <c r="A84" s="174">
        <v>45705.0</v>
      </c>
      <c r="B84" s="174">
        <v>45713.0</v>
      </c>
      <c r="C84" s="35">
        <v>209732.0</v>
      </c>
      <c r="D84" s="175" t="s">
        <v>89</v>
      </c>
      <c r="E84" s="174">
        <v>45292.0</v>
      </c>
      <c r="F84" s="176">
        <f t="shared" si="1"/>
        <v>13</v>
      </c>
      <c r="G84" s="174">
        <v>45392.0</v>
      </c>
      <c r="H84" s="176">
        <f t="shared" si="2"/>
        <v>10</v>
      </c>
      <c r="I84" s="175" t="s">
        <v>46</v>
      </c>
      <c r="J84" s="175">
        <v>406.0</v>
      </c>
      <c r="K84" s="179">
        <v>2500.0</v>
      </c>
      <c r="L84" s="175" t="s">
        <v>68</v>
      </c>
      <c r="M84" s="175" t="s">
        <v>55</v>
      </c>
      <c r="N84" s="175" t="s">
        <v>15</v>
      </c>
      <c r="O84" s="178" t="s">
        <v>492</v>
      </c>
      <c r="P84" s="61"/>
      <c r="Q84" s="61"/>
      <c r="R84" s="61"/>
      <c r="S84" s="61"/>
      <c r="T84" s="61"/>
      <c r="U84" s="80"/>
      <c r="V84" s="80"/>
      <c r="W84" s="80"/>
    </row>
    <row r="85">
      <c r="A85" s="174">
        <v>45705.0</v>
      </c>
      <c r="B85" s="174">
        <v>45716.0</v>
      </c>
      <c r="C85" s="35">
        <v>191462.0</v>
      </c>
      <c r="D85" s="175" t="s">
        <v>89</v>
      </c>
      <c r="E85" s="174">
        <v>44896.0</v>
      </c>
      <c r="F85" s="176">
        <f t="shared" si="1"/>
        <v>26</v>
      </c>
      <c r="G85" s="174">
        <v>45236.0</v>
      </c>
      <c r="H85" s="182">
        <f t="shared" si="2"/>
        <v>15</v>
      </c>
      <c r="I85" s="175" t="s">
        <v>46</v>
      </c>
      <c r="J85" s="175">
        <v>407.0</v>
      </c>
      <c r="K85" s="179" t="s">
        <v>487</v>
      </c>
      <c r="L85" s="184"/>
      <c r="M85" s="184"/>
      <c r="N85" s="175" t="s">
        <v>17</v>
      </c>
      <c r="O85" s="178"/>
      <c r="P85" s="61"/>
      <c r="Q85" s="61"/>
      <c r="R85" s="61"/>
      <c r="S85" s="61"/>
      <c r="T85" s="61"/>
      <c r="U85" s="80"/>
      <c r="V85" s="80"/>
      <c r="W85" s="80"/>
    </row>
    <row r="86">
      <c r="A86" s="174">
        <v>45705.0</v>
      </c>
      <c r="B86" s="174">
        <v>45716.0</v>
      </c>
      <c r="C86" s="35">
        <v>199897.0</v>
      </c>
      <c r="D86" s="175" t="s">
        <v>89</v>
      </c>
      <c r="E86" s="174">
        <v>45292.0</v>
      </c>
      <c r="F86" s="176">
        <f t="shared" si="1"/>
        <v>13</v>
      </c>
      <c r="G86" s="174">
        <v>45315.0</v>
      </c>
      <c r="H86" s="176">
        <f t="shared" si="2"/>
        <v>13</v>
      </c>
      <c r="I86" s="175" t="s">
        <v>118</v>
      </c>
      <c r="J86" s="175">
        <v>602.0</v>
      </c>
      <c r="K86" s="179" t="s">
        <v>487</v>
      </c>
      <c r="L86" s="184"/>
      <c r="M86" s="184"/>
      <c r="N86" s="175" t="s">
        <v>17</v>
      </c>
      <c r="O86" s="178"/>
      <c r="P86" s="61"/>
      <c r="Q86" s="61"/>
      <c r="R86" s="61"/>
      <c r="S86" s="61"/>
      <c r="T86" s="61"/>
      <c r="U86" s="80"/>
      <c r="V86" s="80"/>
      <c r="W86" s="80"/>
    </row>
    <row r="87">
      <c r="A87" s="174">
        <v>45705.0</v>
      </c>
      <c r="B87" s="174">
        <v>45709.0</v>
      </c>
      <c r="C87" s="35">
        <v>231877.0</v>
      </c>
      <c r="D87" s="175" t="s">
        <v>89</v>
      </c>
      <c r="E87" s="174">
        <v>45474.0</v>
      </c>
      <c r="F87" s="176">
        <f t="shared" si="1"/>
        <v>7</v>
      </c>
      <c r="G87" s="177">
        <v>45588.0</v>
      </c>
      <c r="H87" s="176">
        <f t="shared" si="2"/>
        <v>4</v>
      </c>
      <c r="I87" s="175" t="s">
        <v>43</v>
      </c>
      <c r="J87" s="184"/>
      <c r="K87" s="196"/>
      <c r="L87" s="184"/>
      <c r="M87" s="184"/>
      <c r="N87" s="175" t="s">
        <v>23</v>
      </c>
      <c r="O87" s="178"/>
      <c r="P87" s="61"/>
      <c r="Q87" s="61"/>
      <c r="R87" s="61"/>
      <c r="S87" s="61"/>
      <c r="T87" s="61"/>
      <c r="U87" s="80"/>
      <c r="V87" s="80"/>
      <c r="W87" s="80"/>
    </row>
    <row r="88">
      <c r="A88" s="174">
        <v>45705.0</v>
      </c>
      <c r="B88" s="174">
        <v>45716.0</v>
      </c>
      <c r="C88" s="35">
        <v>227189.0</v>
      </c>
      <c r="D88" s="175" t="s">
        <v>89</v>
      </c>
      <c r="E88" s="174">
        <v>45505.0</v>
      </c>
      <c r="F88" s="176">
        <f t="shared" si="1"/>
        <v>6</v>
      </c>
      <c r="G88" s="174">
        <v>45541.0</v>
      </c>
      <c r="H88" s="176">
        <f t="shared" si="2"/>
        <v>5</v>
      </c>
      <c r="I88" s="175" t="s">
        <v>43</v>
      </c>
      <c r="J88" s="175">
        <v>336.0</v>
      </c>
      <c r="K88" s="179" t="s">
        <v>487</v>
      </c>
      <c r="L88" s="184"/>
      <c r="M88" s="184"/>
      <c r="N88" s="175" t="s">
        <v>17</v>
      </c>
      <c r="O88" s="178"/>
      <c r="P88" s="61"/>
      <c r="Q88" s="61"/>
      <c r="R88" s="61"/>
      <c r="S88" s="61"/>
      <c r="T88" s="61"/>
      <c r="U88" s="80"/>
      <c r="V88" s="80"/>
      <c r="W88" s="80"/>
    </row>
    <row r="89">
      <c r="A89" s="174">
        <v>45705.0</v>
      </c>
      <c r="B89" s="174">
        <v>45716.0</v>
      </c>
      <c r="C89" s="35">
        <v>225741.0</v>
      </c>
      <c r="D89" s="175" t="s">
        <v>89</v>
      </c>
      <c r="E89" s="174">
        <v>45444.0</v>
      </c>
      <c r="F89" s="176">
        <f t="shared" si="1"/>
        <v>8</v>
      </c>
      <c r="G89" s="174">
        <v>45527.0</v>
      </c>
      <c r="H89" s="176">
        <f t="shared" si="2"/>
        <v>6</v>
      </c>
      <c r="I89" s="175" t="s">
        <v>43</v>
      </c>
      <c r="J89" s="175">
        <v>336.0</v>
      </c>
      <c r="K89" s="179" t="s">
        <v>487</v>
      </c>
      <c r="L89" s="184"/>
      <c r="M89" s="184"/>
      <c r="N89" s="175" t="s">
        <v>17</v>
      </c>
      <c r="O89" s="178"/>
      <c r="P89" s="61"/>
      <c r="Q89" s="61"/>
      <c r="R89" s="61"/>
      <c r="S89" s="61"/>
      <c r="T89" s="61"/>
      <c r="U89" s="80"/>
      <c r="V89" s="80"/>
      <c r="W89" s="80"/>
    </row>
    <row r="90">
      <c r="A90" s="174">
        <v>45715.0</v>
      </c>
      <c r="B90" s="174">
        <v>45715.0</v>
      </c>
      <c r="C90" s="35">
        <v>227772.0</v>
      </c>
      <c r="D90" s="175" t="s">
        <v>89</v>
      </c>
      <c r="E90" s="174">
        <v>45474.0</v>
      </c>
      <c r="F90" s="176">
        <f t="shared" si="1"/>
        <v>7</v>
      </c>
      <c r="G90" s="177">
        <v>45579.0</v>
      </c>
      <c r="H90" s="176">
        <f t="shared" si="2"/>
        <v>4</v>
      </c>
      <c r="I90" s="175" t="s">
        <v>46</v>
      </c>
      <c r="J90" s="175">
        <v>404.0</v>
      </c>
      <c r="K90" s="179">
        <v>25000.0</v>
      </c>
      <c r="L90" s="175" t="s">
        <v>68</v>
      </c>
      <c r="M90" s="175" t="s">
        <v>55</v>
      </c>
      <c r="N90" s="175" t="s">
        <v>15</v>
      </c>
      <c r="O90" s="178" t="s">
        <v>492</v>
      </c>
      <c r="P90" s="61"/>
      <c r="Q90" s="61"/>
      <c r="R90" s="61"/>
      <c r="S90" s="61"/>
      <c r="T90" s="61"/>
      <c r="U90" s="80"/>
      <c r="V90" s="80"/>
      <c r="W90" s="80"/>
    </row>
    <row r="91">
      <c r="A91" s="174">
        <v>45705.0</v>
      </c>
      <c r="B91" s="174">
        <v>45712.0</v>
      </c>
      <c r="C91" s="35">
        <v>156847.0</v>
      </c>
      <c r="D91" s="175" t="s">
        <v>94</v>
      </c>
      <c r="E91" s="174">
        <v>44927.0</v>
      </c>
      <c r="F91" s="176">
        <f t="shared" si="1"/>
        <v>25</v>
      </c>
      <c r="G91" s="174">
        <v>44940.0</v>
      </c>
      <c r="H91" s="176">
        <f t="shared" si="2"/>
        <v>25</v>
      </c>
      <c r="I91" s="175" t="s">
        <v>49</v>
      </c>
      <c r="J91" s="175">
        <v>222.0</v>
      </c>
      <c r="K91" s="179" t="s">
        <v>487</v>
      </c>
      <c r="L91" s="175" t="s">
        <v>54</v>
      </c>
      <c r="M91" s="175" t="s">
        <v>55</v>
      </c>
      <c r="N91" s="175" t="s">
        <v>15</v>
      </c>
      <c r="O91" s="178" t="s">
        <v>539</v>
      </c>
      <c r="P91" s="61"/>
      <c r="Q91" s="61"/>
      <c r="R91" s="61"/>
      <c r="S91" s="61"/>
      <c r="T91" s="61"/>
      <c r="U91" s="80"/>
      <c r="V91" s="80"/>
      <c r="W91" s="80"/>
    </row>
    <row r="92">
      <c r="A92" s="174">
        <v>45705.0</v>
      </c>
      <c r="B92" s="174">
        <v>45716.0</v>
      </c>
      <c r="C92" s="35">
        <v>193174.0</v>
      </c>
      <c r="D92" s="175" t="s">
        <v>94</v>
      </c>
      <c r="E92" s="174">
        <v>45231.0</v>
      </c>
      <c r="F92" s="176">
        <f t="shared" si="1"/>
        <v>15</v>
      </c>
      <c r="G92" s="177">
        <v>45247.0</v>
      </c>
      <c r="H92" s="176">
        <f t="shared" si="2"/>
        <v>15</v>
      </c>
      <c r="I92" s="175" t="s">
        <v>49</v>
      </c>
      <c r="J92" s="175">
        <v>264.0</v>
      </c>
      <c r="K92" s="179" t="s">
        <v>487</v>
      </c>
      <c r="L92" s="184"/>
      <c r="M92" s="184"/>
      <c r="N92" s="175" t="s">
        <v>17</v>
      </c>
      <c r="O92" s="178"/>
      <c r="P92" s="61"/>
      <c r="Q92" s="61"/>
      <c r="R92" s="61"/>
      <c r="S92" s="61"/>
      <c r="T92" s="61"/>
      <c r="U92" s="80"/>
      <c r="V92" s="80"/>
      <c r="W92" s="80"/>
    </row>
    <row r="93">
      <c r="A93" s="174">
        <v>45705.0</v>
      </c>
      <c r="B93" s="181">
        <v>45715.0</v>
      </c>
      <c r="C93" s="35">
        <v>207466.0</v>
      </c>
      <c r="D93" s="175" t="s">
        <v>94</v>
      </c>
      <c r="E93" s="174">
        <v>45352.0</v>
      </c>
      <c r="F93" s="176">
        <f t="shared" si="1"/>
        <v>11</v>
      </c>
      <c r="G93" s="174">
        <v>45373.0</v>
      </c>
      <c r="H93" s="176">
        <f t="shared" si="2"/>
        <v>11</v>
      </c>
      <c r="I93" s="175" t="s">
        <v>43</v>
      </c>
      <c r="J93" s="175" t="s">
        <v>101</v>
      </c>
      <c r="K93" s="179" t="s">
        <v>487</v>
      </c>
      <c r="L93" s="175" t="s">
        <v>54</v>
      </c>
      <c r="M93" s="175" t="s">
        <v>540</v>
      </c>
      <c r="N93" s="175" t="s">
        <v>20</v>
      </c>
      <c r="O93" s="178" t="s">
        <v>541</v>
      </c>
      <c r="P93" s="61"/>
      <c r="Q93" s="61"/>
      <c r="R93" s="61"/>
      <c r="S93" s="61"/>
      <c r="T93" s="61"/>
      <c r="U93" s="80"/>
      <c r="V93" s="80"/>
      <c r="W93" s="80"/>
    </row>
    <row r="94">
      <c r="A94" s="174">
        <v>45705.0</v>
      </c>
      <c r="B94" s="174">
        <v>45716.0</v>
      </c>
      <c r="C94" s="35">
        <v>232156.0</v>
      </c>
      <c r="D94" s="175" t="s">
        <v>94</v>
      </c>
      <c r="E94" s="174">
        <v>45444.0</v>
      </c>
      <c r="F94" s="176">
        <f t="shared" si="1"/>
        <v>8</v>
      </c>
      <c r="G94" s="177">
        <v>45588.0</v>
      </c>
      <c r="H94" s="176">
        <f t="shared" si="2"/>
        <v>4</v>
      </c>
      <c r="I94" s="175" t="s">
        <v>66</v>
      </c>
      <c r="J94" s="175" t="s">
        <v>31</v>
      </c>
      <c r="K94" s="179" t="s">
        <v>487</v>
      </c>
      <c r="L94" s="184"/>
      <c r="M94" s="184"/>
      <c r="N94" s="175" t="s">
        <v>17</v>
      </c>
      <c r="O94" s="178"/>
      <c r="P94" s="61"/>
      <c r="Q94" s="61"/>
      <c r="R94" s="61"/>
      <c r="S94" s="61"/>
      <c r="T94" s="61"/>
      <c r="U94" s="80"/>
      <c r="V94" s="80"/>
      <c r="W94" s="80"/>
    </row>
    <row r="95">
      <c r="A95" s="174">
        <v>45712.0</v>
      </c>
      <c r="B95" s="174">
        <v>45713.0</v>
      </c>
      <c r="C95" s="35">
        <v>216092.0</v>
      </c>
      <c r="D95" s="175" t="s">
        <v>94</v>
      </c>
      <c r="E95" s="174">
        <v>45413.0</v>
      </c>
      <c r="F95" s="176">
        <f t="shared" si="1"/>
        <v>9</v>
      </c>
      <c r="G95" s="174">
        <v>45439.0</v>
      </c>
      <c r="H95" s="176">
        <f t="shared" si="2"/>
        <v>9</v>
      </c>
      <c r="I95" s="175" t="s">
        <v>49</v>
      </c>
      <c r="J95" s="175" t="s">
        <v>405</v>
      </c>
      <c r="K95" s="179" t="s">
        <v>96</v>
      </c>
      <c r="L95" s="184"/>
      <c r="M95" s="175" t="s">
        <v>542</v>
      </c>
      <c r="N95" s="175" t="s">
        <v>16</v>
      </c>
      <c r="O95" s="178" t="s">
        <v>543</v>
      </c>
      <c r="P95" s="61"/>
      <c r="Q95" s="61"/>
      <c r="R95" s="61"/>
      <c r="S95" s="61"/>
      <c r="T95" s="61"/>
      <c r="U95" s="80"/>
      <c r="V95" s="80"/>
      <c r="W95" s="80"/>
    </row>
    <row r="96">
      <c r="A96" s="174">
        <v>45705.0</v>
      </c>
      <c r="B96" s="174">
        <v>45712.0</v>
      </c>
      <c r="C96" s="35">
        <v>162676.0</v>
      </c>
      <c r="D96" s="175" t="s">
        <v>95</v>
      </c>
      <c r="E96" s="174">
        <v>44958.0</v>
      </c>
      <c r="F96" s="176">
        <f t="shared" si="1"/>
        <v>24</v>
      </c>
      <c r="G96" s="174">
        <v>44989.0</v>
      </c>
      <c r="H96" s="176">
        <f t="shared" si="2"/>
        <v>23</v>
      </c>
      <c r="I96" s="175" t="s">
        <v>49</v>
      </c>
      <c r="J96" s="184"/>
      <c r="K96" s="196"/>
      <c r="L96" s="184"/>
      <c r="M96" s="184"/>
      <c r="N96" s="175" t="s">
        <v>23</v>
      </c>
      <c r="O96" s="178"/>
      <c r="P96" s="61"/>
      <c r="Q96" s="61"/>
      <c r="R96" s="61"/>
      <c r="S96" s="61"/>
      <c r="T96" s="61"/>
      <c r="U96" s="80"/>
      <c r="V96" s="80"/>
      <c r="W96" s="80"/>
    </row>
    <row r="97">
      <c r="A97" s="174">
        <v>45705.0</v>
      </c>
      <c r="B97" s="174">
        <v>45716.0</v>
      </c>
      <c r="C97" s="35">
        <v>232856.0</v>
      </c>
      <c r="D97" s="175" t="s">
        <v>95</v>
      </c>
      <c r="E97" s="174">
        <v>45413.0</v>
      </c>
      <c r="F97" s="176">
        <f t="shared" si="1"/>
        <v>9</v>
      </c>
      <c r="G97" s="177">
        <v>45639.0</v>
      </c>
      <c r="H97" s="176">
        <f t="shared" si="2"/>
        <v>2</v>
      </c>
      <c r="I97" s="175" t="s">
        <v>43</v>
      </c>
      <c r="J97" s="175">
        <v>314.0</v>
      </c>
      <c r="K97" s="179">
        <v>7000.0</v>
      </c>
      <c r="L97" s="184"/>
      <c r="M97" s="184"/>
      <c r="N97" s="175" t="s">
        <v>17</v>
      </c>
      <c r="O97" s="178"/>
      <c r="P97" s="61"/>
      <c r="Q97" s="61"/>
      <c r="R97" s="61"/>
      <c r="S97" s="61"/>
      <c r="T97" s="61"/>
      <c r="U97" s="80"/>
      <c r="V97" s="80"/>
      <c r="W97" s="80"/>
    </row>
    <row r="98">
      <c r="A98" s="174">
        <v>45713.0</v>
      </c>
      <c r="B98" s="174">
        <v>45716.0</v>
      </c>
      <c r="C98" s="35">
        <v>219385.0</v>
      </c>
      <c r="D98" s="175" t="s">
        <v>98</v>
      </c>
      <c r="E98" s="174">
        <v>45474.0</v>
      </c>
      <c r="F98" s="176">
        <f t="shared" si="1"/>
        <v>7</v>
      </c>
      <c r="G98" s="174">
        <v>45492.0</v>
      </c>
      <c r="H98" s="176">
        <f t="shared" si="2"/>
        <v>7</v>
      </c>
      <c r="I98" s="175" t="s">
        <v>43</v>
      </c>
      <c r="J98" s="175">
        <v>310.0</v>
      </c>
      <c r="K98" s="179">
        <v>6000.0</v>
      </c>
      <c r="L98" s="184"/>
      <c r="M98" s="184"/>
      <c r="N98" s="175" t="s">
        <v>18</v>
      </c>
      <c r="O98" s="178"/>
      <c r="P98" s="61"/>
      <c r="Q98" s="61"/>
      <c r="R98" s="61"/>
      <c r="S98" s="61"/>
      <c r="T98" s="61"/>
      <c r="U98" s="80"/>
      <c r="V98" s="80"/>
      <c r="W98" s="80"/>
    </row>
    <row r="99">
      <c r="A99" s="174">
        <v>45705.0</v>
      </c>
      <c r="B99" s="174">
        <v>45716.0</v>
      </c>
      <c r="C99" s="35">
        <v>105317.0</v>
      </c>
      <c r="D99" s="175" t="s">
        <v>99</v>
      </c>
      <c r="E99" s="174">
        <v>44409.0</v>
      </c>
      <c r="F99" s="176">
        <f t="shared" si="1"/>
        <v>42</v>
      </c>
      <c r="G99" s="174">
        <v>44501.0</v>
      </c>
      <c r="H99" s="176">
        <f t="shared" si="2"/>
        <v>39</v>
      </c>
      <c r="I99" s="175" t="s">
        <v>66</v>
      </c>
      <c r="J99" s="175" t="s">
        <v>100</v>
      </c>
      <c r="K99" s="179" t="s">
        <v>487</v>
      </c>
      <c r="L99" s="184"/>
      <c r="M99" s="184"/>
      <c r="N99" s="175" t="s">
        <v>17</v>
      </c>
      <c r="O99" s="178"/>
      <c r="P99" s="61"/>
      <c r="Q99" s="61"/>
      <c r="R99" s="61"/>
      <c r="S99" s="61"/>
      <c r="T99" s="61"/>
      <c r="U99" s="80"/>
      <c r="V99" s="80"/>
      <c r="W99" s="80"/>
    </row>
    <row r="100">
      <c r="A100" s="174">
        <v>45705.0</v>
      </c>
      <c r="B100" s="174">
        <v>45716.0</v>
      </c>
      <c r="C100" s="35">
        <v>188923.0</v>
      </c>
      <c r="D100" s="175" t="s">
        <v>99</v>
      </c>
      <c r="E100" s="174">
        <v>45047.0</v>
      </c>
      <c r="F100" s="176">
        <f t="shared" si="1"/>
        <v>21</v>
      </c>
      <c r="G100" s="177">
        <v>45210.0</v>
      </c>
      <c r="H100" s="176">
        <f t="shared" si="2"/>
        <v>16</v>
      </c>
      <c r="I100" s="175" t="s">
        <v>49</v>
      </c>
      <c r="J100" s="197" t="s">
        <v>306</v>
      </c>
      <c r="K100" s="198">
        <v>5500.0</v>
      </c>
      <c r="L100" s="184"/>
      <c r="M100" s="184"/>
      <c r="N100" s="175" t="s">
        <v>17</v>
      </c>
      <c r="O100" s="178"/>
      <c r="P100" s="61"/>
      <c r="Q100" s="61"/>
      <c r="R100" s="61"/>
      <c r="S100" s="61"/>
      <c r="T100" s="61"/>
      <c r="U100" s="80"/>
      <c r="V100" s="80"/>
      <c r="W100" s="80"/>
    </row>
    <row r="101">
      <c r="A101" s="174">
        <v>45705.0</v>
      </c>
      <c r="B101" s="174">
        <v>45716.0</v>
      </c>
      <c r="C101" s="35">
        <v>211727.0</v>
      </c>
      <c r="D101" s="175" t="s">
        <v>99</v>
      </c>
      <c r="E101" s="174">
        <v>45383.0</v>
      </c>
      <c r="F101" s="176">
        <f t="shared" si="1"/>
        <v>10</v>
      </c>
      <c r="G101" s="174">
        <v>45422.0</v>
      </c>
      <c r="H101" s="176">
        <f t="shared" si="2"/>
        <v>9</v>
      </c>
      <c r="I101" s="175" t="s">
        <v>43</v>
      </c>
      <c r="J101" s="175">
        <v>310.0</v>
      </c>
      <c r="K101" s="179" t="s">
        <v>487</v>
      </c>
      <c r="L101" s="184"/>
      <c r="M101" s="184"/>
      <c r="N101" s="175" t="s">
        <v>17</v>
      </c>
      <c r="O101" s="178"/>
      <c r="P101" s="61"/>
      <c r="Q101" s="61"/>
      <c r="R101" s="61"/>
      <c r="S101" s="61"/>
      <c r="T101" s="61"/>
      <c r="U101" s="80"/>
      <c r="V101" s="80"/>
      <c r="W101" s="80"/>
    </row>
    <row r="102">
      <c r="A102" s="174">
        <v>45705.0</v>
      </c>
      <c r="B102" s="174">
        <v>45716.0</v>
      </c>
      <c r="C102" s="35">
        <v>213696.0</v>
      </c>
      <c r="D102" s="175" t="s">
        <v>99</v>
      </c>
      <c r="E102" s="174">
        <v>45383.0</v>
      </c>
      <c r="F102" s="176">
        <f t="shared" si="1"/>
        <v>10</v>
      </c>
      <c r="G102" s="174">
        <v>45421.0</v>
      </c>
      <c r="H102" s="176">
        <f t="shared" si="2"/>
        <v>9</v>
      </c>
      <c r="I102" s="175" t="s">
        <v>49</v>
      </c>
      <c r="J102" s="175">
        <v>222.0</v>
      </c>
      <c r="K102" s="179" t="s">
        <v>487</v>
      </c>
      <c r="L102" s="184"/>
      <c r="M102" s="184"/>
      <c r="N102" s="175" t="s">
        <v>17</v>
      </c>
      <c r="O102" s="178"/>
      <c r="P102" s="61"/>
      <c r="Q102" s="61"/>
      <c r="R102" s="61"/>
      <c r="S102" s="61"/>
      <c r="T102" s="61"/>
      <c r="U102" s="80"/>
      <c r="V102" s="80"/>
      <c r="W102" s="80"/>
    </row>
    <row r="103">
      <c r="A103" s="174">
        <v>45705.0</v>
      </c>
      <c r="B103" s="174">
        <v>45712.0</v>
      </c>
      <c r="C103" s="35">
        <v>239180.0</v>
      </c>
      <c r="D103" s="175" t="s">
        <v>99</v>
      </c>
      <c r="E103" s="174">
        <v>45474.0</v>
      </c>
      <c r="F103" s="176">
        <f t="shared" si="1"/>
        <v>7</v>
      </c>
      <c r="G103" s="174">
        <v>45671.0</v>
      </c>
      <c r="H103" s="176">
        <f t="shared" si="2"/>
        <v>1</v>
      </c>
      <c r="I103" s="175" t="s">
        <v>66</v>
      </c>
      <c r="J103" s="184"/>
      <c r="K103" s="196"/>
      <c r="L103" s="184"/>
      <c r="M103" s="184"/>
      <c r="N103" s="175" t="s">
        <v>23</v>
      </c>
      <c r="O103" s="178"/>
      <c r="P103" s="61"/>
      <c r="Q103" s="61"/>
      <c r="R103" s="61"/>
      <c r="S103" s="61"/>
      <c r="T103" s="61"/>
      <c r="U103" s="80"/>
      <c r="V103" s="80"/>
      <c r="W103" s="80"/>
    </row>
    <row r="104">
      <c r="A104" s="174">
        <v>45705.0</v>
      </c>
      <c r="B104" s="174">
        <v>45716.0</v>
      </c>
      <c r="C104" s="35">
        <v>171044.0</v>
      </c>
      <c r="D104" s="175" t="s">
        <v>102</v>
      </c>
      <c r="E104" s="174">
        <v>44866.0</v>
      </c>
      <c r="F104" s="176">
        <f t="shared" si="1"/>
        <v>27</v>
      </c>
      <c r="G104" s="174">
        <v>45062.0</v>
      </c>
      <c r="H104" s="176">
        <f t="shared" si="2"/>
        <v>21</v>
      </c>
      <c r="I104" s="175" t="s">
        <v>49</v>
      </c>
      <c r="J104" s="175" t="s">
        <v>31</v>
      </c>
      <c r="K104" s="179" t="s">
        <v>487</v>
      </c>
      <c r="L104" s="184"/>
      <c r="M104" s="184"/>
      <c r="N104" s="175" t="s">
        <v>17</v>
      </c>
      <c r="O104" s="178"/>
      <c r="P104" s="61"/>
      <c r="Q104" s="61"/>
      <c r="R104" s="61"/>
      <c r="S104" s="61"/>
      <c r="T104" s="61"/>
      <c r="U104" s="80"/>
      <c r="V104" s="80"/>
      <c r="W104" s="80"/>
    </row>
    <row r="105">
      <c r="A105" s="174">
        <v>45705.0</v>
      </c>
      <c r="B105" s="174">
        <v>45716.0</v>
      </c>
      <c r="C105" s="35">
        <v>214392.0</v>
      </c>
      <c r="D105" s="175" t="s">
        <v>102</v>
      </c>
      <c r="E105" s="174">
        <v>45413.0</v>
      </c>
      <c r="F105" s="176">
        <f t="shared" si="1"/>
        <v>9</v>
      </c>
      <c r="G105" s="174">
        <v>45426.0</v>
      </c>
      <c r="H105" s="176">
        <f t="shared" si="2"/>
        <v>9</v>
      </c>
      <c r="I105" s="175" t="s">
        <v>43</v>
      </c>
      <c r="J105" s="175" t="s">
        <v>101</v>
      </c>
      <c r="K105" s="179">
        <v>7000.0</v>
      </c>
      <c r="L105" s="184"/>
      <c r="M105" s="184"/>
      <c r="N105" s="175" t="s">
        <v>17</v>
      </c>
      <c r="O105" s="178"/>
      <c r="P105" s="61"/>
      <c r="Q105" s="61"/>
      <c r="R105" s="61"/>
      <c r="S105" s="61"/>
      <c r="T105" s="61"/>
      <c r="U105" s="80"/>
      <c r="V105" s="80"/>
      <c r="W105" s="80"/>
    </row>
    <row r="106">
      <c r="A106" s="174">
        <v>45705.0</v>
      </c>
      <c r="B106" s="174">
        <v>45716.0</v>
      </c>
      <c r="C106" s="35">
        <v>219243.0</v>
      </c>
      <c r="D106" s="175" t="s">
        <v>102</v>
      </c>
      <c r="E106" s="174">
        <v>45444.0</v>
      </c>
      <c r="F106" s="176">
        <f t="shared" si="1"/>
        <v>8</v>
      </c>
      <c r="G106" s="174">
        <v>45469.0</v>
      </c>
      <c r="H106" s="176">
        <f t="shared" si="2"/>
        <v>8</v>
      </c>
      <c r="I106" s="175" t="s">
        <v>46</v>
      </c>
      <c r="J106" s="175">
        <v>404.0</v>
      </c>
      <c r="K106" s="179" t="s">
        <v>487</v>
      </c>
      <c r="L106" s="184"/>
      <c r="M106" s="184"/>
      <c r="N106" s="175" t="s">
        <v>17</v>
      </c>
      <c r="O106" s="178"/>
      <c r="P106" s="61"/>
      <c r="Q106" s="61"/>
      <c r="R106" s="61"/>
      <c r="S106" s="61"/>
      <c r="T106" s="61"/>
      <c r="U106" s="80"/>
      <c r="V106" s="80"/>
      <c r="W106" s="80"/>
    </row>
    <row r="107">
      <c r="A107" s="174">
        <v>45705.0</v>
      </c>
      <c r="B107" s="174">
        <v>45716.0</v>
      </c>
      <c r="C107" s="35">
        <v>212293.0</v>
      </c>
      <c r="D107" s="175" t="s">
        <v>102</v>
      </c>
      <c r="E107" s="174">
        <v>45383.0</v>
      </c>
      <c r="F107" s="176">
        <f t="shared" si="1"/>
        <v>10</v>
      </c>
      <c r="G107" s="174">
        <v>45412.0</v>
      </c>
      <c r="H107" s="176">
        <f t="shared" si="2"/>
        <v>9</v>
      </c>
      <c r="I107" s="175" t="s">
        <v>62</v>
      </c>
      <c r="J107" s="175">
        <v>102.0</v>
      </c>
      <c r="K107" s="179" t="s">
        <v>487</v>
      </c>
      <c r="L107" s="184"/>
      <c r="M107" s="184"/>
      <c r="N107" s="175" t="s">
        <v>17</v>
      </c>
      <c r="O107" s="178"/>
      <c r="P107" s="61"/>
      <c r="Q107" s="61"/>
      <c r="R107" s="61"/>
      <c r="S107" s="61"/>
      <c r="T107" s="61"/>
      <c r="U107" s="80"/>
      <c r="V107" s="80"/>
      <c r="W107" s="80"/>
    </row>
    <row r="108">
      <c r="A108" s="174">
        <v>45705.0</v>
      </c>
      <c r="B108" s="174">
        <v>45716.0</v>
      </c>
      <c r="C108" s="35">
        <v>217836.0</v>
      </c>
      <c r="D108" s="175" t="s">
        <v>102</v>
      </c>
      <c r="E108" s="174">
        <v>45413.0</v>
      </c>
      <c r="F108" s="176">
        <f t="shared" si="1"/>
        <v>9</v>
      </c>
      <c r="G108" s="174">
        <v>45455.0</v>
      </c>
      <c r="H108" s="176">
        <f t="shared" si="2"/>
        <v>8</v>
      </c>
      <c r="I108" s="175" t="s">
        <v>46</v>
      </c>
      <c r="J108" s="175">
        <v>402.0</v>
      </c>
      <c r="K108" s="179">
        <v>5000.0</v>
      </c>
      <c r="L108" s="184"/>
      <c r="M108" s="184"/>
      <c r="N108" s="175" t="s">
        <v>17</v>
      </c>
      <c r="O108" s="178"/>
      <c r="P108" s="61"/>
      <c r="Q108" s="61"/>
      <c r="R108" s="61"/>
      <c r="S108" s="61"/>
      <c r="T108" s="61"/>
      <c r="U108" s="80"/>
      <c r="V108" s="80"/>
      <c r="W108" s="80"/>
    </row>
    <row r="109">
      <c r="A109" s="174">
        <v>45705.0</v>
      </c>
      <c r="B109" s="174">
        <v>45716.0</v>
      </c>
      <c r="C109" s="35">
        <v>241236.0</v>
      </c>
      <c r="D109" s="175" t="s">
        <v>102</v>
      </c>
      <c r="E109" s="174">
        <v>45108.0</v>
      </c>
      <c r="F109" s="176">
        <f t="shared" si="1"/>
        <v>19</v>
      </c>
      <c r="G109" s="174">
        <v>45687.0</v>
      </c>
      <c r="H109" s="176">
        <f t="shared" si="2"/>
        <v>0</v>
      </c>
      <c r="I109" s="175" t="s">
        <v>43</v>
      </c>
      <c r="J109" s="175">
        <v>310.0</v>
      </c>
      <c r="K109" s="179" t="s">
        <v>487</v>
      </c>
      <c r="L109" s="184"/>
      <c r="M109" s="184"/>
      <c r="N109" s="175" t="s">
        <v>17</v>
      </c>
      <c r="O109" s="178"/>
      <c r="P109" s="61"/>
      <c r="Q109" s="61"/>
      <c r="R109" s="61"/>
      <c r="S109" s="61"/>
      <c r="T109" s="61"/>
      <c r="U109" s="80"/>
      <c r="V109" s="80"/>
      <c r="W109" s="80"/>
    </row>
    <row r="110">
      <c r="A110" s="174">
        <v>45705.0</v>
      </c>
      <c r="B110" s="174">
        <v>45716.0</v>
      </c>
      <c r="C110" s="35">
        <v>229152.0</v>
      </c>
      <c r="D110" s="175" t="s">
        <v>105</v>
      </c>
      <c r="E110" s="174">
        <v>45505.0</v>
      </c>
      <c r="F110" s="176">
        <f t="shared" si="1"/>
        <v>6</v>
      </c>
      <c r="G110" s="174">
        <v>45561.0</v>
      </c>
      <c r="H110" s="176">
        <f t="shared" si="2"/>
        <v>5</v>
      </c>
      <c r="I110" s="175" t="s">
        <v>66</v>
      </c>
      <c r="J110" s="175">
        <v>29.0</v>
      </c>
      <c r="K110" s="179">
        <v>3000.0</v>
      </c>
      <c r="L110" s="184"/>
      <c r="M110" s="184"/>
      <c r="N110" s="175" t="s">
        <v>17</v>
      </c>
      <c r="O110" s="178"/>
      <c r="P110" s="61"/>
      <c r="Q110" s="61"/>
      <c r="R110" s="61"/>
      <c r="S110" s="61"/>
      <c r="T110" s="61"/>
      <c r="U110" s="80"/>
      <c r="V110" s="80"/>
      <c r="W110" s="80"/>
    </row>
    <row r="111">
      <c r="A111" s="174">
        <v>45705.0</v>
      </c>
      <c r="B111" s="174">
        <v>45716.0</v>
      </c>
      <c r="C111" s="35">
        <v>234520.0</v>
      </c>
      <c r="D111" s="175" t="s">
        <v>105</v>
      </c>
      <c r="E111" s="174">
        <v>45383.0</v>
      </c>
      <c r="F111" s="176">
        <f t="shared" si="1"/>
        <v>10</v>
      </c>
      <c r="G111" s="177">
        <v>45617.0</v>
      </c>
      <c r="H111" s="176">
        <f t="shared" si="2"/>
        <v>3</v>
      </c>
      <c r="I111" s="175" t="s">
        <v>49</v>
      </c>
      <c r="J111" s="175" t="s">
        <v>31</v>
      </c>
      <c r="K111" s="179" t="s">
        <v>487</v>
      </c>
      <c r="L111" s="184"/>
      <c r="M111" s="184"/>
      <c r="N111" s="175" t="s">
        <v>17</v>
      </c>
      <c r="O111" s="178"/>
      <c r="P111" s="61"/>
      <c r="Q111" s="61"/>
      <c r="R111" s="61"/>
      <c r="S111" s="61"/>
      <c r="T111" s="61"/>
      <c r="U111" s="80"/>
      <c r="V111" s="80"/>
      <c r="W111" s="80"/>
    </row>
    <row r="112">
      <c r="A112" s="174">
        <v>45707.0</v>
      </c>
      <c r="B112" s="174">
        <v>45712.0</v>
      </c>
      <c r="C112" s="35">
        <v>241681.0</v>
      </c>
      <c r="D112" s="175" t="s">
        <v>105</v>
      </c>
      <c r="E112" s="174">
        <v>45566.0</v>
      </c>
      <c r="F112" s="176">
        <f t="shared" si="1"/>
        <v>4</v>
      </c>
      <c r="G112" s="174">
        <v>45691.0</v>
      </c>
      <c r="H112" s="176">
        <f t="shared" si="2"/>
        <v>0</v>
      </c>
      <c r="I112" s="175" t="s">
        <v>43</v>
      </c>
      <c r="J112" s="175">
        <v>301.0</v>
      </c>
      <c r="K112" s="179">
        <v>10000.0</v>
      </c>
      <c r="L112" s="175" t="s">
        <v>54</v>
      </c>
      <c r="M112" s="175" t="s">
        <v>55</v>
      </c>
      <c r="N112" s="175" t="s">
        <v>15</v>
      </c>
      <c r="O112" s="178" t="s">
        <v>492</v>
      </c>
      <c r="P112" s="61"/>
      <c r="Q112" s="61"/>
      <c r="R112" s="61"/>
      <c r="S112" s="61"/>
      <c r="T112" s="61"/>
      <c r="U112" s="80"/>
      <c r="V112" s="80"/>
      <c r="W112" s="80"/>
    </row>
    <row r="113">
      <c r="A113" s="174">
        <v>45705.0</v>
      </c>
      <c r="B113" s="174">
        <v>45716.0</v>
      </c>
      <c r="C113" s="35">
        <v>224182.0</v>
      </c>
      <c r="D113" s="175" t="s">
        <v>106</v>
      </c>
      <c r="E113" s="174">
        <v>45261.0</v>
      </c>
      <c r="F113" s="176">
        <f t="shared" si="1"/>
        <v>14</v>
      </c>
      <c r="G113" s="174">
        <v>45511.0</v>
      </c>
      <c r="H113" s="176">
        <f t="shared" si="2"/>
        <v>6</v>
      </c>
      <c r="I113" s="175" t="s">
        <v>46</v>
      </c>
      <c r="J113" s="175">
        <v>404.0</v>
      </c>
      <c r="K113" s="179" t="s">
        <v>85</v>
      </c>
      <c r="L113" s="184"/>
      <c r="M113" s="184"/>
      <c r="N113" s="175" t="s">
        <v>17</v>
      </c>
      <c r="O113" s="178"/>
      <c r="P113" s="61"/>
      <c r="Q113" s="61"/>
      <c r="R113" s="61"/>
      <c r="S113" s="61"/>
      <c r="T113" s="61"/>
      <c r="U113" s="80"/>
      <c r="V113" s="80"/>
      <c r="W113" s="80"/>
    </row>
    <row r="114">
      <c r="A114" s="174">
        <v>45705.0</v>
      </c>
      <c r="B114" s="174">
        <v>45712.0</v>
      </c>
      <c r="C114" s="35">
        <v>235278.0</v>
      </c>
      <c r="D114" s="175" t="s">
        <v>106</v>
      </c>
      <c r="E114" s="174">
        <v>45536.0</v>
      </c>
      <c r="F114" s="176">
        <f t="shared" si="1"/>
        <v>5</v>
      </c>
      <c r="G114" s="177">
        <v>45624.0</v>
      </c>
      <c r="H114" s="176">
        <f t="shared" si="2"/>
        <v>3</v>
      </c>
      <c r="I114" s="175" t="s">
        <v>43</v>
      </c>
      <c r="J114" s="184"/>
      <c r="K114" s="196"/>
      <c r="L114" s="184"/>
      <c r="M114" s="184"/>
      <c r="N114" s="175" t="s">
        <v>23</v>
      </c>
      <c r="O114" s="178"/>
      <c r="P114" s="61"/>
      <c r="Q114" s="61"/>
      <c r="R114" s="61"/>
      <c r="S114" s="61"/>
      <c r="T114" s="61"/>
      <c r="U114" s="80"/>
      <c r="V114" s="80"/>
      <c r="W114" s="80"/>
    </row>
    <row r="115">
      <c r="A115" s="174">
        <v>45705.0</v>
      </c>
      <c r="B115" s="174">
        <v>45716.0</v>
      </c>
      <c r="C115" s="35">
        <v>225477.0</v>
      </c>
      <c r="D115" s="175" t="s">
        <v>106</v>
      </c>
      <c r="E115" s="174">
        <v>45474.0</v>
      </c>
      <c r="F115" s="176">
        <f t="shared" si="1"/>
        <v>7</v>
      </c>
      <c r="G115" s="177">
        <v>45576.0</v>
      </c>
      <c r="H115" s="176">
        <f t="shared" si="2"/>
        <v>4</v>
      </c>
      <c r="I115" s="175" t="s">
        <v>46</v>
      </c>
      <c r="J115" s="175">
        <v>404.0</v>
      </c>
      <c r="K115" s="179" t="s">
        <v>487</v>
      </c>
      <c r="L115" s="184"/>
      <c r="M115" s="184"/>
      <c r="N115" s="175" t="s">
        <v>17</v>
      </c>
      <c r="O115" s="178"/>
      <c r="P115" s="61"/>
      <c r="Q115" s="61"/>
      <c r="R115" s="61"/>
      <c r="S115" s="61"/>
      <c r="T115" s="61"/>
      <c r="U115" s="80"/>
      <c r="V115" s="80"/>
      <c r="W115" s="80"/>
    </row>
    <row r="116">
      <c r="A116" s="174">
        <v>45705.0</v>
      </c>
      <c r="B116" s="174">
        <v>45716.0</v>
      </c>
      <c r="C116" s="35">
        <v>169895.0</v>
      </c>
      <c r="D116" s="175" t="s">
        <v>109</v>
      </c>
      <c r="E116" s="174">
        <v>45017.0</v>
      </c>
      <c r="F116" s="176">
        <f t="shared" si="1"/>
        <v>22</v>
      </c>
      <c r="G116" s="174">
        <v>45051.0</v>
      </c>
      <c r="H116" s="176">
        <f t="shared" si="2"/>
        <v>21</v>
      </c>
      <c r="I116" s="175" t="s">
        <v>62</v>
      </c>
      <c r="J116" s="175" t="s">
        <v>434</v>
      </c>
      <c r="K116" s="179">
        <v>10000.0</v>
      </c>
      <c r="L116" s="184"/>
      <c r="M116" s="174">
        <v>45670.0</v>
      </c>
      <c r="N116" s="175" t="s">
        <v>17</v>
      </c>
      <c r="O116" s="178" t="s">
        <v>511</v>
      </c>
      <c r="P116" s="61"/>
      <c r="Q116" s="61"/>
      <c r="R116" s="61"/>
      <c r="S116" s="61"/>
      <c r="T116" s="61"/>
      <c r="U116" s="80"/>
      <c r="V116" s="80"/>
      <c r="W116" s="80"/>
    </row>
    <row r="117">
      <c r="A117" s="174">
        <v>45705.0</v>
      </c>
      <c r="B117" s="174">
        <v>45716.0</v>
      </c>
      <c r="C117" s="35">
        <v>224717.0</v>
      </c>
      <c r="D117" s="175" t="s">
        <v>109</v>
      </c>
      <c r="E117" s="174">
        <v>45383.0</v>
      </c>
      <c r="F117" s="176">
        <f t="shared" si="1"/>
        <v>10</v>
      </c>
      <c r="G117" s="174">
        <v>45517.0</v>
      </c>
      <c r="H117" s="176">
        <f t="shared" si="2"/>
        <v>6</v>
      </c>
      <c r="I117" s="175" t="s">
        <v>49</v>
      </c>
      <c r="J117" s="175" t="s">
        <v>31</v>
      </c>
      <c r="K117" s="179" t="s">
        <v>487</v>
      </c>
      <c r="L117" s="184"/>
      <c r="M117" s="184"/>
      <c r="N117" s="175" t="s">
        <v>17</v>
      </c>
      <c r="O117" s="178"/>
      <c r="P117" s="61"/>
      <c r="Q117" s="61"/>
      <c r="R117" s="61"/>
      <c r="S117" s="61"/>
      <c r="T117" s="61"/>
      <c r="U117" s="80"/>
      <c r="V117" s="80"/>
      <c r="W117" s="80"/>
    </row>
    <row r="118">
      <c r="A118" s="174">
        <v>45705.0</v>
      </c>
      <c r="B118" s="174">
        <v>45707.0</v>
      </c>
      <c r="C118" s="35">
        <v>164542.0</v>
      </c>
      <c r="D118" s="175" t="s">
        <v>110</v>
      </c>
      <c r="E118" s="174">
        <v>44986.0</v>
      </c>
      <c r="F118" s="176">
        <f t="shared" si="1"/>
        <v>23</v>
      </c>
      <c r="G118" s="174">
        <v>45365.0</v>
      </c>
      <c r="H118" s="176">
        <f t="shared" si="2"/>
        <v>11</v>
      </c>
      <c r="I118" s="175" t="s">
        <v>43</v>
      </c>
      <c r="J118" s="184"/>
      <c r="K118" s="184"/>
      <c r="L118" s="184"/>
      <c r="M118" s="174">
        <v>45689.0</v>
      </c>
      <c r="N118" s="175" t="s">
        <v>21</v>
      </c>
      <c r="O118" s="178"/>
      <c r="P118" s="61"/>
      <c r="Q118" s="61"/>
      <c r="R118" s="61"/>
      <c r="S118" s="61"/>
      <c r="T118" s="61"/>
      <c r="U118" s="80"/>
      <c r="V118" s="80"/>
      <c r="W118" s="80"/>
    </row>
    <row r="119">
      <c r="A119" s="174">
        <v>45705.0</v>
      </c>
      <c r="B119" s="174">
        <v>45716.0</v>
      </c>
      <c r="C119" s="35">
        <v>217460.0</v>
      </c>
      <c r="D119" s="175" t="s">
        <v>113</v>
      </c>
      <c r="E119" s="174">
        <v>45413.0</v>
      </c>
      <c r="F119" s="176">
        <f t="shared" si="1"/>
        <v>9</v>
      </c>
      <c r="G119" s="174">
        <v>45455.0</v>
      </c>
      <c r="H119" s="176">
        <f t="shared" si="2"/>
        <v>8</v>
      </c>
      <c r="I119" s="175" t="s">
        <v>43</v>
      </c>
      <c r="J119" s="175" t="s">
        <v>80</v>
      </c>
      <c r="K119" s="179" t="s">
        <v>487</v>
      </c>
      <c r="L119" s="184"/>
      <c r="M119" s="184"/>
      <c r="N119" s="175" t="s">
        <v>17</v>
      </c>
      <c r="O119" s="178"/>
      <c r="P119" s="61"/>
      <c r="Q119" s="61"/>
      <c r="R119" s="61"/>
      <c r="S119" s="61"/>
      <c r="T119" s="61"/>
      <c r="U119" s="80"/>
      <c r="V119" s="80"/>
      <c r="W119" s="80"/>
    </row>
    <row r="120">
      <c r="A120" s="174">
        <v>45705.0</v>
      </c>
      <c r="B120" s="174">
        <v>45716.0</v>
      </c>
      <c r="C120" s="35">
        <v>212280.0</v>
      </c>
      <c r="D120" s="175" t="s">
        <v>114</v>
      </c>
      <c r="E120" s="174">
        <v>45383.0</v>
      </c>
      <c r="F120" s="176">
        <f t="shared" si="1"/>
        <v>10</v>
      </c>
      <c r="G120" s="174">
        <v>45426.0</v>
      </c>
      <c r="H120" s="176">
        <f t="shared" si="2"/>
        <v>9</v>
      </c>
      <c r="I120" s="175" t="s">
        <v>43</v>
      </c>
      <c r="J120" s="175" t="s">
        <v>544</v>
      </c>
      <c r="K120" s="179">
        <v>9000.0</v>
      </c>
      <c r="L120" s="184"/>
      <c r="M120" s="184"/>
      <c r="N120" s="175" t="s">
        <v>17</v>
      </c>
      <c r="O120" s="178"/>
      <c r="P120" s="61"/>
      <c r="Q120" s="61"/>
      <c r="R120" s="61"/>
      <c r="S120" s="61"/>
      <c r="T120" s="61"/>
      <c r="U120" s="80"/>
      <c r="V120" s="80"/>
      <c r="W120" s="80"/>
    </row>
    <row r="121">
      <c r="A121" s="174">
        <v>45705.0</v>
      </c>
      <c r="B121" s="174">
        <v>45716.0</v>
      </c>
      <c r="C121" s="35">
        <v>217056.0</v>
      </c>
      <c r="D121" s="175" t="s">
        <v>114</v>
      </c>
      <c r="E121" s="174">
        <v>45413.0</v>
      </c>
      <c r="F121" s="176">
        <f t="shared" si="1"/>
        <v>9</v>
      </c>
      <c r="G121" s="174">
        <v>45468.0</v>
      </c>
      <c r="H121" s="176">
        <f t="shared" si="2"/>
        <v>8</v>
      </c>
      <c r="I121" s="175" t="s">
        <v>39</v>
      </c>
      <c r="J121" s="175">
        <v>524.0</v>
      </c>
      <c r="K121" s="179" t="s">
        <v>85</v>
      </c>
      <c r="L121" s="184"/>
      <c r="M121" s="184"/>
      <c r="N121" s="175" t="s">
        <v>17</v>
      </c>
      <c r="O121" s="178"/>
      <c r="P121" s="61"/>
      <c r="Q121" s="61"/>
      <c r="R121" s="61"/>
      <c r="S121" s="61"/>
      <c r="T121" s="61"/>
      <c r="U121" s="80"/>
      <c r="V121" s="80"/>
      <c r="W121" s="80"/>
    </row>
    <row r="122">
      <c r="A122" s="174">
        <v>45705.0</v>
      </c>
      <c r="B122" s="174">
        <v>45712.0</v>
      </c>
      <c r="C122" s="35">
        <v>142993.0</v>
      </c>
      <c r="D122" s="175" t="s">
        <v>115</v>
      </c>
      <c r="E122" s="174">
        <v>44774.0</v>
      </c>
      <c r="F122" s="176">
        <f t="shared" si="1"/>
        <v>30</v>
      </c>
      <c r="G122" s="174">
        <v>44809.0</v>
      </c>
      <c r="H122" s="176">
        <f t="shared" si="2"/>
        <v>29</v>
      </c>
      <c r="I122" s="175" t="s">
        <v>49</v>
      </c>
      <c r="J122" s="184"/>
      <c r="K122" s="196"/>
      <c r="L122" s="184"/>
      <c r="M122" s="175" t="s">
        <v>198</v>
      </c>
      <c r="N122" s="175" t="s">
        <v>21</v>
      </c>
      <c r="O122" s="178" t="s">
        <v>545</v>
      </c>
      <c r="P122" s="61"/>
      <c r="Q122" s="61"/>
      <c r="R122" s="61"/>
      <c r="S122" s="61"/>
      <c r="T122" s="61"/>
      <c r="U122" s="80"/>
      <c r="V122" s="80"/>
      <c r="W122" s="80"/>
    </row>
    <row r="123">
      <c r="A123" s="174">
        <v>45705.0</v>
      </c>
      <c r="B123" s="181">
        <v>45714.0</v>
      </c>
      <c r="C123" s="35">
        <v>183478.0</v>
      </c>
      <c r="D123" s="175" t="s">
        <v>115</v>
      </c>
      <c r="E123" s="174">
        <v>45139.0</v>
      </c>
      <c r="F123" s="176">
        <f t="shared" si="1"/>
        <v>18</v>
      </c>
      <c r="G123" s="174">
        <v>45177.0</v>
      </c>
      <c r="H123" s="182">
        <f t="shared" si="2"/>
        <v>17</v>
      </c>
      <c r="I123" s="175" t="s">
        <v>62</v>
      </c>
      <c r="J123" s="175" t="s">
        <v>475</v>
      </c>
      <c r="K123" s="179">
        <v>5500.0</v>
      </c>
      <c r="L123" s="175" t="s">
        <v>68</v>
      </c>
      <c r="M123" s="175" t="s">
        <v>546</v>
      </c>
      <c r="N123" s="175" t="s">
        <v>20</v>
      </c>
      <c r="O123" s="178" t="s">
        <v>500</v>
      </c>
      <c r="P123" s="61"/>
      <c r="Q123" s="61"/>
      <c r="R123" s="61"/>
      <c r="S123" s="61"/>
      <c r="T123" s="61"/>
      <c r="U123" s="80"/>
      <c r="V123" s="80"/>
      <c r="W123" s="80"/>
    </row>
    <row r="124">
      <c r="A124" s="174">
        <v>45705.0</v>
      </c>
      <c r="B124" s="174">
        <v>45713.0</v>
      </c>
      <c r="C124" s="35">
        <v>207193.0</v>
      </c>
      <c r="D124" s="175" t="s">
        <v>115</v>
      </c>
      <c r="E124" s="174">
        <v>45352.0</v>
      </c>
      <c r="F124" s="176">
        <f t="shared" si="1"/>
        <v>11</v>
      </c>
      <c r="G124" s="174">
        <v>45371.0</v>
      </c>
      <c r="H124" s="176">
        <f t="shared" si="2"/>
        <v>11</v>
      </c>
      <c r="I124" s="175" t="s">
        <v>43</v>
      </c>
      <c r="J124" s="175" t="s">
        <v>144</v>
      </c>
      <c r="K124" s="179">
        <v>22000.0</v>
      </c>
      <c r="L124" s="175" t="s">
        <v>68</v>
      </c>
      <c r="M124" s="175" t="s">
        <v>547</v>
      </c>
      <c r="N124" s="175" t="s">
        <v>20</v>
      </c>
      <c r="O124" s="178" t="s">
        <v>209</v>
      </c>
      <c r="P124" s="61"/>
      <c r="Q124" s="61"/>
      <c r="R124" s="61"/>
      <c r="S124" s="61"/>
      <c r="T124" s="61"/>
      <c r="U124" s="80"/>
      <c r="V124" s="80"/>
      <c r="W124" s="80"/>
    </row>
    <row r="125">
      <c r="A125" s="174">
        <v>45705.0</v>
      </c>
      <c r="B125" s="174">
        <v>45716.0</v>
      </c>
      <c r="C125" s="35">
        <v>199748.0</v>
      </c>
      <c r="D125" s="175" t="s">
        <v>115</v>
      </c>
      <c r="E125" s="174">
        <v>45261.0</v>
      </c>
      <c r="F125" s="176">
        <f t="shared" si="1"/>
        <v>14</v>
      </c>
      <c r="G125" s="174">
        <v>45315.0</v>
      </c>
      <c r="H125" s="176">
        <f t="shared" si="2"/>
        <v>13</v>
      </c>
      <c r="I125" s="175" t="s">
        <v>39</v>
      </c>
      <c r="J125" s="175">
        <v>524.0</v>
      </c>
      <c r="K125" s="179" t="s">
        <v>487</v>
      </c>
      <c r="L125" s="184"/>
      <c r="M125" s="184"/>
      <c r="N125" s="175" t="s">
        <v>17</v>
      </c>
      <c r="O125" s="178" t="s">
        <v>502</v>
      </c>
      <c r="P125" s="61"/>
      <c r="Q125" s="61"/>
      <c r="R125" s="61"/>
      <c r="S125" s="61"/>
      <c r="T125" s="61"/>
      <c r="U125" s="80"/>
      <c r="V125" s="80"/>
      <c r="W125" s="80"/>
    </row>
    <row r="126">
      <c r="A126" s="174">
        <v>45706.0</v>
      </c>
      <c r="B126" s="174">
        <v>45712.0</v>
      </c>
      <c r="C126" s="35">
        <v>219846.0</v>
      </c>
      <c r="D126" s="175" t="s">
        <v>115</v>
      </c>
      <c r="E126" s="174">
        <v>45505.0</v>
      </c>
      <c r="F126" s="176">
        <f t="shared" si="1"/>
        <v>6</v>
      </c>
      <c r="G126" s="174">
        <v>45544.0</v>
      </c>
      <c r="H126" s="176">
        <f t="shared" si="2"/>
        <v>5</v>
      </c>
      <c r="I126" s="175" t="s">
        <v>43</v>
      </c>
      <c r="J126" s="175">
        <v>301.0</v>
      </c>
      <c r="K126" s="179" t="s">
        <v>487</v>
      </c>
      <c r="L126" s="175" t="s">
        <v>54</v>
      </c>
      <c r="M126" s="175" t="s">
        <v>55</v>
      </c>
      <c r="N126" s="175" t="s">
        <v>15</v>
      </c>
      <c r="O126" s="178" t="s">
        <v>492</v>
      </c>
      <c r="P126" s="61"/>
      <c r="Q126" s="61"/>
      <c r="R126" s="61"/>
      <c r="S126" s="61"/>
      <c r="T126" s="61"/>
      <c r="U126" s="80"/>
      <c r="V126" s="80"/>
      <c r="W126" s="80"/>
    </row>
    <row r="127">
      <c r="A127" s="199">
        <v>45706.0</v>
      </c>
      <c r="B127" s="174">
        <v>45706.0</v>
      </c>
      <c r="C127" s="35">
        <v>223675.0</v>
      </c>
      <c r="D127" s="175" t="s">
        <v>115</v>
      </c>
      <c r="E127" s="174">
        <v>45505.0</v>
      </c>
      <c r="F127" s="176">
        <f t="shared" si="1"/>
        <v>6</v>
      </c>
      <c r="G127" s="174">
        <v>45540.0</v>
      </c>
      <c r="H127" s="176">
        <f t="shared" si="2"/>
        <v>5</v>
      </c>
      <c r="I127" s="175" t="s">
        <v>43</v>
      </c>
      <c r="J127" s="175">
        <v>307.0</v>
      </c>
      <c r="K127" s="180">
        <v>5000.0</v>
      </c>
      <c r="L127" s="175" t="s">
        <v>70</v>
      </c>
      <c r="M127" s="174">
        <v>45706.0</v>
      </c>
      <c r="N127" s="175" t="s">
        <v>15</v>
      </c>
      <c r="O127" s="178" t="s">
        <v>501</v>
      </c>
      <c r="P127" s="61"/>
      <c r="Q127" s="61"/>
      <c r="R127" s="61"/>
      <c r="S127" s="61"/>
      <c r="T127" s="61"/>
      <c r="U127" s="80"/>
      <c r="V127" s="80"/>
      <c r="W127" s="80"/>
    </row>
    <row r="128">
      <c r="A128" s="174">
        <v>45705.0</v>
      </c>
      <c r="B128" s="174">
        <v>45716.0</v>
      </c>
      <c r="C128" s="35">
        <v>239125.0</v>
      </c>
      <c r="D128" s="175" t="s">
        <v>115</v>
      </c>
      <c r="E128" s="174">
        <v>45597.0</v>
      </c>
      <c r="F128" s="176">
        <f t="shared" si="1"/>
        <v>3</v>
      </c>
      <c r="G128" s="174">
        <v>45672.0</v>
      </c>
      <c r="H128" s="176">
        <f t="shared" si="2"/>
        <v>1</v>
      </c>
      <c r="I128" s="175" t="s">
        <v>43</v>
      </c>
      <c r="J128" s="175" t="s">
        <v>31</v>
      </c>
      <c r="K128" s="179" t="s">
        <v>487</v>
      </c>
      <c r="L128" s="184"/>
      <c r="M128" s="184"/>
      <c r="N128" s="175" t="s">
        <v>17</v>
      </c>
      <c r="O128" s="178"/>
      <c r="P128" s="61"/>
      <c r="Q128" s="61"/>
      <c r="R128" s="61"/>
      <c r="S128" s="61"/>
      <c r="T128" s="61"/>
      <c r="U128" s="80"/>
      <c r="V128" s="80"/>
      <c r="W128" s="80"/>
    </row>
    <row r="129">
      <c r="A129" s="174">
        <v>45705.0</v>
      </c>
      <c r="B129" s="174">
        <v>45716.0</v>
      </c>
      <c r="C129" s="35">
        <v>153398.0</v>
      </c>
      <c r="D129" s="175" t="s">
        <v>116</v>
      </c>
      <c r="E129" s="174">
        <v>44621.0</v>
      </c>
      <c r="F129" s="176">
        <f t="shared" si="1"/>
        <v>35</v>
      </c>
      <c r="G129" s="174">
        <v>44903.0</v>
      </c>
      <c r="H129" s="176">
        <f t="shared" si="2"/>
        <v>26</v>
      </c>
      <c r="I129" s="175" t="s">
        <v>118</v>
      </c>
      <c r="J129" s="175">
        <v>602.0</v>
      </c>
      <c r="K129" s="179">
        <v>35000.0</v>
      </c>
      <c r="L129" s="184"/>
      <c r="M129" s="184"/>
      <c r="N129" s="175" t="s">
        <v>17</v>
      </c>
      <c r="O129" s="178"/>
      <c r="P129" s="61"/>
      <c r="Q129" s="61"/>
      <c r="R129" s="61"/>
      <c r="S129" s="61"/>
      <c r="T129" s="61"/>
      <c r="U129" s="80"/>
      <c r="V129" s="80"/>
      <c r="W129" s="80"/>
    </row>
    <row r="130">
      <c r="A130" s="174">
        <v>45705.0</v>
      </c>
      <c r="B130" s="181">
        <v>45715.0</v>
      </c>
      <c r="C130" s="35">
        <v>205466.0</v>
      </c>
      <c r="D130" s="175" t="s">
        <v>116</v>
      </c>
      <c r="E130" s="174">
        <v>45352.0</v>
      </c>
      <c r="F130" s="176">
        <f t="shared" si="1"/>
        <v>11</v>
      </c>
      <c r="G130" s="174">
        <v>45359.0</v>
      </c>
      <c r="H130" s="176">
        <f t="shared" si="2"/>
        <v>11</v>
      </c>
      <c r="I130" s="175" t="s">
        <v>43</v>
      </c>
      <c r="J130" s="175">
        <v>301.0</v>
      </c>
      <c r="K130" s="179">
        <v>10000.0</v>
      </c>
      <c r="L130" s="175" t="s">
        <v>54</v>
      </c>
      <c r="M130" s="175" t="s">
        <v>151</v>
      </c>
      <c r="N130" s="175" t="s">
        <v>15</v>
      </c>
      <c r="O130" s="178" t="s">
        <v>492</v>
      </c>
      <c r="P130" s="61"/>
      <c r="Q130" s="61"/>
      <c r="R130" s="61"/>
      <c r="S130" s="61"/>
      <c r="T130" s="61"/>
      <c r="U130" s="80"/>
      <c r="V130" s="80"/>
      <c r="W130" s="80"/>
    </row>
    <row r="131">
      <c r="A131" s="174">
        <v>45705.0</v>
      </c>
      <c r="B131" s="174">
        <v>45708.0</v>
      </c>
      <c r="C131" s="35">
        <v>173671.0</v>
      </c>
      <c r="D131" s="175" t="s">
        <v>116</v>
      </c>
      <c r="E131" s="174">
        <v>45139.0</v>
      </c>
      <c r="F131" s="176">
        <f t="shared" si="1"/>
        <v>18</v>
      </c>
      <c r="G131" s="177">
        <v>45212.0</v>
      </c>
      <c r="H131" s="176">
        <f t="shared" si="2"/>
        <v>16</v>
      </c>
      <c r="I131" s="175" t="s">
        <v>39</v>
      </c>
      <c r="J131" s="184"/>
      <c r="K131" s="184"/>
      <c r="L131" s="184"/>
      <c r="M131" s="175" t="s">
        <v>198</v>
      </c>
      <c r="N131" s="175" t="s">
        <v>21</v>
      </c>
      <c r="O131" s="178" t="s">
        <v>548</v>
      </c>
      <c r="P131" s="61"/>
      <c r="Q131" s="61"/>
      <c r="R131" s="61"/>
      <c r="S131" s="61"/>
      <c r="T131" s="61"/>
      <c r="U131" s="80"/>
      <c r="V131" s="80"/>
      <c r="W131" s="80"/>
    </row>
    <row r="132">
      <c r="A132" s="174">
        <v>45705.0</v>
      </c>
      <c r="B132" s="174">
        <v>45716.0</v>
      </c>
      <c r="C132" s="35">
        <v>106999.0</v>
      </c>
      <c r="D132" s="175" t="s">
        <v>117</v>
      </c>
      <c r="E132" s="174">
        <v>44105.0</v>
      </c>
      <c r="F132" s="176">
        <f t="shared" si="1"/>
        <v>52</v>
      </c>
      <c r="G132" s="174">
        <v>44364.0</v>
      </c>
      <c r="H132" s="176">
        <f t="shared" si="2"/>
        <v>44</v>
      </c>
      <c r="I132" s="175" t="s">
        <v>39</v>
      </c>
      <c r="J132" s="175" t="s">
        <v>146</v>
      </c>
      <c r="K132" s="179" t="s">
        <v>487</v>
      </c>
      <c r="L132" s="184"/>
      <c r="M132" s="184"/>
      <c r="N132" s="175" t="s">
        <v>17</v>
      </c>
      <c r="O132" s="178"/>
      <c r="P132" s="61"/>
      <c r="Q132" s="61"/>
      <c r="R132" s="61"/>
      <c r="S132" s="61"/>
      <c r="T132" s="61"/>
      <c r="U132" s="80"/>
      <c r="V132" s="80"/>
      <c r="W132" s="80"/>
    </row>
    <row r="133">
      <c r="A133" s="174">
        <v>45705.0</v>
      </c>
      <c r="B133" s="174">
        <v>45716.0</v>
      </c>
      <c r="C133" s="35">
        <v>170143.0</v>
      </c>
      <c r="D133" s="175" t="s">
        <v>117</v>
      </c>
      <c r="E133" s="174">
        <v>44958.0</v>
      </c>
      <c r="F133" s="176">
        <f t="shared" si="1"/>
        <v>24</v>
      </c>
      <c r="G133" s="174">
        <v>45057.0</v>
      </c>
      <c r="H133" s="176">
        <f t="shared" si="2"/>
        <v>21</v>
      </c>
      <c r="I133" s="175" t="s">
        <v>49</v>
      </c>
      <c r="J133" s="175">
        <v>1.6996110623E10</v>
      </c>
      <c r="K133" s="179" t="s">
        <v>487</v>
      </c>
      <c r="L133" s="184"/>
      <c r="M133" s="184"/>
      <c r="N133" s="175" t="s">
        <v>17</v>
      </c>
      <c r="O133" s="178"/>
      <c r="P133" s="61"/>
      <c r="Q133" s="61"/>
      <c r="R133" s="61"/>
      <c r="S133" s="61"/>
      <c r="T133" s="61"/>
      <c r="U133" s="80"/>
      <c r="V133" s="80"/>
      <c r="W133" s="80"/>
    </row>
    <row r="134">
      <c r="A134" s="174">
        <v>45705.0</v>
      </c>
      <c r="B134" s="174">
        <v>45716.0</v>
      </c>
      <c r="C134" s="35">
        <v>193258.0</v>
      </c>
      <c r="D134" s="175" t="s">
        <v>117</v>
      </c>
      <c r="E134" s="174">
        <v>44986.0</v>
      </c>
      <c r="F134" s="176">
        <f t="shared" si="1"/>
        <v>23</v>
      </c>
      <c r="G134" s="174">
        <v>45049.0</v>
      </c>
      <c r="H134" s="176">
        <f t="shared" si="2"/>
        <v>21</v>
      </c>
      <c r="I134" s="175" t="s">
        <v>121</v>
      </c>
      <c r="J134" s="175" t="s">
        <v>549</v>
      </c>
      <c r="K134" s="179">
        <v>7000.0</v>
      </c>
      <c r="L134" s="184"/>
      <c r="M134" s="184"/>
      <c r="N134" s="175" t="s">
        <v>17</v>
      </c>
      <c r="O134" s="178"/>
      <c r="P134" s="61"/>
      <c r="Q134" s="61"/>
      <c r="R134" s="61"/>
      <c r="S134" s="61"/>
      <c r="T134" s="61"/>
      <c r="U134" s="80"/>
      <c r="V134" s="80"/>
      <c r="W134" s="80"/>
    </row>
    <row r="135">
      <c r="A135" s="174">
        <v>45705.0</v>
      </c>
      <c r="B135" s="174">
        <v>45709.0</v>
      </c>
      <c r="C135" s="35">
        <v>162189.0</v>
      </c>
      <c r="D135" s="175" t="s">
        <v>117</v>
      </c>
      <c r="E135" s="174">
        <v>45078.0</v>
      </c>
      <c r="F135" s="176">
        <f t="shared" si="1"/>
        <v>20</v>
      </c>
      <c r="G135" s="174">
        <v>45117.0</v>
      </c>
      <c r="H135" s="176">
        <f t="shared" si="2"/>
        <v>19</v>
      </c>
      <c r="I135" s="175" t="s">
        <v>46</v>
      </c>
      <c r="J135" s="175">
        <v>431.0</v>
      </c>
      <c r="K135" s="180">
        <v>11000.0</v>
      </c>
      <c r="L135" s="175" t="s">
        <v>68</v>
      </c>
      <c r="M135" s="175" t="s">
        <v>550</v>
      </c>
      <c r="N135" s="175" t="s">
        <v>20</v>
      </c>
      <c r="O135" s="178" t="s">
        <v>551</v>
      </c>
      <c r="P135" s="61"/>
      <c r="Q135" s="61"/>
      <c r="R135" s="61"/>
      <c r="S135" s="61"/>
      <c r="T135" s="61"/>
      <c r="U135" s="80"/>
      <c r="V135" s="80"/>
      <c r="W135" s="80"/>
    </row>
    <row r="136">
      <c r="A136" s="174">
        <v>45705.0</v>
      </c>
      <c r="B136" s="174">
        <v>45716.0</v>
      </c>
      <c r="C136" s="35">
        <v>200345.0</v>
      </c>
      <c r="D136" s="175" t="s">
        <v>117</v>
      </c>
      <c r="E136" s="174">
        <v>45200.0</v>
      </c>
      <c r="F136" s="176">
        <f t="shared" si="1"/>
        <v>16</v>
      </c>
      <c r="G136" s="174">
        <v>45303.0</v>
      </c>
      <c r="H136" s="176">
        <f t="shared" si="2"/>
        <v>13</v>
      </c>
      <c r="I136" s="175" t="s">
        <v>43</v>
      </c>
      <c r="J136" s="175">
        <v>307.0</v>
      </c>
      <c r="K136" s="179" t="s">
        <v>487</v>
      </c>
      <c r="L136" s="184"/>
      <c r="M136" s="175" t="s">
        <v>151</v>
      </c>
      <c r="N136" s="175" t="s">
        <v>17</v>
      </c>
      <c r="O136" s="178" t="s">
        <v>552</v>
      </c>
      <c r="P136" s="61"/>
      <c r="Q136" s="61"/>
      <c r="R136" s="61"/>
      <c r="S136" s="61"/>
      <c r="T136" s="61"/>
      <c r="U136" s="80"/>
      <c r="V136" s="80"/>
      <c r="W136" s="80"/>
    </row>
    <row r="137">
      <c r="A137" s="174">
        <v>45705.0</v>
      </c>
      <c r="B137" s="174">
        <v>45716.0</v>
      </c>
      <c r="C137" s="35">
        <v>198788.0</v>
      </c>
      <c r="D137" s="175" t="s">
        <v>117</v>
      </c>
      <c r="E137" s="174">
        <v>45261.0</v>
      </c>
      <c r="F137" s="176">
        <f t="shared" si="1"/>
        <v>14</v>
      </c>
      <c r="G137" s="174">
        <v>45311.0</v>
      </c>
      <c r="H137" s="176">
        <f t="shared" si="2"/>
        <v>13</v>
      </c>
      <c r="I137" s="175" t="s">
        <v>66</v>
      </c>
      <c r="J137" s="175">
        <v>1.721397711E9</v>
      </c>
      <c r="K137" s="179">
        <v>3000.0</v>
      </c>
      <c r="L137" s="184"/>
      <c r="M137" s="184"/>
      <c r="N137" s="175" t="s">
        <v>17</v>
      </c>
      <c r="O137" s="178"/>
      <c r="P137" s="61"/>
      <c r="Q137" s="61"/>
      <c r="R137" s="61"/>
      <c r="S137" s="61"/>
      <c r="T137" s="61"/>
      <c r="U137" s="80"/>
      <c r="V137" s="80"/>
      <c r="W137" s="80"/>
    </row>
    <row r="138">
      <c r="A138" s="174">
        <v>45705.0</v>
      </c>
      <c r="B138" s="174">
        <v>45716.0</v>
      </c>
      <c r="C138" s="35">
        <v>220411.0</v>
      </c>
      <c r="D138" s="175" t="s">
        <v>117</v>
      </c>
      <c r="E138" s="174">
        <v>45383.0</v>
      </c>
      <c r="F138" s="176">
        <f t="shared" si="1"/>
        <v>10</v>
      </c>
      <c r="G138" s="174">
        <v>45478.0</v>
      </c>
      <c r="H138" s="176">
        <f t="shared" si="2"/>
        <v>7</v>
      </c>
      <c r="I138" s="175" t="s">
        <v>43</v>
      </c>
      <c r="J138" s="175" t="s">
        <v>31</v>
      </c>
      <c r="K138" s="179" t="s">
        <v>85</v>
      </c>
      <c r="L138" s="184"/>
      <c r="M138" s="184"/>
      <c r="N138" s="175" t="s">
        <v>17</v>
      </c>
      <c r="O138" s="178"/>
      <c r="P138" s="61"/>
      <c r="Q138" s="61"/>
      <c r="R138" s="61"/>
      <c r="S138" s="61"/>
      <c r="T138" s="61"/>
      <c r="U138" s="80"/>
      <c r="V138" s="80"/>
      <c r="W138" s="80"/>
    </row>
    <row r="139">
      <c r="A139" s="174">
        <v>45705.0</v>
      </c>
      <c r="B139" s="174">
        <v>45709.0</v>
      </c>
      <c r="C139" s="35">
        <v>205294.0</v>
      </c>
      <c r="D139" s="175" t="s">
        <v>117</v>
      </c>
      <c r="E139" s="174">
        <v>45323.0</v>
      </c>
      <c r="F139" s="176">
        <f t="shared" si="1"/>
        <v>12</v>
      </c>
      <c r="G139" s="174">
        <v>45358.0</v>
      </c>
      <c r="H139" s="176">
        <f t="shared" si="2"/>
        <v>11</v>
      </c>
      <c r="I139" s="175" t="s">
        <v>62</v>
      </c>
      <c r="J139" s="184"/>
      <c r="K139" s="184"/>
      <c r="L139" s="184"/>
      <c r="M139" s="175" t="s">
        <v>198</v>
      </c>
      <c r="N139" s="175" t="s">
        <v>21</v>
      </c>
      <c r="O139" s="178" t="s">
        <v>553</v>
      </c>
      <c r="P139" s="61"/>
      <c r="Q139" s="61"/>
      <c r="R139" s="61"/>
      <c r="S139" s="61"/>
      <c r="T139" s="61"/>
      <c r="U139" s="80"/>
      <c r="V139" s="80"/>
      <c r="W139" s="80"/>
    </row>
    <row r="140">
      <c r="A140" s="174">
        <v>45701.0</v>
      </c>
      <c r="B140" s="174">
        <v>45712.0</v>
      </c>
      <c r="C140" s="35">
        <v>161867.0</v>
      </c>
      <c r="D140" s="175" t="s">
        <v>117</v>
      </c>
      <c r="E140" s="174">
        <v>45231.0</v>
      </c>
      <c r="F140" s="176">
        <f t="shared" si="1"/>
        <v>15</v>
      </c>
      <c r="G140" s="174">
        <v>45350.0</v>
      </c>
      <c r="H140" s="176">
        <f t="shared" si="2"/>
        <v>12</v>
      </c>
      <c r="I140" s="175" t="s">
        <v>118</v>
      </c>
      <c r="J140" s="175">
        <v>602.0</v>
      </c>
      <c r="K140" s="179" t="s">
        <v>74</v>
      </c>
      <c r="L140" s="175" t="s">
        <v>54</v>
      </c>
      <c r="M140" s="175" t="s">
        <v>55</v>
      </c>
      <c r="N140" s="175" t="s">
        <v>15</v>
      </c>
      <c r="O140" s="178" t="s">
        <v>554</v>
      </c>
      <c r="P140" s="61"/>
      <c r="Q140" s="61"/>
      <c r="R140" s="61"/>
      <c r="S140" s="61"/>
      <c r="T140" s="61"/>
      <c r="U140" s="80"/>
      <c r="V140" s="80"/>
      <c r="W140" s="80"/>
    </row>
    <row r="141">
      <c r="A141" s="174">
        <v>45705.0</v>
      </c>
      <c r="B141" s="174">
        <v>45716.0</v>
      </c>
      <c r="C141" s="35">
        <v>221630.0</v>
      </c>
      <c r="D141" s="175" t="s">
        <v>117</v>
      </c>
      <c r="E141" s="174">
        <v>45444.0</v>
      </c>
      <c r="F141" s="176">
        <f t="shared" si="1"/>
        <v>8</v>
      </c>
      <c r="G141" s="174">
        <v>45489.0</v>
      </c>
      <c r="H141" s="176">
        <f t="shared" si="2"/>
        <v>7</v>
      </c>
      <c r="I141" s="175" t="s">
        <v>43</v>
      </c>
      <c r="J141" s="175" t="s">
        <v>205</v>
      </c>
      <c r="K141" s="179" t="s">
        <v>487</v>
      </c>
      <c r="L141" s="184"/>
      <c r="M141" s="184"/>
      <c r="N141" s="175" t="s">
        <v>17</v>
      </c>
      <c r="O141" s="178"/>
      <c r="P141" s="61"/>
      <c r="Q141" s="61"/>
      <c r="R141" s="61"/>
      <c r="S141" s="61"/>
      <c r="T141" s="61"/>
      <c r="U141" s="80"/>
      <c r="V141" s="80"/>
      <c r="W141" s="80"/>
    </row>
    <row r="142">
      <c r="A142" s="174">
        <v>45705.0</v>
      </c>
      <c r="B142" s="174">
        <v>45707.0</v>
      </c>
      <c r="C142" s="35">
        <v>169504.0</v>
      </c>
      <c r="D142" s="175" t="s">
        <v>117</v>
      </c>
      <c r="E142" s="174">
        <v>45413.0</v>
      </c>
      <c r="F142" s="176">
        <f t="shared" si="1"/>
        <v>9</v>
      </c>
      <c r="G142" s="174">
        <v>45502.0</v>
      </c>
      <c r="H142" s="176">
        <f t="shared" si="2"/>
        <v>6</v>
      </c>
      <c r="I142" s="175" t="s">
        <v>49</v>
      </c>
      <c r="J142" s="175">
        <v>255.0</v>
      </c>
      <c r="K142" s="179" t="s">
        <v>487</v>
      </c>
      <c r="L142" s="184"/>
      <c r="M142" s="175" t="s">
        <v>61</v>
      </c>
      <c r="N142" s="175" t="s">
        <v>16</v>
      </c>
      <c r="O142" s="178" t="s">
        <v>555</v>
      </c>
      <c r="P142" s="61"/>
      <c r="Q142" s="61"/>
      <c r="R142" s="61"/>
      <c r="S142" s="61"/>
      <c r="T142" s="61"/>
      <c r="U142" s="80"/>
      <c r="V142" s="80"/>
      <c r="W142" s="80"/>
    </row>
    <row r="143">
      <c r="A143" s="174">
        <v>45705.0</v>
      </c>
      <c r="B143" s="174">
        <v>45712.0</v>
      </c>
      <c r="C143" s="35">
        <v>240110.0</v>
      </c>
      <c r="D143" s="175" t="s">
        <v>117</v>
      </c>
      <c r="E143" s="174">
        <v>45566.0</v>
      </c>
      <c r="F143" s="176">
        <f t="shared" si="1"/>
        <v>4</v>
      </c>
      <c r="G143" s="174">
        <v>45678.0</v>
      </c>
      <c r="H143" s="176">
        <f t="shared" si="2"/>
        <v>1</v>
      </c>
      <c r="I143" s="175" t="s">
        <v>43</v>
      </c>
      <c r="J143" s="184"/>
      <c r="K143" s="196"/>
      <c r="L143" s="184"/>
      <c r="M143" s="184"/>
      <c r="N143" s="175" t="s">
        <v>22</v>
      </c>
      <c r="O143" s="178"/>
      <c r="P143" s="61"/>
      <c r="Q143" s="61"/>
      <c r="R143" s="61"/>
      <c r="S143" s="61"/>
      <c r="T143" s="61"/>
      <c r="U143" s="80"/>
      <c r="V143" s="80"/>
      <c r="W143" s="80"/>
    </row>
    <row r="144">
      <c r="A144" s="174">
        <v>45705.0</v>
      </c>
      <c r="B144" s="174">
        <v>45716.0</v>
      </c>
      <c r="C144" s="35">
        <v>158260.0</v>
      </c>
      <c r="D144" s="175" t="s">
        <v>125</v>
      </c>
      <c r="E144" s="174">
        <v>44896.0</v>
      </c>
      <c r="F144" s="176">
        <f t="shared" si="1"/>
        <v>26</v>
      </c>
      <c r="G144" s="174">
        <v>44952.0</v>
      </c>
      <c r="H144" s="176">
        <f t="shared" si="2"/>
        <v>25</v>
      </c>
      <c r="I144" s="175" t="s">
        <v>43</v>
      </c>
      <c r="J144" s="175">
        <v>337.0</v>
      </c>
      <c r="K144" s="179">
        <v>4000.0</v>
      </c>
      <c r="L144" s="184"/>
      <c r="M144" s="184"/>
      <c r="N144" s="175" t="s">
        <v>17</v>
      </c>
      <c r="O144" s="178"/>
      <c r="P144" s="61"/>
      <c r="Q144" s="61"/>
      <c r="R144" s="61"/>
      <c r="S144" s="61"/>
      <c r="T144" s="61"/>
      <c r="U144" s="80"/>
      <c r="V144" s="80"/>
      <c r="W144" s="80"/>
    </row>
    <row r="145">
      <c r="A145" s="174">
        <v>45705.0</v>
      </c>
      <c r="B145" s="174">
        <v>45716.0</v>
      </c>
      <c r="C145" s="35">
        <v>201143.0</v>
      </c>
      <c r="D145" s="175" t="s">
        <v>125</v>
      </c>
      <c r="E145" s="174">
        <v>45292.0</v>
      </c>
      <c r="F145" s="176">
        <f t="shared" si="1"/>
        <v>13</v>
      </c>
      <c r="G145" s="174">
        <v>45312.0</v>
      </c>
      <c r="H145" s="176">
        <f t="shared" si="2"/>
        <v>13</v>
      </c>
      <c r="I145" s="175" t="s">
        <v>43</v>
      </c>
      <c r="J145" s="175">
        <v>302.0</v>
      </c>
      <c r="K145" s="179" t="s">
        <v>487</v>
      </c>
      <c r="L145" s="184"/>
      <c r="M145" s="184"/>
      <c r="N145" s="175" t="s">
        <v>17</v>
      </c>
      <c r="O145" s="178"/>
      <c r="P145" s="61"/>
      <c r="Q145" s="61"/>
      <c r="R145" s="61"/>
      <c r="S145" s="61"/>
      <c r="T145" s="61"/>
      <c r="U145" s="80"/>
      <c r="V145" s="80"/>
      <c r="W145" s="80"/>
    </row>
    <row r="146">
      <c r="A146" s="174">
        <v>45705.0</v>
      </c>
      <c r="B146" s="174">
        <v>45716.0</v>
      </c>
      <c r="C146" s="35">
        <v>209223.0</v>
      </c>
      <c r="D146" s="175" t="s">
        <v>125</v>
      </c>
      <c r="E146" s="174">
        <v>45352.0</v>
      </c>
      <c r="F146" s="176">
        <f t="shared" si="1"/>
        <v>11</v>
      </c>
      <c r="G146" s="174">
        <v>45387.0</v>
      </c>
      <c r="H146" s="176">
        <f t="shared" si="2"/>
        <v>10</v>
      </c>
      <c r="I146" s="175" t="s">
        <v>43</v>
      </c>
      <c r="J146" s="175">
        <v>310.0</v>
      </c>
      <c r="K146" s="179" t="s">
        <v>85</v>
      </c>
      <c r="L146" s="175" t="s">
        <v>68</v>
      </c>
      <c r="M146" s="175" t="s">
        <v>556</v>
      </c>
      <c r="N146" s="175" t="s">
        <v>20</v>
      </c>
      <c r="O146" s="178" t="s">
        <v>500</v>
      </c>
      <c r="P146" s="61"/>
      <c r="Q146" s="61"/>
      <c r="R146" s="61"/>
      <c r="S146" s="61"/>
      <c r="T146" s="61"/>
      <c r="U146" s="80"/>
      <c r="V146" s="80"/>
      <c r="W146" s="80"/>
    </row>
    <row r="147">
      <c r="A147" s="174">
        <v>45705.0</v>
      </c>
      <c r="B147" s="174">
        <v>45716.0</v>
      </c>
      <c r="C147" s="35">
        <v>216027.0</v>
      </c>
      <c r="D147" s="175" t="s">
        <v>125</v>
      </c>
      <c r="E147" s="174">
        <v>45383.0</v>
      </c>
      <c r="F147" s="176">
        <f t="shared" si="1"/>
        <v>10</v>
      </c>
      <c r="G147" s="174">
        <v>45439.0</v>
      </c>
      <c r="H147" s="176">
        <f t="shared" si="2"/>
        <v>9</v>
      </c>
      <c r="I147" s="175" t="s">
        <v>39</v>
      </c>
      <c r="J147" s="175">
        <v>510.0</v>
      </c>
      <c r="K147" s="179" t="s">
        <v>487</v>
      </c>
      <c r="L147" s="184"/>
      <c r="M147" s="184"/>
      <c r="N147" s="175" t="s">
        <v>17</v>
      </c>
      <c r="O147" s="178"/>
      <c r="P147" s="61"/>
      <c r="Q147" s="61"/>
      <c r="R147" s="61"/>
      <c r="S147" s="61"/>
      <c r="T147" s="61"/>
      <c r="U147" s="80"/>
      <c r="V147" s="80"/>
      <c r="W147" s="80"/>
    </row>
    <row r="148">
      <c r="A148" s="174">
        <v>45705.0</v>
      </c>
      <c r="B148" s="174">
        <v>45716.0</v>
      </c>
      <c r="C148" s="35">
        <v>236374.0</v>
      </c>
      <c r="D148" s="175" t="s">
        <v>125</v>
      </c>
      <c r="E148" s="174">
        <v>45413.0</v>
      </c>
      <c r="F148" s="176">
        <f t="shared" si="1"/>
        <v>9</v>
      </c>
      <c r="G148" s="177">
        <v>45647.0</v>
      </c>
      <c r="H148" s="176">
        <f t="shared" si="2"/>
        <v>2</v>
      </c>
      <c r="I148" s="175" t="s">
        <v>43</v>
      </c>
      <c r="J148" s="175">
        <v>312.0</v>
      </c>
      <c r="K148" s="179" t="s">
        <v>487</v>
      </c>
      <c r="L148" s="184"/>
      <c r="M148" s="184"/>
      <c r="N148" s="175" t="s">
        <v>17</v>
      </c>
      <c r="O148" s="178"/>
      <c r="P148" s="61"/>
      <c r="Q148" s="61"/>
      <c r="R148" s="61"/>
      <c r="S148" s="61"/>
      <c r="T148" s="61"/>
      <c r="U148" s="80"/>
      <c r="V148" s="80"/>
      <c r="W148" s="80"/>
    </row>
    <row r="149">
      <c r="A149" s="174">
        <v>45705.0</v>
      </c>
      <c r="B149" s="174">
        <v>45716.0</v>
      </c>
      <c r="C149" s="35">
        <v>241051.0</v>
      </c>
      <c r="D149" s="175" t="s">
        <v>125</v>
      </c>
      <c r="E149" s="174">
        <v>45566.0</v>
      </c>
      <c r="F149" s="176">
        <f t="shared" si="1"/>
        <v>4</v>
      </c>
      <c r="G149" s="174">
        <v>45687.0</v>
      </c>
      <c r="H149" s="176">
        <f t="shared" si="2"/>
        <v>0</v>
      </c>
      <c r="I149" s="175" t="s">
        <v>43</v>
      </c>
      <c r="J149" s="175" t="s">
        <v>31</v>
      </c>
      <c r="K149" s="179">
        <v>3000.0</v>
      </c>
      <c r="L149" s="184"/>
      <c r="M149" s="184"/>
      <c r="N149" s="175" t="s">
        <v>17</v>
      </c>
      <c r="O149" s="178"/>
      <c r="P149" s="61"/>
      <c r="Q149" s="61"/>
      <c r="R149" s="61"/>
      <c r="S149" s="61"/>
      <c r="T149" s="61"/>
      <c r="U149" s="80"/>
      <c r="V149" s="80"/>
      <c r="W149" s="80"/>
    </row>
    <row r="150">
      <c r="A150" s="174">
        <v>45705.0</v>
      </c>
      <c r="B150" s="174">
        <v>45716.0</v>
      </c>
      <c r="C150" s="35">
        <v>177775.0</v>
      </c>
      <c r="D150" s="175" t="s">
        <v>128</v>
      </c>
      <c r="E150" s="174">
        <v>45078.0</v>
      </c>
      <c r="F150" s="176">
        <f t="shared" si="1"/>
        <v>20</v>
      </c>
      <c r="G150" s="174">
        <v>45120.0</v>
      </c>
      <c r="H150" s="194">
        <f t="shared" si="2"/>
        <v>19</v>
      </c>
      <c r="I150" s="175" t="s">
        <v>43</v>
      </c>
      <c r="J150" s="175">
        <v>302.0</v>
      </c>
      <c r="K150" s="179" t="s">
        <v>487</v>
      </c>
      <c r="L150" s="184"/>
      <c r="M150" s="184"/>
      <c r="N150" s="175" t="s">
        <v>17</v>
      </c>
      <c r="O150" s="178"/>
      <c r="P150" s="61"/>
      <c r="Q150" s="61"/>
      <c r="R150" s="61"/>
      <c r="S150" s="61"/>
      <c r="T150" s="61"/>
      <c r="U150" s="80"/>
      <c r="V150" s="80"/>
      <c r="W150" s="80"/>
    </row>
    <row r="151">
      <c r="A151" s="174">
        <v>45705.0</v>
      </c>
      <c r="B151" s="174">
        <v>45716.0</v>
      </c>
      <c r="C151" s="35">
        <v>173702.0</v>
      </c>
      <c r="D151" s="175" t="s">
        <v>128</v>
      </c>
      <c r="E151" s="174">
        <v>44986.0</v>
      </c>
      <c r="F151" s="176">
        <f t="shared" si="1"/>
        <v>23</v>
      </c>
      <c r="G151" s="174">
        <v>45084.0</v>
      </c>
      <c r="H151" s="176">
        <f t="shared" si="2"/>
        <v>20</v>
      </c>
      <c r="I151" s="175" t="s">
        <v>49</v>
      </c>
      <c r="J151" s="175">
        <v>326.0</v>
      </c>
      <c r="K151" s="179">
        <v>8000.0</v>
      </c>
      <c r="L151" s="184"/>
      <c r="M151" s="184"/>
      <c r="N151" s="175" t="s">
        <v>17</v>
      </c>
      <c r="O151" s="178"/>
      <c r="P151" s="61"/>
      <c r="Q151" s="61"/>
      <c r="R151" s="61"/>
      <c r="S151" s="61"/>
      <c r="T151" s="61"/>
      <c r="U151" s="80"/>
      <c r="V151" s="80"/>
      <c r="W151" s="80"/>
    </row>
    <row r="152">
      <c r="A152" s="174">
        <v>45705.0</v>
      </c>
      <c r="B152" s="181">
        <v>45714.0</v>
      </c>
      <c r="C152" s="35">
        <v>199608.0</v>
      </c>
      <c r="D152" s="175" t="s">
        <v>128</v>
      </c>
      <c r="E152" s="174">
        <v>45261.0</v>
      </c>
      <c r="F152" s="176">
        <f t="shared" si="1"/>
        <v>14</v>
      </c>
      <c r="G152" s="174">
        <v>45313.0</v>
      </c>
      <c r="H152" s="176">
        <f t="shared" si="2"/>
        <v>13</v>
      </c>
      <c r="I152" s="175" t="s">
        <v>62</v>
      </c>
      <c r="J152" s="175" t="s">
        <v>31</v>
      </c>
      <c r="K152" s="179" t="s">
        <v>85</v>
      </c>
      <c r="L152" s="175" t="s">
        <v>54</v>
      </c>
      <c r="M152" s="175" t="s">
        <v>55</v>
      </c>
      <c r="N152" s="175" t="s">
        <v>15</v>
      </c>
      <c r="O152" s="178" t="s">
        <v>492</v>
      </c>
      <c r="P152" s="61"/>
      <c r="Q152" s="61"/>
      <c r="R152" s="61"/>
      <c r="S152" s="61"/>
      <c r="T152" s="61"/>
      <c r="U152" s="80"/>
      <c r="V152" s="80"/>
      <c r="W152" s="80"/>
    </row>
    <row r="153">
      <c r="A153" s="174">
        <v>45705.0</v>
      </c>
      <c r="B153" s="174">
        <v>45712.0</v>
      </c>
      <c r="C153" s="35">
        <v>229473.0</v>
      </c>
      <c r="D153" s="175" t="s">
        <v>128</v>
      </c>
      <c r="E153" s="174">
        <v>45474.0</v>
      </c>
      <c r="F153" s="176">
        <f t="shared" si="1"/>
        <v>7</v>
      </c>
      <c r="G153" s="174">
        <v>45565.0</v>
      </c>
      <c r="H153" s="176">
        <f t="shared" si="2"/>
        <v>4</v>
      </c>
      <c r="I153" s="175" t="s">
        <v>265</v>
      </c>
      <c r="J153" s="184"/>
      <c r="K153" s="196"/>
      <c r="L153" s="184"/>
      <c r="M153" s="184"/>
      <c r="N153" s="175" t="s">
        <v>23</v>
      </c>
      <c r="O153" s="178"/>
      <c r="P153" s="61"/>
      <c r="Q153" s="61"/>
      <c r="R153" s="61"/>
      <c r="S153" s="61"/>
      <c r="T153" s="61"/>
      <c r="U153" s="80"/>
      <c r="V153" s="80"/>
      <c r="W153" s="80"/>
    </row>
    <row r="154">
      <c r="A154" s="174">
        <v>45705.0</v>
      </c>
      <c r="B154" s="174">
        <v>45716.0</v>
      </c>
      <c r="C154" s="35">
        <v>235810.0</v>
      </c>
      <c r="D154" s="175" t="s">
        <v>128</v>
      </c>
      <c r="E154" s="174">
        <v>45505.0</v>
      </c>
      <c r="F154" s="176">
        <f t="shared" si="1"/>
        <v>6</v>
      </c>
      <c r="G154" s="177">
        <v>45625.0</v>
      </c>
      <c r="H154" s="176">
        <f t="shared" si="2"/>
        <v>2</v>
      </c>
      <c r="I154" s="175" t="s">
        <v>43</v>
      </c>
      <c r="J154" s="175" t="s">
        <v>512</v>
      </c>
      <c r="K154" s="179">
        <v>9600.0</v>
      </c>
      <c r="L154" s="184"/>
      <c r="M154" s="184"/>
      <c r="N154" s="175" t="s">
        <v>18</v>
      </c>
      <c r="O154" s="178"/>
      <c r="P154" s="61"/>
      <c r="Q154" s="61"/>
      <c r="R154" s="61"/>
      <c r="S154" s="61"/>
      <c r="T154" s="61"/>
      <c r="U154" s="80"/>
      <c r="V154" s="80"/>
      <c r="W154" s="80"/>
    </row>
    <row r="155">
      <c r="A155" s="174">
        <v>45705.0</v>
      </c>
      <c r="B155" s="174">
        <v>45716.0</v>
      </c>
      <c r="C155" s="35">
        <v>225377.0</v>
      </c>
      <c r="D155" s="175" t="s">
        <v>128</v>
      </c>
      <c r="E155" s="174">
        <v>45505.0</v>
      </c>
      <c r="F155" s="176">
        <f t="shared" si="1"/>
        <v>6</v>
      </c>
      <c r="G155" s="174">
        <v>45525.0</v>
      </c>
      <c r="H155" s="176">
        <f t="shared" si="2"/>
        <v>6</v>
      </c>
      <c r="I155" s="175" t="s">
        <v>43</v>
      </c>
      <c r="J155" s="175" t="s">
        <v>512</v>
      </c>
      <c r="K155" s="179" t="s">
        <v>487</v>
      </c>
      <c r="L155" s="184"/>
      <c r="M155" s="184"/>
      <c r="N155" s="175" t="s">
        <v>17</v>
      </c>
      <c r="O155" s="178"/>
      <c r="P155" s="61"/>
      <c r="Q155" s="61"/>
      <c r="R155" s="61"/>
      <c r="S155" s="61"/>
      <c r="T155" s="61"/>
      <c r="U155" s="80"/>
      <c r="V155" s="80"/>
      <c r="W155" s="80"/>
    </row>
    <row r="156">
      <c r="A156" s="174">
        <v>45705.0</v>
      </c>
      <c r="B156" s="174">
        <v>45716.0</v>
      </c>
      <c r="C156" s="35">
        <v>185890.0</v>
      </c>
      <c r="D156" s="175" t="s">
        <v>129</v>
      </c>
      <c r="E156" s="174">
        <v>44287.0</v>
      </c>
      <c r="F156" s="176">
        <f t="shared" si="1"/>
        <v>46</v>
      </c>
      <c r="G156" s="174">
        <v>45183.0</v>
      </c>
      <c r="H156" s="182">
        <f t="shared" si="2"/>
        <v>17</v>
      </c>
      <c r="I156" s="175" t="s">
        <v>39</v>
      </c>
      <c r="J156" s="175" t="s">
        <v>557</v>
      </c>
      <c r="K156" s="179" t="s">
        <v>487</v>
      </c>
      <c r="L156" s="184"/>
      <c r="M156" s="184"/>
      <c r="N156" s="175" t="s">
        <v>17</v>
      </c>
      <c r="O156" s="178"/>
      <c r="P156" s="61"/>
      <c r="Q156" s="61"/>
      <c r="R156" s="61"/>
      <c r="S156" s="61"/>
      <c r="T156" s="61"/>
      <c r="U156" s="80"/>
      <c r="V156" s="80"/>
      <c r="W156" s="80"/>
    </row>
    <row r="157">
      <c r="A157" s="174">
        <v>45705.0</v>
      </c>
      <c r="B157" s="174">
        <v>45716.0</v>
      </c>
      <c r="C157" s="35">
        <v>199173.0</v>
      </c>
      <c r="D157" s="175" t="s">
        <v>129</v>
      </c>
      <c r="E157" s="174">
        <v>44470.0</v>
      </c>
      <c r="F157" s="176">
        <f t="shared" si="1"/>
        <v>40</v>
      </c>
      <c r="G157" s="174">
        <v>45309.0</v>
      </c>
      <c r="H157" s="176">
        <f t="shared" si="2"/>
        <v>13</v>
      </c>
      <c r="I157" s="175" t="s">
        <v>39</v>
      </c>
      <c r="J157" s="175" t="s">
        <v>146</v>
      </c>
      <c r="K157" s="179" t="s">
        <v>85</v>
      </c>
      <c r="L157" s="184"/>
      <c r="M157" s="184"/>
      <c r="N157" s="175" t="s">
        <v>17</v>
      </c>
      <c r="O157" s="178"/>
      <c r="P157" s="61"/>
      <c r="Q157" s="61"/>
      <c r="R157" s="61"/>
      <c r="S157" s="61"/>
      <c r="T157" s="61"/>
      <c r="U157" s="80"/>
      <c r="V157" s="80"/>
      <c r="W157" s="80"/>
    </row>
    <row r="158">
      <c r="A158" s="174">
        <v>45705.0</v>
      </c>
      <c r="B158" s="174">
        <v>45716.0</v>
      </c>
      <c r="C158" s="35">
        <v>215351.0</v>
      </c>
      <c r="D158" s="175" t="s">
        <v>129</v>
      </c>
      <c r="E158" s="174">
        <v>45413.0</v>
      </c>
      <c r="F158" s="176">
        <f t="shared" si="1"/>
        <v>9</v>
      </c>
      <c r="G158" s="174">
        <v>45433.0</v>
      </c>
      <c r="H158" s="176">
        <f t="shared" si="2"/>
        <v>9</v>
      </c>
      <c r="I158" s="175" t="s">
        <v>46</v>
      </c>
      <c r="J158" s="175" t="s">
        <v>512</v>
      </c>
      <c r="K158" s="179" t="s">
        <v>487</v>
      </c>
      <c r="L158" s="184"/>
      <c r="M158" s="184"/>
      <c r="N158" s="175" t="s">
        <v>17</v>
      </c>
      <c r="O158" s="178"/>
      <c r="P158" s="61"/>
      <c r="Q158" s="61"/>
      <c r="R158" s="61"/>
      <c r="S158" s="61"/>
      <c r="T158" s="61"/>
      <c r="U158" s="80"/>
      <c r="V158" s="80"/>
      <c r="W158" s="80"/>
    </row>
    <row r="159">
      <c r="A159" s="174">
        <v>45705.0</v>
      </c>
      <c r="B159" s="174">
        <v>45716.0</v>
      </c>
      <c r="C159" s="35">
        <v>233957.0</v>
      </c>
      <c r="D159" s="175" t="s">
        <v>129</v>
      </c>
      <c r="E159" s="174">
        <v>45474.0</v>
      </c>
      <c r="F159" s="176">
        <f t="shared" si="1"/>
        <v>7</v>
      </c>
      <c r="G159" s="177">
        <v>45610.0</v>
      </c>
      <c r="H159" s="176">
        <f t="shared" si="2"/>
        <v>3</v>
      </c>
      <c r="I159" s="175" t="s">
        <v>43</v>
      </c>
      <c r="J159" s="200" t="s">
        <v>512</v>
      </c>
      <c r="K159" s="179" t="s">
        <v>487</v>
      </c>
      <c r="L159" s="184"/>
      <c r="M159" s="184"/>
      <c r="N159" s="175" t="s">
        <v>17</v>
      </c>
      <c r="O159" s="178"/>
      <c r="P159" s="61"/>
      <c r="Q159" s="61"/>
      <c r="R159" s="61"/>
      <c r="S159" s="61"/>
      <c r="T159" s="61"/>
      <c r="U159" s="80"/>
      <c r="V159" s="80"/>
      <c r="W159" s="80"/>
    </row>
    <row r="160">
      <c r="A160" s="174">
        <v>45705.0</v>
      </c>
      <c r="B160" s="174">
        <v>45716.0</v>
      </c>
      <c r="C160" s="35">
        <v>234393.0</v>
      </c>
      <c r="D160" s="175" t="s">
        <v>129</v>
      </c>
      <c r="E160" s="174">
        <v>45566.0</v>
      </c>
      <c r="F160" s="176">
        <f t="shared" si="1"/>
        <v>4</v>
      </c>
      <c r="G160" s="177">
        <v>45639.0</v>
      </c>
      <c r="H160" s="176">
        <f t="shared" si="2"/>
        <v>2</v>
      </c>
      <c r="I160" s="175" t="s">
        <v>43</v>
      </c>
      <c r="J160" s="200" t="s">
        <v>512</v>
      </c>
      <c r="K160" s="179" t="s">
        <v>487</v>
      </c>
      <c r="L160" s="184"/>
      <c r="M160" s="184"/>
      <c r="N160" s="175" t="s">
        <v>17</v>
      </c>
      <c r="O160" s="178"/>
      <c r="P160" s="61"/>
      <c r="Q160" s="61"/>
      <c r="R160" s="61"/>
      <c r="S160" s="61"/>
      <c r="T160" s="61"/>
      <c r="U160" s="80"/>
      <c r="V160" s="80"/>
      <c r="W160" s="80"/>
    </row>
    <row r="161">
      <c r="A161" s="174">
        <v>45705.0</v>
      </c>
      <c r="B161" s="174">
        <v>45716.0</v>
      </c>
      <c r="C161" s="35">
        <v>197809.0</v>
      </c>
      <c r="D161" s="175" t="s">
        <v>132</v>
      </c>
      <c r="E161" s="174">
        <v>45200.0</v>
      </c>
      <c r="F161" s="176">
        <f t="shared" si="1"/>
        <v>16</v>
      </c>
      <c r="G161" s="174">
        <v>45300.0</v>
      </c>
      <c r="H161" s="176">
        <f t="shared" si="2"/>
        <v>13</v>
      </c>
      <c r="I161" s="175" t="s">
        <v>49</v>
      </c>
      <c r="J161" s="175">
        <v>269.0</v>
      </c>
      <c r="K161" s="179">
        <v>11000.0</v>
      </c>
      <c r="L161" s="184"/>
      <c r="M161" s="184"/>
      <c r="N161" s="175" t="s">
        <v>17</v>
      </c>
      <c r="O161" s="178"/>
      <c r="P161" s="61"/>
      <c r="Q161" s="61"/>
      <c r="R161" s="61"/>
      <c r="S161" s="61"/>
      <c r="T161" s="61"/>
      <c r="U161" s="80"/>
      <c r="V161" s="80"/>
      <c r="W161" s="80"/>
    </row>
    <row r="162">
      <c r="A162" s="174">
        <v>45705.0</v>
      </c>
      <c r="B162" s="174">
        <v>45716.0</v>
      </c>
      <c r="C162" s="35">
        <v>228406.0</v>
      </c>
      <c r="D162" s="175" t="s">
        <v>132</v>
      </c>
      <c r="E162" s="174">
        <v>45383.0</v>
      </c>
      <c r="F162" s="176">
        <f t="shared" si="1"/>
        <v>10</v>
      </c>
      <c r="G162" s="174">
        <v>45554.0</v>
      </c>
      <c r="H162" s="176">
        <f t="shared" si="2"/>
        <v>5</v>
      </c>
      <c r="I162" s="175" t="s">
        <v>43</v>
      </c>
      <c r="J162" s="175" t="s">
        <v>101</v>
      </c>
      <c r="K162" s="179" t="s">
        <v>85</v>
      </c>
      <c r="L162" s="184"/>
      <c r="M162" s="184"/>
      <c r="N162" s="175" t="s">
        <v>17</v>
      </c>
      <c r="O162" s="178"/>
      <c r="P162" s="61"/>
      <c r="Q162" s="61"/>
      <c r="R162" s="61"/>
      <c r="S162" s="61"/>
      <c r="T162" s="61"/>
      <c r="U162" s="80"/>
      <c r="V162" s="80"/>
      <c r="W162" s="80"/>
    </row>
    <row r="163">
      <c r="A163" s="174">
        <v>45705.0</v>
      </c>
      <c r="B163" s="174">
        <v>45716.0</v>
      </c>
      <c r="C163" s="35">
        <v>225867.0</v>
      </c>
      <c r="D163" s="175" t="s">
        <v>132</v>
      </c>
      <c r="E163" s="174">
        <v>45505.0</v>
      </c>
      <c r="F163" s="176">
        <f t="shared" si="1"/>
        <v>6</v>
      </c>
      <c r="G163" s="174">
        <v>45527.0</v>
      </c>
      <c r="H163" s="176">
        <f t="shared" si="2"/>
        <v>6</v>
      </c>
      <c r="I163" s="175" t="s">
        <v>66</v>
      </c>
      <c r="J163" s="201" t="s">
        <v>512</v>
      </c>
      <c r="K163" s="179" t="s">
        <v>487</v>
      </c>
      <c r="L163" s="184"/>
      <c r="M163" s="184"/>
      <c r="N163" s="175" t="s">
        <v>17</v>
      </c>
      <c r="O163" s="178"/>
      <c r="P163" s="61"/>
      <c r="Q163" s="61"/>
      <c r="R163" s="61"/>
      <c r="S163" s="61"/>
      <c r="T163" s="61"/>
      <c r="U163" s="80"/>
      <c r="V163" s="80"/>
      <c r="W163" s="80"/>
    </row>
    <row r="164">
      <c r="A164" s="174">
        <v>45705.0</v>
      </c>
      <c r="B164" s="174">
        <v>45716.0</v>
      </c>
      <c r="C164" s="35">
        <v>231181.0</v>
      </c>
      <c r="D164" s="175" t="s">
        <v>132</v>
      </c>
      <c r="E164" s="174">
        <v>45536.0</v>
      </c>
      <c r="F164" s="176">
        <f t="shared" si="1"/>
        <v>5</v>
      </c>
      <c r="G164" s="177">
        <v>45580.0</v>
      </c>
      <c r="H164" s="176">
        <f t="shared" si="2"/>
        <v>4</v>
      </c>
      <c r="I164" s="175" t="s">
        <v>66</v>
      </c>
      <c r="J164" s="201" t="s">
        <v>512</v>
      </c>
      <c r="K164" s="179" t="s">
        <v>487</v>
      </c>
      <c r="L164" s="184"/>
      <c r="M164" s="184"/>
      <c r="N164" s="175" t="s">
        <v>17</v>
      </c>
      <c r="O164" s="178"/>
      <c r="P164" s="61"/>
      <c r="Q164" s="61"/>
      <c r="R164" s="61"/>
      <c r="S164" s="61"/>
      <c r="T164" s="61"/>
      <c r="U164" s="80"/>
      <c r="V164" s="80"/>
      <c r="W164" s="80"/>
    </row>
    <row r="165">
      <c r="A165" s="174">
        <v>45705.0</v>
      </c>
      <c r="B165" s="174">
        <v>45716.0</v>
      </c>
      <c r="C165" s="35">
        <v>78333.0</v>
      </c>
      <c r="D165" s="175" t="s">
        <v>134</v>
      </c>
      <c r="E165" s="174">
        <v>44228.0</v>
      </c>
      <c r="F165" s="176">
        <f t="shared" si="1"/>
        <v>48</v>
      </c>
      <c r="G165" s="174">
        <v>44265.0</v>
      </c>
      <c r="H165" s="176">
        <f t="shared" si="2"/>
        <v>47</v>
      </c>
      <c r="I165" s="175" t="s">
        <v>118</v>
      </c>
      <c r="J165" s="175" t="s">
        <v>558</v>
      </c>
      <c r="K165" s="179" t="s">
        <v>487</v>
      </c>
      <c r="L165" s="184"/>
      <c r="M165" s="184"/>
      <c r="N165" s="175" t="s">
        <v>17</v>
      </c>
      <c r="O165" s="178"/>
      <c r="P165" s="61"/>
      <c r="Q165" s="61"/>
      <c r="R165" s="61"/>
      <c r="S165" s="61"/>
      <c r="T165" s="61"/>
      <c r="U165" s="80"/>
      <c r="V165" s="80"/>
      <c r="W165" s="80"/>
    </row>
    <row r="166">
      <c r="A166" s="174">
        <v>45705.0</v>
      </c>
      <c r="B166" s="174">
        <v>45716.0</v>
      </c>
      <c r="C166" s="35">
        <v>165725.0</v>
      </c>
      <c r="D166" s="175" t="s">
        <v>134</v>
      </c>
      <c r="E166" s="174">
        <v>44986.0</v>
      </c>
      <c r="F166" s="176">
        <f t="shared" si="1"/>
        <v>23</v>
      </c>
      <c r="G166" s="174">
        <v>45013.0</v>
      </c>
      <c r="H166" s="176">
        <f t="shared" si="2"/>
        <v>23</v>
      </c>
      <c r="I166" s="175" t="s">
        <v>66</v>
      </c>
      <c r="J166" s="175">
        <v>15.0</v>
      </c>
      <c r="K166" s="179">
        <v>12000.0</v>
      </c>
      <c r="L166" s="184"/>
      <c r="M166" s="184"/>
      <c r="N166" s="175" t="s">
        <v>17</v>
      </c>
      <c r="O166" s="178"/>
      <c r="P166" s="61"/>
      <c r="Q166" s="61"/>
      <c r="R166" s="61"/>
      <c r="S166" s="61"/>
      <c r="T166" s="61"/>
      <c r="U166" s="80"/>
      <c r="V166" s="80"/>
      <c r="W166" s="80"/>
    </row>
    <row r="167">
      <c r="A167" s="174">
        <v>45705.0</v>
      </c>
      <c r="B167" s="174">
        <v>45716.0</v>
      </c>
      <c r="C167" s="35">
        <v>195298.0</v>
      </c>
      <c r="D167" s="175" t="s">
        <v>134</v>
      </c>
      <c r="E167" s="174">
        <v>45200.0</v>
      </c>
      <c r="F167" s="176">
        <f t="shared" si="1"/>
        <v>16</v>
      </c>
      <c r="G167" s="174">
        <v>45268.0</v>
      </c>
      <c r="H167" s="176">
        <f t="shared" si="2"/>
        <v>14</v>
      </c>
      <c r="I167" s="175" t="s">
        <v>118</v>
      </c>
      <c r="J167" s="175" t="s">
        <v>558</v>
      </c>
      <c r="K167" s="179">
        <v>6052.0</v>
      </c>
      <c r="L167" s="184"/>
      <c r="M167" s="184"/>
      <c r="N167" s="175" t="s">
        <v>17</v>
      </c>
      <c r="O167" s="178"/>
      <c r="P167" s="61"/>
      <c r="Q167" s="61"/>
      <c r="R167" s="61"/>
      <c r="S167" s="61"/>
      <c r="T167" s="61"/>
      <c r="U167" s="80"/>
      <c r="V167" s="80"/>
      <c r="W167" s="80"/>
    </row>
    <row r="168">
      <c r="A168" s="174">
        <v>45705.0</v>
      </c>
      <c r="B168" s="174">
        <v>45716.0</v>
      </c>
      <c r="C168" s="35">
        <v>205677.0</v>
      </c>
      <c r="D168" s="175" t="s">
        <v>134</v>
      </c>
      <c r="E168" s="174">
        <v>45323.0</v>
      </c>
      <c r="F168" s="176">
        <f t="shared" si="1"/>
        <v>12</v>
      </c>
      <c r="G168" s="174">
        <v>45362.0</v>
      </c>
      <c r="H168" s="176">
        <f t="shared" si="2"/>
        <v>11</v>
      </c>
      <c r="I168" s="175" t="s">
        <v>49</v>
      </c>
      <c r="J168" s="175">
        <v>259.0</v>
      </c>
      <c r="K168" s="179" t="s">
        <v>85</v>
      </c>
      <c r="L168" s="184"/>
      <c r="M168" s="184"/>
      <c r="N168" s="175" t="s">
        <v>17</v>
      </c>
      <c r="O168" s="178"/>
      <c r="P168" s="61"/>
      <c r="Q168" s="61"/>
      <c r="R168" s="61"/>
      <c r="S168" s="61"/>
      <c r="T168" s="61"/>
      <c r="U168" s="80"/>
      <c r="V168" s="80"/>
      <c r="W168" s="80"/>
    </row>
    <row r="169">
      <c r="A169" s="174">
        <v>45705.0</v>
      </c>
      <c r="B169" s="174">
        <v>45716.0</v>
      </c>
      <c r="C169" s="35">
        <v>218986.0</v>
      </c>
      <c r="D169" s="175" t="s">
        <v>134</v>
      </c>
      <c r="E169" s="174">
        <v>45413.0</v>
      </c>
      <c r="F169" s="176">
        <f t="shared" si="1"/>
        <v>9</v>
      </c>
      <c r="G169" s="174">
        <v>45481.0</v>
      </c>
      <c r="H169" s="176">
        <f t="shared" si="2"/>
        <v>7</v>
      </c>
      <c r="I169" s="175" t="s">
        <v>49</v>
      </c>
      <c r="J169" s="175">
        <v>259.0</v>
      </c>
      <c r="K169" s="179" t="s">
        <v>487</v>
      </c>
      <c r="L169" s="184"/>
      <c r="M169" s="184"/>
      <c r="N169" s="175" t="s">
        <v>17</v>
      </c>
      <c r="O169" s="178"/>
      <c r="P169" s="61"/>
      <c r="Q169" s="61"/>
      <c r="R169" s="61"/>
      <c r="S169" s="61"/>
      <c r="T169" s="61"/>
      <c r="U169" s="80"/>
      <c r="V169" s="80"/>
      <c r="W169" s="80"/>
    </row>
    <row r="170">
      <c r="A170" s="174">
        <v>45705.0</v>
      </c>
      <c r="B170" s="174">
        <v>45713.0</v>
      </c>
      <c r="C170" s="35">
        <v>223085.0</v>
      </c>
      <c r="D170" s="175" t="s">
        <v>134</v>
      </c>
      <c r="E170" s="174">
        <v>45444.0</v>
      </c>
      <c r="F170" s="176">
        <f t="shared" si="1"/>
        <v>8</v>
      </c>
      <c r="G170" s="174">
        <v>45502.0</v>
      </c>
      <c r="H170" s="176">
        <f t="shared" si="2"/>
        <v>6</v>
      </c>
      <c r="I170" s="175" t="s">
        <v>62</v>
      </c>
      <c r="J170" s="175">
        <v>106.0</v>
      </c>
      <c r="K170" s="179">
        <v>4000.0</v>
      </c>
      <c r="L170" s="175" t="s">
        <v>54</v>
      </c>
      <c r="M170" s="175" t="s">
        <v>151</v>
      </c>
      <c r="N170" s="175" t="s">
        <v>15</v>
      </c>
      <c r="O170" s="178" t="s">
        <v>539</v>
      </c>
      <c r="P170" s="61"/>
      <c r="Q170" s="61"/>
      <c r="R170" s="61"/>
      <c r="S170" s="61"/>
      <c r="T170" s="61"/>
      <c r="U170" s="80"/>
      <c r="V170" s="80"/>
      <c r="W170" s="80"/>
    </row>
    <row r="171">
      <c r="A171" s="174">
        <v>45705.0</v>
      </c>
      <c r="B171" s="174">
        <v>45716.0</v>
      </c>
      <c r="C171" s="35">
        <v>230406.0</v>
      </c>
      <c r="D171" s="175" t="s">
        <v>134</v>
      </c>
      <c r="E171" s="174">
        <v>45536.0</v>
      </c>
      <c r="F171" s="176">
        <f t="shared" si="1"/>
        <v>5</v>
      </c>
      <c r="G171" s="174">
        <v>45573.0</v>
      </c>
      <c r="H171" s="176">
        <f t="shared" si="2"/>
        <v>4</v>
      </c>
      <c r="I171" s="175" t="s">
        <v>43</v>
      </c>
      <c r="J171" s="175">
        <v>360.0</v>
      </c>
      <c r="K171" s="179" t="s">
        <v>487</v>
      </c>
      <c r="L171" s="184"/>
      <c r="M171" s="184"/>
      <c r="N171" s="175" t="s">
        <v>17</v>
      </c>
      <c r="O171" s="178"/>
      <c r="P171" s="61"/>
      <c r="Q171" s="61"/>
      <c r="R171" s="61"/>
      <c r="S171" s="61"/>
      <c r="T171" s="61"/>
      <c r="U171" s="80"/>
      <c r="V171" s="80"/>
      <c r="W171" s="80"/>
    </row>
    <row r="172">
      <c r="A172" s="174">
        <v>45705.0</v>
      </c>
      <c r="B172" s="174">
        <v>45716.0</v>
      </c>
      <c r="C172" s="35">
        <v>108072.0</v>
      </c>
      <c r="D172" s="175" t="s">
        <v>65</v>
      </c>
      <c r="E172" s="174">
        <v>44470.0</v>
      </c>
      <c r="F172" s="176">
        <f t="shared" si="1"/>
        <v>40</v>
      </c>
      <c r="G172" s="177">
        <v>44527.0</v>
      </c>
      <c r="H172" s="176">
        <f t="shared" si="2"/>
        <v>39</v>
      </c>
      <c r="I172" s="175" t="s">
        <v>139</v>
      </c>
      <c r="J172" s="175">
        <v>713.0</v>
      </c>
      <c r="K172" s="179" t="s">
        <v>487</v>
      </c>
      <c r="L172" s="184"/>
      <c r="M172" s="184"/>
      <c r="N172" s="175" t="s">
        <v>17</v>
      </c>
      <c r="O172" s="178"/>
      <c r="P172" s="61"/>
      <c r="Q172" s="61"/>
      <c r="R172" s="61"/>
      <c r="S172" s="61"/>
      <c r="T172" s="61"/>
      <c r="U172" s="80"/>
      <c r="V172" s="80"/>
      <c r="W172" s="80"/>
    </row>
    <row r="173">
      <c r="A173" s="174">
        <v>45705.0</v>
      </c>
      <c r="B173" s="174">
        <v>45716.0</v>
      </c>
      <c r="C173" s="35">
        <v>73586.0</v>
      </c>
      <c r="D173" s="175" t="s">
        <v>559</v>
      </c>
      <c r="E173" s="174">
        <v>44197.0</v>
      </c>
      <c r="F173" s="176">
        <f t="shared" si="1"/>
        <v>49</v>
      </c>
      <c r="G173" s="174">
        <v>44256.0</v>
      </c>
      <c r="H173" s="176">
        <f t="shared" si="2"/>
        <v>47</v>
      </c>
      <c r="I173" s="175" t="s">
        <v>139</v>
      </c>
      <c r="J173" s="175">
        <v>706.0</v>
      </c>
      <c r="K173" s="179" t="s">
        <v>487</v>
      </c>
      <c r="L173" s="184"/>
      <c r="M173" s="184"/>
      <c r="N173" s="175" t="s">
        <v>17</v>
      </c>
      <c r="O173" s="178"/>
      <c r="P173" s="61"/>
      <c r="Q173" s="61"/>
      <c r="R173" s="61"/>
      <c r="S173" s="61"/>
      <c r="T173" s="61"/>
      <c r="U173" s="80"/>
      <c r="V173" s="80"/>
      <c r="W173" s="80"/>
    </row>
    <row r="174">
      <c r="A174" s="174">
        <v>45705.0</v>
      </c>
      <c r="B174" s="174">
        <v>45716.0</v>
      </c>
      <c r="C174" s="35">
        <v>137604.0</v>
      </c>
      <c r="D174" s="175" t="s">
        <v>134</v>
      </c>
      <c r="E174" s="174">
        <v>44621.0</v>
      </c>
      <c r="F174" s="176">
        <f t="shared" si="1"/>
        <v>35</v>
      </c>
      <c r="G174" s="174">
        <v>44763.0</v>
      </c>
      <c r="H174" s="176">
        <f t="shared" si="2"/>
        <v>31</v>
      </c>
      <c r="I174" s="175" t="s">
        <v>139</v>
      </c>
      <c r="J174" s="175">
        <v>701.0</v>
      </c>
      <c r="K174" s="179">
        <v>20000.0</v>
      </c>
      <c r="L174" s="184"/>
      <c r="M174" s="184"/>
      <c r="N174" s="175" t="s">
        <v>17</v>
      </c>
      <c r="O174" s="178"/>
      <c r="P174" s="61"/>
      <c r="Q174" s="61"/>
      <c r="R174" s="61"/>
      <c r="S174" s="61"/>
      <c r="T174" s="61"/>
      <c r="U174" s="80"/>
      <c r="V174" s="80"/>
      <c r="W174" s="80"/>
    </row>
    <row r="175">
      <c r="A175" s="174">
        <v>45705.0</v>
      </c>
      <c r="B175" s="174">
        <v>45716.0</v>
      </c>
      <c r="C175" s="35">
        <v>162962.0</v>
      </c>
      <c r="D175" s="175" t="s">
        <v>125</v>
      </c>
      <c r="E175" s="174">
        <v>44958.0</v>
      </c>
      <c r="F175" s="176">
        <f t="shared" si="1"/>
        <v>24</v>
      </c>
      <c r="G175" s="174">
        <v>44993.0</v>
      </c>
      <c r="H175" s="176">
        <f t="shared" si="2"/>
        <v>23</v>
      </c>
      <c r="I175" s="175" t="s">
        <v>139</v>
      </c>
      <c r="J175" s="175">
        <v>705.0</v>
      </c>
      <c r="K175" s="179">
        <v>9000.0</v>
      </c>
      <c r="L175" s="184"/>
      <c r="M175" s="184"/>
      <c r="N175" s="175" t="s">
        <v>17</v>
      </c>
      <c r="O175" s="178"/>
      <c r="P175" s="61"/>
      <c r="Q175" s="61"/>
      <c r="R175" s="61"/>
      <c r="S175" s="61"/>
      <c r="T175" s="61"/>
      <c r="U175" s="80"/>
      <c r="V175" s="80"/>
      <c r="W175" s="80"/>
    </row>
    <row r="176">
      <c r="A176" s="174">
        <v>45705.0</v>
      </c>
      <c r="B176" s="174">
        <v>45712.0</v>
      </c>
      <c r="C176" s="35">
        <v>116215.0</v>
      </c>
      <c r="D176" s="175" t="s">
        <v>102</v>
      </c>
      <c r="E176" s="174">
        <v>44562.0</v>
      </c>
      <c r="F176" s="176">
        <f t="shared" si="1"/>
        <v>37</v>
      </c>
      <c r="G176" s="174">
        <v>44608.0</v>
      </c>
      <c r="H176" s="176">
        <f t="shared" si="2"/>
        <v>36</v>
      </c>
      <c r="I176" s="175" t="s">
        <v>139</v>
      </c>
      <c r="J176" s="184"/>
      <c r="K176" s="196"/>
      <c r="L176" s="184"/>
      <c r="M176" s="184"/>
      <c r="N176" s="175" t="s">
        <v>23</v>
      </c>
      <c r="O176" s="178"/>
      <c r="P176" s="61"/>
      <c r="Q176" s="61"/>
      <c r="R176" s="61"/>
      <c r="S176" s="61"/>
      <c r="T176" s="61"/>
      <c r="U176" s="80"/>
      <c r="V176" s="80"/>
      <c r="W176" s="80"/>
    </row>
    <row r="177">
      <c r="A177" s="174">
        <v>45705.0</v>
      </c>
      <c r="B177" s="174">
        <v>45712.0</v>
      </c>
      <c r="C177" s="35">
        <v>138912.0</v>
      </c>
      <c r="D177" s="175" t="s">
        <v>84</v>
      </c>
      <c r="E177" s="174">
        <v>43709.0</v>
      </c>
      <c r="F177" s="176">
        <f t="shared" si="1"/>
        <v>65</v>
      </c>
      <c r="G177" s="174">
        <v>44771.0</v>
      </c>
      <c r="H177" s="176">
        <f t="shared" si="2"/>
        <v>30</v>
      </c>
      <c r="I177" s="175" t="s">
        <v>139</v>
      </c>
      <c r="J177" s="184"/>
      <c r="K177" s="196"/>
      <c r="L177" s="184"/>
      <c r="M177" s="184"/>
      <c r="N177" s="175" t="s">
        <v>23</v>
      </c>
      <c r="O177" s="178"/>
      <c r="P177" s="61"/>
      <c r="Q177" s="61"/>
      <c r="R177" s="61"/>
      <c r="S177" s="61"/>
      <c r="T177" s="61"/>
      <c r="U177" s="80"/>
      <c r="V177" s="80"/>
      <c r="W177" s="80"/>
    </row>
    <row r="178">
      <c r="A178" s="174">
        <v>45705.0</v>
      </c>
      <c r="B178" s="174">
        <v>45716.0</v>
      </c>
      <c r="C178" s="35">
        <v>135620.0</v>
      </c>
      <c r="D178" s="175" t="s">
        <v>79</v>
      </c>
      <c r="E178" s="174">
        <v>44713.0</v>
      </c>
      <c r="F178" s="176">
        <f t="shared" si="1"/>
        <v>32</v>
      </c>
      <c r="G178" s="174">
        <v>44747.0</v>
      </c>
      <c r="H178" s="176">
        <f t="shared" si="2"/>
        <v>31</v>
      </c>
      <c r="I178" s="175" t="s">
        <v>139</v>
      </c>
      <c r="J178" s="175">
        <v>713.0</v>
      </c>
      <c r="K178" s="179" t="s">
        <v>487</v>
      </c>
      <c r="L178" s="184"/>
      <c r="M178" s="184"/>
      <c r="N178" s="175" t="s">
        <v>17</v>
      </c>
      <c r="O178" s="178"/>
      <c r="P178" s="61"/>
      <c r="Q178" s="61"/>
      <c r="R178" s="61"/>
      <c r="S178" s="61"/>
      <c r="T178" s="61"/>
      <c r="U178" s="80"/>
      <c r="V178" s="80"/>
      <c r="W178" s="80"/>
    </row>
    <row r="179">
      <c r="A179" s="174">
        <v>45705.0</v>
      </c>
      <c r="B179" s="174">
        <v>45716.0</v>
      </c>
      <c r="C179" s="35">
        <v>69090.0</v>
      </c>
      <c r="D179" s="175" t="s">
        <v>48</v>
      </c>
      <c r="E179" s="174">
        <v>43983.0</v>
      </c>
      <c r="F179" s="176">
        <f t="shared" si="1"/>
        <v>56</v>
      </c>
      <c r="G179" s="174">
        <v>44138.0</v>
      </c>
      <c r="H179" s="176">
        <f t="shared" si="2"/>
        <v>51</v>
      </c>
      <c r="I179" s="175" t="s">
        <v>139</v>
      </c>
      <c r="J179" s="197">
        <v>706.0</v>
      </c>
      <c r="K179" s="202">
        <v>20000.0</v>
      </c>
      <c r="L179" s="184"/>
      <c r="M179" s="184"/>
      <c r="N179" s="175" t="s">
        <v>17</v>
      </c>
      <c r="O179" s="178"/>
      <c r="P179" s="61"/>
      <c r="Q179" s="61"/>
      <c r="R179" s="61"/>
      <c r="S179" s="61"/>
      <c r="T179" s="61"/>
      <c r="U179" s="80"/>
      <c r="V179" s="80"/>
      <c r="W179" s="80"/>
    </row>
    <row r="180">
      <c r="A180" s="174">
        <v>45705.0</v>
      </c>
      <c r="B180" s="174">
        <v>45716.0</v>
      </c>
      <c r="C180" s="35">
        <v>85389.0</v>
      </c>
      <c r="D180" s="175" t="s">
        <v>233</v>
      </c>
      <c r="E180" s="174">
        <v>44287.0</v>
      </c>
      <c r="F180" s="176">
        <f t="shared" si="1"/>
        <v>46</v>
      </c>
      <c r="G180" s="174">
        <v>44287.0</v>
      </c>
      <c r="H180" s="176">
        <f t="shared" si="2"/>
        <v>46</v>
      </c>
      <c r="I180" s="175" t="s">
        <v>62</v>
      </c>
      <c r="J180" s="175">
        <v>107.0</v>
      </c>
      <c r="K180" s="179" t="s">
        <v>487</v>
      </c>
      <c r="L180" s="184"/>
      <c r="M180" s="184"/>
      <c r="N180" s="175" t="s">
        <v>17</v>
      </c>
      <c r="O180" s="178"/>
      <c r="P180" s="61"/>
      <c r="Q180" s="61"/>
      <c r="R180" s="61"/>
      <c r="S180" s="61"/>
      <c r="T180" s="61"/>
      <c r="U180" s="80"/>
      <c r="V180" s="80"/>
      <c r="W180" s="80"/>
    </row>
    <row r="181">
      <c r="A181" s="174">
        <v>45705.0</v>
      </c>
      <c r="B181" s="174">
        <v>45716.0</v>
      </c>
      <c r="C181" s="35">
        <v>84271.0</v>
      </c>
      <c r="D181" s="175" t="s">
        <v>117</v>
      </c>
      <c r="E181" s="174">
        <v>44287.0</v>
      </c>
      <c r="F181" s="176">
        <f t="shared" si="1"/>
        <v>46</v>
      </c>
      <c r="G181" s="174">
        <v>44306.0</v>
      </c>
      <c r="H181" s="176">
        <f t="shared" si="2"/>
        <v>46</v>
      </c>
      <c r="I181" s="175" t="s">
        <v>49</v>
      </c>
      <c r="J181" s="175">
        <v>323.0</v>
      </c>
      <c r="K181" s="179" t="s">
        <v>487</v>
      </c>
      <c r="L181" s="184"/>
      <c r="M181" s="184"/>
      <c r="N181" s="175" t="s">
        <v>17</v>
      </c>
      <c r="O181" s="178"/>
      <c r="P181" s="61"/>
      <c r="Q181" s="61"/>
      <c r="R181" s="61"/>
      <c r="S181" s="61"/>
      <c r="T181" s="61"/>
      <c r="U181" s="80"/>
      <c r="V181" s="80"/>
      <c r="W181" s="80"/>
    </row>
    <row r="182">
      <c r="A182" s="174">
        <v>45705.0</v>
      </c>
      <c r="B182" s="174">
        <v>45716.0</v>
      </c>
      <c r="C182" s="35">
        <v>118018.0</v>
      </c>
      <c r="D182" s="175" t="s">
        <v>79</v>
      </c>
      <c r="E182" s="174">
        <v>44593.0</v>
      </c>
      <c r="F182" s="176">
        <f t="shared" si="1"/>
        <v>36</v>
      </c>
      <c r="G182" s="174">
        <v>44657.0</v>
      </c>
      <c r="H182" s="176">
        <f t="shared" si="2"/>
        <v>34</v>
      </c>
      <c r="I182" s="175" t="s">
        <v>49</v>
      </c>
      <c r="J182" s="175">
        <v>278.0</v>
      </c>
      <c r="K182" s="179" t="s">
        <v>487</v>
      </c>
      <c r="L182" s="184"/>
      <c r="M182" s="184"/>
      <c r="N182" s="175" t="s">
        <v>17</v>
      </c>
      <c r="O182" s="178"/>
      <c r="P182" s="61"/>
      <c r="Q182" s="61"/>
      <c r="R182" s="61"/>
      <c r="S182" s="61"/>
      <c r="T182" s="61"/>
      <c r="U182" s="80"/>
      <c r="V182" s="80"/>
      <c r="W182" s="80"/>
    </row>
    <row r="183">
      <c r="A183" s="174">
        <v>45705.0</v>
      </c>
      <c r="B183" s="174">
        <v>45712.0</v>
      </c>
      <c r="C183" s="35">
        <v>222865.0</v>
      </c>
      <c r="D183" s="175" t="s">
        <v>48</v>
      </c>
      <c r="E183" s="174">
        <v>45047.0</v>
      </c>
      <c r="F183" s="176">
        <f t="shared" si="1"/>
        <v>21</v>
      </c>
      <c r="G183" s="174">
        <v>45499.0</v>
      </c>
      <c r="H183" s="176">
        <f t="shared" si="2"/>
        <v>7</v>
      </c>
      <c r="I183" s="175" t="s">
        <v>376</v>
      </c>
      <c r="J183" s="184"/>
      <c r="K183" s="196"/>
      <c r="L183" s="184"/>
      <c r="M183" s="184"/>
      <c r="N183" s="175" t="s">
        <v>22</v>
      </c>
      <c r="O183" s="178"/>
      <c r="P183" s="61"/>
      <c r="Q183" s="61"/>
      <c r="R183" s="61"/>
      <c r="S183" s="61"/>
      <c r="T183" s="61"/>
      <c r="U183" s="80"/>
      <c r="V183" s="80"/>
      <c r="W183" s="80"/>
    </row>
    <row r="184">
      <c r="A184" s="174">
        <v>45705.0</v>
      </c>
      <c r="B184" s="174">
        <v>45716.0</v>
      </c>
      <c r="C184" s="35">
        <v>189385.0</v>
      </c>
      <c r="D184" s="175" t="s">
        <v>84</v>
      </c>
      <c r="E184" s="174">
        <v>45170.0</v>
      </c>
      <c r="F184" s="176">
        <f t="shared" si="1"/>
        <v>17</v>
      </c>
      <c r="G184" s="177">
        <v>45216.0</v>
      </c>
      <c r="H184" s="182">
        <f t="shared" si="2"/>
        <v>16</v>
      </c>
      <c r="I184" s="175" t="s">
        <v>43</v>
      </c>
      <c r="J184" s="175" t="s">
        <v>80</v>
      </c>
      <c r="K184" s="179" t="s">
        <v>487</v>
      </c>
      <c r="L184" s="184"/>
      <c r="M184" s="184"/>
      <c r="N184" s="175" t="s">
        <v>17</v>
      </c>
      <c r="O184" s="178"/>
      <c r="P184" s="61"/>
      <c r="Q184" s="61"/>
      <c r="R184" s="61"/>
      <c r="S184" s="61"/>
      <c r="T184" s="61"/>
      <c r="U184" s="80"/>
      <c r="V184" s="80"/>
      <c r="W184" s="80"/>
    </row>
    <row r="185">
      <c r="A185" s="174">
        <v>45705.0</v>
      </c>
      <c r="B185" s="174">
        <v>45713.0</v>
      </c>
      <c r="C185" s="35">
        <v>223636.0</v>
      </c>
      <c r="D185" s="175" t="s">
        <v>65</v>
      </c>
      <c r="E185" s="174">
        <v>45444.0</v>
      </c>
      <c r="F185" s="176">
        <f t="shared" si="1"/>
        <v>8</v>
      </c>
      <c r="G185" s="174">
        <v>45506.0</v>
      </c>
      <c r="H185" s="176">
        <f t="shared" si="2"/>
        <v>6</v>
      </c>
      <c r="I185" s="175" t="s">
        <v>43</v>
      </c>
      <c r="J185" s="175">
        <v>313.0</v>
      </c>
      <c r="K185" s="179">
        <v>2500.0</v>
      </c>
      <c r="L185" s="184"/>
      <c r="M185" s="175" t="s">
        <v>55</v>
      </c>
      <c r="N185" s="175" t="s">
        <v>15</v>
      </c>
      <c r="O185" s="178" t="s">
        <v>492</v>
      </c>
      <c r="P185" s="61"/>
      <c r="Q185" s="61"/>
      <c r="R185" s="61"/>
      <c r="S185" s="61"/>
      <c r="T185" s="61"/>
      <c r="U185" s="80"/>
      <c r="V185" s="80"/>
      <c r="W185" s="80"/>
    </row>
    <row r="186">
      <c r="A186" s="174">
        <v>45705.0</v>
      </c>
      <c r="B186" s="181">
        <v>45715.0</v>
      </c>
      <c r="C186" s="35">
        <v>206012.0</v>
      </c>
      <c r="D186" s="175" t="s">
        <v>89</v>
      </c>
      <c r="E186" s="174">
        <v>45323.0</v>
      </c>
      <c r="F186" s="176">
        <f t="shared" si="1"/>
        <v>12</v>
      </c>
      <c r="G186" s="174">
        <v>45364.0</v>
      </c>
      <c r="H186" s="176">
        <f t="shared" si="2"/>
        <v>11</v>
      </c>
      <c r="I186" s="175" t="s">
        <v>43</v>
      </c>
      <c r="J186" s="175">
        <v>308.0</v>
      </c>
      <c r="K186" s="179">
        <v>6000.0</v>
      </c>
      <c r="L186" s="175" t="s">
        <v>54</v>
      </c>
      <c r="M186" s="175" t="s">
        <v>560</v>
      </c>
      <c r="N186" s="175" t="s">
        <v>20</v>
      </c>
      <c r="O186" s="178" t="s">
        <v>511</v>
      </c>
      <c r="P186" s="61"/>
      <c r="Q186" s="61"/>
      <c r="R186" s="61"/>
      <c r="S186" s="61"/>
      <c r="T186" s="61"/>
      <c r="U186" s="80"/>
      <c r="V186" s="80"/>
      <c r="W186" s="80"/>
    </row>
    <row r="187">
      <c r="A187" s="174">
        <v>45705.0</v>
      </c>
      <c r="B187" s="174">
        <v>45716.0</v>
      </c>
      <c r="C187" s="35">
        <v>230688.0</v>
      </c>
      <c r="D187" s="175" t="s">
        <v>59</v>
      </c>
      <c r="E187" s="174">
        <v>45383.0</v>
      </c>
      <c r="F187" s="176">
        <f t="shared" si="1"/>
        <v>10</v>
      </c>
      <c r="G187" s="177">
        <v>45575.0</v>
      </c>
      <c r="H187" s="176">
        <f t="shared" si="2"/>
        <v>4</v>
      </c>
      <c r="I187" s="175" t="s">
        <v>43</v>
      </c>
      <c r="J187" s="175" t="s">
        <v>80</v>
      </c>
      <c r="K187" s="179" t="s">
        <v>487</v>
      </c>
      <c r="L187" s="184"/>
      <c r="M187" s="184"/>
      <c r="N187" s="175" t="s">
        <v>17</v>
      </c>
      <c r="O187" s="178"/>
      <c r="P187" s="61"/>
      <c r="Q187" s="61"/>
      <c r="R187" s="61"/>
      <c r="S187" s="61"/>
      <c r="T187" s="61"/>
      <c r="U187" s="80"/>
      <c r="V187" s="80"/>
      <c r="W187" s="80"/>
    </row>
    <row r="188">
      <c r="A188" s="174">
        <v>45705.0</v>
      </c>
      <c r="B188" s="174">
        <v>45716.0</v>
      </c>
      <c r="C188" s="35">
        <v>119663.0</v>
      </c>
      <c r="D188" s="175" t="s">
        <v>233</v>
      </c>
      <c r="E188" s="174">
        <v>44501.0</v>
      </c>
      <c r="F188" s="176">
        <f t="shared" si="1"/>
        <v>39</v>
      </c>
      <c r="G188" s="174">
        <v>44634.0</v>
      </c>
      <c r="H188" s="176">
        <f t="shared" si="2"/>
        <v>35</v>
      </c>
      <c r="I188" s="175" t="s">
        <v>66</v>
      </c>
      <c r="J188" s="175" t="s">
        <v>512</v>
      </c>
      <c r="K188" s="179" t="s">
        <v>561</v>
      </c>
      <c r="L188" s="184"/>
      <c r="M188" s="184"/>
      <c r="N188" s="175" t="s">
        <v>17</v>
      </c>
      <c r="O188" s="178" t="s">
        <v>562</v>
      </c>
      <c r="P188" s="61"/>
      <c r="Q188" s="61"/>
      <c r="R188" s="61"/>
      <c r="S188" s="61"/>
      <c r="T188" s="61"/>
      <c r="U188" s="80"/>
      <c r="V188" s="80"/>
      <c r="W188" s="80"/>
    </row>
    <row r="189">
      <c r="A189" s="174">
        <v>45705.0</v>
      </c>
      <c r="B189" s="174">
        <v>45716.0</v>
      </c>
      <c r="C189" s="35">
        <v>130168.0</v>
      </c>
      <c r="D189" s="175" t="s">
        <v>109</v>
      </c>
      <c r="E189" s="174">
        <v>44652.0</v>
      </c>
      <c r="F189" s="176">
        <f t="shared" si="1"/>
        <v>34</v>
      </c>
      <c r="G189" s="174">
        <v>44726.0</v>
      </c>
      <c r="H189" s="176">
        <f t="shared" si="2"/>
        <v>32</v>
      </c>
      <c r="I189" s="175" t="s">
        <v>49</v>
      </c>
      <c r="J189" s="175">
        <v>212.0</v>
      </c>
      <c r="K189" s="179" t="s">
        <v>85</v>
      </c>
      <c r="L189" s="184"/>
      <c r="M189" s="184"/>
      <c r="N189" s="175" t="s">
        <v>17</v>
      </c>
      <c r="O189" s="178"/>
      <c r="P189" s="61"/>
      <c r="Q189" s="61"/>
      <c r="R189" s="61"/>
      <c r="S189" s="61"/>
      <c r="T189" s="61"/>
      <c r="U189" s="80"/>
      <c r="V189" s="80"/>
      <c r="W189" s="80"/>
    </row>
    <row r="190">
      <c r="A190" s="174">
        <v>45705.0</v>
      </c>
      <c r="B190" s="174">
        <v>45716.0</v>
      </c>
      <c r="C190" s="35">
        <v>202123.0</v>
      </c>
      <c r="D190" s="175" t="s">
        <v>129</v>
      </c>
      <c r="E190" s="174">
        <v>45323.0</v>
      </c>
      <c r="F190" s="176">
        <f t="shared" si="1"/>
        <v>12</v>
      </c>
      <c r="G190" s="174">
        <v>45334.0</v>
      </c>
      <c r="H190" s="176">
        <f t="shared" si="2"/>
        <v>12</v>
      </c>
      <c r="I190" s="175" t="s">
        <v>49</v>
      </c>
      <c r="J190" s="175" t="s">
        <v>512</v>
      </c>
      <c r="K190" s="179" t="s">
        <v>561</v>
      </c>
      <c r="L190" s="184"/>
      <c r="M190" s="184"/>
      <c r="N190" s="175" t="s">
        <v>17</v>
      </c>
      <c r="O190" s="178"/>
      <c r="P190" s="61"/>
      <c r="Q190" s="61"/>
      <c r="R190" s="61"/>
      <c r="S190" s="61"/>
      <c r="T190" s="61"/>
      <c r="U190" s="80"/>
      <c r="V190" s="80"/>
      <c r="W190" s="80"/>
    </row>
    <row r="191">
      <c r="A191" s="174">
        <v>45705.0</v>
      </c>
      <c r="B191" s="174">
        <v>45716.0</v>
      </c>
      <c r="C191" s="35">
        <v>180576.0</v>
      </c>
      <c r="D191" s="175" t="s">
        <v>84</v>
      </c>
      <c r="E191" s="174">
        <v>44896.0</v>
      </c>
      <c r="F191" s="176">
        <f t="shared" si="1"/>
        <v>26</v>
      </c>
      <c r="G191" s="174">
        <v>45141.0</v>
      </c>
      <c r="H191" s="194">
        <f t="shared" si="2"/>
        <v>18</v>
      </c>
      <c r="I191" s="175" t="s">
        <v>43</v>
      </c>
      <c r="J191" s="175">
        <v>305.0</v>
      </c>
      <c r="K191" s="179">
        <v>3000.0</v>
      </c>
      <c r="L191" s="184"/>
      <c r="M191" s="184"/>
      <c r="N191" s="175" t="s">
        <v>17</v>
      </c>
      <c r="O191" s="178"/>
      <c r="P191" s="61"/>
      <c r="Q191" s="61"/>
      <c r="R191" s="61"/>
      <c r="S191" s="61"/>
      <c r="T191" s="61"/>
      <c r="U191" s="80"/>
      <c r="V191" s="80"/>
      <c r="W191" s="80"/>
    </row>
    <row r="192">
      <c r="A192" s="174">
        <v>45705.0</v>
      </c>
      <c r="B192" s="174">
        <v>45706.0</v>
      </c>
      <c r="C192" s="35">
        <v>206274.0</v>
      </c>
      <c r="D192" s="175" t="s">
        <v>84</v>
      </c>
      <c r="E192" s="174">
        <v>45323.0</v>
      </c>
      <c r="F192" s="176">
        <f t="shared" si="1"/>
        <v>12</v>
      </c>
      <c r="G192" s="174">
        <v>45369.0</v>
      </c>
      <c r="H192" s="176">
        <f t="shared" si="2"/>
        <v>11</v>
      </c>
      <c r="I192" s="175" t="s">
        <v>49</v>
      </c>
      <c r="J192" s="184"/>
      <c r="K192" s="184"/>
      <c r="L192" s="184"/>
      <c r="M192" s="175" t="s">
        <v>198</v>
      </c>
      <c r="N192" s="175" t="s">
        <v>21</v>
      </c>
      <c r="O192" s="178" t="s">
        <v>563</v>
      </c>
      <c r="P192" s="61"/>
      <c r="Q192" s="61"/>
      <c r="R192" s="61"/>
      <c r="S192" s="61"/>
      <c r="T192" s="61"/>
      <c r="U192" s="80"/>
      <c r="V192" s="80"/>
      <c r="W192" s="80"/>
    </row>
    <row r="193">
      <c r="A193" s="174">
        <v>45705.0</v>
      </c>
      <c r="B193" s="174">
        <v>45716.0</v>
      </c>
      <c r="C193" s="35">
        <v>58572.0</v>
      </c>
      <c r="D193" s="175" t="s">
        <v>116</v>
      </c>
      <c r="E193" s="174">
        <v>43952.0</v>
      </c>
      <c r="F193" s="176">
        <f t="shared" si="1"/>
        <v>57</v>
      </c>
      <c r="G193" s="174">
        <v>44036.0</v>
      </c>
      <c r="H193" s="176">
        <f t="shared" si="2"/>
        <v>55</v>
      </c>
      <c r="I193" s="175" t="s">
        <v>49</v>
      </c>
      <c r="J193" s="175">
        <v>5.437337314E9</v>
      </c>
      <c r="K193" s="179" t="s">
        <v>564</v>
      </c>
      <c r="L193" s="184"/>
      <c r="M193" s="184"/>
      <c r="N193" s="175" t="s">
        <v>17</v>
      </c>
      <c r="O193" s="178"/>
      <c r="P193" s="61"/>
      <c r="Q193" s="61"/>
      <c r="R193" s="61"/>
      <c r="S193" s="61"/>
      <c r="T193" s="61"/>
      <c r="U193" s="80"/>
      <c r="V193" s="80"/>
      <c r="W193" s="80"/>
    </row>
    <row r="194">
      <c r="A194" s="174">
        <v>45705.0</v>
      </c>
      <c r="B194" s="174">
        <v>45716.0</v>
      </c>
      <c r="C194" s="35">
        <v>217262.0</v>
      </c>
      <c r="D194" s="175" t="s">
        <v>73</v>
      </c>
      <c r="E194" s="174">
        <v>45352.0</v>
      </c>
      <c r="F194" s="176">
        <f t="shared" si="1"/>
        <v>11</v>
      </c>
      <c r="G194" s="174">
        <v>45454.0</v>
      </c>
      <c r="H194" s="176">
        <f t="shared" si="2"/>
        <v>8</v>
      </c>
      <c r="I194" s="175" t="s">
        <v>43</v>
      </c>
      <c r="J194" s="175">
        <v>310.0</v>
      </c>
      <c r="K194" s="179" t="s">
        <v>487</v>
      </c>
      <c r="L194" s="184"/>
      <c r="M194" s="184"/>
      <c r="N194" s="175" t="s">
        <v>17</v>
      </c>
      <c r="O194" s="178"/>
      <c r="P194" s="61"/>
      <c r="Q194" s="61"/>
      <c r="R194" s="61"/>
      <c r="S194" s="61"/>
      <c r="T194" s="61"/>
      <c r="U194" s="80"/>
      <c r="V194" s="80"/>
      <c r="W194" s="80"/>
    </row>
    <row r="195">
      <c r="A195" s="174">
        <v>45705.0</v>
      </c>
      <c r="B195" s="174">
        <v>45716.0</v>
      </c>
      <c r="C195" s="35">
        <v>131895.0</v>
      </c>
      <c r="D195" s="175" t="s">
        <v>79</v>
      </c>
      <c r="E195" s="174">
        <v>44378.0</v>
      </c>
      <c r="F195" s="176">
        <f t="shared" si="1"/>
        <v>43</v>
      </c>
      <c r="G195" s="174">
        <v>44719.0</v>
      </c>
      <c r="H195" s="176">
        <f t="shared" si="2"/>
        <v>32</v>
      </c>
      <c r="I195" s="175" t="s">
        <v>139</v>
      </c>
      <c r="J195" s="175">
        <v>701.0</v>
      </c>
      <c r="K195" s="179" t="s">
        <v>561</v>
      </c>
      <c r="L195" s="184"/>
      <c r="M195" s="184"/>
      <c r="N195" s="175" t="s">
        <v>17</v>
      </c>
      <c r="O195" s="178"/>
      <c r="P195" s="61"/>
      <c r="Q195" s="61"/>
      <c r="R195" s="61"/>
      <c r="S195" s="61"/>
      <c r="T195" s="61"/>
      <c r="U195" s="80"/>
      <c r="V195" s="80"/>
      <c r="W195" s="80"/>
    </row>
    <row r="196">
      <c r="A196" s="174">
        <v>45705.0</v>
      </c>
      <c r="B196" s="174">
        <v>45716.0</v>
      </c>
      <c r="C196" s="35">
        <v>32036.0</v>
      </c>
      <c r="D196" s="175" t="s">
        <v>89</v>
      </c>
      <c r="E196" s="174">
        <v>43739.0</v>
      </c>
      <c r="F196" s="176">
        <f t="shared" si="1"/>
        <v>64</v>
      </c>
      <c r="G196" s="174">
        <v>43770.0</v>
      </c>
      <c r="H196" s="176">
        <f t="shared" si="2"/>
        <v>63</v>
      </c>
      <c r="I196" s="175" t="s">
        <v>118</v>
      </c>
      <c r="J196" s="175" t="s">
        <v>565</v>
      </c>
      <c r="K196" s="179" t="s">
        <v>561</v>
      </c>
      <c r="L196" s="184"/>
      <c r="M196" s="184"/>
      <c r="N196" s="175" t="s">
        <v>17</v>
      </c>
      <c r="O196" s="178" t="s">
        <v>566</v>
      </c>
      <c r="P196" s="61"/>
      <c r="Q196" s="61"/>
      <c r="R196" s="61"/>
      <c r="S196" s="61"/>
      <c r="T196" s="61"/>
      <c r="U196" s="80"/>
      <c r="V196" s="80"/>
      <c r="W196" s="80"/>
    </row>
    <row r="197">
      <c r="A197" s="174">
        <v>45705.0</v>
      </c>
      <c r="B197" s="174">
        <v>45716.0</v>
      </c>
      <c r="C197" s="35">
        <v>2915.0</v>
      </c>
      <c r="D197" s="175" t="s">
        <v>134</v>
      </c>
      <c r="E197" s="174">
        <v>42887.0</v>
      </c>
      <c r="F197" s="176">
        <f t="shared" si="1"/>
        <v>92</v>
      </c>
      <c r="G197" s="174">
        <v>43210.0</v>
      </c>
      <c r="H197" s="176">
        <f t="shared" si="2"/>
        <v>82</v>
      </c>
      <c r="I197" s="175" t="s">
        <v>187</v>
      </c>
      <c r="J197" s="175" t="s">
        <v>567</v>
      </c>
      <c r="K197" s="179" t="s">
        <v>487</v>
      </c>
      <c r="L197" s="184"/>
      <c r="M197" s="184"/>
      <c r="N197" s="175" t="s">
        <v>17</v>
      </c>
      <c r="O197" s="178" t="s">
        <v>567</v>
      </c>
      <c r="P197" s="61"/>
      <c r="Q197" s="61"/>
      <c r="R197" s="61"/>
      <c r="S197" s="61"/>
      <c r="T197" s="61"/>
      <c r="U197" s="80"/>
      <c r="V197" s="80"/>
      <c r="W197" s="80"/>
    </row>
    <row r="198">
      <c r="A198" s="174">
        <v>45705.0</v>
      </c>
      <c r="B198" s="174">
        <v>45716.0</v>
      </c>
      <c r="C198" s="35">
        <v>11827.0</v>
      </c>
      <c r="D198" s="175" t="s">
        <v>568</v>
      </c>
      <c r="E198" s="174">
        <v>42423.0</v>
      </c>
      <c r="F198" s="176">
        <f t="shared" si="1"/>
        <v>108</v>
      </c>
      <c r="G198" s="174">
        <v>43971.0</v>
      </c>
      <c r="H198" s="176">
        <f t="shared" si="2"/>
        <v>57</v>
      </c>
      <c r="I198" s="175" t="s">
        <v>49</v>
      </c>
      <c r="J198" s="175" t="s">
        <v>567</v>
      </c>
      <c r="K198" s="179" t="s">
        <v>487</v>
      </c>
      <c r="L198" s="184"/>
      <c r="M198" s="184"/>
      <c r="N198" s="175" t="s">
        <v>17</v>
      </c>
      <c r="O198" s="178" t="s">
        <v>567</v>
      </c>
      <c r="P198" s="61"/>
      <c r="Q198" s="61"/>
      <c r="R198" s="61"/>
      <c r="S198" s="61"/>
      <c r="T198" s="61"/>
      <c r="U198" s="80"/>
      <c r="V198" s="80"/>
      <c r="W198" s="80"/>
    </row>
    <row r="199">
      <c r="A199" s="174">
        <v>45705.0</v>
      </c>
      <c r="B199" s="174">
        <v>45716.0</v>
      </c>
      <c r="C199" s="35">
        <v>225613.0</v>
      </c>
      <c r="D199" s="175" t="s">
        <v>142</v>
      </c>
      <c r="E199" s="174">
        <v>44866.0</v>
      </c>
      <c r="F199" s="176">
        <f t="shared" si="1"/>
        <v>27</v>
      </c>
      <c r="G199" s="174">
        <v>45525.0</v>
      </c>
      <c r="H199" s="176">
        <f t="shared" si="2"/>
        <v>6</v>
      </c>
      <c r="I199" s="175" t="s">
        <v>39</v>
      </c>
      <c r="J199" s="175">
        <v>535.0</v>
      </c>
      <c r="K199" s="179" t="s">
        <v>561</v>
      </c>
      <c r="L199" s="184"/>
      <c r="M199" s="184"/>
      <c r="N199" s="175" t="s">
        <v>17</v>
      </c>
      <c r="O199" s="178"/>
      <c r="P199" s="61"/>
      <c r="Q199" s="61"/>
      <c r="R199" s="61"/>
      <c r="S199" s="61"/>
      <c r="T199" s="61"/>
      <c r="U199" s="80"/>
      <c r="V199" s="80"/>
      <c r="W199" s="80"/>
    </row>
    <row r="200">
      <c r="A200" s="174">
        <v>45705.0</v>
      </c>
      <c r="B200" s="181">
        <v>45715.0</v>
      </c>
      <c r="C200" s="35">
        <v>206649.0</v>
      </c>
      <c r="D200" s="175" t="s">
        <v>42</v>
      </c>
      <c r="E200" s="174">
        <v>45352.0</v>
      </c>
      <c r="F200" s="176">
        <f t="shared" si="1"/>
        <v>11</v>
      </c>
      <c r="G200" s="174">
        <v>45369.0</v>
      </c>
      <c r="H200" s="176">
        <f t="shared" si="2"/>
        <v>11</v>
      </c>
      <c r="I200" s="175" t="s">
        <v>39</v>
      </c>
      <c r="J200" s="175">
        <v>535.0</v>
      </c>
      <c r="K200" s="179" t="s">
        <v>487</v>
      </c>
      <c r="L200" s="175" t="s">
        <v>54</v>
      </c>
      <c r="M200" s="175" t="s">
        <v>569</v>
      </c>
      <c r="N200" s="175" t="s">
        <v>20</v>
      </c>
      <c r="O200" s="178" t="s">
        <v>570</v>
      </c>
      <c r="P200" s="61"/>
      <c r="Q200" s="61"/>
      <c r="R200" s="61"/>
      <c r="S200" s="61"/>
      <c r="T200" s="61"/>
      <c r="U200" s="80"/>
      <c r="V200" s="80"/>
      <c r="W200" s="80"/>
    </row>
    <row r="201">
      <c r="A201" s="174">
        <v>45705.0</v>
      </c>
      <c r="B201" s="174">
        <v>45716.0</v>
      </c>
      <c r="C201" s="35">
        <v>233445.0</v>
      </c>
      <c r="D201" s="175" t="s">
        <v>42</v>
      </c>
      <c r="E201" s="174">
        <v>45474.0</v>
      </c>
      <c r="F201" s="176">
        <f t="shared" si="1"/>
        <v>7</v>
      </c>
      <c r="G201" s="174">
        <v>45602.0</v>
      </c>
      <c r="H201" s="176">
        <f t="shared" si="2"/>
        <v>3</v>
      </c>
      <c r="I201" s="175" t="s">
        <v>62</v>
      </c>
      <c r="J201" s="175">
        <v>104.0</v>
      </c>
      <c r="K201" s="179" t="s">
        <v>561</v>
      </c>
      <c r="L201" s="184"/>
      <c r="M201" s="184"/>
      <c r="N201" s="175" t="s">
        <v>17</v>
      </c>
      <c r="O201" s="178"/>
      <c r="P201" s="61"/>
      <c r="Q201" s="61"/>
      <c r="R201" s="61"/>
      <c r="S201" s="61"/>
      <c r="T201" s="61"/>
      <c r="U201" s="80"/>
      <c r="V201" s="80"/>
      <c r="W201" s="80"/>
    </row>
    <row r="202">
      <c r="A202" s="174">
        <v>45705.0</v>
      </c>
      <c r="B202" s="174">
        <v>45716.0</v>
      </c>
      <c r="C202" s="35">
        <v>210384.0</v>
      </c>
      <c r="D202" s="175" t="s">
        <v>42</v>
      </c>
      <c r="E202" s="174">
        <v>45383.0</v>
      </c>
      <c r="F202" s="176">
        <f t="shared" si="1"/>
        <v>10</v>
      </c>
      <c r="G202" s="174">
        <v>45397.0</v>
      </c>
      <c r="H202" s="176">
        <f t="shared" si="2"/>
        <v>10</v>
      </c>
      <c r="I202" s="175" t="s">
        <v>39</v>
      </c>
      <c r="J202" s="175">
        <v>502.0</v>
      </c>
      <c r="K202" s="179">
        <v>5000.0</v>
      </c>
      <c r="L202" s="184"/>
      <c r="M202" s="184"/>
      <c r="N202" s="175" t="s">
        <v>17</v>
      </c>
      <c r="O202" s="178"/>
      <c r="P202" s="61"/>
      <c r="Q202" s="61"/>
      <c r="R202" s="61"/>
      <c r="S202" s="61"/>
      <c r="T202" s="61"/>
      <c r="U202" s="80"/>
      <c r="V202" s="80"/>
      <c r="W202" s="80"/>
    </row>
    <row r="203">
      <c r="A203" s="174">
        <v>45695.0</v>
      </c>
      <c r="B203" s="174">
        <v>45712.0</v>
      </c>
      <c r="C203" s="35">
        <v>181567.0</v>
      </c>
      <c r="D203" s="175" t="s">
        <v>42</v>
      </c>
      <c r="E203" s="174">
        <v>45474.0</v>
      </c>
      <c r="F203" s="176">
        <f t="shared" si="1"/>
        <v>7</v>
      </c>
      <c r="G203" s="174">
        <v>45523.0</v>
      </c>
      <c r="H203" s="176">
        <f t="shared" si="2"/>
        <v>6</v>
      </c>
      <c r="I203" s="175" t="s">
        <v>62</v>
      </c>
      <c r="J203" s="175">
        <v>104.0</v>
      </c>
      <c r="K203" s="179" t="s">
        <v>74</v>
      </c>
      <c r="L203" s="175" t="s">
        <v>54</v>
      </c>
      <c r="M203" s="175" t="s">
        <v>571</v>
      </c>
      <c r="N203" s="175" t="s">
        <v>20</v>
      </c>
      <c r="O203" s="178" t="s">
        <v>510</v>
      </c>
      <c r="P203" s="61"/>
      <c r="Q203" s="61"/>
      <c r="R203" s="61"/>
      <c r="S203" s="61"/>
      <c r="T203" s="61"/>
      <c r="U203" s="80"/>
      <c r="V203" s="80"/>
      <c r="W203" s="80"/>
    </row>
    <row r="204">
      <c r="A204" s="174">
        <v>45705.0</v>
      </c>
      <c r="B204" s="174">
        <v>45716.0</v>
      </c>
      <c r="C204" s="35">
        <v>229946.0</v>
      </c>
      <c r="D204" s="175" t="s">
        <v>42</v>
      </c>
      <c r="E204" s="174">
        <v>45474.0</v>
      </c>
      <c r="F204" s="176">
        <f t="shared" si="1"/>
        <v>7</v>
      </c>
      <c r="G204" s="174">
        <v>45602.0</v>
      </c>
      <c r="H204" s="176">
        <f t="shared" si="2"/>
        <v>3</v>
      </c>
      <c r="I204" s="175" t="s">
        <v>39</v>
      </c>
      <c r="J204" s="175" t="s">
        <v>512</v>
      </c>
      <c r="K204" s="179" t="s">
        <v>561</v>
      </c>
      <c r="L204" s="184"/>
      <c r="M204" s="184"/>
      <c r="N204" s="175" t="s">
        <v>17</v>
      </c>
      <c r="O204" s="178"/>
      <c r="P204" s="61"/>
      <c r="Q204" s="61"/>
      <c r="R204" s="61"/>
      <c r="S204" s="61"/>
      <c r="T204" s="61"/>
      <c r="U204" s="80"/>
      <c r="V204" s="80"/>
      <c r="W204" s="80"/>
    </row>
    <row r="205">
      <c r="A205" s="174">
        <v>45705.0</v>
      </c>
      <c r="B205" s="174">
        <v>45716.0</v>
      </c>
      <c r="C205" s="35">
        <v>238540.0</v>
      </c>
      <c r="D205" s="175" t="s">
        <v>42</v>
      </c>
      <c r="E205" s="174">
        <v>45536.0</v>
      </c>
      <c r="F205" s="176">
        <f t="shared" si="1"/>
        <v>5</v>
      </c>
      <c r="G205" s="174">
        <v>45664.0</v>
      </c>
      <c r="H205" s="176">
        <f t="shared" si="2"/>
        <v>1</v>
      </c>
      <c r="I205" s="175" t="s">
        <v>62</v>
      </c>
      <c r="J205" s="175" t="s">
        <v>512</v>
      </c>
      <c r="K205" s="179" t="s">
        <v>561</v>
      </c>
      <c r="L205" s="184"/>
      <c r="M205" s="184"/>
      <c r="N205" s="175" t="s">
        <v>17</v>
      </c>
      <c r="O205" s="178"/>
      <c r="P205" s="61"/>
      <c r="Q205" s="61"/>
      <c r="R205" s="61"/>
      <c r="S205" s="61"/>
      <c r="T205" s="61"/>
      <c r="U205" s="80"/>
      <c r="V205" s="80"/>
      <c r="W205" s="80"/>
    </row>
    <row r="206">
      <c r="A206" s="174">
        <v>45705.0</v>
      </c>
      <c r="B206" s="174">
        <v>45712.0</v>
      </c>
      <c r="C206" s="35">
        <v>240710.0</v>
      </c>
      <c r="D206" s="175" t="s">
        <v>42</v>
      </c>
      <c r="E206" s="174">
        <v>45658.0</v>
      </c>
      <c r="F206" s="176">
        <f t="shared" si="1"/>
        <v>1</v>
      </c>
      <c r="G206" s="174">
        <v>45684.0</v>
      </c>
      <c r="H206" s="176">
        <f t="shared" si="2"/>
        <v>1</v>
      </c>
      <c r="I206" s="175" t="s">
        <v>43</v>
      </c>
      <c r="J206" s="184"/>
      <c r="K206" s="196"/>
      <c r="L206" s="184"/>
      <c r="M206" s="184"/>
      <c r="N206" s="175" t="s">
        <v>23</v>
      </c>
      <c r="O206" s="178"/>
      <c r="P206" s="61"/>
      <c r="Q206" s="61"/>
      <c r="R206" s="61"/>
      <c r="S206" s="61"/>
      <c r="T206" s="61"/>
      <c r="U206" s="80"/>
      <c r="V206" s="80"/>
      <c r="W206" s="80"/>
    </row>
    <row r="207">
      <c r="A207" s="174">
        <v>45705.0</v>
      </c>
      <c r="B207" s="174">
        <v>45716.0</v>
      </c>
      <c r="C207" s="35">
        <v>233163.0</v>
      </c>
      <c r="D207" s="175" t="s">
        <v>48</v>
      </c>
      <c r="E207" s="174">
        <v>45566.0</v>
      </c>
      <c r="F207" s="176">
        <f t="shared" si="1"/>
        <v>4</v>
      </c>
      <c r="G207" s="177">
        <v>45610.0</v>
      </c>
      <c r="H207" s="176">
        <f t="shared" si="2"/>
        <v>3</v>
      </c>
      <c r="I207" s="175" t="s">
        <v>46</v>
      </c>
      <c r="J207" s="175" t="s">
        <v>512</v>
      </c>
      <c r="K207" s="179" t="s">
        <v>561</v>
      </c>
      <c r="L207" s="184"/>
      <c r="M207" s="184"/>
      <c r="N207" s="175" t="s">
        <v>17</v>
      </c>
      <c r="O207" s="178"/>
      <c r="P207" s="61"/>
      <c r="Q207" s="61"/>
      <c r="R207" s="61"/>
      <c r="S207" s="61"/>
      <c r="T207" s="61"/>
      <c r="U207" s="80"/>
      <c r="V207" s="80"/>
      <c r="W207" s="80"/>
    </row>
    <row r="208">
      <c r="A208" s="174">
        <v>45705.0</v>
      </c>
      <c r="B208" s="174">
        <v>45716.0</v>
      </c>
      <c r="C208" s="35">
        <v>158688.0</v>
      </c>
      <c r="D208" s="175" t="s">
        <v>48</v>
      </c>
      <c r="E208" s="174">
        <v>44866.0</v>
      </c>
      <c r="F208" s="176">
        <f t="shared" si="1"/>
        <v>27</v>
      </c>
      <c r="G208" s="174">
        <v>44963.0</v>
      </c>
      <c r="H208" s="176">
        <f t="shared" si="2"/>
        <v>24</v>
      </c>
      <c r="I208" s="175" t="s">
        <v>67</v>
      </c>
      <c r="J208" s="175">
        <v>4040.0</v>
      </c>
      <c r="K208" s="179" t="s">
        <v>561</v>
      </c>
      <c r="L208" s="184"/>
      <c r="M208" s="184"/>
      <c r="N208" s="175" t="s">
        <v>17</v>
      </c>
      <c r="O208" s="178"/>
      <c r="P208" s="61"/>
      <c r="Q208" s="61"/>
      <c r="R208" s="61"/>
      <c r="S208" s="61"/>
      <c r="T208" s="61"/>
      <c r="U208" s="80"/>
      <c r="V208" s="80"/>
      <c r="W208" s="80"/>
    </row>
    <row r="209">
      <c r="A209" s="174">
        <v>45705.0</v>
      </c>
      <c r="B209" s="174">
        <v>45716.0</v>
      </c>
      <c r="C209" s="35">
        <v>230413.0</v>
      </c>
      <c r="D209" s="175" t="s">
        <v>48</v>
      </c>
      <c r="E209" s="174">
        <v>45413.0</v>
      </c>
      <c r="F209" s="176">
        <f t="shared" si="1"/>
        <v>9</v>
      </c>
      <c r="G209" s="177">
        <v>45575.0</v>
      </c>
      <c r="H209" s="176">
        <f t="shared" si="2"/>
        <v>4</v>
      </c>
      <c r="I209" s="175" t="s">
        <v>39</v>
      </c>
      <c r="J209" s="175" t="s">
        <v>512</v>
      </c>
      <c r="K209" s="179" t="s">
        <v>561</v>
      </c>
      <c r="L209" s="184"/>
      <c r="M209" s="184"/>
      <c r="N209" s="175" t="s">
        <v>17</v>
      </c>
      <c r="O209" s="178"/>
      <c r="P209" s="61"/>
      <c r="Q209" s="61"/>
      <c r="R209" s="61"/>
      <c r="S209" s="61"/>
      <c r="T209" s="61"/>
      <c r="U209" s="80"/>
      <c r="V209" s="80"/>
      <c r="W209" s="80"/>
    </row>
    <row r="210">
      <c r="A210" s="174">
        <v>45705.0</v>
      </c>
      <c r="B210" s="174">
        <v>45716.0</v>
      </c>
      <c r="C210" s="35">
        <v>177572.0</v>
      </c>
      <c r="D210" s="175" t="s">
        <v>48</v>
      </c>
      <c r="E210" s="174">
        <v>44986.0</v>
      </c>
      <c r="F210" s="176">
        <f t="shared" si="1"/>
        <v>23</v>
      </c>
      <c r="G210" s="174">
        <v>45117.0</v>
      </c>
      <c r="H210" s="194">
        <f t="shared" si="2"/>
        <v>19</v>
      </c>
      <c r="I210" s="175" t="s">
        <v>39</v>
      </c>
      <c r="J210" s="203">
        <v>516.0</v>
      </c>
      <c r="K210" s="204">
        <v>7000.0</v>
      </c>
      <c r="L210" s="184"/>
      <c r="M210" s="184"/>
      <c r="N210" s="175" t="s">
        <v>17</v>
      </c>
      <c r="O210" s="178"/>
      <c r="P210" s="61"/>
      <c r="Q210" s="61"/>
      <c r="R210" s="61"/>
      <c r="S210" s="61"/>
      <c r="T210" s="61"/>
      <c r="U210" s="80"/>
      <c r="V210" s="80"/>
      <c r="W210" s="80"/>
    </row>
    <row r="211">
      <c r="A211" s="174">
        <v>45705.0</v>
      </c>
      <c r="B211" s="174">
        <v>45713.0</v>
      </c>
      <c r="C211" s="35">
        <v>186085.0</v>
      </c>
      <c r="D211" s="175" t="s">
        <v>48</v>
      </c>
      <c r="E211" s="174">
        <v>45047.0</v>
      </c>
      <c r="F211" s="176">
        <f t="shared" si="1"/>
        <v>21</v>
      </c>
      <c r="G211" s="174">
        <v>45187.0</v>
      </c>
      <c r="H211" s="182">
        <f t="shared" si="2"/>
        <v>17</v>
      </c>
      <c r="I211" s="175" t="s">
        <v>39</v>
      </c>
      <c r="J211" s="175">
        <v>505.0</v>
      </c>
      <c r="K211" s="179">
        <v>2500.0</v>
      </c>
      <c r="L211" s="175" t="s">
        <v>54</v>
      </c>
      <c r="M211" s="175" t="s">
        <v>572</v>
      </c>
      <c r="N211" s="175" t="s">
        <v>20</v>
      </c>
      <c r="O211" s="178" t="s">
        <v>511</v>
      </c>
      <c r="P211" s="61"/>
      <c r="Q211" s="61"/>
      <c r="R211" s="61"/>
      <c r="S211" s="61"/>
      <c r="T211" s="61"/>
      <c r="U211" s="80"/>
      <c r="V211" s="80"/>
      <c r="W211" s="80"/>
    </row>
    <row r="212">
      <c r="A212" s="174">
        <v>45705.0</v>
      </c>
      <c r="B212" s="174">
        <v>45716.0</v>
      </c>
      <c r="C212" s="35">
        <v>209701.0</v>
      </c>
      <c r="D212" s="175" t="s">
        <v>48</v>
      </c>
      <c r="E212" s="174">
        <v>45323.0</v>
      </c>
      <c r="F212" s="176">
        <f t="shared" si="1"/>
        <v>12</v>
      </c>
      <c r="G212" s="174">
        <v>45391.0</v>
      </c>
      <c r="H212" s="176">
        <f t="shared" si="2"/>
        <v>10</v>
      </c>
      <c r="I212" s="175" t="s">
        <v>39</v>
      </c>
      <c r="J212" s="175">
        <v>524.0</v>
      </c>
      <c r="K212" s="179" t="s">
        <v>85</v>
      </c>
      <c r="L212" s="175" t="s">
        <v>68</v>
      </c>
      <c r="M212" s="184"/>
      <c r="N212" s="175" t="s">
        <v>17</v>
      </c>
      <c r="O212" s="178" t="s">
        <v>573</v>
      </c>
      <c r="P212" s="61"/>
      <c r="Q212" s="61"/>
      <c r="R212" s="61"/>
      <c r="S212" s="61"/>
      <c r="T212" s="61"/>
      <c r="U212" s="80"/>
      <c r="V212" s="80"/>
      <c r="W212" s="80"/>
    </row>
    <row r="213">
      <c r="A213" s="174">
        <v>45705.0</v>
      </c>
      <c r="B213" s="181">
        <v>45714.0</v>
      </c>
      <c r="C213" s="35">
        <v>200821.0</v>
      </c>
      <c r="D213" s="175" t="s">
        <v>48</v>
      </c>
      <c r="E213" s="174">
        <v>45231.0</v>
      </c>
      <c r="F213" s="176">
        <f t="shared" si="1"/>
        <v>15</v>
      </c>
      <c r="G213" s="174">
        <v>45322.0</v>
      </c>
      <c r="H213" s="176">
        <f t="shared" si="2"/>
        <v>12</v>
      </c>
      <c r="I213" s="175" t="s">
        <v>39</v>
      </c>
      <c r="J213" s="175">
        <v>535.0</v>
      </c>
      <c r="K213" s="179" t="s">
        <v>574</v>
      </c>
      <c r="L213" s="175" t="s">
        <v>54</v>
      </c>
      <c r="M213" s="175" t="s">
        <v>55</v>
      </c>
      <c r="N213" s="175" t="s">
        <v>15</v>
      </c>
      <c r="O213" s="178" t="s">
        <v>575</v>
      </c>
      <c r="P213" s="61"/>
      <c r="Q213" s="61"/>
      <c r="R213" s="61"/>
      <c r="S213" s="61"/>
      <c r="T213" s="61"/>
      <c r="U213" s="80"/>
      <c r="V213" s="80"/>
      <c r="W213" s="80"/>
    </row>
    <row r="214">
      <c r="A214" s="174">
        <v>45705.0</v>
      </c>
      <c r="B214" s="174">
        <v>45716.0</v>
      </c>
      <c r="C214" s="35">
        <v>208131.0</v>
      </c>
      <c r="D214" s="175" t="s">
        <v>48</v>
      </c>
      <c r="E214" s="174">
        <v>44470.0</v>
      </c>
      <c r="F214" s="176">
        <f t="shared" si="1"/>
        <v>40</v>
      </c>
      <c r="G214" s="174">
        <v>45378.0</v>
      </c>
      <c r="H214" s="176">
        <f t="shared" si="2"/>
        <v>11</v>
      </c>
      <c r="I214" s="175" t="s">
        <v>39</v>
      </c>
      <c r="J214" s="175" t="s">
        <v>31</v>
      </c>
      <c r="K214" s="179" t="s">
        <v>561</v>
      </c>
      <c r="L214" s="184"/>
      <c r="M214" s="184"/>
      <c r="N214" s="175" t="s">
        <v>17</v>
      </c>
      <c r="O214" s="178"/>
      <c r="P214" s="61"/>
      <c r="Q214" s="61"/>
      <c r="R214" s="61"/>
      <c r="S214" s="61"/>
      <c r="T214" s="61"/>
      <c r="U214" s="80"/>
      <c r="V214" s="80"/>
      <c r="W214" s="80"/>
    </row>
    <row r="215">
      <c r="A215" s="174">
        <v>45705.0</v>
      </c>
      <c r="B215" s="174">
        <v>45716.0</v>
      </c>
      <c r="C215" s="35">
        <v>210656.0</v>
      </c>
      <c r="D215" s="175" t="s">
        <v>48</v>
      </c>
      <c r="E215" s="174">
        <v>45383.0</v>
      </c>
      <c r="F215" s="176">
        <f t="shared" si="1"/>
        <v>10</v>
      </c>
      <c r="G215" s="174">
        <v>45401.0</v>
      </c>
      <c r="H215" s="176">
        <f t="shared" si="2"/>
        <v>10</v>
      </c>
      <c r="I215" s="175" t="s">
        <v>39</v>
      </c>
      <c r="J215" s="175">
        <v>501.0</v>
      </c>
      <c r="K215" s="179" t="s">
        <v>487</v>
      </c>
      <c r="L215" s="184"/>
      <c r="M215" s="184"/>
      <c r="N215" s="175" t="s">
        <v>17</v>
      </c>
      <c r="O215" s="178"/>
      <c r="P215" s="61"/>
      <c r="Q215" s="61"/>
      <c r="R215" s="61"/>
      <c r="S215" s="61"/>
      <c r="T215" s="61"/>
      <c r="U215" s="80"/>
      <c r="V215" s="80"/>
      <c r="W215" s="80"/>
    </row>
    <row r="216">
      <c r="A216" s="174">
        <v>45705.0</v>
      </c>
      <c r="B216" s="174">
        <v>45716.0</v>
      </c>
      <c r="C216" s="35">
        <v>216584.0</v>
      </c>
      <c r="D216" s="175" t="s">
        <v>48</v>
      </c>
      <c r="E216" s="174">
        <v>45413.0</v>
      </c>
      <c r="F216" s="176">
        <f t="shared" si="1"/>
        <v>9</v>
      </c>
      <c r="G216" s="174">
        <v>45450.0</v>
      </c>
      <c r="H216" s="176">
        <f t="shared" si="2"/>
        <v>8</v>
      </c>
      <c r="I216" s="175" t="s">
        <v>39</v>
      </c>
      <c r="J216" s="175">
        <v>514.0</v>
      </c>
      <c r="K216" s="179" t="s">
        <v>561</v>
      </c>
      <c r="L216" s="184"/>
      <c r="M216" s="184"/>
      <c r="N216" s="175" t="s">
        <v>17</v>
      </c>
      <c r="O216" s="178"/>
      <c r="P216" s="61"/>
      <c r="Q216" s="61"/>
      <c r="R216" s="61"/>
      <c r="S216" s="61"/>
      <c r="T216" s="61"/>
      <c r="U216" s="80"/>
      <c r="V216" s="80"/>
      <c r="W216" s="80"/>
    </row>
    <row r="217">
      <c r="A217" s="174">
        <v>45698.0</v>
      </c>
      <c r="B217" s="174">
        <v>45708.0</v>
      </c>
      <c r="C217" s="35">
        <v>218580.0</v>
      </c>
      <c r="D217" s="175" t="s">
        <v>48</v>
      </c>
      <c r="E217" s="174">
        <v>45444.0</v>
      </c>
      <c r="F217" s="176">
        <f t="shared" si="1"/>
        <v>8</v>
      </c>
      <c r="G217" s="174">
        <v>45472.0</v>
      </c>
      <c r="H217" s="176">
        <f t="shared" si="2"/>
        <v>7</v>
      </c>
      <c r="I217" s="175" t="s">
        <v>39</v>
      </c>
      <c r="J217" s="175">
        <v>501.0</v>
      </c>
      <c r="K217" s="180">
        <v>10000.0</v>
      </c>
      <c r="L217" s="175" t="s">
        <v>54</v>
      </c>
      <c r="M217" s="175" t="s">
        <v>576</v>
      </c>
      <c r="N217" s="175" t="s">
        <v>20</v>
      </c>
      <c r="O217" s="178" t="s">
        <v>511</v>
      </c>
      <c r="P217" s="61"/>
      <c r="Q217" s="61"/>
      <c r="R217" s="61"/>
      <c r="S217" s="61"/>
      <c r="T217" s="61"/>
      <c r="U217" s="80"/>
      <c r="V217" s="80"/>
      <c r="W217" s="80"/>
    </row>
    <row r="218">
      <c r="A218" s="174">
        <v>45705.0</v>
      </c>
      <c r="B218" s="174">
        <v>45705.0</v>
      </c>
      <c r="C218" s="35">
        <v>222145.0</v>
      </c>
      <c r="D218" s="175" t="s">
        <v>48</v>
      </c>
      <c r="E218" s="174">
        <v>45444.0</v>
      </c>
      <c r="F218" s="176">
        <f t="shared" si="1"/>
        <v>8</v>
      </c>
      <c r="G218" s="174">
        <v>45495.0</v>
      </c>
      <c r="H218" s="176">
        <f t="shared" si="2"/>
        <v>7</v>
      </c>
      <c r="I218" s="175" t="s">
        <v>39</v>
      </c>
      <c r="J218" s="175">
        <v>502.0</v>
      </c>
      <c r="K218" s="184"/>
      <c r="L218" s="175" t="s">
        <v>68</v>
      </c>
      <c r="M218" s="175" t="s">
        <v>577</v>
      </c>
      <c r="N218" s="175" t="s">
        <v>21</v>
      </c>
      <c r="O218" s="178" t="s">
        <v>578</v>
      </c>
      <c r="P218" s="61"/>
      <c r="Q218" s="61"/>
      <c r="R218" s="61"/>
      <c r="S218" s="61"/>
      <c r="T218" s="61"/>
      <c r="U218" s="80"/>
      <c r="V218" s="80"/>
      <c r="W218" s="80"/>
    </row>
    <row r="219">
      <c r="A219" s="174">
        <v>45705.0</v>
      </c>
      <c r="B219" s="174">
        <v>45716.0</v>
      </c>
      <c r="C219" s="35">
        <v>220950.0</v>
      </c>
      <c r="D219" s="175" t="s">
        <v>48</v>
      </c>
      <c r="E219" s="174">
        <v>45444.0</v>
      </c>
      <c r="F219" s="176">
        <f t="shared" si="1"/>
        <v>8</v>
      </c>
      <c r="G219" s="174">
        <v>45521.0</v>
      </c>
      <c r="H219" s="176">
        <f t="shared" si="2"/>
        <v>6</v>
      </c>
      <c r="I219" s="175" t="s">
        <v>39</v>
      </c>
      <c r="J219" s="175">
        <v>504.0</v>
      </c>
      <c r="K219" s="179">
        <v>7000.0</v>
      </c>
      <c r="L219" s="184"/>
      <c r="M219" s="184"/>
      <c r="N219" s="175" t="s">
        <v>17</v>
      </c>
      <c r="O219" s="178"/>
      <c r="P219" s="61"/>
      <c r="Q219" s="61"/>
      <c r="R219" s="61"/>
      <c r="S219" s="61"/>
      <c r="T219" s="61"/>
      <c r="U219" s="80"/>
      <c r="V219" s="80"/>
      <c r="W219" s="80"/>
    </row>
    <row r="220">
      <c r="A220" s="174">
        <v>45705.0</v>
      </c>
      <c r="B220" s="174">
        <v>45716.0</v>
      </c>
      <c r="C220" s="35">
        <v>223122.0</v>
      </c>
      <c r="D220" s="175" t="s">
        <v>48</v>
      </c>
      <c r="E220" s="174">
        <v>45474.0</v>
      </c>
      <c r="F220" s="176">
        <f t="shared" si="1"/>
        <v>7</v>
      </c>
      <c r="G220" s="174">
        <v>45547.0</v>
      </c>
      <c r="H220" s="176">
        <f t="shared" si="2"/>
        <v>5</v>
      </c>
      <c r="I220" s="175" t="s">
        <v>39</v>
      </c>
      <c r="J220" s="175" t="s">
        <v>512</v>
      </c>
      <c r="K220" s="179" t="s">
        <v>561</v>
      </c>
      <c r="L220" s="184"/>
      <c r="M220" s="184"/>
      <c r="N220" s="175" t="s">
        <v>17</v>
      </c>
      <c r="O220" s="178"/>
      <c r="P220" s="61"/>
      <c r="Q220" s="61"/>
      <c r="R220" s="61"/>
      <c r="S220" s="61"/>
      <c r="T220" s="61"/>
      <c r="U220" s="80"/>
      <c r="V220" s="80"/>
      <c r="W220" s="80"/>
    </row>
    <row r="221">
      <c r="A221" s="174">
        <v>45705.0</v>
      </c>
      <c r="B221" s="174">
        <v>45716.0</v>
      </c>
      <c r="C221" s="35">
        <v>231039.0</v>
      </c>
      <c r="D221" s="175" t="s">
        <v>48</v>
      </c>
      <c r="E221" s="174">
        <v>45505.0</v>
      </c>
      <c r="F221" s="176">
        <f t="shared" si="1"/>
        <v>6</v>
      </c>
      <c r="G221" s="177">
        <v>45580.0</v>
      </c>
      <c r="H221" s="176">
        <f t="shared" si="2"/>
        <v>4</v>
      </c>
      <c r="I221" s="175" t="s">
        <v>39</v>
      </c>
      <c r="J221" s="175" t="s">
        <v>512</v>
      </c>
      <c r="K221" s="179" t="s">
        <v>561</v>
      </c>
      <c r="L221" s="184"/>
      <c r="M221" s="184"/>
      <c r="N221" s="175" t="s">
        <v>17</v>
      </c>
      <c r="O221" s="178"/>
      <c r="P221" s="61"/>
      <c r="Q221" s="61"/>
      <c r="R221" s="61"/>
      <c r="S221" s="61"/>
      <c r="T221" s="61"/>
      <c r="U221" s="80"/>
      <c r="V221" s="80"/>
      <c r="W221" s="80"/>
    </row>
    <row r="222">
      <c r="A222" s="174">
        <v>45705.0</v>
      </c>
      <c r="B222" s="174">
        <v>45716.0</v>
      </c>
      <c r="C222" s="35">
        <v>233107.0</v>
      </c>
      <c r="D222" s="175" t="s">
        <v>48</v>
      </c>
      <c r="E222" s="174">
        <v>45231.0</v>
      </c>
      <c r="F222" s="176">
        <f t="shared" si="1"/>
        <v>15</v>
      </c>
      <c r="G222" s="174">
        <v>45597.0</v>
      </c>
      <c r="H222" s="176">
        <f t="shared" si="2"/>
        <v>3</v>
      </c>
      <c r="I222" s="175" t="s">
        <v>39</v>
      </c>
      <c r="J222" s="175" t="s">
        <v>31</v>
      </c>
      <c r="K222" s="179" t="s">
        <v>487</v>
      </c>
      <c r="L222" s="184"/>
      <c r="M222" s="184"/>
      <c r="N222" s="175" t="s">
        <v>17</v>
      </c>
      <c r="O222" s="178"/>
      <c r="P222" s="61"/>
      <c r="Q222" s="61"/>
      <c r="R222" s="61"/>
      <c r="S222" s="61"/>
      <c r="T222" s="61"/>
      <c r="U222" s="80"/>
      <c r="V222" s="80"/>
      <c r="W222" s="80"/>
    </row>
    <row r="223">
      <c r="A223" s="174">
        <v>45705.0</v>
      </c>
      <c r="B223" s="174">
        <v>45716.0</v>
      </c>
      <c r="C223" s="35">
        <v>235113.0</v>
      </c>
      <c r="D223" s="175" t="s">
        <v>48</v>
      </c>
      <c r="E223" s="174">
        <v>45597.0</v>
      </c>
      <c r="F223" s="176">
        <f t="shared" si="1"/>
        <v>3</v>
      </c>
      <c r="G223" s="177">
        <v>45618.0</v>
      </c>
      <c r="H223" s="176">
        <f t="shared" si="2"/>
        <v>3</v>
      </c>
      <c r="I223" s="175" t="s">
        <v>62</v>
      </c>
      <c r="J223" s="175" t="s">
        <v>512</v>
      </c>
      <c r="K223" s="179" t="s">
        <v>561</v>
      </c>
      <c r="L223" s="184"/>
      <c r="M223" s="184"/>
      <c r="N223" s="175" t="s">
        <v>17</v>
      </c>
      <c r="O223" s="178"/>
      <c r="P223" s="61"/>
      <c r="Q223" s="61"/>
      <c r="R223" s="61"/>
      <c r="S223" s="61"/>
      <c r="T223" s="61"/>
      <c r="U223" s="80"/>
      <c r="V223" s="80"/>
      <c r="W223" s="80"/>
    </row>
    <row r="224">
      <c r="A224" s="174">
        <v>45705.0</v>
      </c>
      <c r="B224" s="174">
        <v>45716.0</v>
      </c>
      <c r="C224" s="35">
        <v>236645.0</v>
      </c>
      <c r="D224" s="175" t="s">
        <v>48</v>
      </c>
      <c r="E224" s="174">
        <v>45597.0</v>
      </c>
      <c r="F224" s="176">
        <f t="shared" si="1"/>
        <v>3</v>
      </c>
      <c r="G224" s="174">
        <v>45635.0</v>
      </c>
      <c r="H224" s="176">
        <f t="shared" si="2"/>
        <v>2</v>
      </c>
      <c r="I224" s="175" t="s">
        <v>39</v>
      </c>
      <c r="J224" s="175" t="s">
        <v>512</v>
      </c>
      <c r="K224" s="179" t="s">
        <v>561</v>
      </c>
      <c r="L224" s="184"/>
      <c r="M224" s="184"/>
      <c r="N224" s="175" t="s">
        <v>17</v>
      </c>
      <c r="O224" s="178"/>
      <c r="P224" s="61"/>
      <c r="Q224" s="61"/>
      <c r="R224" s="61"/>
      <c r="S224" s="61"/>
      <c r="T224" s="61"/>
      <c r="U224" s="80"/>
      <c r="V224" s="80"/>
      <c r="W224" s="80"/>
    </row>
    <row r="225">
      <c r="A225" s="174">
        <v>45705.0</v>
      </c>
      <c r="B225" s="174">
        <v>45716.0</v>
      </c>
      <c r="C225" s="35">
        <v>237357.0</v>
      </c>
      <c r="D225" s="175" t="s">
        <v>48</v>
      </c>
      <c r="E225" s="174">
        <v>44986.0</v>
      </c>
      <c r="F225" s="176">
        <f t="shared" si="1"/>
        <v>23</v>
      </c>
      <c r="G225" s="177">
        <v>45644.0</v>
      </c>
      <c r="H225" s="176">
        <f t="shared" si="2"/>
        <v>2</v>
      </c>
      <c r="I225" s="175" t="s">
        <v>39</v>
      </c>
      <c r="J225" s="175">
        <v>516.0</v>
      </c>
      <c r="K225" s="179">
        <v>5000.0</v>
      </c>
      <c r="L225" s="184"/>
      <c r="M225" s="184"/>
      <c r="N225" s="175" t="s">
        <v>17</v>
      </c>
      <c r="O225" s="178"/>
      <c r="P225" s="61"/>
      <c r="Q225" s="61"/>
      <c r="R225" s="61"/>
      <c r="S225" s="61"/>
      <c r="T225" s="61"/>
      <c r="U225" s="80"/>
      <c r="V225" s="80"/>
      <c r="W225" s="80"/>
    </row>
    <row r="226">
      <c r="A226" s="174">
        <v>45705.0</v>
      </c>
      <c r="B226" s="174">
        <v>45716.0</v>
      </c>
      <c r="C226" s="35">
        <v>239066.0</v>
      </c>
      <c r="D226" s="175" t="s">
        <v>48</v>
      </c>
      <c r="E226" s="174">
        <v>45658.0</v>
      </c>
      <c r="F226" s="176">
        <f t="shared" si="1"/>
        <v>1</v>
      </c>
      <c r="G226" s="174">
        <v>45667.0</v>
      </c>
      <c r="H226" s="176">
        <f t="shared" si="2"/>
        <v>1</v>
      </c>
      <c r="I226" s="175" t="s">
        <v>62</v>
      </c>
      <c r="J226" s="175" t="s">
        <v>512</v>
      </c>
      <c r="K226" s="179" t="s">
        <v>561</v>
      </c>
      <c r="L226" s="184"/>
      <c r="M226" s="184"/>
      <c r="N226" s="175" t="s">
        <v>17</v>
      </c>
      <c r="O226" s="178"/>
      <c r="P226" s="61"/>
      <c r="Q226" s="61"/>
      <c r="R226" s="61"/>
      <c r="S226" s="61"/>
      <c r="T226" s="61"/>
      <c r="U226" s="80"/>
      <c r="V226" s="80"/>
      <c r="W226" s="80"/>
    </row>
    <row r="227">
      <c r="A227" s="174">
        <v>45694.0</v>
      </c>
      <c r="B227" s="174">
        <v>45712.0</v>
      </c>
      <c r="C227" s="35">
        <v>170704.0</v>
      </c>
      <c r="D227" s="175" t="s">
        <v>48</v>
      </c>
      <c r="E227" s="174">
        <v>44986.0</v>
      </c>
      <c r="F227" s="176">
        <f t="shared" si="1"/>
        <v>23</v>
      </c>
      <c r="G227" s="174">
        <v>45066.0</v>
      </c>
      <c r="H227" s="176">
        <f t="shared" si="2"/>
        <v>21</v>
      </c>
      <c r="I227" s="175" t="s">
        <v>49</v>
      </c>
      <c r="J227" s="175" t="s">
        <v>150</v>
      </c>
      <c r="K227" s="179">
        <v>5000.0</v>
      </c>
      <c r="L227" s="175" t="s">
        <v>54</v>
      </c>
      <c r="M227" s="175" t="s">
        <v>55</v>
      </c>
      <c r="N227" s="175" t="s">
        <v>15</v>
      </c>
      <c r="O227" s="178" t="s">
        <v>492</v>
      </c>
      <c r="P227" s="61"/>
      <c r="Q227" s="61"/>
      <c r="R227" s="61"/>
      <c r="S227" s="61"/>
      <c r="T227" s="61"/>
      <c r="U227" s="80"/>
      <c r="V227" s="80"/>
      <c r="W227" s="80"/>
    </row>
    <row r="228">
      <c r="A228" s="174">
        <v>45705.0</v>
      </c>
      <c r="B228" s="174">
        <v>45716.0</v>
      </c>
      <c r="C228" s="35">
        <v>240172.0</v>
      </c>
      <c r="D228" s="175" t="s">
        <v>48</v>
      </c>
      <c r="E228" s="174">
        <v>45658.0</v>
      </c>
      <c r="F228" s="176">
        <f t="shared" si="1"/>
        <v>1</v>
      </c>
      <c r="G228" s="174">
        <v>45681.0</v>
      </c>
      <c r="H228" s="176">
        <f t="shared" si="2"/>
        <v>1</v>
      </c>
      <c r="I228" s="175" t="s">
        <v>43</v>
      </c>
      <c r="J228" s="175" t="s">
        <v>512</v>
      </c>
      <c r="K228" s="179" t="s">
        <v>561</v>
      </c>
      <c r="L228" s="184"/>
      <c r="M228" s="184"/>
      <c r="N228" s="175" t="s">
        <v>17</v>
      </c>
      <c r="O228" s="178"/>
      <c r="P228" s="61"/>
      <c r="Q228" s="61"/>
      <c r="R228" s="61"/>
      <c r="S228" s="61"/>
      <c r="T228" s="61"/>
      <c r="U228" s="80"/>
      <c r="V228" s="80"/>
      <c r="W228" s="80"/>
    </row>
    <row r="229">
      <c r="A229" s="174">
        <v>45705.0</v>
      </c>
      <c r="B229" s="174">
        <v>45716.0</v>
      </c>
      <c r="C229" s="35">
        <v>241107.0</v>
      </c>
      <c r="D229" s="175" t="s">
        <v>48</v>
      </c>
      <c r="E229" s="174">
        <v>45658.0</v>
      </c>
      <c r="F229" s="176">
        <f t="shared" si="1"/>
        <v>1</v>
      </c>
      <c r="G229" s="174">
        <v>45694.0</v>
      </c>
      <c r="H229" s="176">
        <f t="shared" si="2"/>
        <v>0</v>
      </c>
      <c r="I229" s="175" t="s">
        <v>43</v>
      </c>
      <c r="J229" s="175" t="s">
        <v>512</v>
      </c>
      <c r="K229" s="179" t="s">
        <v>561</v>
      </c>
      <c r="L229" s="184"/>
      <c r="M229" s="184"/>
      <c r="N229" s="175" t="s">
        <v>17</v>
      </c>
      <c r="O229" s="178"/>
      <c r="P229" s="61"/>
      <c r="Q229" s="61"/>
      <c r="R229" s="61"/>
      <c r="S229" s="61"/>
      <c r="T229" s="61"/>
      <c r="U229" s="80"/>
      <c r="V229" s="80"/>
      <c r="W229" s="80"/>
    </row>
    <row r="230">
      <c r="A230" s="174">
        <v>45705.0</v>
      </c>
      <c r="B230" s="174">
        <v>45716.0</v>
      </c>
      <c r="C230" s="35">
        <v>226595.0</v>
      </c>
      <c r="D230" s="175" t="s">
        <v>240</v>
      </c>
      <c r="E230" s="174">
        <v>45505.0</v>
      </c>
      <c r="F230" s="176">
        <f t="shared" si="1"/>
        <v>6</v>
      </c>
      <c r="G230" s="174">
        <v>45535.0</v>
      </c>
      <c r="H230" s="176">
        <f t="shared" si="2"/>
        <v>5</v>
      </c>
      <c r="I230" s="175" t="s">
        <v>49</v>
      </c>
      <c r="J230" s="175" t="s">
        <v>512</v>
      </c>
      <c r="K230" s="179" t="s">
        <v>561</v>
      </c>
      <c r="L230" s="184"/>
      <c r="M230" s="184"/>
      <c r="N230" s="175" t="s">
        <v>17</v>
      </c>
      <c r="O230" s="178"/>
      <c r="P230" s="61"/>
      <c r="Q230" s="61"/>
      <c r="R230" s="61"/>
      <c r="S230" s="61"/>
      <c r="T230" s="61"/>
      <c r="U230" s="80"/>
      <c r="V230" s="80"/>
      <c r="W230" s="80"/>
    </row>
    <row r="231">
      <c r="A231" s="174">
        <v>45705.0</v>
      </c>
      <c r="B231" s="174">
        <v>45716.0</v>
      </c>
      <c r="C231" s="35">
        <v>237338.0</v>
      </c>
      <c r="D231" s="175" t="s">
        <v>240</v>
      </c>
      <c r="E231" s="174">
        <v>45413.0</v>
      </c>
      <c r="F231" s="176">
        <f t="shared" si="1"/>
        <v>9</v>
      </c>
      <c r="G231" s="177">
        <v>45643.0</v>
      </c>
      <c r="H231" s="176">
        <f t="shared" si="2"/>
        <v>2</v>
      </c>
      <c r="I231" s="175" t="s">
        <v>49</v>
      </c>
      <c r="J231" s="175" t="s">
        <v>512</v>
      </c>
      <c r="K231" s="179" t="s">
        <v>561</v>
      </c>
      <c r="L231" s="184"/>
      <c r="M231" s="184"/>
      <c r="N231" s="175" t="s">
        <v>17</v>
      </c>
      <c r="O231" s="178"/>
      <c r="P231" s="61"/>
      <c r="Q231" s="61"/>
      <c r="R231" s="61"/>
      <c r="S231" s="61"/>
      <c r="T231" s="61"/>
      <c r="U231" s="80"/>
      <c r="V231" s="80"/>
      <c r="W231" s="80"/>
    </row>
    <row r="232">
      <c r="A232" s="174">
        <v>45705.0</v>
      </c>
      <c r="B232" s="174">
        <v>45707.0</v>
      </c>
      <c r="C232" s="35">
        <v>167941.0</v>
      </c>
      <c r="D232" s="175" t="s">
        <v>240</v>
      </c>
      <c r="E232" s="174">
        <v>45170.0</v>
      </c>
      <c r="F232" s="176">
        <f t="shared" si="1"/>
        <v>17</v>
      </c>
      <c r="G232" s="177">
        <v>45248.0</v>
      </c>
      <c r="H232" s="176">
        <f t="shared" si="2"/>
        <v>15</v>
      </c>
      <c r="I232" s="175" t="s">
        <v>62</v>
      </c>
      <c r="J232" s="175">
        <v>120.0</v>
      </c>
      <c r="K232" s="175" t="s">
        <v>487</v>
      </c>
      <c r="L232" s="184"/>
      <c r="M232" s="175" t="s">
        <v>198</v>
      </c>
      <c r="N232" s="175" t="s">
        <v>21</v>
      </c>
      <c r="O232" s="178" t="s">
        <v>579</v>
      </c>
      <c r="P232" s="61"/>
      <c r="Q232" s="61"/>
      <c r="R232" s="61"/>
      <c r="S232" s="61"/>
      <c r="T232" s="61"/>
      <c r="U232" s="80"/>
      <c r="V232" s="80"/>
      <c r="W232" s="80"/>
    </row>
    <row r="233">
      <c r="A233" s="174">
        <v>45705.0</v>
      </c>
      <c r="B233" s="174">
        <v>45706.0</v>
      </c>
      <c r="C233" s="35">
        <v>202761.0</v>
      </c>
      <c r="D233" s="175" t="s">
        <v>48</v>
      </c>
      <c r="E233" s="174">
        <v>45292.0</v>
      </c>
      <c r="F233" s="176">
        <f t="shared" si="1"/>
        <v>13</v>
      </c>
      <c r="G233" s="174">
        <v>45349.0</v>
      </c>
      <c r="H233" s="176">
        <f t="shared" si="2"/>
        <v>12</v>
      </c>
      <c r="I233" s="175" t="s">
        <v>49</v>
      </c>
      <c r="J233" s="175">
        <v>210.0</v>
      </c>
      <c r="K233" s="179" t="s">
        <v>561</v>
      </c>
      <c r="L233" s="184"/>
      <c r="M233" s="184"/>
      <c r="N233" s="175" t="s">
        <v>16</v>
      </c>
      <c r="O233" s="178" t="s">
        <v>580</v>
      </c>
      <c r="P233" s="61"/>
      <c r="Q233" s="61"/>
      <c r="R233" s="61"/>
      <c r="S233" s="61"/>
      <c r="T233" s="61"/>
      <c r="U233" s="80"/>
      <c r="V233" s="80"/>
      <c r="W233" s="80"/>
    </row>
    <row r="234">
      <c r="A234" s="174">
        <v>45713.0</v>
      </c>
      <c r="B234" s="174">
        <v>45713.0</v>
      </c>
      <c r="C234" s="35">
        <v>164779.0</v>
      </c>
      <c r="D234" s="175" t="s">
        <v>240</v>
      </c>
      <c r="E234" s="174">
        <v>44958.0</v>
      </c>
      <c r="F234" s="176">
        <f t="shared" si="1"/>
        <v>24</v>
      </c>
      <c r="G234" s="174">
        <v>45007.0</v>
      </c>
      <c r="H234" s="176">
        <f t="shared" si="2"/>
        <v>23</v>
      </c>
      <c r="I234" s="175" t="s">
        <v>49</v>
      </c>
      <c r="J234" s="175">
        <v>259.0</v>
      </c>
      <c r="K234" s="179">
        <v>13000.0</v>
      </c>
      <c r="L234" s="175" t="s">
        <v>68</v>
      </c>
      <c r="M234" s="175" t="s">
        <v>55</v>
      </c>
      <c r="N234" s="175" t="s">
        <v>15</v>
      </c>
      <c r="O234" s="178" t="s">
        <v>492</v>
      </c>
      <c r="P234" s="61"/>
      <c r="Q234" s="61"/>
      <c r="R234" s="61"/>
      <c r="S234" s="61"/>
      <c r="T234" s="61"/>
      <c r="U234" s="80"/>
      <c r="V234" s="80"/>
      <c r="W234" s="80"/>
    </row>
    <row r="235">
      <c r="A235" s="174">
        <v>45705.0</v>
      </c>
      <c r="B235" s="174">
        <v>45716.0</v>
      </c>
      <c r="C235" s="35">
        <v>224187.0</v>
      </c>
      <c r="D235" s="175" t="s">
        <v>48</v>
      </c>
      <c r="E235" s="174">
        <v>45474.0</v>
      </c>
      <c r="F235" s="176">
        <f t="shared" si="1"/>
        <v>7</v>
      </c>
      <c r="G235" s="174">
        <v>45516.0</v>
      </c>
      <c r="H235" s="176">
        <f t="shared" si="2"/>
        <v>6</v>
      </c>
      <c r="I235" s="175" t="s">
        <v>62</v>
      </c>
      <c r="J235" s="175" t="s">
        <v>512</v>
      </c>
      <c r="K235" s="179" t="s">
        <v>561</v>
      </c>
      <c r="L235" s="184"/>
      <c r="M235" s="184"/>
      <c r="N235" s="175" t="s">
        <v>17</v>
      </c>
      <c r="O235" s="178"/>
      <c r="P235" s="61"/>
      <c r="Q235" s="61"/>
      <c r="R235" s="61"/>
      <c r="S235" s="61"/>
      <c r="T235" s="61"/>
      <c r="U235" s="80"/>
      <c r="V235" s="80"/>
      <c r="W235" s="80"/>
    </row>
    <row r="236">
      <c r="A236" s="174">
        <v>45712.0</v>
      </c>
      <c r="B236" s="174">
        <v>45716.0</v>
      </c>
      <c r="C236" s="35">
        <v>225204.0</v>
      </c>
      <c r="D236" s="175" t="s">
        <v>48</v>
      </c>
      <c r="E236" s="174">
        <v>45505.0</v>
      </c>
      <c r="F236" s="176">
        <f t="shared" si="1"/>
        <v>6</v>
      </c>
      <c r="G236" s="174">
        <v>45521.0</v>
      </c>
      <c r="H236" s="176">
        <f t="shared" si="2"/>
        <v>6</v>
      </c>
      <c r="I236" s="175" t="s">
        <v>62</v>
      </c>
      <c r="J236" s="175" t="s">
        <v>512</v>
      </c>
      <c r="K236" s="179">
        <v>5000.0</v>
      </c>
      <c r="L236" s="184"/>
      <c r="M236" s="184"/>
      <c r="N236" s="175" t="s">
        <v>18</v>
      </c>
      <c r="O236" s="178"/>
      <c r="P236" s="61"/>
      <c r="Q236" s="61"/>
      <c r="R236" s="61"/>
      <c r="S236" s="61"/>
      <c r="T236" s="61"/>
      <c r="U236" s="80"/>
      <c r="V236" s="80"/>
      <c r="W236" s="80"/>
    </row>
    <row r="237">
      <c r="A237" s="174">
        <v>45705.0</v>
      </c>
      <c r="B237" s="174">
        <v>45716.0</v>
      </c>
      <c r="C237" s="35">
        <v>229821.0</v>
      </c>
      <c r="D237" s="175" t="s">
        <v>240</v>
      </c>
      <c r="E237" s="174">
        <v>45536.0</v>
      </c>
      <c r="F237" s="176">
        <f t="shared" si="1"/>
        <v>5</v>
      </c>
      <c r="G237" s="174">
        <v>45568.0</v>
      </c>
      <c r="H237" s="176">
        <f t="shared" si="2"/>
        <v>4</v>
      </c>
      <c r="I237" s="175" t="s">
        <v>43</v>
      </c>
      <c r="J237" s="175" t="s">
        <v>246</v>
      </c>
      <c r="K237" s="179">
        <v>15500.0</v>
      </c>
      <c r="L237" s="184"/>
      <c r="M237" s="184"/>
      <c r="N237" s="175" t="s">
        <v>17</v>
      </c>
      <c r="O237" s="178"/>
      <c r="P237" s="61"/>
      <c r="Q237" s="61"/>
      <c r="R237" s="61"/>
      <c r="S237" s="61"/>
      <c r="T237" s="61"/>
      <c r="U237" s="80"/>
      <c r="V237" s="80"/>
      <c r="W237" s="80"/>
    </row>
    <row r="238">
      <c r="A238" s="174">
        <v>45705.0</v>
      </c>
      <c r="B238" s="174">
        <v>45716.0</v>
      </c>
      <c r="C238" s="35">
        <v>231841.0</v>
      </c>
      <c r="D238" s="175" t="s">
        <v>240</v>
      </c>
      <c r="E238" s="174">
        <v>45566.0</v>
      </c>
      <c r="F238" s="176">
        <f t="shared" si="1"/>
        <v>4</v>
      </c>
      <c r="G238" s="177">
        <v>45586.0</v>
      </c>
      <c r="H238" s="176">
        <f t="shared" si="2"/>
        <v>4</v>
      </c>
      <c r="I238" s="175" t="s">
        <v>62</v>
      </c>
      <c r="J238" s="175" t="s">
        <v>512</v>
      </c>
      <c r="K238" s="179" t="s">
        <v>561</v>
      </c>
      <c r="L238" s="184"/>
      <c r="M238" s="184"/>
      <c r="N238" s="175" t="s">
        <v>17</v>
      </c>
      <c r="O238" s="178"/>
      <c r="P238" s="61"/>
      <c r="Q238" s="61"/>
      <c r="R238" s="61"/>
      <c r="S238" s="61"/>
      <c r="T238" s="61"/>
      <c r="U238" s="80"/>
      <c r="V238" s="80"/>
      <c r="W238" s="80"/>
    </row>
    <row r="239">
      <c r="A239" s="174">
        <v>45705.0</v>
      </c>
      <c r="B239" s="174">
        <v>45716.0</v>
      </c>
      <c r="C239" s="35">
        <v>217350.0</v>
      </c>
      <c r="D239" s="175" t="s">
        <v>59</v>
      </c>
      <c r="E239" s="174">
        <v>45383.0</v>
      </c>
      <c r="F239" s="176">
        <f t="shared" si="1"/>
        <v>10</v>
      </c>
      <c r="G239" s="174">
        <v>45509.0</v>
      </c>
      <c r="H239" s="176">
        <f t="shared" si="2"/>
        <v>6</v>
      </c>
      <c r="I239" s="175" t="s">
        <v>46</v>
      </c>
      <c r="J239" s="175" t="s">
        <v>512</v>
      </c>
      <c r="K239" s="179" t="s">
        <v>561</v>
      </c>
      <c r="L239" s="184"/>
      <c r="M239" s="184"/>
      <c r="N239" s="175" t="s">
        <v>17</v>
      </c>
      <c r="O239" s="178"/>
      <c r="P239" s="61"/>
      <c r="Q239" s="61"/>
      <c r="R239" s="61"/>
      <c r="S239" s="61"/>
      <c r="T239" s="61"/>
      <c r="U239" s="80"/>
      <c r="V239" s="80"/>
      <c r="W239" s="80"/>
    </row>
    <row r="240">
      <c r="A240" s="174">
        <v>45705.0</v>
      </c>
      <c r="B240" s="174">
        <v>45716.0</v>
      </c>
      <c r="C240" s="35">
        <v>203143.0</v>
      </c>
      <c r="D240" s="175" t="s">
        <v>59</v>
      </c>
      <c r="E240" s="174">
        <v>45323.0</v>
      </c>
      <c r="F240" s="176">
        <f t="shared" si="1"/>
        <v>12</v>
      </c>
      <c r="G240" s="174">
        <v>45360.0</v>
      </c>
      <c r="H240" s="176">
        <f t="shared" si="2"/>
        <v>11</v>
      </c>
      <c r="I240" s="175" t="s">
        <v>49</v>
      </c>
      <c r="J240" s="175">
        <v>222.0</v>
      </c>
      <c r="K240" s="179" t="s">
        <v>561</v>
      </c>
      <c r="L240" s="184"/>
      <c r="M240" s="175" t="s">
        <v>581</v>
      </c>
      <c r="N240" s="175" t="s">
        <v>17</v>
      </c>
      <c r="O240" s="178" t="s">
        <v>332</v>
      </c>
      <c r="P240" s="61"/>
      <c r="Q240" s="61"/>
      <c r="R240" s="61"/>
      <c r="S240" s="61"/>
      <c r="T240" s="61"/>
      <c r="U240" s="80"/>
      <c r="V240" s="80"/>
      <c r="W240" s="80"/>
    </row>
    <row r="241">
      <c r="A241" s="174">
        <v>45705.0</v>
      </c>
      <c r="B241" s="174">
        <v>45716.0</v>
      </c>
      <c r="C241" s="35">
        <v>218090.0</v>
      </c>
      <c r="D241" s="175" t="s">
        <v>59</v>
      </c>
      <c r="E241" s="174">
        <v>45444.0</v>
      </c>
      <c r="F241" s="176">
        <f t="shared" si="1"/>
        <v>8</v>
      </c>
      <c r="G241" s="174">
        <v>45457.0</v>
      </c>
      <c r="H241" s="176">
        <f t="shared" si="2"/>
        <v>8</v>
      </c>
      <c r="I241" s="175" t="s">
        <v>62</v>
      </c>
      <c r="J241" s="175">
        <v>104.0</v>
      </c>
      <c r="K241" s="179" t="s">
        <v>561</v>
      </c>
      <c r="L241" s="184"/>
      <c r="M241" s="184"/>
      <c r="N241" s="175" t="s">
        <v>17</v>
      </c>
      <c r="O241" s="178"/>
      <c r="P241" s="61"/>
      <c r="Q241" s="61"/>
      <c r="R241" s="61"/>
      <c r="S241" s="61"/>
      <c r="T241" s="61"/>
      <c r="U241" s="80"/>
      <c r="V241" s="80"/>
      <c r="W241" s="80"/>
    </row>
    <row r="242">
      <c r="A242" s="174">
        <v>45705.0</v>
      </c>
      <c r="B242" s="174">
        <v>45716.0</v>
      </c>
      <c r="C242" s="35">
        <v>223684.0</v>
      </c>
      <c r="D242" s="175" t="s">
        <v>59</v>
      </c>
      <c r="E242" s="174">
        <v>45505.0</v>
      </c>
      <c r="F242" s="176">
        <f t="shared" si="1"/>
        <v>6</v>
      </c>
      <c r="G242" s="174">
        <v>45509.0</v>
      </c>
      <c r="H242" s="176">
        <f t="shared" si="2"/>
        <v>6</v>
      </c>
      <c r="I242" s="175" t="s">
        <v>62</v>
      </c>
      <c r="J242" s="175" t="s">
        <v>512</v>
      </c>
      <c r="K242" s="179" t="s">
        <v>561</v>
      </c>
      <c r="L242" s="184"/>
      <c r="M242" s="184"/>
      <c r="N242" s="175" t="s">
        <v>17</v>
      </c>
      <c r="O242" s="178"/>
      <c r="P242" s="61"/>
      <c r="Q242" s="61"/>
      <c r="R242" s="61"/>
      <c r="S242" s="61"/>
      <c r="T242" s="61"/>
      <c r="U242" s="80"/>
      <c r="V242" s="80"/>
      <c r="W242" s="80"/>
    </row>
    <row r="243">
      <c r="A243" s="174">
        <v>45705.0</v>
      </c>
      <c r="B243" s="174">
        <v>45716.0</v>
      </c>
      <c r="C243" s="35">
        <v>186858.0</v>
      </c>
      <c r="D243" s="175" t="s">
        <v>59</v>
      </c>
      <c r="E243" s="174">
        <v>45139.0</v>
      </c>
      <c r="F243" s="176">
        <f t="shared" si="1"/>
        <v>18</v>
      </c>
      <c r="G243" s="174">
        <v>45206.0</v>
      </c>
      <c r="H243" s="182">
        <f t="shared" si="2"/>
        <v>16</v>
      </c>
      <c r="I243" s="175" t="s">
        <v>39</v>
      </c>
      <c r="J243" s="175">
        <v>535.0</v>
      </c>
      <c r="K243" s="179" t="s">
        <v>487</v>
      </c>
      <c r="L243" s="184"/>
      <c r="M243" s="184"/>
      <c r="N243" s="175" t="s">
        <v>17</v>
      </c>
      <c r="O243" s="178"/>
      <c r="P243" s="61"/>
      <c r="Q243" s="61"/>
      <c r="R243" s="61"/>
      <c r="S243" s="61"/>
      <c r="T243" s="61"/>
      <c r="U243" s="80"/>
      <c r="V243" s="80"/>
      <c r="W243" s="80"/>
    </row>
    <row r="244">
      <c r="A244" s="174">
        <v>45705.0</v>
      </c>
      <c r="B244" s="174">
        <v>45709.0</v>
      </c>
      <c r="C244" s="35">
        <v>190523.0</v>
      </c>
      <c r="D244" s="175" t="s">
        <v>59</v>
      </c>
      <c r="E244" s="174">
        <v>45200.0</v>
      </c>
      <c r="F244" s="176">
        <f t="shared" si="1"/>
        <v>16</v>
      </c>
      <c r="G244" s="174">
        <v>45231.0</v>
      </c>
      <c r="H244" s="182">
        <f t="shared" si="2"/>
        <v>15</v>
      </c>
      <c r="I244" s="175" t="s">
        <v>39</v>
      </c>
      <c r="J244" s="175">
        <v>535.0</v>
      </c>
      <c r="K244" s="180">
        <v>7000.0</v>
      </c>
      <c r="L244" s="184"/>
      <c r="M244" s="175" t="s">
        <v>53</v>
      </c>
      <c r="N244" s="175" t="s">
        <v>15</v>
      </c>
      <c r="O244" s="178" t="s">
        <v>582</v>
      </c>
      <c r="P244" s="61"/>
      <c r="Q244" s="61"/>
      <c r="R244" s="61"/>
      <c r="S244" s="61"/>
      <c r="T244" s="61"/>
      <c r="U244" s="80"/>
      <c r="V244" s="80"/>
      <c r="W244" s="80"/>
    </row>
    <row r="245">
      <c r="A245" s="174">
        <v>45705.0</v>
      </c>
      <c r="B245" s="174">
        <v>45716.0</v>
      </c>
      <c r="C245" s="35">
        <v>205734.0</v>
      </c>
      <c r="D245" s="175" t="s">
        <v>59</v>
      </c>
      <c r="E245" s="174">
        <v>45352.0</v>
      </c>
      <c r="F245" s="176">
        <f t="shared" si="1"/>
        <v>11</v>
      </c>
      <c r="G245" s="174">
        <v>45367.0</v>
      </c>
      <c r="H245" s="176">
        <f t="shared" si="2"/>
        <v>11</v>
      </c>
      <c r="I245" s="175" t="s">
        <v>39</v>
      </c>
      <c r="J245" s="175" t="s">
        <v>512</v>
      </c>
      <c r="K245" s="179" t="s">
        <v>487</v>
      </c>
      <c r="L245" s="184"/>
      <c r="M245" s="184"/>
      <c r="N245" s="175" t="s">
        <v>17</v>
      </c>
      <c r="O245" s="178"/>
      <c r="P245" s="61"/>
      <c r="Q245" s="61"/>
      <c r="R245" s="61"/>
      <c r="S245" s="61"/>
      <c r="T245" s="61"/>
      <c r="U245" s="80"/>
      <c r="V245" s="80"/>
      <c r="W245" s="80"/>
    </row>
    <row r="246">
      <c r="A246" s="174">
        <v>45705.0</v>
      </c>
      <c r="B246" s="174">
        <v>45716.0</v>
      </c>
      <c r="C246" s="35">
        <v>221917.0</v>
      </c>
      <c r="D246" s="175" t="s">
        <v>59</v>
      </c>
      <c r="E246" s="174">
        <v>45474.0</v>
      </c>
      <c r="F246" s="176">
        <f t="shared" si="1"/>
        <v>7</v>
      </c>
      <c r="G246" s="174">
        <v>45490.0</v>
      </c>
      <c r="H246" s="176">
        <f t="shared" si="2"/>
        <v>7</v>
      </c>
      <c r="I246" s="175" t="s">
        <v>39</v>
      </c>
      <c r="J246" s="175">
        <v>501.0</v>
      </c>
      <c r="K246" s="179" t="s">
        <v>561</v>
      </c>
      <c r="L246" s="184"/>
      <c r="M246" s="184"/>
      <c r="N246" s="175" t="s">
        <v>17</v>
      </c>
      <c r="O246" s="178"/>
      <c r="P246" s="61"/>
      <c r="Q246" s="61"/>
      <c r="R246" s="61"/>
      <c r="S246" s="61"/>
      <c r="T246" s="61"/>
      <c r="U246" s="80"/>
      <c r="V246" s="80"/>
      <c r="W246" s="80"/>
    </row>
    <row r="247">
      <c r="A247" s="174">
        <v>45705.0</v>
      </c>
      <c r="B247" s="174">
        <v>45716.0</v>
      </c>
      <c r="C247" s="35">
        <v>227254.0</v>
      </c>
      <c r="D247" s="175" t="s">
        <v>59</v>
      </c>
      <c r="E247" s="174">
        <v>45505.0</v>
      </c>
      <c r="F247" s="176">
        <f t="shared" si="1"/>
        <v>6</v>
      </c>
      <c r="G247" s="174">
        <v>45545.0</v>
      </c>
      <c r="H247" s="176">
        <f t="shared" si="2"/>
        <v>5</v>
      </c>
      <c r="I247" s="175" t="s">
        <v>39</v>
      </c>
      <c r="J247" s="175" t="s">
        <v>512</v>
      </c>
      <c r="K247" s="179" t="s">
        <v>561</v>
      </c>
      <c r="L247" s="184"/>
      <c r="M247" s="184"/>
      <c r="N247" s="175" t="s">
        <v>17</v>
      </c>
      <c r="O247" s="178"/>
      <c r="P247" s="61"/>
      <c r="Q247" s="61"/>
      <c r="R247" s="61"/>
      <c r="S247" s="61"/>
      <c r="T247" s="61"/>
      <c r="U247" s="80"/>
      <c r="V247" s="80"/>
      <c r="W247" s="80"/>
    </row>
    <row r="248">
      <c r="A248" s="174">
        <v>45705.0</v>
      </c>
      <c r="B248" s="174">
        <v>45716.0</v>
      </c>
      <c r="C248" s="35">
        <v>233887.0</v>
      </c>
      <c r="D248" s="175" t="s">
        <v>59</v>
      </c>
      <c r="E248" s="174">
        <v>45566.0</v>
      </c>
      <c r="F248" s="176">
        <f t="shared" si="1"/>
        <v>4</v>
      </c>
      <c r="G248" s="177">
        <v>45609.0</v>
      </c>
      <c r="H248" s="176">
        <f t="shared" si="2"/>
        <v>3</v>
      </c>
      <c r="I248" s="175" t="s">
        <v>39</v>
      </c>
      <c r="J248" s="175" t="s">
        <v>512</v>
      </c>
      <c r="K248" s="179" t="s">
        <v>561</v>
      </c>
      <c r="L248" s="184"/>
      <c r="M248" s="184"/>
      <c r="N248" s="175" t="s">
        <v>17</v>
      </c>
      <c r="O248" s="178"/>
      <c r="P248" s="61"/>
      <c r="Q248" s="61"/>
      <c r="R248" s="61"/>
      <c r="S248" s="61"/>
      <c r="T248" s="61"/>
      <c r="U248" s="80"/>
      <c r="V248" s="80"/>
      <c r="W248" s="80"/>
    </row>
    <row r="249">
      <c r="A249" s="174">
        <v>45705.0</v>
      </c>
      <c r="B249" s="174">
        <v>45716.0</v>
      </c>
      <c r="C249" s="35">
        <v>193119.0</v>
      </c>
      <c r="D249" s="175" t="s">
        <v>65</v>
      </c>
      <c r="E249" s="174">
        <v>44958.0</v>
      </c>
      <c r="F249" s="176">
        <f t="shared" si="1"/>
        <v>24</v>
      </c>
      <c r="G249" s="177">
        <v>45247.0</v>
      </c>
      <c r="H249" s="205">
        <f t="shared" si="2"/>
        <v>15</v>
      </c>
      <c r="I249" s="175" t="s">
        <v>62</v>
      </c>
      <c r="J249" s="203">
        <v>101.0</v>
      </c>
      <c r="K249" s="204" t="s">
        <v>583</v>
      </c>
      <c r="L249" s="184"/>
      <c r="M249" s="177">
        <v>45642.0</v>
      </c>
      <c r="N249" s="175" t="s">
        <v>17</v>
      </c>
      <c r="O249" s="178" t="s">
        <v>511</v>
      </c>
      <c r="P249" s="61"/>
      <c r="Q249" s="61"/>
      <c r="R249" s="61"/>
      <c r="S249" s="61"/>
      <c r="T249" s="61"/>
      <c r="U249" s="80"/>
      <c r="V249" s="80"/>
      <c r="W249" s="80"/>
    </row>
    <row r="250">
      <c r="A250" s="174">
        <v>45705.0</v>
      </c>
      <c r="B250" s="174">
        <v>45716.0</v>
      </c>
      <c r="C250" s="35">
        <v>112546.0</v>
      </c>
      <c r="D250" s="175" t="s">
        <v>65</v>
      </c>
      <c r="E250" s="174">
        <v>44470.0</v>
      </c>
      <c r="F250" s="176">
        <f t="shared" si="1"/>
        <v>40</v>
      </c>
      <c r="G250" s="174">
        <v>44580.0</v>
      </c>
      <c r="H250" s="176">
        <f t="shared" si="2"/>
        <v>37</v>
      </c>
      <c r="I250" s="175" t="s">
        <v>39</v>
      </c>
      <c r="J250" s="197">
        <v>516.0</v>
      </c>
      <c r="K250" s="202" t="s">
        <v>561</v>
      </c>
      <c r="L250" s="184"/>
      <c r="M250" s="184"/>
      <c r="N250" s="175" t="s">
        <v>17</v>
      </c>
      <c r="O250" s="178"/>
      <c r="P250" s="61"/>
      <c r="Q250" s="61"/>
      <c r="R250" s="61"/>
      <c r="S250" s="61"/>
      <c r="T250" s="61"/>
      <c r="U250" s="80"/>
      <c r="V250" s="80"/>
      <c r="W250" s="80"/>
    </row>
    <row r="251">
      <c r="A251" s="174">
        <v>45705.0</v>
      </c>
      <c r="B251" s="174">
        <v>45712.0</v>
      </c>
      <c r="C251" s="35">
        <v>151153.0</v>
      </c>
      <c r="D251" s="175" t="s">
        <v>65</v>
      </c>
      <c r="E251" s="174">
        <v>44774.0</v>
      </c>
      <c r="F251" s="176">
        <f t="shared" si="1"/>
        <v>30</v>
      </c>
      <c r="G251" s="177">
        <v>44881.0</v>
      </c>
      <c r="H251" s="176">
        <f t="shared" si="2"/>
        <v>27</v>
      </c>
      <c r="I251" s="175" t="s">
        <v>62</v>
      </c>
      <c r="J251" s="184"/>
      <c r="K251" s="196"/>
      <c r="L251" s="184"/>
      <c r="M251" s="175" t="s">
        <v>208</v>
      </c>
      <c r="N251" s="175" t="s">
        <v>21</v>
      </c>
      <c r="O251" s="178" t="s">
        <v>208</v>
      </c>
      <c r="P251" s="61"/>
      <c r="Q251" s="61"/>
      <c r="R251" s="61"/>
      <c r="S251" s="61"/>
      <c r="T251" s="61"/>
      <c r="U251" s="80"/>
      <c r="V251" s="80"/>
      <c r="W251" s="80"/>
    </row>
    <row r="252">
      <c r="A252" s="174">
        <v>45705.0</v>
      </c>
      <c r="B252" s="174">
        <v>45716.0</v>
      </c>
      <c r="C252" s="35">
        <v>223296.0</v>
      </c>
      <c r="D252" s="175" t="s">
        <v>65</v>
      </c>
      <c r="E252" s="174">
        <v>45413.0</v>
      </c>
      <c r="F252" s="176">
        <f t="shared" si="1"/>
        <v>9</v>
      </c>
      <c r="G252" s="174">
        <v>45505.0</v>
      </c>
      <c r="H252" s="176">
        <f t="shared" si="2"/>
        <v>6</v>
      </c>
      <c r="I252" s="175" t="s">
        <v>39</v>
      </c>
      <c r="J252" s="200" t="s">
        <v>512</v>
      </c>
      <c r="K252" s="179" t="s">
        <v>561</v>
      </c>
      <c r="L252" s="184"/>
      <c r="M252" s="184"/>
      <c r="N252" s="175" t="s">
        <v>17</v>
      </c>
      <c r="O252" s="178"/>
      <c r="P252" s="61"/>
      <c r="Q252" s="61"/>
      <c r="R252" s="61"/>
      <c r="S252" s="61"/>
      <c r="T252" s="61"/>
      <c r="U252" s="80"/>
      <c r="V252" s="80"/>
      <c r="W252" s="80"/>
    </row>
    <row r="253">
      <c r="A253" s="174">
        <v>45705.0</v>
      </c>
      <c r="B253" s="174">
        <v>45716.0</v>
      </c>
      <c r="C253" s="35">
        <v>241889.0</v>
      </c>
      <c r="D253" s="175" t="s">
        <v>65</v>
      </c>
      <c r="E253" s="174">
        <v>45627.0</v>
      </c>
      <c r="F253" s="176">
        <f t="shared" si="1"/>
        <v>2</v>
      </c>
      <c r="G253" s="174">
        <v>45692.0</v>
      </c>
      <c r="H253" s="176">
        <f t="shared" si="2"/>
        <v>0</v>
      </c>
      <c r="I253" s="175" t="s">
        <v>39</v>
      </c>
      <c r="J253" s="203" t="s">
        <v>512</v>
      </c>
      <c r="K253" s="179" t="s">
        <v>561</v>
      </c>
      <c r="L253" s="184"/>
      <c r="M253" s="184"/>
      <c r="N253" s="175" t="s">
        <v>17</v>
      </c>
      <c r="O253" s="178"/>
      <c r="P253" s="61"/>
      <c r="Q253" s="61"/>
      <c r="R253" s="61"/>
      <c r="S253" s="61"/>
      <c r="T253" s="61"/>
      <c r="U253" s="80"/>
      <c r="V253" s="80"/>
      <c r="W253" s="80"/>
    </row>
    <row r="254">
      <c r="A254" s="174">
        <v>45705.0</v>
      </c>
      <c r="B254" s="174">
        <v>45716.0</v>
      </c>
      <c r="C254" s="35">
        <v>236477.0</v>
      </c>
      <c r="D254" s="175" t="s">
        <v>65</v>
      </c>
      <c r="E254" s="174">
        <v>45474.0</v>
      </c>
      <c r="F254" s="176">
        <f t="shared" si="1"/>
        <v>7</v>
      </c>
      <c r="G254" s="174">
        <v>45635.0</v>
      </c>
      <c r="H254" s="176">
        <f t="shared" si="2"/>
        <v>2</v>
      </c>
      <c r="I254" s="175" t="s">
        <v>39</v>
      </c>
      <c r="J254" s="203" t="s">
        <v>512</v>
      </c>
      <c r="K254" s="179" t="s">
        <v>561</v>
      </c>
      <c r="L254" s="184"/>
      <c r="M254" s="184"/>
      <c r="N254" s="175" t="s">
        <v>17</v>
      </c>
      <c r="O254" s="178"/>
      <c r="P254" s="61"/>
      <c r="Q254" s="61"/>
      <c r="R254" s="61"/>
      <c r="S254" s="61"/>
      <c r="T254" s="61"/>
      <c r="U254" s="80"/>
      <c r="V254" s="80"/>
      <c r="W254" s="80"/>
    </row>
    <row r="255">
      <c r="A255" s="174">
        <v>45705.0</v>
      </c>
      <c r="B255" s="174">
        <v>45716.0</v>
      </c>
      <c r="C255" s="35">
        <v>203687.0</v>
      </c>
      <c r="D255" s="175" t="s">
        <v>65</v>
      </c>
      <c r="E255" s="174">
        <v>45292.0</v>
      </c>
      <c r="F255" s="176">
        <f t="shared" si="1"/>
        <v>13</v>
      </c>
      <c r="G255" s="174">
        <v>45345.0</v>
      </c>
      <c r="H255" s="176">
        <f t="shared" si="2"/>
        <v>12</v>
      </c>
      <c r="I255" s="175" t="s">
        <v>62</v>
      </c>
      <c r="J255" s="175" t="s">
        <v>31</v>
      </c>
      <c r="K255" s="179" t="s">
        <v>487</v>
      </c>
      <c r="L255" s="184"/>
      <c r="M255" s="184"/>
      <c r="N255" s="175" t="s">
        <v>17</v>
      </c>
      <c r="O255" s="178"/>
      <c r="P255" s="61"/>
      <c r="Q255" s="61"/>
      <c r="R255" s="61"/>
      <c r="S255" s="61"/>
      <c r="T255" s="61"/>
      <c r="U255" s="80"/>
      <c r="V255" s="80"/>
      <c r="W255" s="80"/>
    </row>
    <row r="256">
      <c r="A256" s="174">
        <v>45705.0</v>
      </c>
      <c r="B256" s="174">
        <v>45716.0</v>
      </c>
      <c r="C256" s="35">
        <v>176311.0</v>
      </c>
      <c r="D256" s="175" t="s">
        <v>65</v>
      </c>
      <c r="E256" s="174">
        <v>45017.0</v>
      </c>
      <c r="F256" s="176">
        <f t="shared" si="1"/>
        <v>22</v>
      </c>
      <c r="G256" s="174">
        <v>45017.0</v>
      </c>
      <c r="H256" s="176">
        <f t="shared" si="2"/>
        <v>22</v>
      </c>
      <c r="I256" s="175" t="s">
        <v>67</v>
      </c>
      <c r="J256" s="175">
        <v>4012.0</v>
      </c>
      <c r="K256" s="179" t="s">
        <v>561</v>
      </c>
      <c r="L256" s="184"/>
      <c r="M256" s="184"/>
      <c r="N256" s="175" t="s">
        <v>17</v>
      </c>
      <c r="O256" s="178"/>
      <c r="P256" s="61"/>
      <c r="Q256" s="61"/>
      <c r="R256" s="61"/>
      <c r="S256" s="61"/>
      <c r="T256" s="61"/>
      <c r="U256" s="80"/>
      <c r="V256" s="80"/>
      <c r="W256" s="80"/>
    </row>
    <row r="257">
      <c r="A257" s="174">
        <v>45705.0</v>
      </c>
      <c r="B257" s="174">
        <v>45716.0</v>
      </c>
      <c r="C257" s="35">
        <v>188561.0</v>
      </c>
      <c r="D257" s="175" t="s">
        <v>65</v>
      </c>
      <c r="E257" s="174">
        <v>45170.0</v>
      </c>
      <c r="F257" s="176">
        <f t="shared" si="1"/>
        <v>17</v>
      </c>
      <c r="G257" s="174">
        <v>45205.0</v>
      </c>
      <c r="H257" s="176">
        <f t="shared" si="2"/>
        <v>16</v>
      </c>
      <c r="I257" s="175" t="s">
        <v>121</v>
      </c>
      <c r="J257" s="175">
        <v>1000.0</v>
      </c>
      <c r="K257" s="179" t="s">
        <v>561</v>
      </c>
      <c r="L257" s="184"/>
      <c r="M257" s="184"/>
      <c r="N257" s="175" t="s">
        <v>17</v>
      </c>
      <c r="O257" s="178"/>
      <c r="P257" s="61"/>
      <c r="Q257" s="61"/>
      <c r="R257" s="61"/>
      <c r="S257" s="61"/>
      <c r="T257" s="61"/>
      <c r="U257" s="80"/>
      <c r="V257" s="80"/>
      <c r="W257" s="80"/>
    </row>
    <row r="258">
      <c r="A258" s="174">
        <v>45705.0</v>
      </c>
      <c r="B258" s="174">
        <v>45716.0</v>
      </c>
      <c r="C258" s="35">
        <v>198406.0</v>
      </c>
      <c r="D258" s="175" t="s">
        <v>65</v>
      </c>
      <c r="E258" s="174">
        <v>45261.0</v>
      </c>
      <c r="F258" s="176">
        <f t="shared" si="1"/>
        <v>14</v>
      </c>
      <c r="G258" s="174">
        <v>45303.0</v>
      </c>
      <c r="H258" s="176">
        <f t="shared" si="2"/>
        <v>13</v>
      </c>
      <c r="I258" s="175" t="s">
        <v>67</v>
      </c>
      <c r="J258" s="175">
        <v>4012.0</v>
      </c>
      <c r="K258" s="179" t="s">
        <v>561</v>
      </c>
      <c r="L258" s="184"/>
      <c r="M258" s="184"/>
      <c r="N258" s="175" t="s">
        <v>17</v>
      </c>
      <c r="O258" s="178"/>
      <c r="P258" s="61"/>
      <c r="Q258" s="61"/>
      <c r="R258" s="61"/>
      <c r="S258" s="61"/>
      <c r="T258" s="61"/>
      <c r="U258" s="80"/>
      <c r="V258" s="80"/>
      <c r="W258" s="80"/>
    </row>
    <row r="259">
      <c r="A259" s="174">
        <v>45705.0</v>
      </c>
      <c r="B259" s="181">
        <v>45715.0</v>
      </c>
      <c r="C259" s="35">
        <v>205873.0</v>
      </c>
      <c r="D259" s="175" t="s">
        <v>65</v>
      </c>
      <c r="E259" s="174">
        <v>45323.0</v>
      </c>
      <c r="F259" s="176">
        <f t="shared" si="1"/>
        <v>12</v>
      </c>
      <c r="G259" s="174">
        <v>45362.0</v>
      </c>
      <c r="H259" s="176">
        <f t="shared" si="2"/>
        <v>11</v>
      </c>
      <c r="I259" s="175" t="s">
        <v>39</v>
      </c>
      <c r="J259" s="175">
        <v>502.0</v>
      </c>
      <c r="K259" s="179">
        <v>6500.0</v>
      </c>
      <c r="L259" s="175" t="s">
        <v>54</v>
      </c>
      <c r="M259" s="175" t="s">
        <v>584</v>
      </c>
      <c r="N259" s="175" t="s">
        <v>20</v>
      </c>
      <c r="O259" s="178" t="s">
        <v>585</v>
      </c>
      <c r="P259" s="61"/>
      <c r="Q259" s="61"/>
      <c r="R259" s="61"/>
      <c r="S259" s="61"/>
      <c r="T259" s="61"/>
      <c r="U259" s="80"/>
      <c r="V259" s="80"/>
      <c r="W259" s="80"/>
    </row>
    <row r="260">
      <c r="A260" s="174">
        <v>45705.0</v>
      </c>
      <c r="B260" s="174">
        <v>45716.0</v>
      </c>
      <c r="C260" s="35">
        <v>216061.0</v>
      </c>
      <c r="D260" s="175" t="s">
        <v>65</v>
      </c>
      <c r="E260" s="174">
        <v>45413.0</v>
      </c>
      <c r="F260" s="176">
        <f t="shared" si="1"/>
        <v>9</v>
      </c>
      <c r="G260" s="174">
        <v>45439.0</v>
      </c>
      <c r="H260" s="176">
        <f t="shared" si="2"/>
        <v>9</v>
      </c>
      <c r="I260" s="175" t="s">
        <v>67</v>
      </c>
      <c r="J260" s="175">
        <v>4005.0</v>
      </c>
      <c r="K260" s="179">
        <v>2800.0</v>
      </c>
      <c r="L260" s="184"/>
      <c r="M260" s="184"/>
      <c r="N260" s="175" t="s">
        <v>17</v>
      </c>
      <c r="O260" s="178"/>
      <c r="P260" s="61"/>
      <c r="Q260" s="61"/>
      <c r="R260" s="61"/>
      <c r="S260" s="61"/>
      <c r="T260" s="61"/>
      <c r="U260" s="80"/>
      <c r="V260" s="80"/>
      <c r="W260" s="80"/>
    </row>
    <row r="261">
      <c r="A261" s="174">
        <v>45705.0</v>
      </c>
      <c r="B261" s="174">
        <v>45716.0</v>
      </c>
      <c r="C261" s="35">
        <v>219161.0</v>
      </c>
      <c r="D261" s="175" t="s">
        <v>65</v>
      </c>
      <c r="E261" s="174">
        <v>45292.0</v>
      </c>
      <c r="F261" s="176">
        <f t="shared" si="1"/>
        <v>13</v>
      </c>
      <c r="G261" s="174">
        <v>45468.0</v>
      </c>
      <c r="H261" s="176">
        <f t="shared" si="2"/>
        <v>8</v>
      </c>
      <c r="I261" s="175" t="s">
        <v>39</v>
      </c>
      <c r="J261" s="175">
        <v>512.0</v>
      </c>
      <c r="K261" s="179" t="s">
        <v>487</v>
      </c>
      <c r="L261" s="184"/>
      <c r="M261" s="184"/>
      <c r="N261" s="175" t="s">
        <v>17</v>
      </c>
      <c r="O261" s="178"/>
      <c r="P261" s="61"/>
      <c r="Q261" s="61"/>
      <c r="R261" s="61"/>
      <c r="S261" s="61"/>
      <c r="T261" s="61"/>
      <c r="U261" s="80"/>
      <c r="V261" s="80"/>
      <c r="W261" s="80"/>
    </row>
    <row r="262">
      <c r="A262" s="174">
        <v>45705.0</v>
      </c>
      <c r="B262" s="174">
        <v>45716.0</v>
      </c>
      <c r="C262" s="35">
        <v>226221.0</v>
      </c>
      <c r="D262" s="175" t="s">
        <v>65</v>
      </c>
      <c r="E262" s="174">
        <v>45444.0</v>
      </c>
      <c r="F262" s="176">
        <f t="shared" si="1"/>
        <v>8</v>
      </c>
      <c r="G262" s="174">
        <v>45531.0</v>
      </c>
      <c r="H262" s="176">
        <f t="shared" si="2"/>
        <v>6</v>
      </c>
      <c r="I262" s="175" t="s">
        <v>49</v>
      </c>
      <c r="J262" s="203" t="s">
        <v>512</v>
      </c>
      <c r="K262" s="179" t="s">
        <v>561</v>
      </c>
      <c r="L262" s="184"/>
      <c r="M262" s="184"/>
      <c r="N262" s="175" t="s">
        <v>17</v>
      </c>
      <c r="O262" s="178"/>
      <c r="P262" s="61"/>
      <c r="Q262" s="61"/>
      <c r="R262" s="61"/>
      <c r="S262" s="61"/>
      <c r="T262" s="61"/>
      <c r="U262" s="80"/>
      <c r="V262" s="80"/>
      <c r="W262" s="80"/>
    </row>
    <row r="263">
      <c r="A263" s="174">
        <v>45705.0</v>
      </c>
      <c r="B263" s="174">
        <v>45707.0</v>
      </c>
      <c r="C263" s="35">
        <v>229070.0</v>
      </c>
      <c r="D263" s="175" t="s">
        <v>65</v>
      </c>
      <c r="E263" s="174">
        <v>45536.0</v>
      </c>
      <c r="F263" s="176">
        <f t="shared" si="1"/>
        <v>5</v>
      </c>
      <c r="G263" s="174">
        <v>45568.0</v>
      </c>
      <c r="H263" s="176">
        <f t="shared" si="2"/>
        <v>4</v>
      </c>
      <c r="I263" s="175" t="s">
        <v>136</v>
      </c>
      <c r="J263" s="184"/>
      <c r="K263" s="184"/>
      <c r="L263" s="184"/>
      <c r="M263" s="184"/>
      <c r="N263" s="175" t="s">
        <v>21</v>
      </c>
      <c r="O263" s="178"/>
      <c r="P263" s="61"/>
      <c r="Q263" s="61"/>
      <c r="R263" s="61"/>
      <c r="S263" s="61"/>
      <c r="T263" s="61"/>
      <c r="U263" s="80"/>
      <c r="V263" s="80"/>
      <c r="W263" s="80"/>
    </row>
    <row r="264">
      <c r="A264" s="174">
        <v>45705.0</v>
      </c>
      <c r="B264" s="174">
        <v>45716.0</v>
      </c>
      <c r="C264" s="35">
        <v>235063.0</v>
      </c>
      <c r="D264" s="175" t="s">
        <v>65</v>
      </c>
      <c r="E264" s="174">
        <v>45597.0</v>
      </c>
      <c r="F264" s="176">
        <f t="shared" si="1"/>
        <v>3</v>
      </c>
      <c r="G264" s="177">
        <v>45618.0</v>
      </c>
      <c r="H264" s="176">
        <f t="shared" si="2"/>
        <v>3</v>
      </c>
      <c r="I264" s="175" t="s">
        <v>39</v>
      </c>
      <c r="J264" s="203" t="s">
        <v>512</v>
      </c>
      <c r="K264" s="179" t="s">
        <v>561</v>
      </c>
      <c r="L264" s="184"/>
      <c r="M264" s="184"/>
      <c r="N264" s="175" t="s">
        <v>17</v>
      </c>
      <c r="O264" s="178"/>
      <c r="P264" s="61"/>
      <c r="Q264" s="61"/>
      <c r="R264" s="61"/>
      <c r="S264" s="61"/>
      <c r="T264" s="61"/>
      <c r="U264" s="80"/>
      <c r="V264" s="80"/>
      <c r="W264" s="80"/>
    </row>
    <row r="265">
      <c r="A265" s="174">
        <v>45705.0</v>
      </c>
      <c r="B265" s="174">
        <v>45716.0</v>
      </c>
      <c r="C265" s="35">
        <v>237312.0</v>
      </c>
      <c r="D265" s="175" t="s">
        <v>65</v>
      </c>
      <c r="E265" s="174">
        <v>45627.0</v>
      </c>
      <c r="F265" s="176">
        <f t="shared" si="1"/>
        <v>2</v>
      </c>
      <c r="G265" s="177">
        <v>45643.0</v>
      </c>
      <c r="H265" s="176">
        <f t="shared" si="2"/>
        <v>2</v>
      </c>
      <c r="I265" s="175" t="s">
        <v>66</v>
      </c>
      <c r="J265" s="203" t="s">
        <v>512</v>
      </c>
      <c r="K265" s="179" t="s">
        <v>561</v>
      </c>
      <c r="L265" s="184"/>
      <c r="M265" s="184"/>
      <c r="N265" s="175" t="s">
        <v>17</v>
      </c>
      <c r="O265" s="178"/>
      <c r="P265" s="61"/>
      <c r="Q265" s="61"/>
      <c r="R265" s="61"/>
      <c r="S265" s="61"/>
      <c r="T265" s="61"/>
      <c r="U265" s="80"/>
      <c r="V265" s="80"/>
      <c r="W265" s="80"/>
    </row>
    <row r="266">
      <c r="A266" s="174">
        <v>45705.0</v>
      </c>
      <c r="B266" s="174">
        <v>45716.0</v>
      </c>
      <c r="C266" s="35">
        <v>238443.0</v>
      </c>
      <c r="D266" s="175" t="s">
        <v>65</v>
      </c>
      <c r="E266" s="174">
        <v>45597.0</v>
      </c>
      <c r="F266" s="176">
        <f t="shared" si="1"/>
        <v>3</v>
      </c>
      <c r="G266" s="174">
        <v>45664.0</v>
      </c>
      <c r="H266" s="176">
        <f t="shared" si="2"/>
        <v>1</v>
      </c>
      <c r="I266" s="175" t="s">
        <v>46</v>
      </c>
      <c r="J266" s="203" t="s">
        <v>512</v>
      </c>
      <c r="K266" s="179" t="s">
        <v>561</v>
      </c>
      <c r="L266" s="184"/>
      <c r="M266" s="184"/>
      <c r="N266" s="175" t="s">
        <v>17</v>
      </c>
      <c r="O266" s="178"/>
      <c r="P266" s="61"/>
      <c r="Q266" s="61"/>
      <c r="R266" s="61"/>
      <c r="S266" s="61"/>
      <c r="T266" s="61"/>
      <c r="U266" s="80"/>
      <c r="V266" s="80"/>
      <c r="W266" s="80"/>
    </row>
    <row r="267">
      <c r="A267" s="174">
        <v>45705.0</v>
      </c>
      <c r="B267" s="174">
        <v>45716.0</v>
      </c>
      <c r="C267" s="35">
        <v>239282.0</v>
      </c>
      <c r="D267" s="175" t="s">
        <v>65</v>
      </c>
      <c r="E267" s="174">
        <v>45658.0</v>
      </c>
      <c r="F267" s="176">
        <f t="shared" si="1"/>
        <v>1</v>
      </c>
      <c r="G267" s="174">
        <v>45671.0</v>
      </c>
      <c r="H267" s="176">
        <f t="shared" si="2"/>
        <v>1</v>
      </c>
      <c r="I267" s="175" t="s">
        <v>39</v>
      </c>
      <c r="J267" s="203" t="s">
        <v>512</v>
      </c>
      <c r="K267" s="179" t="s">
        <v>561</v>
      </c>
      <c r="L267" s="184"/>
      <c r="M267" s="184"/>
      <c r="N267" s="175" t="s">
        <v>17</v>
      </c>
      <c r="O267" s="178"/>
      <c r="P267" s="61"/>
      <c r="Q267" s="61"/>
      <c r="R267" s="61"/>
      <c r="S267" s="61"/>
      <c r="T267" s="61"/>
      <c r="U267" s="80"/>
      <c r="V267" s="80"/>
      <c r="W267" s="80"/>
    </row>
    <row r="268">
      <c r="A268" s="174">
        <v>45705.0</v>
      </c>
      <c r="B268" s="174">
        <v>45716.0</v>
      </c>
      <c r="C268" s="35">
        <v>240373.0</v>
      </c>
      <c r="D268" s="175" t="s">
        <v>65</v>
      </c>
      <c r="E268" s="174">
        <v>45627.0</v>
      </c>
      <c r="F268" s="176">
        <f t="shared" si="1"/>
        <v>2</v>
      </c>
      <c r="G268" s="174">
        <v>45679.0</v>
      </c>
      <c r="H268" s="176">
        <f t="shared" si="2"/>
        <v>1</v>
      </c>
      <c r="I268" s="175" t="s">
        <v>43</v>
      </c>
      <c r="J268" s="203" t="s">
        <v>512</v>
      </c>
      <c r="K268" s="179" t="s">
        <v>561</v>
      </c>
      <c r="L268" s="184"/>
      <c r="M268" s="184"/>
      <c r="N268" s="175" t="s">
        <v>17</v>
      </c>
      <c r="O268" s="178"/>
      <c r="P268" s="61"/>
      <c r="Q268" s="61"/>
      <c r="R268" s="61"/>
      <c r="S268" s="61"/>
      <c r="T268" s="61"/>
      <c r="U268" s="80"/>
      <c r="V268" s="80"/>
      <c r="W268" s="80"/>
    </row>
    <row r="269">
      <c r="A269" s="174">
        <v>45705.0</v>
      </c>
      <c r="B269" s="174">
        <v>45716.0</v>
      </c>
      <c r="C269" s="35">
        <v>240869.0</v>
      </c>
      <c r="D269" s="175" t="s">
        <v>65</v>
      </c>
      <c r="E269" s="174">
        <v>45658.0</v>
      </c>
      <c r="F269" s="176">
        <f t="shared" si="1"/>
        <v>1</v>
      </c>
      <c r="G269" s="174">
        <v>45684.0</v>
      </c>
      <c r="H269" s="176">
        <f t="shared" si="2"/>
        <v>1</v>
      </c>
      <c r="I269" s="175" t="s">
        <v>62</v>
      </c>
      <c r="J269" s="203" t="s">
        <v>512</v>
      </c>
      <c r="K269" s="179" t="s">
        <v>561</v>
      </c>
      <c r="L269" s="184"/>
      <c r="M269" s="184"/>
      <c r="N269" s="175" t="s">
        <v>17</v>
      </c>
      <c r="O269" s="178"/>
      <c r="P269" s="61"/>
      <c r="Q269" s="61"/>
      <c r="R269" s="61"/>
      <c r="S269" s="61"/>
      <c r="T269" s="61"/>
      <c r="U269" s="80"/>
      <c r="V269" s="80"/>
      <c r="W269" s="80"/>
    </row>
    <row r="270">
      <c r="A270" s="174">
        <v>45705.0</v>
      </c>
      <c r="B270" s="174">
        <v>45716.0</v>
      </c>
      <c r="C270" s="35">
        <v>241184.0</v>
      </c>
      <c r="D270" s="175" t="s">
        <v>65</v>
      </c>
      <c r="E270" s="174">
        <v>45566.0</v>
      </c>
      <c r="F270" s="176">
        <f t="shared" si="1"/>
        <v>4</v>
      </c>
      <c r="G270" s="174">
        <v>45688.0</v>
      </c>
      <c r="H270" s="176">
        <f t="shared" si="2"/>
        <v>0</v>
      </c>
      <c r="I270" s="175" t="s">
        <v>62</v>
      </c>
      <c r="J270" s="203" t="s">
        <v>512</v>
      </c>
      <c r="K270" s="179" t="s">
        <v>561</v>
      </c>
      <c r="L270" s="184"/>
      <c r="M270" s="184"/>
      <c r="N270" s="175" t="s">
        <v>17</v>
      </c>
      <c r="O270" s="178"/>
      <c r="P270" s="61"/>
      <c r="Q270" s="61"/>
      <c r="R270" s="61"/>
      <c r="S270" s="61"/>
      <c r="T270" s="61"/>
      <c r="U270" s="80"/>
      <c r="V270" s="80"/>
      <c r="W270" s="80"/>
    </row>
    <row r="271">
      <c r="A271" s="174">
        <v>45705.0</v>
      </c>
      <c r="B271" s="174">
        <v>45716.0</v>
      </c>
      <c r="C271" s="35">
        <v>242027.0</v>
      </c>
      <c r="D271" s="175" t="s">
        <v>65</v>
      </c>
      <c r="E271" s="174">
        <v>45627.0</v>
      </c>
      <c r="F271" s="176">
        <f t="shared" si="1"/>
        <v>2</v>
      </c>
      <c r="G271" s="174">
        <v>45695.0</v>
      </c>
      <c r="H271" s="176">
        <f t="shared" si="2"/>
        <v>0</v>
      </c>
      <c r="I271" s="175" t="s">
        <v>46</v>
      </c>
      <c r="J271" s="203" t="s">
        <v>512</v>
      </c>
      <c r="K271" s="179" t="s">
        <v>561</v>
      </c>
      <c r="L271" s="184"/>
      <c r="M271" s="184"/>
      <c r="N271" s="175" t="s">
        <v>17</v>
      </c>
      <c r="O271" s="178"/>
      <c r="P271" s="61"/>
      <c r="Q271" s="61"/>
      <c r="R271" s="61"/>
      <c r="S271" s="61"/>
      <c r="T271" s="61"/>
      <c r="U271" s="80"/>
      <c r="V271" s="80"/>
      <c r="W271" s="80"/>
    </row>
    <row r="272">
      <c r="A272" s="174">
        <v>45705.0</v>
      </c>
      <c r="B272" s="174">
        <v>45716.0</v>
      </c>
      <c r="C272" s="35">
        <v>108160.0</v>
      </c>
      <c r="D272" s="175" t="s">
        <v>72</v>
      </c>
      <c r="E272" s="174">
        <v>44470.0</v>
      </c>
      <c r="F272" s="176">
        <f t="shared" si="1"/>
        <v>40</v>
      </c>
      <c r="G272" s="177">
        <v>44529.0</v>
      </c>
      <c r="H272" s="176">
        <f t="shared" si="2"/>
        <v>38</v>
      </c>
      <c r="I272" s="175" t="s">
        <v>62</v>
      </c>
      <c r="J272" s="203" t="s">
        <v>512</v>
      </c>
      <c r="K272" s="179" t="s">
        <v>561</v>
      </c>
      <c r="L272" s="184"/>
      <c r="M272" s="184"/>
      <c r="N272" s="175" t="s">
        <v>17</v>
      </c>
      <c r="O272" s="178"/>
      <c r="P272" s="61"/>
      <c r="Q272" s="61"/>
      <c r="R272" s="61"/>
      <c r="S272" s="61"/>
      <c r="T272" s="61"/>
      <c r="U272" s="80"/>
      <c r="V272" s="80"/>
      <c r="W272" s="80"/>
    </row>
    <row r="273">
      <c r="A273" s="174">
        <v>45705.0</v>
      </c>
      <c r="B273" s="174">
        <v>45716.0</v>
      </c>
      <c r="C273" s="35">
        <v>166248.0</v>
      </c>
      <c r="D273" s="175" t="s">
        <v>72</v>
      </c>
      <c r="E273" s="174">
        <v>43009.0</v>
      </c>
      <c r="F273" s="176">
        <f t="shared" si="1"/>
        <v>88</v>
      </c>
      <c r="G273" s="174">
        <v>45019.0</v>
      </c>
      <c r="H273" s="176">
        <f t="shared" si="2"/>
        <v>22</v>
      </c>
      <c r="I273" s="175" t="s">
        <v>43</v>
      </c>
      <c r="J273" s="203" t="s">
        <v>512</v>
      </c>
      <c r="K273" s="179" t="s">
        <v>561</v>
      </c>
      <c r="L273" s="184"/>
      <c r="M273" s="184"/>
      <c r="N273" s="175" t="s">
        <v>17</v>
      </c>
      <c r="O273" s="178"/>
      <c r="P273" s="61"/>
      <c r="Q273" s="61"/>
      <c r="R273" s="61"/>
      <c r="S273" s="61"/>
      <c r="T273" s="61"/>
      <c r="U273" s="80"/>
      <c r="V273" s="80"/>
      <c r="W273" s="80"/>
    </row>
    <row r="274">
      <c r="A274" s="174">
        <v>45705.0</v>
      </c>
      <c r="B274" s="174">
        <v>45709.0</v>
      </c>
      <c r="C274" s="35">
        <v>209903.0</v>
      </c>
      <c r="D274" s="175" t="s">
        <v>72</v>
      </c>
      <c r="E274" s="174">
        <v>45292.0</v>
      </c>
      <c r="F274" s="176">
        <f t="shared" si="1"/>
        <v>13</v>
      </c>
      <c r="G274" s="174">
        <v>45426.0</v>
      </c>
      <c r="H274" s="176">
        <f t="shared" si="2"/>
        <v>9</v>
      </c>
      <c r="I274" s="175" t="s">
        <v>43</v>
      </c>
      <c r="J274" s="184"/>
      <c r="K274" s="184"/>
      <c r="L274" s="184"/>
      <c r="M274" s="184"/>
      <c r="N274" s="175" t="s">
        <v>22</v>
      </c>
      <c r="O274" s="178"/>
      <c r="P274" s="61"/>
      <c r="Q274" s="61"/>
      <c r="R274" s="61"/>
      <c r="S274" s="61"/>
      <c r="T274" s="61"/>
      <c r="U274" s="80"/>
      <c r="V274" s="80"/>
      <c r="W274" s="80"/>
    </row>
    <row r="275">
      <c r="A275" s="174">
        <v>45705.0</v>
      </c>
      <c r="B275" s="174">
        <v>45716.0</v>
      </c>
      <c r="C275" s="35">
        <v>230794.0</v>
      </c>
      <c r="D275" s="175" t="s">
        <v>72</v>
      </c>
      <c r="E275" s="174">
        <v>45444.0</v>
      </c>
      <c r="F275" s="176">
        <f t="shared" si="1"/>
        <v>8</v>
      </c>
      <c r="G275" s="177">
        <v>45581.0</v>
      </c>
      <c r="H275" s="176">
        <f t="shared" si="2"/>
        <v>4</v>
      </c>
      <c r="I275" s="175" t="s">
        <v>43</v>
      </c>
      <c r="J275" s="203" t="s">
        <v>512</v>
      </c>
      <c r="K275" s="179" t="s">
        <v>561</v>
      </c>
      <c r="L275" s="184"/>
      <c r="M275" s="184"/>
      <c r="N275" s="175" t="s">
        <v>17</v>
      </c>
      <c r="O275" s="178"/>
      <c r="P275" s="61"/>
      <c r="Q275" s="61"/>
      <c r="R275" s="61"/>
      <c r="S275" s="61"/>
      <c r="T275" s="61"/>
      <c r="U275" s="80"/>
      <c r="V275" s="80"/>
      <c r="W275" s="80"/>
    </row>
    <row r="276">
      <c r="A276" s="174">
        <v>45705.0</v>
      </c>
      <c r="B276" s="174">
        <v>45716.0</v>
      </c>
      <c r="C276" s="35">
        <v>232775.0</v>
      </c>
      <c r="D276" s="175" t="s">
        <v>72</v>
      </c>
      <c r="E276" s="174">
        <v>45566.0</v>
      </c>
      <c r="F276" s="176">
        <f t="shared" si="1"/>
        <v>4</v>
      </c>
      <c r="G276" s="177">
        <v>45651.0</v>
      </c>
      <c r="H276" s="176">
        <f t="shared" si="2"/>
        <v>2</v>
      </c>
      <c r="I276" s="175" t="s">
        <v>49</v>
      </c>
      <c r="J276" s="203" t="s">
        <v>512</v>
      </c>
      <c r="K276" s="179" t="s">
        <v>561</v>
      </c>
      <c r="L276" s="184"/>
      <c r="M276" s="184"/>
      <c r="N276" s="175" t="s">
        <v>17</v>
      </c>
      <c r="O276" s="178"/>
      <c r="P276" s="61"/>
      <c r="Q276" s="61"/>
      <c r="R276" s="61"/>
      <c r="S276" s="61"/>
      <c r="T276" s="61"/>
      <c r="U276" s="80"/>
      <c r="V276" s="80"/>
      <c r="W276" s="80"/>
    </row>
    <row r="277">
      <c r="A277" s="174">
        <v>45705.0</v>
      </c>
      <c r="B277" s="174">
        <v>45716.0</v>
      </c>
      <c r="C277" s="35">
        <v>114613.0</v>
      </c>
      <c r="D277" s="175" t="s">
        <v>72</v>
      </c>
      <c r="E277" s="174">
        <v>44501.0</v>
      </c>
      <c r="F277" s="176">
        <f t="shared" si="1"/>
        <v>39</v>
      </c>
      <c r="G277" s="174">
        <v>44596.0</v>
      </c>
      <c r="H277" s="176">
        <f t="shared" si="2"/>
        <v>36</v>
      </c>
      <c r="I277" s="175" t="s">
        <v>62</v>
      </c>
      <c r="J277" s="175">
        <v>102.0</v>
      </c>
      <c r="K277" s="179" t="s">
        <v>561</v>
      </c>
      <c r="L277" s="184"/>
      <c r="M277" s="184"/>
      <c r="N277" s="175" t="s">
        <v>17</v>
      </c>
      <c r="O277" s="178"/>
      <c r="P277" s="61"/>
      <c r="Q277" s="61"/>
      <c r="R277" s="61"/>
      <c r="S277" s="61"/>
      <c r="T277" s="61"/>
      <c r="U277" s="80"/>
      <c r="V277" s="80"/>
      <c r="W277" s="80"/>
    </row>
    <row r="278">
      <c r="A278" s="174">
        <v>45705.0</v>
      </c>
      <c r="B278" s="174">
        <v>45716.0</v>
      </c>
      <c r="C278" s="35">
        <v>175687.0</v>
      </c>
      <c r="D278" s="175" t="s">
        <v>72</v>
      </c>
      <c r="E278" s="174">
        <v>45078.0</v>
      </c>
      <c r="F278" s="176">
        <f t="shared" si="1"/>
        <v>20</v>
      </c>
      <c r="G278" s="174">
        <v>45111.0</v>
      </c>
      <c r="H278" s="176">
        <f t="shared" si="2"/>
        <v>19</v>
      </c>
      <c r="I278" s="175" t="s">
        <v>49</v>
      </c>
      <c r="J278" s="175" t="s">
        <v>31</v>
      </c>
      <c r="K278" s="179">
        <v>7000.0</v>
      </c>
      <c r="L278" s="184"/>
      <c r="M278" s="184"/>
      <c r="N278" s="175" t="s">
        <v>17</v>
      </c>
      <c r="O278" s="178"/>
      <c r="P278" s="61"/>
      <c r="Q278" s="61"/>
      <c r="R278" s="61"/>
      <c r="S278" s="61"/>
      <c r="T278" s="61"/>
      <c r="U278" s="80"/>
      <c r="V278" s="80"/>
      <c r="W278" s="80"/>
    </row>
    <row r="279">
      <c r="A279" s="174">
        <v>45705.0</v>
      </c>
      <c r="B279" s="174">
        <v>45716.0</v>
      </c>
      <c r="C279" s="35">
        <v>199734.0</v>
      </c>
      <c r="D279" s="175" t="s">
        <v>72</v>
      </c>
      <c r="E279" s="174">
        <v>45292.0</v>
      </c>
      <c r="F279" s="176">
        <f t="shared" si="1"/>
        <v>13</v>
      </c>
      <c r="G279" s="174">
        <v>45320.0</v>
      </c>
      <c r="H279" s="176">
        <f t="shared" si="2"/>
        <v>12</v>
      </c>
      <c r="I279" s="175" t="s">
        <v>62</v>
      </c>
      <c r="J279" s="175" t="s">
        <v>586</v>
      </c>
      <c r="K279" s="179" t="s">
        <v>487</v>
      </c>
      <c r="L279" s="184"/>
      <c r="M279" s="177">
        <v>45589.0</v>
      </c>
      <c r="N279" s="175" t="s">
        <v>17</v>
      </c>
      <c r="O279" s="178" t="s">
        <v>492</v>
      </c>
      <c r="P279" s="61"/>
      <c r="Q279" s="61"/>
      <c r="R279" s="61"/>
      <c r="S279" s="61"/>
      <c r="T279" s="61"/>
      <c r="U279" s="80"/>
      <c r="V279" s="80"/>
      <c r="W279" s="80"/>
    </row>
    <row r="280">
      <c r="A280" s="174">
        <v>45705.0</v>
      </c>
      <c r="B280" s="174">
        <v>45716.0</v>
      </c>
      <c r="C280" s="35">
        <v>226675.0</v>
      </c>
      <c r="D280" s="175" t="s">
        <v>72</v>
      </c>
      <c r="E280" s="174">
        <v>45047.0</v>
      </c>
      <c r="F280" s="176">
        <f t="shared" si="1"/>
        <v>21</v>
      </c>
      <c r="G280" s="174">
        <v>45540.0</v>
      </c>
      <c r="H280" s="176">
        <f t="shared" si="2"/>
        <v>5</v>
      </c>
      <c r="I280" s="175" t="s">
        <v>62</v>
      </c>
      <c r="J280" s="175">
        <v>102.0</v>
      </c>
      <c r="K280" s="179" t="s">
        <v>561</v>
      </c>
      <c r="L280" s="184"/>
      <c r="M280" s="184"/>
      <c r="N280" s="175" t="s">
        <v>17</v>
      </c>
      <c r="O280" s="178"/>
      <c r="P280" s="61"/>
      <c r="Q280" s="61"/>
      <c r="R280" s="61"/>
      <c r="S280" s="61"/>
      <c r="T280" s="61"/>
      <c r="U280" s="80"/>
      <c r="V280" s="80"/>
      <c r="W280" s="80"/>
    </row>
    <row r="281">
      <c r="A281" s="174">
        <v>45705.0</v>
      </c>
      <c r="B281" s="174">
        <v>45716.0</v>
      </c>
      <c r="C281" s="35">
        <v>238471.0</v>
      </c>
      <c r="D281" s="175" t="s">
        <v>72</v>
      </c>
      <c r="E281" s="174">
        <v>45597.0</v>
      </c>
      <c r="F281" s="176">
        <f t="shared" si="1"/>
        <v>3</v>
      </c>
      <c r="G281" s="174">
        <v>45664.0</v>
      </c>
      <c r="H281" s="176">
        <f t="shared" si="2"/>
        <v>1</v>
      </c>
      <c r="I281" s="175" t="s">
        <v>43</v>
      </c>
      <c r="J281" s="203" t="s">
        <v>512</v>
      </c>
      <c r="K281" s="179" t="s">
        <v>561</v>
      </c>
      <c r="L281" s="184"/>
      <c r="M281" s="184"/>
      <c r="N281" s="175" t="s">
        <v>17</v>
      </c>
      <c r="O281" s="178"/>
      <c r="P281" s="61"/>
      <c r="Q281" s="61"/>
      <c r="R281" s="61"/>
      <c r="S281" s="61"/>
      <c r="T281" s="61"/>
      <c r="U281" s="80"/>
      <c r="V281" s="80"/>
      <c r="W281" s="80"/>
    </row>
    <row r="282">
      <c r="A282" s="174">
        <v>45705.0</v>
      </c>
      <c r="B282" s="174">
        <v>45716.0</v>
      </c>
      <c r="C282" s="35">
        <v>213180.0</v>
      </c>
      <c r="D282" s="175" t="s">
        <v>79</v>
      </c>
      <c r="E282" s="174">
        <v>45352.0</v>
      </c>
      <c r="F282" s="176">
        <f t="shared" si="1"/>
        <v>11</v>
      </c>
      <c r="G282" s="174">
        <v>45388.0</v>
      </c>
      <c r="H282" s="176">
        <f t="shared" si="2"/>
        <v>10</v>
      </c>
      <c r="I282" s="175" t="s">
        <v>39</v>
      </c>
      <c r="J282" s="175">
        <v>512.0</v>
      </c>
      <c r="K282" s="179" t="s">
        <v>487</v>
      </c>
      <c r="L282" s="175" t="s">
        <v>54</v>
      </c>
      <c r="M282" s="175" t="s">
        <v>587</v>
      </c>
      <c r="N282" s="175" t="s">
        <v>20</v>
      </c>
      <c r="O282" s="178" t="s">
        <v>588</v>
      </c>
      <c r="P282" s="61"/>
      <c r="Q282" s="61"/>
      <c r="R282" s="61"/>
      <c r="S282" s="61"/>
      <c r="T282" s="61"/>
      <c r="U282" s="80"/>
      <c r="V282" s="80"/>
      <c r="W282" s="80"/>
    </row>
    <row r="283">
      <c r="A283" s="174">
        <v>45705.0</v>
      </c>
      <c r="B283" s="174">
        <v>45716.0</v>
      </c>
      <c r="C283" s="35">
        <v>231364.0</v>
      </c>
      <c r="D283" s="175" t="s">
        <v>79</v>
      </c>
      <c r="E283" s="174">
        <v>45566.0</v>
      </c>
      <c r="F283" s="176">
        <f t="shared" si="1"/>
        <v>4</v>
      </c>
      <c r="G283" s="177">
        <v>45581.0</v>
      </c>
      <c r="H283" s="176">
        <f t="shared" si="2"/>
        <v>4</v>
      </c>
      <c r="I283" s="175" t="s">
        <v>49</v>
      </c>
      <c r="J283" s="203" t="s">
        <v>512</v>
      </c>
      <c r="K283" s="179" t="s">
        <v>561</v>
      </c>
      <c r="L283" s="184"/>
      <c r="M283" s="184"/>
      <c r="N283" s="175" t="s">
        <v>17</v>
      </c>
      <c r="O283" s="178"/>
      <c r="P283" s="61"/>
      <c r="Q283" s="61"/>
      <c r="R283" s="61"/>
      <c r="S283" s="61"/>
      <c r="T283" s="61"/>
      <c r="U283" s="80"/>
      <c r="V283" s="80"/>
      <c r="W283" s="80"/>
    </row>
    <row r="284">
      <c r="A284" s="174">
        <v>45705.0</v>
      </c>
      <c r="B284" s="174">
        <v>45716.0</v>
      </c>
      <c r="C284" s="35">
        <v>120761.0</v>
      </c>
      <c r="D284" s="175" t="s">
        <v>79</v>
      </c>
      <c r="E284" s="174">
        <v>44621.0</v>
      </c>
      <c r="F284" s="176">
        <f t="shared" si="1"/>
        <v>35</v>
      </c>
      <c r="G284" s="174">
        <v>44641.0</v>
      </c>
      <c r="H284" s="176">
        <f t="shared" si="2"/>
        <v>35</v>
      </c>
      <c r="I284" s="175" t="s">
        <v>67</v>
      </c>
      <c r="J284" s="175">
        <v>42.0</v>
      </c>
      <c r="K284" s="179" t="s">
        <v>561</v>
      </c>
      <c r="L284" s="184"/>
      <c r="M284" s="184"/>
      <c r="N284" s="175" t="s">
        <v>17</v>
      </c>
      <c r="O284" s="178"/>
      <c r="P284" s="61"/>
      <c r="Q284" s="61"/>
      <c r="R284" s="61"/>
      <c r="S284" s="61"/>
      <c r="T284" s="61"/>
      <c r="U284" s="80"/>
      <c r="V284" s="80"/>
      <c r="W284" s="80"/>
    </row>
    <row r="285">
      <c r="A285" s="174">
        <v>45705.0</v>
      </c>
      <c r="B285" s="174">
        <v>45716.0</v>
      </c>
      <c r="C285" s="35">
        <v>236078.0</v>
      </c>
      <c r="D285" s="175" t="s">
        <v>79</v>
      </c>
      <c r="E285" s="174">
        <v>45566.0</v>
      </c>
      <c r="F285" s="176">
        <f t="shared" si="1"/>
        <v>4</v>
      </c>
      <c r="G285" s="174">
        <v>45629.0</v>
      </c>
      <c r="H285" s="176">
        <f t="shared" si="2"/>
        <v>2</v>
      </c>
      <c r="I285" s="175" t="s">
        <v>39</v>
      </c>
      <c r="J285" s="203" t="s">
        <v>512</v>
      </c>
      <c r="K285" s="179" t="s">
        <v>561</v>
      </c>
      <c r="L285" s="184"/>
      <c r="M285" s="184"/>
      <c r="N285" s="175" t="s">
        <v>17</v>
      </c>
      <c r="O285" s="178"/>
      <c r="P285" s="61"/>
      <c r="Q285" s="61"/>
      <c r="R285" s="61"/>
      <c r="S285" s="61"/>
      <c r="T285" s="61"/>
      <c r="U285" s="80"/>
      <c r="V285" s="80"/>
      <c r="W285" s="80"/>
    </row>
    <row r="286">
      <c r="A286" s="174">
        <v>45713.0</v>
      </c>
      <c r="B286" s="174">
        <v>45709.0</v>
      </c>
      <c r="C286" s="35">
        <v>182783.0</v>
      </c>
      <c r="D286" s="175" t="s">
        <v>79</v>
      </c>
      <c r="E286" s="174">
        <v>45139.0</v>
      </c>
      <c r="F286" s="176">
        <f t="shared" si="1"/>
        <v>18</v>
      </c>
      <c r="G286" s="174">
        <v>45156.0</v>
      </c>
      <c r="H286" s="194">
        <f t="shared" si="2"/>
        <v>18</v>
      </c>
      <c r="I286" s="175" t="s">
        <v>39</v>
      </c>
      <c r="J286" s="175">
        <v>535.0</v>
      </c>
      <c r="K286" s="180">
        <v>10000.0</v>
      </c>
      <c r="L286" s="175" t="s">
        <v>54</v>
      </c>
      <c r="M286" s="175" t="s">
        <v>53</v>
      </c>
      <c r="N286" s="175" t="s">
        <v>15</v>
      </c>
      <c r="O286" s="178" t="s">
        <v>582</v>
      </c>
      <c r="P286" s="61"/>
      <c r="Q286" s="61"/>
      <c r="R286" s="61"/>
      <c r="S286" s="61"/>
      <c r="T286" s="61"/>
      <c r="U286" s="80"/>
      <c r="V286" s="80"/>
      <c r="W286" s="80"/>
    </row>
    <row r="287">
      <c r="A287" s="174">
        <v>45705.0</v>
      </c>
      <c r="B287" s="174">
        <v>45716.0</v>
      </c>
      <c r="C287" s="35">
        <v>197495.0</v>
      </c>
      <c r="D287" s="175" t="s">
        <v>79</v>
      </c>
      <c r="E287" s="174">
        <v>45261.0</v>
      </c>
      <c r="F287" s="176">
        <f t="shared" si="1"/>
        <v>14</v>
      </c>
      <c r="G287" s="174">
        <v>45297.0</v>
      </c>
      <c r="H287" s="176">
        <f t="shared" si="2"/>
        <v>13</v>
      </c>
      <c r="I287" s="175" t="s">
        <v>39</v>
      </c>
      <c r="J287" s="175" t="s">
        <v>31</v>
      </c>
      <c r="K287" s="179" t="s">
        <v>487</v>
      </c>
      <c r="L287" s="184"/>
      <c r="M287" s="184"/>
      <c r="N287" s="175" t="s">
        <v>17</v>
      </c>
      <c r="O287" s="178"/>
      <c r="P287" s="61"/>
      <c r="Q287" s="61"/>
      <c r="R287" s="61"/>
      <c r="S287" s="61"/>
      <c r="T287" s="61"/>
      <c r="U287" s="80"/>
      <c r="V287" s="80"/>
      <c r="W287" s="80"/>
    </row>
    <row r="288">
      <c r="A288" s="174">
        <v>45705.0</v>
      </c>
      <c r="B288" s="174">
        <v>45716.0</v>
      </c>
      <c r="C288" s="35">
        <v>211173.0</v>
      </c>
      <c r="D288" s="175" t="s">
        <v>79</v>
      </c>
      <c r="E288" s="174">
        <v>45352.0</v>
      </c>
      <c r="F288" s="176">
        <f t="shared" si="1"/>
        <v>11</v>
      </c>
      <c r="G288" s="174">
        <v>45400.0</v>
      </c>
      <c r="H288" s="176">
        <f t="shared" si="2"/>
        <v>10</v>
      </c>
      <c r="I288" s="175" t="s">
        <v>39</v>
      </c>
      <c r="J288" s="175">
        <v>502.0</v>
      </c>
      <c r="K288" s="179" t="s">
        <v>487</v>
      </c>
      <c r="L288" s="175" t="s">
        <v>54</v>
      </c>
      <c r="M288" s="175" t="s">
        <v>589</v>
      </c>
      <c r="N288" s="175" t="s">
        <v>20</v>
      </c>
      <c r="O288" s="178" t="s">
        <v>590</v>
      </c>
      <c r="P288" s="61"/>
      <c r="Q288" s="61"/>
      <c r="R288" s="61"/>
      <c r="S288" s="61"/>
      <c r="T288" s="61"/>
      <c r="U288" s="80"/>
      <c r="V288" s="80"/>
      <c r="W288" s="80"/>
    </row>
    <row r="289">
      <c r="A289" s="174">
        <v>45705.0</v>
      </c>
      <c r="B289" s="174">
        <v>45716.0</v>
      </c>
      <c r="C289" s="35">
        <v>218265.0</v>
      </c>
      <c r="D289" s="175" t="s">
        <v>79</v>
      </c>
      <c r="E289" s="174">
        <v>45474.0</v>
      </c>
      <c r="F289" s="176">
        <f t="shared" si="1"/>
        <v>7</v>
      </c>
      <c r="G289" s="174">
        <v>45461.0</v>
      </c>
      <c r="H289" s="176">
        <f t="shared" si="2"/>
        <v>8</v>
      </c>
      <c r="I289" s="175" t="s">
        <v>39</v>
      </c>
      <c r="J289" s="175" t="s">
        <v>152</v>
      </c>
      <c r="K289" s="179">
        <v>10000.0</v>
      </c>
      <c r="L289" s="184"/>
      <c r="M289" s="184"/>
      <c r="N289" s="175" t="s">
        <v>17</v>
      </c>
      <c r="O289" s="178"/>
      <c r="P289" s="61"/>
      <c r="Q289" s="61"/>
      <c r="R289" s="61"/>
      <c r="S289" s="61"/>
      <c r="T289" s="61"/>
      <c r="U289" s="80"/>
      <c r="V289" s="80"/>
      <c r="W289" s="80"/>
    </row>
    <row r="290">
      <c r="A290" s="174">
        <v>45705.0</v>
      </c>
      <c r="B290" s="174">
        <v>45716.0</v>
      </c>
      <c r="C290" s="35">
        <v>224309.0</v>
      </c>
      <c r="D290" s="175" t="s">
        <v>79</v>
      </c>
      <c r="E290" s="174">
        <v>45444.0</v>
      </c>
      <c r="F290" s="176">
        <f t="shared" si="1"/>
        <v>8</v>
      </c>
      <c r="G290" s="174">
        <v>45512.0</v>
      </c>
      <c r="H290" s="176">
        <f t="shared" si="2"/>
        <v>6</v>
      </c>
      <c r="I290" s="175" t="s">
        <v>39</v>
      </c>
      <c r="J290" s="203" t="s">
        <v>512</v>
      </c>
      <c r="K290" s="179" t="s">
        <v>561</v>
      </c>
      <c r="L290" s="184"/>
      <c r="M290" s="184"/>
      <c r="N290" s="175" t="s">
        <v>17</v>
      </c>
      <c r="O290" s="178"/>
      <c r="P290" s="61"/>
      <c r="Q290" s="61"/>
      <c r="R290" s="61"/>
      <c r="S290" s="61"/>
      <c r="T290" s="61"/>
      <c r="U290" s="80"/>
      <c r="V290" s="80"/>
      <c r="W290" s="80"/>
    </row>
    <row r="291">
      <c r="A291" s="174">
        <v>45705.0</v>
      </c>
      <c r="B291" s="174">
        <v>45716.0</v>
      </c>
      <c r="C291" s="35">
        <v>228395.0</v>
      </c>
      <c r="D291" s="175" t="s">
        <v>79</v>
      </c>
      <c r="E291" s="174">
        <v>45536.0</v>
      </c>
      <c r="F291" s="176">
        <f t="shared" si="1"/>
        <v>5</v>
      </c>
      <c r="G291" s="174">
        <v>45560.0</v>
      </c>
      <c r="H291" s="176">
        <f t="shared" si="2"/>
        <v>5</v>
      </c>
      <c r="I291" s="175" t="s">
        <v>39</v>
      </c>
      <c r="J291" s="203" t="s">
        <v>512</v>
      </c>
      <c r="K291" s="179" t="s">
        <v>561</v>
      </c>
      <c r="L291" s="184"/>
      <c r="M291" s="184"/>
      <c r="N291" s="175" t="s">
        <v>17</v>
      </c>
      <c r="O291" s="178"/>
      <c r="P291" s="61"/>
      <c r="Q291" s="61"/>
      <c r="R291" s="61"/>
      <c r="S291" s="61"/>
      <c r="T291" s="61"/>
      <c r="U291" s="80"/>
      <c r="V291" s="80"/>
      <c r="W291" s="80"/>
    </row>
    <row r="292">
      <c r="A292" s="174">
        <v>45705.0</v>
      </c>
      <c r="B292" s="174">
        <v>45716.0</v>
      </c>
      <c r="C292" s="35">
        <v>231960.0</v>
      </c>
      <c r="D292" s="175" t="s">
        <v>79</v>
      </c>
      <c r="E292" s="174">
        <v>45474.0</v>
      </c>
      <c r="F292" s="176">
        <f t="shared" si="1"/>
        <v>7</v>
      </c>
      <c r="G292" s="177">
        <v>45587.0</v>
      </c>
      <c r="H292" s="176">
        <f t="shared" si="2"/>
        <v>4</v>
      </c>
      <c r="I292" s="175" t="s">
        <v>39</v>
      </c>
      <c r="J292" s="203" t="s">
        <v>512</v>
      </c>
      <c r="K292" s="179" t="s">
        <v>561</v>
      </c>
      <c r="L292" s="184"/>
      <c r="M292" s="184"/>
      <c r="N292" s="175" t="s">
        <v>17</v>
      </c>
      <c r="O292" s="178"/>
      <c r="P292" s="61"/>
      <c r="Q292" s="61"/>
      <c r="R292" s="61"/>
      <c r="S292" s="61"/>
      <c r="T292" s="61"/>
      <c r="U292" s="80"/>
      <c r="V292" s="80"/>
      <c r="W292" s="80"/>
    </row>
    <row r="293">
      <c r="A293" s="174">
        <v>45705.0</v>
      </c>
      <c r="B293" s="174">
        <v>45716.0</v>
      </c>
      <c r="C293" s="35">
        <v>233565.0</v>
      </c>
      <c r="D293" s="175" t="s">
        <v>79</v>
      </c>
      <c r="E293" s="174">
        <v>45566.0</v>
      </c>
      <c r="F293" s="176">
        <f t="shared" si="1"/>
        <v>4</v>
      </c>
      <c r="G293" s="174">
        <v>45603.0</v>
      </c>
      <c r="H293" s="176">
        <f t="shared" si="2"/>
        <v>3</v>
      </c>
      <c r="I293" s="175" t="s">
        <v>39</v>
      </c>
      <c r="J293" s="203" t="s">
        <v>512</v>
      </c>
      <c r="K293" s="179" t="s">
        <v>561</v>
      </c>
      <c r="L293" s="184"/>
      <c r="M293" s="184"/>
      <c r="N293" s="175" t="s">
        <v>17</v>
      </c>
      <c r="O293" s="178"/>
      <c r="P293" s="61"/>
      <c r="Q293" s="61"/>
      <c r="R293" s="61"/>
      <c r="S293" s="61"/>
      <c r="T293" s="61"/>
      <c r="U293" s="80"/>
      <c r="V293" s="80"/>
      <c r="W293" s="80"/>
    </row>
    <row r="294">
      <c r="A294" s="174">
        <v>45705.0</v>
      </c>
      <c r="B294" s="174">
        <v>45716.0</v>
      </c>
      <c r="C294" s="35">
        <v>234362.0</v>
      </c>
      <c r="D294" s="175" t="s">
        <v>79</v>
      </c>
      <c r="E294" s="174">
        <v>45597.0</v>
      </c>
      <c r="F294" s="176">
        <f t="shared" si="1"/>
        <v>3</v>
      </c>
      <c r="G294" s="177">
        <v>45618.0</v>
      </c>
      <c r="H294" s="176">
        <f t="shared" si="2"/>
        <v>3</v>
      </c>
      <c r="I294" s="175" t="s">
        <v>49</v>
      </c>
      <c r="J294" s="203" t="s">
        <v>512</v>
      </c>
      <c r="K294" s="179" t="s">
        <v>561</v>
      </c>
      <c r="L294" s="184"/>
      <c r="M294" s="184"/>
      <c r="N294" s="175" t="s">
        <v>17</v>
      </c>
      <c r="O294" s="178"/>
      <c r="P294" s="61"/>
      <c r="Q294" s="61"/>
      <c r="R294" s="61"/>
      <c r="S294" s="61"/>
      <c r="T294" s="61"/>
      <c r="U294" s="80"/>
      <c r="V294" s="80"/>
      <c r="W294" s="80"/>
    </row>
    <row r="295">
      <c r="A295" s="174">
        <v>45705.0</v>
      </c>
      <c r="B295" s="174">
        <v>45716.0</v>
      </c>
      <c r="C295" s="35">
        <v>237847.0</v>
      </c>
      <c r="D295" s="175" t="s">
        <v>79</v>
      </c>
      <c r="E295" s="174">
        <v>45078.0</v>
      </c>
      <c r="F295" s="176">
        <f t="shared" si="1"/>
        <v>20</v>
      </c>
      <c r="G295" s="177">
        <v>45652.0</v>
      </c>
      <c r="H295" s="176">
        <f t="shared" si="2"/>
        <v>2</v>
      </c>
      <c r="I295" s="175" t="s">
        <v>39</v>
      </c>
      <c r="J295" s="203" t="s">
        <v>512</v>
      </c>
      <c r="K295" s="179" t="s">
        <v>561</v>
      </c>
      <c r="L295" s="184"/>
      <c r="M295" s="184"/>
      <c r="N295" s="175" t="s">
        <v>17</v>
      </c>
      <c r="O295" s="178"/>
      <c r="P295" s="61"/>
      <c r="Q295" s="61"/>
      <c r="R295" s="61"/>
      <c r="S295" s="61"/>
      <c r="T295" s="61"/>
      <c r="U295" s="80"/>
      <c r="V295" s="80"/>
      <c r="W295" s="80"/>
    </row>
    <row r="296">
      <c r="A296" s="174">
        <v>45705.0</v>
      </c>
      <c r="B296" s="174">
        <v>45705.0</v>
      </c>
      <c r="C296" s="35">
        <v>221241.0</v>
      </c>
      <c r="D296" s="175" t="s">
        <v>79</v>
      </c>
      <c r="E296" s="174">
        <v>44835.0</v>
      </c>
      <c r="F296" s="176">
        <f t="shared" si="1"/>
        <v>28</v>
      </c>
      <c r="G296" s="174">
        <v>45484.0</v>
      </c>
      <c r="H296" s="176">
        <f t="shared" si="2"/>
        <v>7</v>
      </c>
      <c r="I296" s="175" t="s">
        <v>39</v>
      </c>
      <c r="J296" s="184"/>
      <c r="K296" s="196"/>
      <c r="L296" s="184"/>
      <c r="M296" s="175" t="s">
        <v>198</v>
      </c>
      <c r="N296" s="175" t="s">
        <v>15</v>
      </c>
      <c r="O296" s="178" t="s">
        <v>591</v>
      </c>
      <c r="P296" s="61"/>
      <c r="Q296" s="61"/>
      <c r="R296" s="61"/>
      <c r="S296" s="61"/>
      <c r="T296" s="61"/>
      <c r="U296" s="80"/>
      <c r="V296" s="80"/>
      <c r="W296" s="80"/>
    </row>
    <row r="297">
      <c r="A297" s="174">
        <v>45705.0</v>
      </c>
      <c r="B297" s="174">
        <v>45716.0</v>
      </c>
      <c r="C297" s="35">
        <v>240601.0</v>
      </c>
      <c r="D297" s="175" t="s">
        <v>79</v>
      </c>
      <c r="E297" s="174">
        <v>45658.0</v>
      </c>
      <c r="F297" s="176">
        <f t="shared" si="1"/>
        <v>1</v>
      </c>
      <c r="G297" s="174">
        <v>45681.0</v>
      </c>
      <c r="H297" s="176">
        <f t="shared" si="2"/>
        <v>1</v>
      </c>
      <c r="I297" s="175" t="s">
        <v>62</v>
      </c>
      <c r="J297" s="203" t="s">
        <v>512</v>
      </c>
      <c r="K297" s="179" t="s">
        <v>561</v>
      </c>
      <c r="L297" s="184"/>
      <c r="M297" s="184"/>
      <c r="N297" s="175" t="s">
        <v>17</v>
      </c>
      <c r="O297" s="178"/>
      <c r="P297" s="61"/>
      <c r="Q297" s="61"/>
      <c r="R297" s="61"/>
      <c r="S297" s="61"/>
      <c r="T297" s="61"/>
      <c r="U297" s="80"/>
      <c r="V297" s="80"/>
      <c r="W297" s="80"/>
    </row>
    <row r="298">
      <c r="A298" s="174">
        <v>45705.0</v>
      </c>
      <c r="B298" s="174">
        <v>45716.0</v>
      </c>
      <c r="C298" s="35">
        <v>241167.0</v>
      </c>
      <c r="D298" s="175" t="s">
        <v>79</v>
      </c>
      <c r="E298" s="174">
        <v>45566.0</v>
      </c>
      <c r="F298" s="176">
        <f t="shared" si="1"/>
        <v>4</v>
      </c>
      <c r="G298" s="174">
        <v>45689.0</v>
      </c>
      <c r="H298" s="176">
        <f t="shared" si="2"/>
        <v>0</v>
      </c>
      <c r="I298" s="175" t="s">
        <v>46</v>
      </c>
      <c r="J298" s="203" t="s">
        <v>512</v>
      </c>
      <c r="K298" s="179" t="s">
        <v>561</v>
      </c>
      <c r="L298" s="184"/>
      <c r="M298" s="184"/>
      <c r="N298" s="175" t="s">
        <v>17</v>
      </c>
      <c r="O298" s="178"/>
      <c r="P298" s="61"/>
      <c r="Q298" s="61"/>
      <c r="R298" s="61"/>
      <c r="S298" s="61"/>
      <c r="T298" s="61"/>
      <c r="U298" s="80"/>
      <c r="V298" s="80"/>
      <c r="W298" s="80"/>
    </row>
    <row r="299">
      <c r="A299" s="174">
        <v>45705.0</v>
      </c>
      <c r="B299" s="174">
        <v>45716.0</v>
      </c>
      <c r="C299" s="35">
        <v>238847.0</v>
      </c>
      <c r="D299" s="175" t="s">
        <v>79</v>
      </c>
      <c r="E299" s="174">
        <v>45689.0</v>
      </c>
      <c r="F299" s="176">
        <f t="shared" si="1"/>
        <v>0</v>
      </c>
      <c r="G299" s="174">
        <v>45696.0</v>
      </c>
      <c r="H299" s="176">
        <f t="shared" si="2"/>
        <v>0</v>
      </c>
      <c r="I299" s="175" t="s">
        <v>39</v>
      </c>
      <c r="J299" s="203" t="s">
        <v>512</v>
      </c>
      <c r="K299" s="179" t="s">
        <v>561</v>
      </c>
      <c r="L299" s="184"/>
      <c r="M299" s="184"/>
      <c r="N299" s="175" t="s">
        <v>17</v>
      </c>
      <c r="O299" s="178"/>
      <c r="P299" s="61"/>
      <c r="Q299" s="61"/>
      <c r="R299" s="61"/>
      <c r="S299" s="61"/>
      <c r="T299" s="61"/>
      <c r="U299" s="80"/>
      <c r="V299" s="80"/>
      <c r="W299" s="80"/>
    </row>
    <row r="300">
      <c r="A300" s="174">
        <v>45705.0</v>
      </c>
      <c r="B300" s="174">
        <v>45716.0</v>
      </c>
      <c r="C300" s="35">
        <v>95375.0</v>
      </c>
      <c r="D300" s="175" t="s">
        <v>243</v>
      </c>
      <c r="E300" s="174">
        <v>44317.0</v>
      </c>
      <c r="F300" s="176">
        <f t="shared" si="1"/>
        <v>45</v>
      </c>
      <c r="G300" s="174">
        <v>44400.0</v>
      </c>
      <c r="H300" s="176">
        <f t="shared" si="2"/>
        <v>43</v>
      </c>
      <c r="I300" s="175" t="s">
        <v>43</v>
      </c>
      <c r="J300" s="175">
        <v>304.0</v>
      </c>
      <c r="K300" s="179">
        <v>3500.0</v>
      </c>
      <c r="L300" s="184"/>
      <c r="M300" s="184"/>
      <c r="N300" s="175" t="s">
        <v>17</v>
      </c>
      <c r="O300" s="178"/>
      <c r="P300" s="61"/>
      <c r="Q300" s="61"/>
      <c r="R300" s="61"/>
      <c r="S300" s="61"/>
      <c r="T300" s="61"/>
      <c r="U300" s="80"/>
      <c r="V300" s="80"/>
      <c r="W300" s="80"/>
    </row>
    <row r="301">
      <c r="A301" s="174">
        <v>45705.0</v>
      </c>
      <c r="B301" s="174">
        <v>45716.0</v>
      </c>
      <c r="C301" s="35">
        <v>226890.0</v>
      </c>
      <c r="D301" s="175" t="s">
        <v>243</v>
      </c>
      <c r="E301" s="174">
        <v>45413.0</v>
      </c>
      <c r="F301" s="176">
        <f t="shared" si="1"/>
        <v>9</v>
      </c>
      <c r="G301" s="174">
        <v>45565.0</v>
      </c>
      <c r="H301" s="176">
        <f t="shared" si="2"/>
        <v>4</v>
      </c>
      <c r="I301" s="175" t="s">
        <v>62</v>
      </c>
      <c r="J301" s="203">
        <v>104.0</v>
      </c>
      <c r="K301" s="179" t="s">
        <v>561</v>
      </c>
      <c r="L301" s="184"/>
      <c r="M301" s="184"/>
      <c r="N301" s="175" t="s">
        <v>17</v>
      </c>
      <c r="O301" s="178"/>
      <c r="P301" s="61"/>
      <c r="Q301" s="61"/>
      <c r="R301" s="61"/>
      <c r="S301" s="61"/>
      <c r="T301" s="61"/>
      <c r="U301" s="80"/>
      <c r="V301" s="80"/>
      <c r="W301" s="80"/>
    </row>
    <row r="302">
      <c r="A302" s="174">
        <v>45705.0</v>
      </c>
      <c r="B302" s="174">
        <v>45716.0</v>
      </c>
      <c r="C302" s="35">
        <v>179591.0</v>
      </c>
      <c r="D302" s="175" t="s">
        <v>79</v>
      </c>
      <c r="E302" s="174">
        <v>45108.0</v>
      </c>
      <c r="F302" s="176">
        <f t="shared" si="1"/>
        <v>19</v>
      </c>
      <c r="G302" s="174">
        <v>45131.0</v>
      </c>
      <c r="H302" s="194">
        <f t="shared" si="2"/>
        <v>19</v>
      </c>
      <c r="I302" s="175" t="s">
        <v>62</v>
      </c>
      <c r="J302" s="175" t="s">
        <v>512</v>
      </c>
      <c r="K302" s="179" t="s">
        <v>561</v>
      </c>
      <c r="L302" s="184"/>
      <c r="M302" s="184"/>
      <c r="N302" s="175" t="s">
        <v>17</v>
      </c>
      <c r="O302" s="178"/>
      <c r="P302" s="61"/>
      <c r="Q302" s="61"/>
      <c r="R302" s="61"/>
      <c r="S302" s="61"/>
      <c r="T302" s="61"/>
      <c r="U302" s="80"/>
      <c r="V302" s="80"/>
      <c r="W302" s="80"/>
    </row>
    <row r="303">
      <c r="A303" s="174">
        <v>45705.0</v>
      </c>
      <c r="B303" s="174">
        <v>45716.0</v>
      </c>
      <c r="C303" s="35">
        <v>214432.0</v>
      </c>
      <c r="D303" s="175" t="s">
        <v>79</v>
      </c>
      <c r="E303" s="174">
        <v>45352.0</v>
      </c>
      <c r="F303" s="176">
        <f t="shared" si="1"/>
        <v>11</v>
      </c>
      <c r="G303" s="174">
        <v>45427.0</v>
      </c>
      <c r="H303" s="176">
        <f t="shared" si="2"/>
        <v>9</v>
      </c>
      <c r="I303" s="175" t="s">
        <v>62</v>
      </c>
      <c r="J303" s="203" t="s">
        <v>82</v>
      </c>
      <c r="K303" s="179" t="s">
        <v>561</v>
      </c>
      <c r="L303" s="184"/>
      <c r="M303" s="175" t="s">
        <v>592</v>
      </c>
      <c r="N303" s="175" t="s">
        <v>17</v>
      </c>
      <c r="O303" s="178" t="s">
        <v>592</v>
      </c>
      <c r="P303" s="61"/>
      <c r="Q303" s="61"/>
      <c r="R303" s="61"/>
      <c r="S303" s="61"/>
      <c r="T303" s="61"/>
      <c r="U303" s="80"/>
      <c r="V303" s="80"/>
      <c r="W303" s="80"/>
    </row>
    <row r="304">
      <c r="A304" s="174">
        <v>45705.0</v>
      </c>
      <c r="B304" s="174">
        <v>45712.0</v>
      </c>
      <c r="C304" s="35">
        <v>217915.0</v>
      </c>
      <c r="D304" s="175" t="s">
        <v>79</v>
      </c>
      <c r="E304" s="174">
        <v>45383.0</v>
      </c>
      <c r="F304" s="176">
        <f t="shared" si="1"/>
        <v>10</v>
      </c>
      <c r="G304" s="174">
        <v>45461.0</v>
      </c>
      <c r="H304" s="176">
        <f t="shared" si="2"/>
        <v>8</v>
      </c>
      <c r="I304" s="175" t="s">
        <v>62</v>
      </c>
      <c r="J304" s="175">
        <v>102.0</v>
      </c>
      <c r="K304" s="180">
        <v>10000.0</v>
      </c>
      <c r="L304" s="175" t="s">
        <v>68</v>
      </c>
      <c r="M304" s="175" t="s">
        <v>593</v>
      </c>
      <c r="N304" s="175" t="s">
        <v>15</v>
      </c>
      <c r="O304" s="178" t="s">
        <v>594</v>
      </c>
      <c r="P304" s="61"/>
      <c r="Q304" s="61"/>
      <c r="R304" s="61"/>
      <c r="S304" s="61"/>
      <c r="T304" s="61"/>
      <c r="U304" s="80"/>
      <c r="V304" s="80"/>
      <c r="W304" s="80"/>
    </row>
    <row r="305">
      <c r="A305" s="174">
        <v>45705.0</v>
      </c>
      <c r="B305" s="174">
        <v>45716.0</v>
      </c>
      <c r="C305" s="35">
        <v>216456.0</v>
      </c>
      <c r="D305" s="175" t="s">
        <v>243</v>
      </c>
      <c r="E305" s="174">
        <v>45413.0</v>
      </c>
      <c r="F305" s="176">
        <f t="shared" si="1"/>
        <v>9</v>
      </c>
      <c r="G305" s="174">
        <v>45442.0</v>
      </c>
      <c r="H305" s="176">
        <f t="shared" si="2"/>
        <v>8</v>
      </c>
      <c r="I305" s="175" t="s">
        <v>62</v>
      </c>
      <c r="J305" s="175">
        <v>101.0</v>
      </c>
      <c r="K305" s="179">
        <v>6000.0</v>
      </c>
      <c r="L305" s="184"/>
      <c r="M305" s="184"/>
      <c r="N305" s="175" t="s">
        <v>17</v>
      </c>
      <c r="O305" s="178"/>
      <c r="P305" s="61"/>
      <c r="Q305" s="61"/>
      <c r="R305" s="61"/>
      <c r="S305" s="61"/>
      <c r="T305" s="61"/>
      <c r="U305" s="80"/>
      <c r="V305" s="80"/>
      <c r="W305" s="80"/>
    </row>
    <row r="306">
      <c r="A306" s="174">
        <v>45705.0</v>
      </c>
      <c r="B306" s="174">
        <v>45716.0</v>
      </c>
      <c r="C306" s="35">
        <v>227359.0</v>
      </c>
      <c r="D306" s="175" t="s">
        <v>243</v>
      </c>
      <c r="E306" s="174">
        <v>45474.0</v>
      </c>
      <c r="F306" s="176">
        <f t="shared" si="1"/>
        <v>7</v>
      </c>
      <c r="G306" s="174">
        <v>45544.0</v>
      </c>
      <c r="H306" s="176">
        <f t="shared" si="2"/>
        <v>5</v>
      </c>
      <c r="I306" s="175" t="s">
        <v>62</v>
      </c>
      <c r="J306" s="203" t="s">
        <v>512</v>
      </c>
      <c r="K306" s="179" t="s">
        <v>561</v>
      </c>
      <c r="L306" s="184"/>
      <c r="M306" s="184"/>
      <c r="N306" s="175" t="s">
        <v>17</v>
      </c>
      <c r="O306" s="178"/>
      <c r="P306" s="61"/>
      <c r="Q306" s="61"/>
      <c r="R306" s="61"/>
      <c r="S306" s="61"/>
      <c r="T306" s="61"/>
      <c r="U306" s="80"/>
      <c r="V306" s="80"/>
      <c r="W306" s="80"/>
    </row>
    <row r="307">
      <c r="A307" s="174">
        <v>45705.0</v>
      </c>
      <c r="B307" s="174">
        <v>45716.0</v>
      </c>
      <c r="C307" s="35">
        <v>225234.0</v>
      </c>
      <c r="D307" s="175" t="s">
        <v>79</v>
      </c>
      <c r="E307" s="174">
        <v>45474.0</v>
      </c>
      <c r="F307" s="176">
        <f t="shared" si="1"/>
        <v>7</v>
      </c>
      <c r="G307" s="174">
        <v>45523.0</v>
      </c>
      <c r="H307" s="176">
        <f t="shared" si="2"/>
        <v>6</v>
      </c>
      <c r="I307" s="175" t="s">
        <v>62</v>
      </c>
      <c r="J307" s="203" t="s">
        <v>512</v>
      </c>
      <c r="K307" s="179" t="s">
        <v>561</v>
      </c>
      <c r="L307" s="184"/>
      <c r="M307" s="184"/>
      <c r="N307" s="175" t="s">
        <v>17</v>
      </c>
      <c r="O307" s="178"/>
      <c r="P307" s="61"/>
      <c r="Q307" s="61"/>
      <c r="R307" s="61"/>
      <c r="S307" s="61"/>
      <c r="T307" s="61"/>
      <c r="U307" s="80"/>
      <c r="V307" s="80"/>
      <c r="W307" s="80"/>
    </row>
    <row r="308">
      <c r="A308" s="174">
        <v>45705.0</v>
      </c>
      <c r="B308" s="174">
        <v>45712.0</v>
      </c>
      <c r="C308" s="35">
        <v>229892.0</v>
      </c>
      <c r="D308" s="175" t="s">
        <v>243</v>
      </c>
      <c r="E308" s="174">
        <v>45505.0</v>
      </c>
      <c r="F308" s="176">
        <f t="shared" si="1"/>
        <v>6</v>
      </c>
      <c r="G308" s="174">
        <v>45568.0</v>
      </c>
      <c r="H308" s="176">
        <f t="shared" si="2"/>
        <v>4</v>
      </c>
      <c r="I308" s="175" t="s">
        <v>62</v>
      </c>
      <c r="J308" s="184"/>
      <c r="K308" s="196"/>
      <c r="L308" s="184"/>
      <c r="M308" s="184"/>
      <c r="N308" s="175" t="s">
        <v>23</v>
      </c>
      <c r="O308" s="178"/>
      <c r="P308" s="61"/>
      <c r="Q308" s="61"/>
      <c r="R308" s="61"/>
      <c r="S308" s="61"/>
      <c r="T308" s="61"/>
      <c r="U308" s="80"/>
      <c r="V308" s="80"/>
      <c r="W308" s="80"/>
    </row>
    <row r="309">
      <c r="A309" s="174">
        <v>45705.0</v>
      </c>
      <c r="B309" s="174">
        <v>45716.0</v>
      </c>
      <c r="C309" s="35">
        <v>233812.0</v>
      </c>
      <c r="D309" s="175" t="s">
        <v>243</v>
      </c>
      <c r="E309" s="174">
        <v>45566.0</v>
      </c>
      <c r="F309" s="176">
        <f t="shared" si="1"/>
        <v>4</v>
      </c>
      <c r="G309" s="174">
        <v>45543.0</v>
      </c>
      <c r="H309" s="176">
        <f t="shared" si="2"/>
        <v>5</v>
      </c>
      <c r="I309" s="175" t="s">
        <v>66</v>
      </c>
      <c r="J309" s="203" t="s">
        <v>512</v>
      </c>
      <c r="K309" s="179" t="s">
        <v>561</v>
      </c>
      <c r="L309" s="184"/>
      <c r="M309" s="184"/>
      <c r="N309" s="175" t="s">
        <v>17</v>
      </c>
      <c r="O309" s="178"/>
      <c r="P309" s="61"/>
      <c r="Q309" s="61"/>
      <c r="R309" s="61"/>
      <c r="S309" s="61"/>
      <c r="T309" s="61"/>
      <c r="U309" s="80"/>
      <c r="V309" s="80"/>
      <c r="W309" s="80"/>
    </row>
    <row r="310">
      <c r="A310" s="174">
        <v>45705.0</v>
      </c>
      <c r="B310" s="174">
        <v>45716.0</v>
      </c>
      <c r="C310" s="35">
        <v>235534.0</v>
      </c>
      <c r="D310" s="175" t="s">
        <v>243</v>
      </c>
      <c r="E310" s="174">
        <v>45536.0</v>
      </c>
      <c r="F310" s="176">
        <f t="shared" si="1"/>
        <v>5</v>
      </c>
      <c r="G310" s="177">
        <v>45625.0</v>
      </c>
      <c r="H310" s="176">
        <f t="shared" si="2"/>
        <v>2</v>
      </c>
      <c r="I310" s="175" t="s">
        <v>49</v>
      </c>
      <c r="J310" s="203" t="s">
        <v>512</v>
      </c>
      <c r="K310" s="179" t="s">
        <v>561</v>
      </c>
      <c r="L310" s="184"/>
      <c r="M310" s="184"/>
      <c r="N310" s="175" t="s">
        <v>17</v>
      </c>
      <c r="O310" s="178"/>
      <c r="P310" s="61"/>
      <c r="Q310" s="61"/>
      <c r="R310" s="61"/>
      <c r="S310" s="61"/>
      <c r="T310" s="61"/>
      <c r="U310" s="80"/>
      <c r="V310" s="80"/>
      <c r="W310" s="80"/>
    </row>
    <row r="311">
      <c r="A311" s="174">
        <v>45705.0</v>
      </c>
      <c r="B311" s="174">
        <v>45716.0</v>
      </c>
      <c r="C311" s="35">
        <v>233708.0</v>
      </c>
      <c r="D311" s="175" t="s">
        <v>243</v>
      </c>
      <c r="E311" s="174">
        <v>45566.0</v>
      </c>
      <c r="F311" s="176">
        <f t="shared" si="1"/>
        <v>4</v>
      </c>
      <c r="G311" s="174">
        <v>45543.0</v>
      </c>
      <c r="H311" s="176">
        <f t="shared" si="2"/>
        <v>5</v>
      </c>
      <c r="I311" s="175" t="s">
        <v>49</v>
      </c>
      <c r="J311" s="175" t="s">
        <v>246</v>
      </c>
      <c r="K311" s="179">
        <v>6000.0</v>
      </c>
      <c r="L311" s="184"/>
      <c r="M311" s="184"/>
      <c r="N311" s="175" t="s">
        <v>17</v>
      </c>
      <c r="O311" s="178"/>
      <c r="P311" s="61"/>
      <c r="Q311" s="61"/>
      <c r="R311" s="61"/>
      <c r="S311" s="61"/>
      <c r="T311" s="61"/>
      <c r="U311" s="80"/>
      <c r="V311" s="80"/>
      <c r="W311" s="80"/>
    </row>
    <row r="312">
      <c r="A312" s="174">
        <v>45705.0</v>
      </c>
      <c r="B312" s="174">
        <v>45716.0</v>
      </c>
      <c r="C312" s="35">
        <v>235033.0</v>
      </c>
      <c r="D312" s="175" t="s">
        <v>243</v>
      </c>
      <c r="E312" s="174">
        <v>45566.0</v>
      </c>
      <c r="F312" s="176">
        <f t="shared" si="1"/>
        <v>4</v>
      </c>
      <c r="G312" s="177">
        <v>45618.0</v>
      </c>
      <c r="H312" s="176">
        <f t="shared" si="2"/>
        <v>3</v>
      </c>
      <c r="I312" s="175" t="s">
        <v>49</v>
      </c>
      <c r="J312" s="203" t="s">
        <v>512</v>
      </c>
      <c r="K312" s="179" t="s">
        <v>561</v>
      </c>
      <c r="L312" s="184"/>
      <c r="M312" s="184"/>
      <c r="N312" s="175" t="s">
        <v>17</v>
      </c>
      <c r="O312" s="178"/>
      <c r="P312" s="61"/>
      <c r="Q312" s="61"/>
      <c r="R312" s="61"/>
      <c r="S312" s="61"/>
      <c r="T312" s="61"/>
      <c r="U312" s="80"/>
      <c r="V312" s="80"/>
      <c r="W312" s="80"/>
    </row>
    <row r="313">
      <c r="A313" s="174">
        <v>45705.0</v>
      </c>
      <c r="B313" s="174">
        <v>45716.0</v>
      </c>
      <c r="C313" s="35">
        <v>240289.0</v>
      </c>
      <c r="D313" s="175" t="s">
        <v>210</v>
      </c>
      <c r="E313" s="174">
        <v>45566.0</v>
      </c>
      <c r="F313" s="176">
        <f t="shared" si="1"/>
        <v>4</v>
      </c>
      <c r="G313" s="174">
        <v>45680.0</v>
      </c>
      <c r="H313" s="176">
        <f t="shared" si="2"/>
        <v>1</v>
      </c>
      <c r="I313" s="175" t="s">
        <v>39</v>
      </c>
      <c r="J313" s="203" t="s">
        <v>512</v>
      </c>
      <c r="K313" s="179" t="s">
        <v>561</v>
      </c>
      <c r="L313" s="184"/>
      <c r="M313" s="184"/>
      <c r="N313" s="175" t="s">
        <v>17</v>
      </c>
      <c r="O313" s="178"/>
      <c r="P313" s="61"/>
      <c r="Q313" s="61"/>
      <c r="R313" s="61"/>
      <c r="S313" s="61"/>
      <c r="T313" s="61"/>
      <c r="U313" s="80"/>
      <c r="V313" s="80"/>
      <c r="W313" s="80"/>
    </row>
    <row r="314">
      <c r="A314" s="174">
        <v>45705.0</v>
      </c>
      <c r="B314" s="174">
        <v>45716.0</v>
      </c>
      <c r="C314" s="35">
        <v>223009.0</v>
      </c>
      <c r="D314" s="175" t="s">
        <v>73</v>
      </c>
      <c r="E314" s="174">
        <v>45413.0</v>
      </c>
      <c r="F314" s="176">
        <f t="shared" si="1"/>
        <v>9</v>
      </c>
      <c r="G314" s="174">
        <v>45502.0</v>
      </c>
      <c r="H314" s="176">
        <f t="shared" si="2"/>
        <v>6</v>
      </c>
      <c r="I314" s="175" t="s">
        <v>39</v>
      </c>
      <c r="J314" s="175">
        <v>503.0</v>
      </c>
      <c r="K314" s="179" t="s">
        <v>85</v>
      </c>
      <c r="L314" s="184"/>
      <c r="M314" s="184"/>
      <c r="N314" s="175" t="s">
        <v>17</v>
      </c>
      <c r="O314" s="178"/>
      <c r="P314" s="61"/>
      <c r="Q314" s="61"/>
      <c r="R314" s="61"/>
      <c r="S314" s="61"/>
      <c r="T314" s="61"/>
      <c r="U314" s="80"/>
      <c r="V314" s="80"/>
      <c r="W314" s="80"/>
    </row>
    <row r="315">
      <c r="A315" s="174">
        <v>45705.0</v>
      </c>
      <c r="B315" s="174">
        <v>45716.0</v>
      </c>
      <c r="C315" s="35">
        <v>240299.0</v>
      </c>
      <c r="D315" s="175" t="s">
        <v>210</v>
      </c>
      <c r="E315" s="174">
        <v>45597.0</v>
      </c>
      <c r="F315" s="176">
        <f t="shared" si="1"/>
        <v>3</v>
      </c>
      <c r="G315" s="174">
        <v>45681.0</v>
      </c>
      <c r="H315" s="176">
        <f t="shared" si="2"/>
        <v>1</v>
      </c>
      <c r="I315" s="175" t="s">
        <v>39</v>
      </c>
      <c r="J315" s="203" t="s">
        <v>512</v>
      </c>
      <c r="K315" s="179" t="s">
        <v>561</v>
      </c>
      <c r="L315" s="184"/>
      <c r="M315" s="184"/>
      <c r="N315" s="175" t="s">
        <v>17</v>
      </c>
      <c r="O315" s="178"/>
      <c r="P315" s="61"/>
      <c r="Q315" s="61"/>
      <c r="R315" s="61"/>
      <c r="S315" s="61"/>
      <c r="T315" s="61"/>
      <c r="U315" s="80"/>
      <c r="V315" s="80"/>
      <c r="W315" s="80"/>
    </row>
    <row r="316">
      <c r="A316" s="174">
        <v>45705.0</v>
      </c>
      <c r="B316" s="174">
        <v>45716.0</v>
      </c>
      <c r="C316" s="35">
        <v>213220.0</v>
      </c>
      <c r="D316" s="175" t="s">
        <v>73</v>
      </c>
      <c r="E316" s="174">
        <v>45352.0</v>
      </c>
      <c r="F316" s="176">
        <f t="shared" si="1"/>
        <v>11</v>
      </c>
      <c r="G316" s="174">
        <v>45418.0</v>
      </c>
      <c r="H316" s="176">
        <f t="shared" si="2"/>
        <v>9</v>
      </c>
      <c r="I316" s="175" t="s">
        <v>39</v>
      </c>
      <c r="J316" s="175" t="s">
        <v>31</v>
      </c>
      <c r="K316" s="179" t="s">
        <v>85</v>
      </c>
      <c r="L316" s="184"/>
      <c r="M316" s="184"/>
      <c r="N316" s="175" t="s">
        <v>17</v>
      </c>
      <c r="O316" s="178"/>
      <c r="P316" s="61"/>
      <c r="Q316" s="61"/>
      <c r="R316" s="61"/>
      <c r="S316" s="61"/>
      <c r="T316" s="61"/>
      <c r="U316" s="80"/>
      <c r="V316" s="80"/>
      <c r="W316" s="80"/>
    </row>
    <row r="317">
      <c r="A317" s="174">
        <v>45705.0</v>
      </c>
      <c r="B317" s="174">
        <v>45716.0</v>
      </c>
      <c r="C317" s="35">
        <v>201670.0</v>
      </c>
      <c r="D317" s="175" t="s">
        <v>73</v>
      </c>
      <c r="E317" s="174">
        <v>45231.0</v>
      </c>
      <c r="F317" s="176">
        <f t="shared" si="1"/>
        <v>15</v>
      </c>
      <c r="G317" s="174">
        <v>45329.0</v>
      </c>
      <c r="H317" s="176">
        <f t="shared" si="2"/>
        <v>12</v>
      </c>
      <c r="I317" s="175" t="s">
        <v>39</v>
      </c>
      <c r="J317" s="175">
        <v>535.0</v>
      </c>
      <c r="K317" s="179">
        <v>10000.0</v>
      </c>
      <c r="L317" s="184"/>
      <c r="M317" s="184"/>
      <c r="N317" s="175" t="s">
        <v>17</v>
      </c>
      <c r="O317" s="178"/>
      <c r="P317" s="61"/>
      <c r="Q317" s="61"/>
      <c r="R317" s="61"/>
      <c r="S317" s="61"/>
      <c r="T317" s="61"/>
      <c r="U317" s="80"/>
      <c r="V317" s="80"/>
      <c r="W317" s="80"/>
    </row>
    <row r="318">
      <c r="A318" s="174">
        <v>45705.0</v>
      </c>
      <c r="B318" s="174">
        <v>45716.0</v>
      </c>
      <c r="C318" s="35">
        <v>211375.0</v>
      </c>
      <c r="D318" s="175" t="s">
        <v>73</v>
      </c>
      <c r="E318" s="174">
        <v>45352.0</v>
      </c>
      <c r="F318" s="176">
        <f t="shared" si="1"/>
        <v>11</v>
      </c>
      <c r="G318" s="174">
        <v>45402.0</v>
      </c>
      <c r="H318" s="176">
        <f t="shared" si="2"/>
        <v>10</v>
      </c>
      <c r="I318" s="175" t="s">
        <v>39</v>
      </c>
      <c r="J318" s="175">
        <v>535.0</v>
      </c>
      <c r="K318" s="179" t="s">
        <v>85</v>
      </c>
      <c r="L318" s="175" t="s">
        <v>54</v>
      </c>
      <c r="M318" s="175" t="s">
        <v>151</v>
      </c>
      <c r="N318" s="175" t="s">
        <v>15</v>
      </c>
      <c r="O318" s="178" t="s">
        <v>595</v>
      </c>
      <c r="P318" s="61"/>
      <c r="Q318" s="61"/>
      <c r="R318" s="61"/>
      <c r="S318" s="61"/>
      <c r="T318" s="61"/>
      <c r="U318" s="80"/>
      <c r="V318" s="80"/>
      <c r="W318" s="80"/>
    </row>
    <row r="319">
      <c r="A319" s="174">
        <v>45705.0</v>
      </c>
      <c r="B319" s="174">
        <v>45716.0</v>
      </c>
      <c r="C319" s="35">
        <v>220656.0</v>
      </c>
      <c r="D319" s="175" t="s">
        <v>210</v>
      </c>
      <c r="E319" s="174">
        <v>45474.0</v>
      </c>
      <c r="F319" s="176">
        <f t="shared" si="1"/>
        <v>7</v>
      </c>
      <c r="G319" s="174">
        <v>45481.0</v>
      </c>
      <c r="H319" s="176">
        <f t="shared" si="2"/>
        <v>7</v>
      </c>
      <c r="I319" s="175" t="s">
        <v>39</v>
      </c>
      <c r="J319" s="175">
        <v>520.0</v>
      </c>
      <c r="K319" s="179">
        <v>7000.0</v>
      </c>
      <c r="L319" s="184"/>
      <c r="M319" s="184"/>
      <c r="N319" s="175" t="s">
        <v>17</v>
      </c>
      <c r="O319" s="178"/>
      <c r="P319" s="61"/>
      <c r="Q319" s="61"/>
      <c r="R319" s="61"/>
      <c r="S319" s="61"/>
      <c r="T319" s="61"/>
      <c r="U319" s="80"/>
      <c r="V319" s="80"/>
      <c r="W319" s="80"/>
    </row>
    <row r="320">
      <c r="A320" s="174">
        <v>45705.0</v>
      </c>
      <c r="B320" s="174">
        <v>45716.0</v>
      </c>
      <c r="C320" s="35">
        <v>222868.0</v>
      </c>
      <c r="D320" s="175" t="s">
        <v>73</v>
      </c>
      <c r="E320" s="174">
        <v>45352.0</v>
      </c>
      <c r="F320" s="176">
        <f t="shared" si="1"/>
        <v>11</v>
      </c>
      <c r="G320" s="174">
        <v>45520.0</v>
      </c>
      <c r="H320" s="176">
        <f t="shared" si="2"/>
        <v>6</v>
      </c>
      <c r="I320" s="175" t="s">
        <v>39</v>
      </c>
      <c r="J320" s="175" t="s">
        <v>31</v>
      </c>
      <c r="K320" s="179" t="s">
        <v>487</v>
      </c>
      <c r="L320" s="184"/>
      <c r="M320" s="184"/>
      <c r="N320" s="175" t="s">
        <v>17</v>
      </c>
      <c r="O320" s="178"/>
      <c r="P320" s="61"/>
      <c r="Q320" s="61"/>
      <c r="R320" s="61"/>
      <c r="S320" s="61"/>
      <c r="T320" s="61"/>
      <c r="U320" s="80"/>
      <c r="V320" s="80"/>
      <c r="W320" s="80"/>
    </row>
    <row r="321">
      <c r="A321" s="174">
        <v>45705.0</v>
      </c>
      <c r="B321" s="174">
        <v>45716.0</v>
      </c>
      <c r="C321" s="35">
        <v>228019.0</v>
      </c>
      <c r="D321" s="175" t="s">
        <v>210</v>
      </c>
      <c r="E321" s="174">
        <v>45474.0</v>
      </c>
      <c r="F321" s="176">
        <f t="shared" si="1"/>
        <v>7</v>
      </c>
      <c r="G321" s="174">
        <v>45549.0</v>
      </c>
      <c r="H321" s="176">
        <f t="shared" si="2"/>
        <v>5</v>
      </c>
      <c r="I321" s="175" t="s">
        <v>39</v>
      </c>
      <c r="J321" s="203" t="s">
        <v>512</v>
      </c>
      <c r="K321" s="179" t="s">
        <v>561</v>
      </c>
      <c r="L321" s="184"/>
      <c r="M321" s="184"/>
      <c r="N321" s="175" t="s">
        <v>17</v>
      </c>
      <c r="O321" s="178"/>
      <c r="P321" s="61"/>
      <c r="Q321" s="61"/>
      <c r="R321" s="61"/>
      <c r="S321" s="61"/>
      <c r="T321" s="61"/>
      <c r="U321" s="80"/>
      <c r="V321" s="80"/>
      <c r="W321" s="80"/>
    </row>
    <row r="322">
      <c r="A322" s="174">
        <v>45705.0</v>
      </c>
      <c r="B322" s="174">
        <v>45716.0</v>
      </c>
      <c r="C322" s="35">
        <v>231313.0</v>
      </c>
      <c r="D322" s="175" t="s">
        <v>73</v>
      </c>
      <c r="E322" s="174">
        <v>45261.0</v>
      </c>
      <c r="F322" s="176">
        <f t="shared" si="1"/>
        <v>14</v>
      </c>
      <c r="G322" s="177">
        <v>45582.0</v>
      </c>
      <c r="H322" s="176">
        <f t="shared" si="2"/>
        <v>4</v>
      </c>
      <c r="I322" s="175" t="s">
        <v>39</v>
      </c>
      <c r="J322" s="175" t="s">
        <v>31</v>
      </c>
      <c r="K322" s="179" t="s">
        <v>487</v>
      </c>
      <c r="L322" s="184"/>
      <c r="M322" s="184"/>
      <c r="N322" s="175" t="s">
        <v>17</v>
      </c>
      <c r="O322" s="178"/>
      <c r="P322" s="61"/>
      <c r="Q322" s="61"/>
      <c r="R322" s="61"/>
      <c r="S322" s="61"/>
      <c r="T322" s="61"/>
      <c r="U322" s="80"/>
      <c r="V322" s="80"/>
      <c r="W322" s="80"/>
    </row>
    <row r="323">
      <c r="A323" s="174">
        <v>45705.0</v>
      </c>
      <c r="B323" s="174">
        <v>45716.0</v>
      </c>
      <c r="C323" s="35">
        <v>233724.0</v>
      </c>
      <c r="D323" s="175" t="s">
        <v>210</v>
      </c>
      <c r="E323" s="174">
        <v>45566.0</v>
      </c>
      <c r="F323" s="176">
        <f t="shared" si="1"/>
        <v>4</v>
      </c>
      <c r="G323" s="174">
        <v>45604.0</v>
      </c>
      <c r="H323" s="176">
        <f t="shared" si="2"/>
        <v>3</v>
      </c>
      <c r="I323" s="175" t="s">
        <v>39</v>
      </c>
      <c r="J323" s="203" t="s">
        <v>512</v>
      </c>
      <c r="K323" s="179" t="s">
        <v>561</v>
      </c>
      <c r="L323" s="184"/>
      <c r="M323" s="184"/>
      <c r="N323" s="175" t="s">
        <v>17</v>
      </c>
      <c r="O323" s="178"/>
      <c r="P323" s="61"/>
      <c r="Q323" s="61"/>
      <c r="R323" s="61"/>
      <c r="S323" s="61"/>
      <c r="T323" s="61"/>
      <c r="U323" s="80"/>
      <c r="V323" s="80"/>
      <c r="W323" s="80"/>
    </row>
    <row r="324">
      <c r="A324" s="174">
        <v>45705.0</v>
      </c>
      <c r="B324" s="174">
        <v>45716.0</v>
      </c>
      <c r="C324" s="35">
        <v>236529.0</v>
      </c>
      <c r="D324" s="175" t="s">
        <v>210</v>
      </c>
      <c r="E324" s="174">
        <v>45597.0</v>
      </c>
      <c r="F324" s="176">
        <f t="shared" si="1"/>
        <v>3</v>
      </c>
      <c r="G324" s="174">
        <v>45632.0</v>
      </c>
      <c r="H324" s="176">
        <f t="shared" si="2"/>
        <v>2</v>
      </c>
      <c r="I324" s="175" t="s">
        <v>43</v>
      </c>
      <c r="J324" s="203" t="s">
        <v>512</v>
      </c>
      <c r="K324" s="179" t="s">
        <v>561</v>
      </c>
      <c r="L324" s="184"/>
      <c r="M324" s="184"/>
      <c r="N324" s="175" t="s">
        <v>17</v>
      </c>
      <c r="O324" s="178"/>
      <c r="P324" s="61"/>
      <c r="Q324" s="61"/>
      <c r="R324" s="61"/>
      <c r="S324" s="61"/>
      <c r="T324" s="61"/>
      <c r="U324" s="80"/>
      <c r="V324" s="80"/>
      <c r="W324" s="80"/>
    </row>
    <row r="325">
      <c r="A325" s="174">
        <v>45705.0</v>
      </c>
      <c r="B325" s="174">
        <v>45716.0</v>
      </c>
      <c r="C325" s="35">
        <v>237221.0</v>
      </c>
      <c r="D325" s="175" t="s">
        <v>210</v>
      </c>
      <c r="E325" s="174">
        <v>45627.0</v>
      </c>
      <c r="F325" s="176">
        <f t="shared" si="1"/>
        <v>2</v>
      </c>
      <c r="G325" s="177">
        <v>45644.0</v>
      </c>
      <c r="H325" s="176">
        <f t="shared" si="2"/>
        <v>2</v>
      </c>
      <c r="I325" s="175" t="s">
        <v>39</v>
      </c>
      <c r="J325" s="203" t="s">
        <v>512</v>
      </c>
      <c r="K325" s="179" t="s">
        <v>561</v>
      </c>
      <c r="L325" s="184"/>
      <c r="M325" s="184"/>
      <c r="N325" s="175" t="s">
        <v>17</v>
      </c>
      <c r="O325" s="178"/>
      <c r="P325" s="61"/>
      <c r="Q325" s="61"/>
      <c r="R325" s="61"/>
      <c r="S325" s="61"/>
      <c r="T325" s="61"/>
      <c r="U325" s="80"/>
      <c r="V325" s="80"/>
      <c r="W325" s="80"/>
    </row>
    <row r="326">
      <c r="A326" s="174">
        <v>45705.0</v>
      </c>
      <c r="B326" s="174">
        <v>45716.0</v>
      </c>
      <c r="C326" s="35">
        <v>238970.0</v>
      </c>
      <c r="D326" s="175" t="s">
        <v>210</v>
      </c>
      <c r="E326" s="174">
        <v>45536.0</v>
      </c>
      <c r="F326" s="176">
        <f t="shared" si="1"/>
        <v>5</v>
      </c>
      <c r="G326" s="174">
        <v>45667.0</v>
      </c>
      <c r="H326" s="176">
        <f t="shared" si="2"/>
        <v>1</v>
      </c>
      <c r="I326" s="175" t="s">
        <v>39</v>
      </c>
      <c r="J326" s="203" t="s">
        <v>512</v>
      </c>
      <c r="K326" s="179" t="s">
        <v>561</v>
      </c>
      <c r="L326" s="184"/>
      <c r="M326" s="184"/>
      <c r="N326" s="175" t="s">
        <v>17</v>
      </c>
      <c r="O326" s="178"/>
      <c r="P326" s="61"/>
      <c r="Q326" s="61"/>
      <c r="R326" s="61"/>
      <c r="S326" s="61"/>
      <c r="T326" s="61"/>
      <c r="U326" s="80"/>
      <c r="V326" s="80"/>
      <c r="W326" s="80"/>
    </row>
    <row r="327">
      <c r="A327" s="174">
        <v>45705.0</v>
      </c>
      <c r="B327" s="174">
        <v>45716.0</v>
      </c>
      <c r="C327" s="35">
        <v>240163.0</v>
      </c>
      <c r="D327" s="175" t="s">
        <v>210</v>
      </c>
      <c r="E327" s="174">
        <v>45658.0</v>
      </c>
      <c r="F327" s="176">
        <f t="shared" si="1"/>
        <v>1</v>
      </c>
      <c r="G327" s="174">
        <v>45678.0</v>
      </c>
      <c r="H327" s="176">
        <f t="shared" si="2"/>
        <v>1</v>
      </c>
      <c r="I327" s="175" t="s">
        <v>62</v>
      </c>
      <c r="J327" s="203" t="s">
        <v>512</v>
      </c>
      <c r="K327" s="179" t="s">
        <v>561</v>
      </c>
      <c r="L327" s="184"/>
      <c r="M327" s="184"/>
      <c r="N327" s="175" t="s">
        <v>17</v>
      </c>
      <c r="O327" s="178"/>
      <c r="P327" s="61"/>
      <c r="Q327" s="61"/>
      <c r="R327" s="61"/>
      <c r="S327" s="61"/>
      <c r="T327" s="61"/>
      <c r="U327" s="80"/>
      <c r="V327" s="80"/>
      <c r="W327" s="80"/>
    </row>
    <row r="328">
      <c r="A328" s="174">
        <v>45705.0</v>
      </c>
      <c r="B328" s="174">
        <v>45716.0</v>
      </c>
      <c r="C328" s="35">
        <v>241080.0</v>
      </c>
      <c r="D328" s="175" t="s">
        <v>210</v>
      </c>
      <c r="E328" s="174">
        <v>45597.0</v>
      </c>
      <c r="F328" s="176">
        <f t="shared" si="1"/>
        <v>3</v>
      </c>
      <c r="G328" s="174">
        <v>45686.0</v>
      </c>
      <c r="H328" s="176">
        <f t="shared" si="2"/>
        <v>0</v>
      </c>
      <c r="I328" s="175" t="s">
        <v>39</v>
      </c>
      <c r="J328" s="203" t="s">
        <v>512</v>
      </c>
      <c r="K328" s="179" t="s">
        <v>561</v>
      </c>
      <c r="L328" s="184"/>
      <c r="M328" s="184"/>
      <c r="N328" s="175" t="s">
        <v>17</v>
      </c>
      <c r="O328" s="178"/>
      <c r="P328" s="61"/>
      <c r="Q328" s="61"/>
      <c r="R328" s="61"/>
      <c r="S328" s="61"/>
      <c r="T328" s="61"/>
      <c r="U328" s="80"/>
      <c r="V328" s="80"/>
      <c r="W328" s="80"/>
    </row>
    <row r="329">
      <c r="A329" s="174">
        <v>45705.0</v>
      </c>
      <c r="B329" s="174">
        <v>45716.0</v>
      </c>
      <c r="C329" s="35">
        <v>241784.0</v>
      </c>
      <c r="D329" s="175" t="s">
        <v>210</v>
      </c>
      <c r="E329" s="174">
        <v>45474.0</v>
      </c>
      <c r="F329" s="176">
        <f t="shared" si="1"/>
        <v>7</v>
      </c>
      <c r="G329" s="174">
        <v>45693.0</v>
      </c>
      <c r="H329" s="176">
        <f t="shared" si="2"/>
        <v>0</v>
      </c>
      <c r="I329" s="175" t="s">
        <v>39</v>
      </c>
      <c r="J329" s="203" t="s">
        <v>512</v>
      </c>
      <c r="K329" s="179" t="s">
        <v>561</v>
      </c>
      <c r="L329" s="184"/>
      <c r="M329" s="184"/>
      <c r="N329" s="175" t="s">
        <v>17</v>
      </c>
      <c r="O329" s="178"/>
      <c r="P329" s="61"/>
      <c r="Q329" s="61"/>
      <c r="R329" s="61"/>
      <c r="S329" s="61"/>
      <c r="T329" s="61"/>
      <c r="U329" s="80"/>
      <c r="V329" s="80"/>
      <c r="W329" s="80"/>
    </row>
    <row r="330">
      <c r="A330" s="174">
        <v>45706.0</v>
      </c>
      <c r="B330" s="174">
        <v>45712.0</v>
      </c>
      <c r="C330" s="35">
        <v>231716.0</v>
      </c>
      <c r="D330" s="175" t="s">
        <v>73</v>
      </c>
      <c r="E330" s="174">
        <v>45536.0</v>
      </c>
      <c r="F330" s="176">
        <f t="shared" si="1"/>
        <v>5</v>
      </c>
      <c r="G330" s="177">
        <v>45586.0</v>
      </c>
      <c r="H330" s="176">
        <f t="shared" si="2"/>
        <v>4</v>
      </c>
      <c r="I330" s="175" t="s">
        <v>62</v>
      </c>
      <c r="J330" s="175">
        <v>102.0</v>
      </c>
      <c r="K330" s="179">
        <v>5000.0</v>
      </c>
      <c r="L330" s="175" t="s">
        <v>54</v>
      </c>
      <c r="M330" s="175" t="s">
        <v>596</v>
      </c>
      <c r="N330" s="175" t="s">
        <v>20</v>
      </c>
      <c r="O330" s="178" t="s">
        <v>511</v>
      </c>
      <c r="P330" s="61"/>
      <c r="Q330" s="61"/>
      <c r="R330" s="61"/>
      <c r="S330" s="61"/>
      <c r="T330" s="61"/>
      <c r="U330" s="80"/>
      <c r="V330" s="80"/>
      <c r="W330" s="80"/>
    </row>
    <row r="331">
      <c r="A331" s="174">
        <v>45705.0</v>
      </c>
      <c r="B331" s="174">
        <v>45716.0</v>
      </c>
      <c r="C331" s="35">
        <v>191313.0</v>
      </c>
      <c r="D331" s="175" t="s">
        <v>79</v>
      </c>
      <c r="E331" s="174">
        <v>45200.0</v>
      </c>
      <c r="F331" s="176">
        <f t="shared" si="1"/>
        <v>16</v>
      </c>
      <c r="G331" s="177">
        <v>45230.0</v>
      </c>
      <c r="H331" s="205">
        <f t="shared" si="2"/>
        <v>15</v>
      </c>
      <c r="I331" s="175" t="s">
        <v>62</v>
      </c>
      <c r="J331" s="206">
        <v>101.0</v>
      </c>
      <c r="K331" s="179" t="s">
        <v>487</v>
      </c>
      <c r="L331" s="184"/>
      <c r="M331" s="184"/>
      <c r="N331" s="175" t="s">
        <v>17</v>
      </c>
      <c r="O331" s="178"/>
      <c r="P331" s="61"/>
      <c r="Q331" s="61"/>
      <c r="R331" s="61"/>
      <c r="S331" s="61"/>
      <c r="T331" s="61"/>
      <c r="U331" s="80"/>
      <c r="V331" s="80"/>
      <c r="W331" s="80"/>
    </row>
    <row r="332">
      <c r="A332" s="174">
        <v>45705.0</v>
      </c>
      <c r="B332" s="174">
        <v>45716.0</v>
      </c>
      <c r="C332" s="35">
        <v>164506.0</v>
      </c>
      <c r="D332" s="175" t="s">
        <v>244</v>
      </c>
      <c r="E332" s="174">
        <v>44986.0</v>
      </c>
      <c r="F332" s="176">
        <f t="shared" si="1"/>
        <v>23</v>
      </c>
      <c r="G332" s="174">
        <v>45003.0</v>
      </c>
      <c r="H332" s="176">
        <f t="shared" si="2"/>
        <v>23</v>
      </c>
      <c r="I332" s="175" t="s">
        <v>43</v>
      </c>
      <c r="J332" s="175">
        <v>308.0</v>
      </c>
      <c r="K332" s="179" t="s">
        <v>561</v>
      </c>
      <c r="L332" s="184"/>
      <c r="M332" s="184"/>
      <c r="N332" s="175" t="s">
        <v>17</v>
      </c>
      <c r="O332" s="178"/>
      <c r="P332" s="61"/>
      <c r="Q332" s="61"/>
      <c r="R332" s="61"/>
      <c r="S332" s="61"/>
      <c r="T332" s="61"/>
      <c r="U332" s="80"/>
      <c r="V332" s="80"/>
      <c r="W332" s="80"/>
    </row>
    <row r="333">
      <c r="A333" s="174">
        <v>45705.0</v>
      </c>
      <c r="B333" s="181">
        <v>45714.0</v>
      </c>
      <c r="C333" s="35">
        <v>200753.0</v>
      </c>
      <c r="D333" s="175" t="s">
        <v>79</v>
      </c>
      <c r="E333" s="174">
        <v>45231.0</v>
      </c>
      <c r="F333" s="176">
        <f t="shared" si="1"/>
        <v>15</v>
      </c>
      <c r="G333" s="174">
        <v>45322.0</v>
      </c>
      <c r="H333" s="176">
        <f t="shared" si="2"/>
        <v>12</v>
      </c>
      <c r="I333" s="175" t="s">
        <v>62</v>
      </c>
      <c r="J333" s="175">
        <v>101.0</v>
      </c>
      <c r="K333" s="179" t="s">
        <v>487</v>
      </c>
      <c r="L333" s="175" t="s">
        <v>54</v>
      </c>
      <c r="M333" s="175" t="s">
        <v>597</v>
      </c>
      <c r="N333" s="175" t="s">
        <v>20</v>
      </c>
      <c r="O333" s="178" t="s">
        <v>598</v>
      </c>
      <c r="P333" s="61"/>
      <c r="Q333" s="61"/>
      <c r="R333" s="61"/>
      <c r="S333" s="61"/>
      <c r="T333" s="61"/>
      <c r="U333" s="80"/>
      <c r="V333" s="80"/>
      <c r="W333" s="80"/>
    </row>
    <row r="334">
      <c r="A334" s="174">
        <v>45705.0</v>
      </c>
      <c r="B334" s="174">
        <v>45716.0</v>
      </c>
      <c r="C334" s="35">
        <v>216870.0</v>
      </c>
      <c r="D334" s="175" t="s">
        <v>73</v>
      </c>
      <c r="E334" s="174">
        <v>45323.0</v>
      </c>
      <c r="F334" s="176">
        <f t="shared" si="1"/>
        <v>12</v>
      </c>
      <c r="G334" s="174">
        <v>45448.0</v>
      </c>
      <c r="H334" s="176">
        <f t="shared" si="2"/>
        <v>8</v>
      </c>
      <c r="I334" s="175" t="s">
        <v>62</v>
      </c>
      <c r="J334" s="175">
        <v>139.0</v>
      </c>
      <c r="K334" s="179">
        <v>3500.0</v>
      </c>
      <c r="L334" s="175" t="s">
        <v>54</v>
      </c>
      <c r="M334" s="175" t="s">
        <v>151</v>
      </c>
      <c r="N334" s="175" t="s">
        <v>15</v>
      </c>
      <c r="O334" s="178" t="s">
        <v>595</v>
      </c>
      <c r="P334" s="61"/>
      <c r="Q334" s="61"/>
      <c r="R334" s="61"/>
      <c r="S334" s="61"/>
      <c r="T334" s="61"/>
      <c r="U334" s="80"/>
      <c r="V334" s="80"/>
      <c r="W334" s="80"/>
    </row>
    <row r="335">
      <c r="A335" s="174">
        <v>45705.0</v>
      </c>
      <c r="B335" s="174">
        <v>45707.0</v>
      </c>
      <c r="C335" s="35">
        <v>225208.0</v>
      </c>
      <c r="D335" s="175" t="s">
        <v>244</v>
      </c>
      <c r="E335" s="174">
        <v>45383.0</v>
      </c>
      <c r="F335" s="176">
        <f t="shared" si="1"/>
        <v>10</v>
      </c>
      <c r="G335" s="174">
        <v>45523.0</v>
      </c>
      <c r="H335" s="176">
        <f t="shared" si="2"/>
        <v>6</v>
      </c>
      <c r="I335" s="175" t="s">
        <v>62</v>
      </c>
      <c r="J335" s="175">
        <v>106.0</v>
      </c>
      <c r="K335" s="180">
        <v>5000.0</v>
      </c>
      <c r="L335" s="175" t="s">
        <v>68</v>
      </c>
      <c r="M335" s="175" t="s">
        <v>495</v>
      </c>
      <c r="N335" s="175" t="s">
        <v>21</v>
      </c>
      <c r="O335" s="178" t="s">
        <v>599</v>
      </c>
      <c r="P335" s="61"/>
      <c r="Q335" s="61"/>
      <c r="R335" s="61"/>
      <c r="S335" s="61"/>
      <c r="T335" s="61"/>
      <c r="U335" s="80"/>
      <c r="V335" s="80"/>
      <c r="W335" s="80"/>
    </row>
    <row r="336">
      <c r="A336" s="174">
        <v>45705.0</v>
      </c>
      <c r="B336" s="174">
        <v>45716.0</v>
      </c>
      <c r="C336" s="35">
        <v>227404.0</v>
      </c>
      <c r="D336" s="175" t="s">
        <v>244</v>
      </c>
      <c r="E336" s="174">
        <v>45474.0</v>
      </c>
      <c r="F336" s="176">
        <f t="shared" si="1"/>
        <v>7</v>
      </c>
      <c r="G336" s="174">
        <v>45544.0</v>
      </c>
      <c r="H336" s="176">
        <f t="shared" si="2"/>
        <v>5</v>
      </c>
      <c r="I336" s="175" t="s">
        <v>43</v>
      </c>
      <c r="J336" s="175" t="s">
        <v>512</v>
      </c>
      <c r="K336" s="179">
        <v>4000.0</v>
      </c>
      <c r="L336" s="184"/>
      <c r="M336" s="184"/>
      <c r="N336" s="175" t="s">
        <v>17</v>
      </c>
      <c r="O336" s="178"/>
      <c r="P336" s="61"/>
      <c r="Q336" s="61"/>
      <c r="R336" s="61"/>
      <c r="S336" s="61"/>
      <c r="T336" s="61"/>
      <c r="U336" s="80"/>
      <c r="V336" s="80"/>
      <c r="W336" s="80"/>
    </row>
    <row r="337">
      <c r="A337" s="174">
        <v>45705.0</v>
      </c>
      <c r="B337" s="174">
        <v>45716.0</v>
      </c>
      <c r="C337" s="35">
        <v>230819.0</v>
      </c>
      <c r="D337" s="175" t="s">
        <v>244</v>
      </c>
      <c r="E337" s="174">
        <v>45536.0</v>
      </c>
      <c r="F337" s="176">
        <f t="shared" si="1"/>
        <v>5</v>
      </c>
      <c r="G337" s="177">
        <v>45576.0</v>
      </c>
      <c r="H337" s="176">
        <f t="shared" si="2"/>
        <v>4</v>
      </c>
      <c r="I337" s="175" t="s">
        <v>43</v>
      </c>
      <c r="J337" s="203" t="s">
        <v>512</v>
      </c>
      <c r="K337" s="179" t="s">
        <v>561</v>
      </c>
      <c r="L337" s="184"/>
      <c r="M337" s="184"/>
      <c r="N337" s="175" t="s">
        <v>17</v>
      </c>
      <c r="O337" s="178"/>
      <c r="P337" s="61"/>
      <c r="Q337" s="61"/>
      <c r="R337" s="61"/>
      <c r="S337" s="61"/>
      <c r="T337" s="61"/>
      <c r="U337" s="80"/>
      <c r="V337" s="80"/>
      <c r="W337" s="80"/>
    </row>
    <row r="338">
      <c r="A338" s="174">
        <v>45705.0</v>
      </c>
      <c r="B338" s="174">
        <v>45716.0</v>
      </c>
      <c r="C338" s="35">
        <v>233610.0</v>
      </c>
      <c r="D338" s="175" t="s">
        <v>244</v>
      </c>
      <c r="E338" s="174">
        <v>45566.0</v>
      </c>
      <c r="F338" s="176">
        <f t="shared" si="1"/>
        <v>4</v>
      </c>
      <c r="G338" s="174">
        <v>45603.0</v>
      </c>
      <c r="H338" s="176">
        <f t="shared" si="2"/>
        <v>3</v>
      </c>
      <c r="I338" s="175" t="s">
        <v>66</v>
      </c>
      <c r="J338" s="203" t="s">
        <v>512</v>
      </c>
      <c r="K338" s="179" t="s">
        <v>561</v>
      </c>
      <c r="L338" s="184"/>
      <c r="M338" s="184"/>
      <c r="N338" s="175" t="s">
        <v>17</v>
      </c>
      <c r="O338" s="178"/>
      <c r="P338" s="61"/>
      <c r="Q338" s="61"/>
      <c r="R338" s="61"/>
      <c r="S338" s="61"/>
      <c r="T338" s="61"/>
      <c r="U338" s="80"/>
      <c r="V338" s="80"/>
      <c r="W338" s="80"/>
    </row>
    <row r="339">
      <c r="A339" s="174">
        <v>45705.0</v>
      </c>
      <c r="B339" s="174">
        <v>45712.0</v>
      </c>
      <c r="C339" s="35">
        <v>214880.0</v>
      </c>
      <c r="D339" s="175" t="s">
        <v>244</v>
      </c>
      <c r="E339" s="174">
        <v>45200.0</v>
      </c>
      <c r="F339" s="176">
        <f t="shared" si="1"/>
        <v>16</v>
      </c>
      <c r="G339" s="174">
        <v>45429.0</v>
      </c>
      <c r="H339" s="176">
        <f t="shared" si="2"/>
        <v>9</v>
      </c>
      <c r="I339" s="175" t="s">
        <v>66</v>
      </c>
      <c r="J339" s="175" t="s">
        <v>600</v>
      </c>
      <c r="K339" s="179" t="s">
        <v>85</v>
      </c>
      <c r="L339" s="175" t="s">
        <v>54</v>
      </c>
      <c r="M339" s="175" t="s">
        <v>53</v>
      </c>
      <c r="N339" s="175" t="s">
        <v>15</v>
      </c>
      <c r="O339" s="178" t="s">
        <v>601</v>
      </c>
      <c r="P339" s="61"/>
      <c r="Q339" s="61"/>
      <c r="R339" s="61"/>
      <c r="S339" s="61"/>
      <c r="T339" s="61"/>
      <c r="U339" s="80"/>
      <c r="V339" s="80"/>
      <c r="W339" s="80"/>
    </row>
    <row r="340">
      <c r="A340" s="174">
        <v>45705.0</v>
      </c>
      <c r="B340" s="174">
        <v>45716.0</v>
      </c>
      <c r="C340" s="35">
        <v>174413.0</v>
      </c>
      <c r="D340" s="175" t="s">
        <v>81</v>
      </c>
      <c r="E340" s="174">
        <v>45017.0</v>
      </c>
      <c r="F340" s="176">
        <f t="shared" si="1"/>
        <v>22</v>
      </c>
      <c r="G340" s="174">
        <v>45092.0</v>
      </c>
      <c r="H340" s="194">
        <f t="shared" si="2"/>
        <v>20</v>
      </c>
      <c r="I340" s="175" t="s">
        <v>62</v>
      </c>
      <c r="J340" s="175" t="s">
        <v>31</v>
      </c>
      <c r="K340" s="179" t="s">
        <v>487</v>
      </c>
      <c r="L340" s="184"/>
      <c r="M340" s="184"/>
      <c r="N340" s="175" t="s">
        <v>17</v>
      </c>
      <c r="O340" s="178"/>
      <c r="P340" s="61"/>
      <c r="Q340" s="61"/>
      <c r="R340" s="61"/>
      <c r="S340" s="61"/>
      <c r="T340" s="61"/>
      <c r="U340" s="80"/>
      <c r="V340" s="80"/>
      <c r="W340" s="80"/>
    </row>
    <row r="341">
      <c r="A341" s="174">
        <v>45705.0</v>
      </c>
      <c r="B341" s="174">
        <v>45716.0</v>
      </c>
      <c r="C341" s="35">
        <v>177117.0</v>
      </c>
      <c r="D341" s="175" t="s">
        <v>214</v>
      </c>
      <c r="E341" s="174">
        <v>45017.0</v>
      </c>
      <c r="F341" s="176">
        <f t="shared" si="1"/>
        <v>22</v>
      </c>
      <c r="G341" s="174">
        <v>45111.0</v>
      </c>
      <c r="H341" s="176">
        <f t="shared" si="2"/>
        <v>19</v>
      </c>
      <c r="I341" s="175" t="s">
        <v>49</v>
      </c>
      <c r="J341" s="175" t="s">
        <v>148</v>
      </c>
      <c r="K341" s="179" t="s">
        <v>561</v>
      </c>
      <c r="L341" s="184"/>
      <c r="M341" s="184"/>
      <c r="N341" s="175" t="s">
        <v>17</v>
      </c>
      <c r="O341" s="178"/>
      <c r="P341" s="61"/>
      <c r="Q341" s="61"/>
      <c r="R341" s="61"/>
      <c r="S341" s="61"/>
      <c r="T341" s="61"/>
      <c r="U341" s="80"/>
      <c r="V341" s="80"/>
      <c r="W341" s="80"/>
    </row>
    <row r="342">
      <c r="A342" s="174">
        <v>45705.0</v>
      </c>
      <c r="B342" s="174">
        <v>45707.0</v>
      </c>
      <c r="C342" s="35">
        <v>198943.0</v>
      </c>
      <c r="D342" s="175" t="s">
        <v>214</v>
      </c>
      <c r="E342" s="174">
        <v>44075.0</v>
      </c>
      <c r="F342" s="176">
        <f t="shared" si="1"/>
        <v>53</v>
      </c>
      <c r="G342" s="174">
        <v>45309.0</v>
      </c>
      <c r="H342" s="176">
        <f t="shared" si="2"/>
        <v>13</v>
      </c>
      <c r="I342" s="175" t="s">
        <v>43</v>
      </c>
      <c r="J342" s="175">
        <v>304.0</v>
      </c>
      <c r="K342" s="180">
        <v>2800.0</v>
      </c>
      <c r="L342" s="175" t="s">
        <v>68</v>
      </c>
      <c r="M342" s="174">
        <v>45706.0</v>
      </c>
      <c r="N342" s="175" t="s">
        <v>20</v>
      </c>
      <c r="O342" s="178" t="s">
        <v>511</v>
      </c>
      <c r="P342" s="61"/>
      <c r="Q342" s="61"/>
      <c r="R342" s="61"/>
      <c r="S342" s="61"/>
      <c r="T342" s="61"/>
      <c r="U342" s="80"/>
      <c r="V342" s="80"/>
      <c r="W342" s="80"/>
    </row>
    <row r="343">
      <c r="A343" s="174">
        <v>45705.0</v>
      </c>
      <c r="B343" s="174">
        <v>45716.0</v>
      </c>
      <c r="C343" s="35">
        <v>210612.0</v>
      </c>
      <c r="D343" s="175" t="s">
        <v>81</v>
      </c>
      <c r="E343" s="174">
        <v>45323.0</v>
      </c>
      <c r="F343" s="176">
        <f t="shared" si="1"/>
        <v>12</v>
      </c>
      <c r="G343" s="174">
        <v>45398.0</v>
      </c>
      <c r="H343" s="176">
        <f t="shared" si="2"/>
        <v>10</v>
      </c>
      <c r="I343" s="175" t="s">
        <v>62</v>
      </c>
      <c r="J343" s="175">
        <v>108.0</v>
      </c>
      <c r="K343" s="179" t="s">
        <v>487</v>
      </c>
      <c r="L343" s="184"/>
      <c r="M343" s="184"/>
      <c r="N343" s="175" t="s">
        <v>17</v>
      </c>
      <c r="O343" s="178"/>
      <c r="P343" s="61"/>
      <c r="Q343" s="61"/>
      <c r="R343" s="61"/>
      <c r="S343" s="61"/>
      <c r="T343" s="61"/>
      <c r="U343" s="80"/>
      <c r="V343" s="80"/>
      <c r="W343" s="80"/>
    </row>
    <row r="344">
      <c r="A344" s="174">
        <v>45705.0</v>
      </c>
      <c r="B344" s="174">
        <v>45716.0</v>
      </c>
      <c r="C344" s="35">
        <v>218448.0</v>
      </c>
      <c r="D344" s="175" t="s">
        <v>214</v>
      </c>
      <c r="E344" s="174">
        <v>45444.0</v>
      </c>
      <c r="F344" s="176">
        <f t="shared" si="1"/>
        <v>8</v>
      </c>
      <c r="G344" s="174">
        <v>45467.0</v>
      </c>
      <c r="H344" s="176">
        <f t="shared" si="2"/>
        <v>8</v>
      </c>
      <c r="I344" s="175" t="s">
        <v>43</v>
      </c>
      <c r="J344" s="175">
        <v>314.0</v>
      </c>
      <c r="K344" s="179">
        <v>5000.0</v>
      </c>
      <c r="L344" s="184"/>
      <c r="M344" s="184"/>
      <c r="N344" s="175" t="s">
        <v>17</v>
      </c>
      <c r="O344" s="178"/>
      <c r="P344" s="61"/>
      <c r="Q344" s="61"/>
      <c r="R344" s="61"/>
      <c r="S344" s="61"/>
      <c r="T344" s="61"/>
      <c r="U344" s="80"/>
      <c r="V344" s="80"/>
      <c r="W344" s="80"/>
    </row>
    <row r="345">
      <c r="A345" s="174">
        <v>45705.0</v>
      </c>
      <c r="B345" s="174">
        <v>45714.0</v>
      </c>
      <c r="C345" s="35">
        <v>224296.0</v>
      </c>
      <c r="D345" s="175" t="s">
        <v>214</v>
      </c>
      <c r="E345" s="174">
        <v>45505.0</v>
      </c>
      <c r="F345" s="176">
        <f t="shared" si="1"/>
        <v>6</v>
      </c>
      <c r="G345" s="174">
        <v>45533.0</v>
      </c>
      <c r="H345" s="176">
        <f t="shared" si="2"/>
        <v>5</v>
      </c>
      <c r="I345" s="175" t="s">
        <v>62</v>
      </c>
      <c r="J345" s="175">
        <v>102.0</v>
      </c>
      <c r="K345" s="180">
        <v>4881.45</v>
      </c>
      <c r="L345" s="175" t="s">
        <v>68</v>
      </c>
      <c r="M345" s="175" t="s">
        <v>55</v>
      </c>
      <c r="N345" s="175" t="s">
        <v>15</v>
      </c>
      <c r="O345" s="178" t="s">
        <v>492</v>
      </c>
      <c r="P345" s="61"/>
      <c r="Q345" s="61"/>
      <c r="R345" s="61"/>
      <c r="S345" s="61"/>
      <c r="T345" s="61"/>
      <c r="U345" s="80"/>
      <c r="V345" s="80"/>
      <c r="W345" s="80"/>
    </row>
    <row r="346">
      <c r="A346" s="174">
        <v>45705.0</v>
      </c>
      <c r="B346" s="174">
        <v>45716.0</v>
      </c>
      <c r="C346" s="35">
        <v>236889.0</v>
      </c>
      <c r="D346" s="175" t="s">
        <v>214</v>
      </c>
      <c r="E346" s="174">
        <v>45566.0</v>
      </c>
      <c r="F346" s="176">
        <f t="shared" si="1"/>
        <v>4</v>
      </c>
      <c r="G346" s="177">
        <v>45639.0</v>
      </c>
      <c r="H346" s="176">
        <f t="shared" si="2"/>
        <v>2</v>
      </c>
      <c r="I346" s="175" t="s">
        <v>43</v>
      </c>
      <c r="J346" s="203" t="s">
        <v>512</v>
      </c>
      <c r="K346" s="179" t="s">
        <v>561</v>
      </c>
      <c r="L346" s="184"/>
      <c r="M346" s="184"/>
      <c r="N346" s="175" t="s">
        <v>17</v>
      </c>
      <c r="O346" s="178"/>
      <c r="P346" s="61"/>
      <c r="Q346" s="61"/>
      <c r="R346" s="61"/>
      <c r="S346" s="61"/>
      <c r="T346" s="61"/>
      <c r="U346" s="80"/>
      <c r="V346" s="80"/>
      <c r="W346" s="80"/>
    </row>
    <row r="347">
      <c r="A347" s="174">
        <v>45705.0</v>
      </c>
      <c r="B347" s="174">
        <v>45716.0</v>
      </c>
      <c r="C347" s="35">
        <v>230312.0</v>
      </c>
      <c r="D347" s="175" t="s">
        <v>214</v>
      </c>
      <c r="E347" s="174">
        <v>45566.0</v>
      </c>
      <c r="F347" s="176">
        <f t="shared" si="1"/>
        <v>4</v>
      </c>
      <c r="G347" s="174">
        <v>45603.0</v>
      </c>
      <c r="H347" s="176">
        <f t="shared" si="2"/>
        <v>3</v>
      </c>
      <c r="I347" s="175" t="s">
        <v>49</v>
      </c>
      <c r="J347" s="203" t="s">
        <v>512</v>
      </c>
      <c r="K347" s="179" t="s">
        <v>561</v>
      </c>
      <c r="L347" s="184"/>
      <c r="M347" s="184"/>
      <c r="N347" s="175" t="s">
        <v>17</v>
      </c>
      <c r="O347" s="178"/>
      <c r="P347" s="61"/>
      <c r="Q347" s="61"/>
      <c r="R347" s="61"/>
      <c r="S347" s="61"/>
      <c r="T347" s="61"/>
      <c r="U347" s="80"/>
      <c r="V347" s="80"/>
      <c r="W347" s="80"/>
    </row>
    <row r="348">
      <c r="A348" s="174">
        <v>45705.0</v>
      </c>
      <c r="B348" s="181">
        <v>45715.0</v>
      </c>
      <c r="C348" s="35">
        <v>182133.0</v>
      </c>
      <c r="D348" s="175" t="s">
        <v>214</v>
      </c>
      <c r="E348" s="174">
        <v>45108.0</v>
      </c>
      <c r="F348" s="176">
        <f t="shared" si="1"/>
        <v>19</v>
      </c>
      <c r="G348" s="174">
        <v>45153.0</v>
      </c>
      <c r="H348" s="194">
        <f t="shared" si="2"/>
        <v>18</v>
      </c>
      <c r="I348" s="175" t="s">
        <v>39</v>
      </c>
      <c r="J348" s="175">
        <v>510.0</v>
      </c>
      <c r="K348" s="179" t="s">
        <v>602</v>
      </c>
      <c r="L348" s="175" t="s">
        <v>68</v>
      </c>
      <c r="M348" s="175" t="s">
        <v>603</v>
      </c>
      <c r="N348" s="175" t="s">
        <v>20</v>
      </c>
      <c r="O348" s="178" t="s">
        <v>604</v>
      </c>
      <c r="P348" s="61"/>
      <c r="Q348" s="61"/>
      <c r="R348" s="61"/>
      <c r="S348" s="61"/>
      <c r="T348" s="61"/>
      <c r="U348" s="80"/>
      <c r="V348" s="80"/>
      <c r="W348" s="80"/>
    </row>
    <row r="349">
      <c r="A349" s="174">
        <v>45705.0</v>
      </c>
      <c r="B349" s="174">
        <v>45712.0</v>
      </c>
      <c r="C349" s="35">
        <v>140597.0</v>
      </c>
      <c r="D349" s="175" t="s">
        <v>214</v>
      </c>
      <c r="E349" s="174">
        <v>44743.0</v>
      </c>
      <c r="F349" s="176">
        <f t="shared" si="1"/>
        <v>31</v>
      </c>
      <c r="G349" s="174">
        <v>44786.0</v>
      </c>
      <c r="H349" s="176">
        <f t="shared" si="2"/>
        <v>30</v>
      </c>
      <c r="I349" s="175" t="s">
        <v>67</v>
      </c>
      <c r="J349" s="184"/>
      <c r="K349" s="196"/>
      <c r="L349" s="184"/>
      <c r="M349" s="175" t="s">
        <v>208</v>
      </c>
      <c r="N349" s="175" t="s">
        <v>21</v>
      </c>
      <c r="O349" s="178"/>
      <c r="P349" s="61"/>
      <c r="Q349" s="61"/>
      <c r="R349" s="61"/>
      <c r="S349" s="61"/>
      <c r="T349" s="61"/>
      <c r="U349" s="80"/>
      <c r="V349" s="80"/>
      <c r="W349" s="80"/>
    </row>
    <row r="350">
      <c r="A350" s="174">
        <v>45705.0</v>
      </c>
      <c r="B350" s="174">
        <v>45716.0</v>
      </c>
      <c r="C350" s="35">
        <v>167715.0</v>
      </c>
      <c r="D350" s="175" t="s">
        <v>214</v>
      </c>
      <c r="E350" s="174">
        <v>44958.0</v>
      </c>
      <c r="F350" s="176">
        <f t="shared" si="1"/>
        <v>24</v>
      </c>
      <c r="G350" s="174">
        <v>45033.0</v>
      </c>
      <c r="H350" s="176">
        <f t="shared" si="2"/>
        <v>22</v>
      </c>
      <c r="I350" s="175" t="s">
        <v>67</v>
      </c>
      <c r="J350" s="175">
        <v>4025.0</v>
      </c>
      <c r="K350" s="179" t="s">
        <v>561</v>
      </c>
      <c r="L350" s="184"/>
      <c r="M350" s="184"/>
      <c r="N350" s="175" t="s">
        <v>17</v>
      </c>
      <c r="O350" s="178"/>
      <c r="P350" s="61"/>
      <c r="Q350" s="61"/>
      <c r="R350" s="61"/>
      <c r="S350" s="61"/>
      <c r="T350" s="61"/>
      <c r="U350" s="80"/>
      <c r="V350" s="80"/>
      <c r="W350" s="80"/>
    </row>
    <row r="351">
      <c r="A351" s="174">
        <v>45705.0</v>
      </c>
      <c r="B351" s="174">
        <v>45716.0</v>
      </c>
      <c r="C351" s="35">
        <v>204938.0</v>
      </c>
      <c r="D351" s="175" t="s">
        <v>214</v>
      </c>
      <c r="E351" s="174">
        <v>45078.0</v>
      </c>
      <c r="F351" s="176">
        <f t="shared" si="1"/>
        <v>20</v>
      </c>
      <c r="G351" s="174">
        <v>45357.0</v>
      </c>
      <c r="H351" s="176">
        <f t="shared" si="2"/>
        <v>11</v>
      </c>
      <c r="I351" s="175" t="s">
        <v>67</v>
      </c>
      <c r="J351" s="175">
        <v>4033.0</v>
      </c>
      <c r="K351" s="179" t="s">
        <v>561</v>
      </c>
      <c r="L351" s="184"/>
      <c r="M351" s="184"/>
      <c r="N351" s="175" t="s">
        <v>17</v>
      </c>
      <c r="O351" s="178"/>
      <c r="P351" s="61"/>
      <c r="Q351" s="61"/>
      <c r="R351" s="61"/>
      <c r="S351" s="61"/>
      <c r="T351" s="61"/>
      <c r="U351" s="80"/>
      <c r="V351" s="80"/>
      <c r="W351" s="80"/>
    </row>
    <row r="352">
      <c r="A352" s="174">
        <v>45705.0</v>
      </c>
      <c r="B352" s="174">
        <v>45716.0</v>
      </c>
      <c r="C352" s="35">
        <v>216529.0</v>
      </c>
      <c r="D352" s="175" t="s">
        <v>81</v>
      </c>
      <c r="E352" s="174">
        <v>45383.0</v>
      </c>
      <c r="F352" s="176">
        <f t="shared" si="1"/>
        <v>10</v>
      </c>
      <c r="G352" s="174">
        <v>45442.0</v>
      </c>
      <c r="H352" s="176">
        <f t="shared" si="2"/>
        <v>8</v>
      </c>
      <c r="I352" s="175" t="s">
        <v>39</v>
      </c>
      <c r="J352" s="175">
        <v>501.0</v>
      </c>
      <c r="K352" s="179" t="s">
        <v>487</v>
      </c>
      <c r="L352" s="184"/>
      <c r="M352" s="184"/>
      <c r="N352" s="175" t="s">
        <v>17</v>
      </c>
      <c r="O352" s="178"/>
      <c r="P352" s="61"/>
      <c r="Q352" s="61"/>
      <c r="R352" s="61"/>
      <c r="S352" s="61"/>
      <c r="T352" s="61"/>
      <c r="U352" s="80"/>
      <c r="V352" s="80"/>
      <c r="W352" s="80"/>
    </row>
    <row r="353">
      <c r="A353" s="174">
        <v>45705.0</v>
      </c>
      <c r="B353" s="174">
        <v>45716.0</v>
      </c>
      <c r="C353" s="35">
        <v>228668.0</v>
      </c>
      <c r="D353" s="175" t="s">
        <v>214</v>
      </c>
      <c r="E353" s="174">
        <v>45536.0</v>
      </c>
      <c r="F353" s="176">
        <f t="shared" si="1"/>
        <v>5</v>
      </c>
      <c r="G353" s="174">
        <v>45555.0</v>
      </c>
      <c r="H353" s="176">
        <f t="shared" si="2"/>
        <v>5</v>
      </c>
      <c r="I353" s="175" t="s">
        <v>39</v>
      </c>
      <c r="J353" s="203" t="s">
        <v>512</v>
      </c>
      <c r="K353" s="179" t="s">
        <v>561</v>
      </c>
      <c r="L353" s="184"/>
      <c r="M353" s="184"/>
      <c r="N353" s="175" t="s">
        <v>17</v>
      </c>
      <c r="O353" s="178"/>
      <c r="P353" s="61"/>
      <c r="Q353" s="61"/>
      <c r="R353" s="61"/>
      <c r="S353" s="61"/>
      <c r="T353" s="61"/>
      <c r="U353" s="80"/>
      <c r="V353" s="80"/>
      <c r="W353" s="80"/>
    </row>
    <row r="354">
      <c r="A354" s="174">
        <v>45705.0</v>
      </c>
      <c r="B354" s="174">
        <v>45716.0</v>
      </c>
      <c r="C354" s="35">
        <v>233967.0</v>
      </c>
      <c r="D354" s="175" t="s">
        <v>214</v>
      </c>
      <c r="E354" s="174">
        <v>45597.0</v>
      </c>
      <c r="F354" s="176">
        <f t="shared" si="1"/>
        <v>3</v>
      </c>
      <c r="G354" s="177">
        <v>45618.0</v>
      </c>
      <c r="H354" s="176">
        <f t="shared" si="2"/>
        <v>3</v>
      </c>
      <c r="I354" s="175" t="s">
        <v>62</v>
      </c>
      <c r="J354" s="203" t="s">
        <v>512</v>
      </c>
      <c r="K354" s="179" t="s">
        <v>561</v>
      </c>
      <c r="L354" s="184"/>
      <c r="M354" s="184"/>
      <c r="N354" s="175" t="s">
        <v>17</v>
      </c>
      <c r="O354" s="178"/>
      <c r="P354" s="61"/>
      <c r="Q354" s="61"/>
      <c r="R354" s="61"/>
      <c r="S354" s="61"/>
      <c r="T354" s="61"/>
      <c r="U354" s="80"/>
      <c r="V354" s="80"/>
      <c r="W354" s="80"/>
    </row>
    <row r="355">
      <c r="A355" s="174">
        <v>45705.0</v>
      </c>
      <c r="B355" s="174">
        <v>45716.0</v>
      </c>
      <c r="C355" s="35">
        <v>238920.0</v>
      </c>
      <c r="D355" s="175" t="s">
        <v>214</v>
      </c>
      <c r="E355" s="174">
        <v>45597.0</v>
      </c>
      <c r="F355" s="176">
        <f t="shared" si="1"/>
        <v>3</v>
      </c>
      <c r="G355" s="174">
        <v>45671.0</v>
      </c>
      <c r="H355" s="176">
        <f t="shared" si="2"/>
        <v>1</v>
      </c>
      <c r="I355" s="175" t="s">
        <v>62</v>
      </c>
      <c r="J355" s="203" t="s">
        <v>512</v>
      </c>
      <c r="K355" s="179" t="s">
        <v>561</v>
      </c>
      <c r="L355" s="184"/>
      <c r="M355" s="184"/>
      <c r="N355" s="175" t="s">
        <v>17</v>
      </c>
      <c r="O355" s="178"/>
      <c r="P355" s="61"/>
      <c r="Q355" s="61"/>
      <c r="R355" s="61"/>
      <c r="S355" s="61"/>
      <c r="T355" s="61"/>
      <c r="U355" s="80"/>
      <c r="V355" s="80"/>
      <c r="W355" s="80"/>
    </row>
    <row r="356">
      <c r="A356" s="174">
        <v>45705.0</v>
      </c>
      <c r="B356" s="174">
        <v>45716.0</v>
      </c>
      <c r="C356" s="35">
        <v>240689.0</v>
      </c>
      <c r="D356" s="175" t="s">
        <v>214</v>
      </c>
      <c r="E356" s="174">
        <v>45627.0</v>
      </c>
      <c r="F356" s="176">
        <f t="shared" si="1"/>
        <v>2</v>
      </c>
      <c r="G356" s="174">
        <v>45684.0</v>
      </c>
      <c r="H356" s="176">
        <f t="shared" si="2"/>
        <v>1</v>
      </c>
      <c r="I356" s="175" t="s">
        <v>49</v>
      </c>
      <c r="J356" s="203" t="s">
        <v>512</v>
      </c>
      <c r="K356" s="179" t="s">
        <v>561</v>
      </c>
      <c r="L356" s="184"/>
      <c r="M356" s="184"/>
      <c r="N356" s="175" t="s">
        <v>17</v>
      </c>
      <c r="O356" s="178"/>
      <c r="P356" s="61"/>
      <c r="Q356" s="61"/>
      <c r="R356" s="61"/>
      <c r="S356" s="61"/>
      <c r="T356" s="61"/>
      <c r="U356" s="80"/>
      <c r="V356" s="80"/>
      <c r="W356" s="80"/>
    </row>
    <row r="357">
      <c r="A357" s="174">
        <v>45705.0</v>
      </c>
      <c r="B357" s="174">
        <v>45716.0</v>
      </c>
      <c r="C357" s="35">
        <v>242048.0</v>
      </c>
      <c r="D357" s="175" t="s">
        <v>214</v>
      </c>
      <c r="E357" s="174">
        <v>45658.0</v>
      </c>
      <c r="F357" s="176">
        <f t="shared" si="1"/>
        <v>1</v>
      </c>
      <c r="G357" s="174">
        <v>45694.0</v>
      </c>
      <c r="H357" s="176">
        <f t="shared" si="2"/>
        <v>0</v>
      </c>
      <c r="I357" s="175" t="s">
        <v>49</v>
      </c>
      <c r="J357" s="203" t="s">
        <v>512</v>
      </c>
      <c r="K357" s="179" t="s">
        <v>561</v>
      </c>
      <c r="L357" s="184"/>
      <c r="M357" s="184"/>
      <c r="N357" s="175" t="s">
        <v>17</v>
      </c>
      <c r="O357" s="178"/>
      <c r="P357" s="61"/>
      <c r="Q357" s="61"/>
      <c r="R357" s="61"/>
      <c r="S357" s="61"/>
      <c r="T357" s="61"/>
      <c r="U357" s="80"/>
      <c r="V357" s="80"/>
      <c r="W357" s="80"/>
    </row>
    <row r="358">
      <c r="A358" s="174">
        <v>45705.0</v>
      </c>
      <c r="B358" s="174">
        <v>45716.0</v>
      </c>
      <c r="C358" s="35">
        <v>68442.0</v>
      </c>
      <c r="D358" s="175" t="s">
        <v>84</v>
      </c>
      <c r="E358" s="174">
        <v>44013.0</v>
      </c>
      <c r="F358" s="176">
        <f t="shared" si="1"/>
        <v>55</v>
      </c>
      <c r="G358" s="177">
        <v>44130.0</v>
      </c>
      <c r="H358" s="176">
        <f t="shared" si="2"/>
        <v>52</v>
      </c>
      <c r="I358" s="175" t="s">
        <v>67</v>
      </c>
      <c r="J358" s="175" t="s">
        <v>605</v>
      </c>
      <c r="K358" s="179" t="s">
        <v>561</v>
      </c>
      <c r="L358" s="184"/>
      <c r="M358" s="184"/>
      <c r="N358" s="175" t="s">
        <v>17</v>
      </c>
      <c r="O358" s="178"/>
      <c r="P358" s="61"/>
      <c r="Q358" s="61"/>
      <c r="R358" s="61"/>
      <c r="S358" s="61"/>
      <c r="T358" s="61"/>
      <c r="U358" s="80"/>
      <c r="V358" s="80"/>
      <c r="W358" s="80"/>
    </row>
    <row r="359">
      <c r="A359" s="174">
        <v>45705.0</v>
      </c>
      <c r="B359" s="174">
        <v>45716.0</v>
      </c>
      <c r="C359" s="35">
        <v>123995.0</v>
      </c>
      <c r="D359" s="175" t="s">
        <v>84</v>
      </c>
      <c r="E359" s="174">
        <v>44652.0</v>
      </c>
      <c r="F359" s="176">
        <f t="shared" si="1"/>
        <v>34</v>
      </c>
      <c r="G359" s="174">
        <v>44671.0</v>
      </c>
      <c r="H359" s="176">
        <f t="shared" si="2"/>
        <v>34</v>
      </c>
      <c r="I359" s="175" t="s">
        <v>67</v>
      </c>
      <c r="J359" s="175">
        <v>4012.0</v>
      </c>
      <c r="K359" s="179" t="s">
        <v>561</v>
      </c>
      <c r="L359" s="184"/>
      <c r="M359" s="184"/>
      <c r="N359" s="175" t="s">
        <v>17</v>
      </c>
      <c r="O359" s="178"/>
      <c r="P359" s="61"/>
      <c r="Q359" s="61"/>
      <c r="R359" s="61"/>
      <c r="S359" s="61"/>
      <c r="T359" s="61"/>
      <c r="U359" s="80"/>
      <c r="V359" s="80"/>
      <c r="W359" s="80"/>
    </row>
    <row r="360">
      <c r="A360" s="174">
        <v>45705.0</v>
      </c>
      <c r="B360" s="174">
        <v>45716.0</v>
      </c>
      <c r="C360" s="35">
        <v>113932.0</v>
      </c>
      <c r="D360" s="175" t="s">
        <v>84</v>
      </c>
      <c r="E360" s="174">
        <v>44593.0</v>
      </c>
      <c r="F360" s="176">
        <f t="shared" si="1"/>
        <v>36</v>
      </c>
      <c r="G360" s="174">
        <v>44531.0</v>
      </c>
      <c r="H360" s="176">
        <f t="shared" si="2"/>
        <v>38</v>
      </c>
      <c r="I360" s="175" t="s">
        <v>67</v>
      </c>
      <c r="J360" s="203" t="s">
        <v>512</v>
      </c>
      <c r="K360" s="179" t="s">
        <v>561</v>
      </c>
      <c r="L360" s="184"/>
      <c r="M360" s="184"/>
      <c r="N360" s="175" t="s">
        <v>17</v>
      </c>
      <c r="O360" s="178"/>
      <c r="P360" s="61"/>
      <c r="Q360" s="61"/>
      <c r="R360" s="61"/>
      <c r="S360" s="61"/>
      <c r="T360" s="61"/>
      <c r="U360" s="80"/>
      <c r="V360" s="80"/>
      <c r="W360" s="80"/>
    </row>
    <row r="361">
      <c r="A361" s="174">
        <v>45705.0</v>
      </c>
      <c r="B361" s="174">
        <v>45716.0</v>
      </c>
      <c r="C361" s="35">
        <v>150234.0</v>
      </c>
      <c r="D361" s="175" t="s">
        <v>84</v>
      </c>
      <c r="E361" s="174">
        <v>44805.0</v>
      </c>
      <c r="F361" s="176">
        <f t="shared" si="1"/>
        <v>29</v>
      </c>
      <c r="G361" s="174">
        <v>44873.0</v>
      </c>
      <c r="H361" s="176">
        <f t="shared" si="2"/>
        <v>27</v>
      </c>
      <c r="I361" s="175" t="s">
        <v>67</v>
      </c>
      <c r="J361" s="175">
        <v>4040.0</v>
      </c>
      <c r="K361" s="179" t="s">
        <v>561</v>
      </c>
      <c r="L361" s="184"/>
      <c r="M361" s="184"/>
      <c r="N361" s="175" t="s">
        <v>17</v>
      </c>
      <c r="O361" s="178"/>
      <c r="P361" s="61"/>
      <c r="Q361" s="61"/>
      <c r="R361" s="61"/>
      <c r="S361" s="61"/>
      <c r="T361" s="61"/>
      <c r="U361" s="80"/>
      <c r="V361" s="80"/>
      <c r="W361" s="80"/>
    </row>
    <row r="362">
      <c r="A362" s="174">
        <v>45705.0</v>
      </c>
      <c r="B362" s="174">
        <v>45716.0</v>
      </c>
      <c r="C362" s="35">
        <v>198181.0</v>
      </c>
      <c r="D362" s="175" t="s">
        <v>84</v>
      </c>
      <c r="E362" s="174">
        <v>45139.0</v>
      </c>
      <c r="F362" s="176">
        <f t="shared" si="1"/>
        <v>18</v>
      </c>
      <c r="G362" s="174">
        <v>45303.0</v>
      </c>
      <c r="H362" s="176">
        <f t="shared" si="2"/>
        <v>13</v>
      </c>
      <c r="I362" s="175" t="s">
        <v>39</v>
      </c>
      <c r="J362" s="175">
        <v>535.0</v>
      </c>
      <c r="K362" s="179" t="s">
        <v>487</v>
      </c>
      <c r="L362" s="184"/>
      <c r="M362" s="184"/>
      <c r="N362" s="175" t="s">
        <v>17</v>
      </c>
      <c r="O362" s="178"/>
      <c r="P362" s="61"/>
      <c r="Q362" s="61"/>
      <c r="R362" s="61"/>
      <c r="S362" s="61"/>
      <c r="T362" s="61"/>
      <c r="U362" s="80"/>
      <c r="V362" s="80"/>
      <c r="W362" s="80"/>
    </row>
    <row r="363">
      <c r="A363" s="174">
        <v>45705.0</v>
      </c>
      <c r="B363" s="174">
        <v>45716.0</v>
      </c>
      <c r="C363" s="35">
        <v>165382.0</v>
      </c>
      <c r="D363" s="175" t="s">
        <v>84</v>
      </c>
      <c r="E363" s="174">
        <v>44927.0</v>
      </c>
      <c r="F363" s="176">
        <f t="shared" si="1"/>
        <v>25</v>
      </c>
      <c r="G363" s="174">
        <v>45015.0</v>
      </c>
      <c r="H363" s="176">
        <f t="shared" si="2"/>
        <v>22</v>
      </c>
      <c r="I363" s="175" t="s">
        <v>67</v>
      </c>
      <c r="J363" s="175">
        <v>4019.0</v>
      </c>
      <c r="K363" s="179" t="s">
        <v>561</v>
      </c>
      <c r="L363" s="184"/>
      <c r="M363" s="184"/>
      <c r="N363" s="175" t="s">
        <v>17</v>
      </c>
      <c r="O363" s="178"/>
      <c r="P363" s="61"/>
      <c r="Q363" s="61"/>
      <c r="R363" s="61"/>
      <c r="S363" s="61"/>
      <c r="T363" s="61"/>
      <c r="U363" s="80"/>
      <c r="V363" s="80"/>
      <c r="W363" s="80"/>
    </row>
    <row r="364">
      <c r="A364" s="174">
        <v>45705.0</v>
      </c>
      <c r="B364" s="174">
        <v>45716.0</v>
      </c>
      <c r="C364" s="35">
        <v>178210.0</v>
      </c>
      <c r="D364" s="175" t="s">
        <v>84</v>
      </c>
      <c r="E364" s="174">
        <v>45108.0</v>
      </c>
      <c r="F364" s="176">
        <f t="shared" si="1"/>
        <v>19</v>
      </c>
      <c r="G364" s="174">
        <v>45121.0</v>
      </c>
      <c r="H364" s="194">
        <f t="shared" si="2"/>
        <v>19</v>
      </c>
      <c r="I364" s="175" t="s">
        <v>39</v>
      </c>
      <c r="J364" s="175">
        <v>535.0</v>
      </c>
      <c r="K364" s="179">
        <v>15500.0</v>
      </c>
      <c r="L364" s="184"/>
      <c r="M364" s="184"/>
      <c r="N364" s="175" t="s">
        <v>17</v>
      </c>
      <c r="O364" s="178"/>
      <c r="P364" s="61"/>
      <c r="Q364" s="61"/>
      <c r="R364" s="61"/>
      <c r="S364" s="61"/>
      <c r="T364" s="61"/>
      <c r="U364" s="80"/>
      <c r="V364" s="80"/>
      <c r="W364" s="80"/>
    </row>
    <row r="365">
      <c r="A365" s="174">
        <v>45705.0</v>
      </c>
      <c r="B365" s="181">
        <v>45715.0</v>
      </c>
      <c r="C365" s="35">
        <v>183744.0</v>
      </c>
      <c r="D365" s="175" t="s">
        <v>84</v>
      </c>
      <c r="E365" s="174">
        <v>45047.0</v>
      </c>
      <c r="F365" s="176">
        <f t="shared" si="1"/>
        <v>21</v>
      </c>
      <c r="G365" s="174">
        <v>45166.0</v>
      </c>
      <c r="H365" s="182">
        <f t="shared" si="2"/>
        <v>18</v>
      </c>
      <c r="I365" s="175" t="s">
        <v>39</v>
      </c>
      <c r="J365" s="175">
        <v>505.0</v>
      </c>
      <c r="K365" s="179" t="s">
        <v>487</v>
      </c>
      <c r="L365" s="175" t="s">
        <v>54</v>
      </c>
      <c r="M365" s="175" t="s">
        <v>606</v>
      </c>
      <c r="N365" s="175" t="s">
        <v>20</v>
      </c>
      <c r="O365" s="178" t="s">
        <v>598</v>
      </c>
      <c r="P365" s="61"/>
      <c r="Q365" s="61"/>
      <c r="R365" s="61"/>
      <c r="S365" s="61"/>
      <c r="T365" s="61"/>
      <c r="U365" s="80"/>
      <c r="V365" s="80"/>
      <c r="W365" s="80"/>
    </row>
    <row r="366">
      <c r="A366" s="174">
        <v>45705.0</v>
      </c>
      <c r="B366" s="174">
        <v>45716.0</v>
      </c>
      <c r="C366" s="35">
        <v>189215.0</v>
      </c>
      <c r="D366" s="175" t="s">
        <v>84</v>
      </c>
      <c r="E366" s="174">
        <v>45170.0</v>
      </c>
      <c r="F366" s="176">
        <f t="shared" si="1"/>
        <v>17</v>
      </c>
      <c r="G366" s="177">
        <v>45213.0</v>
      </c>
      <c r="H366" s="182">
        <f t="shared" si="2"/>
        <v>16</v>
      </c>
      <c r="I366" s="175" t="s">
        <v>39</v>
      </c>
      <c r="J366" s="175">
        <v>535.0</v>
      </c>
      <c r="K366" s="179" t="s">
        <v>487</v>
      </c>
      <c r="L366" s="184"/>
      <c r="M366" s="184"/>
      <c r="N366" s="175" t="s">
        <v>17</v>
      </c>
      <c r="O366" s="178"/>
      <c r="P366" s="61"/>
      <c r="Q366" s="61"/>
      <c r="R366" s="61"/>
      <c r="S366" s="61"/>
      <c r="T366" s="61"/>
      <c r="U366" s="80"/>
      <c r="V366" s="80"/>
      <c r="W366" s="80"/>
    </row>
    <row r="367">
      <c r="A367" s="174">
        <v>45705.0</v>
      </c>
      <c r="B367" s="174">
        <v>45716.0</v>
      </c>
      <c r="C367" s="35">
        <v>192904.0</v>
      </c>
      <c r="D367" s="175" t="s">
        <v>84</v>
      </c>
      <c r="E367" s="174">
        <v>45200.0</v>
      </c>
      <c r="F367" s="176">
        <f t="shared" si="1"/>
        <v>16</v>
      </c>
      <c r="G367" s="177">
        <v>45246.0</v>
      </c>
      <c r="H367" s="176">
        <f t="shared" si="2"/>
        <v>15</v>
      </c>
      <c r="I367" s="175" t="s">
        <v>67</v>
      </c>
      <c r="J367" s="175">
        <v>4012.0</v>
      </c>
      <c r="K367" s="179" t="s">
        <v>561</v>
      </c>
      <c r="L367" s="184"/>
      <c r="M367" s="184"/>
      <c r="N367" s="175" t="s">
        <v>17</v>
      </c>
      <c r="O367" s="178"/>
      <c r="P367" s="61"/>
      <c r="Q367" s="61"/>
      <c r="R367" s="61"/>
      <c r="S367" s="61"/>
      <c r="T367" s="61"/>
      <c r="U367" s="80"/>
      <c r="V367" s="80"/>
      <c r="W367" s="80"/>
    </row>
    <row r="368">
      <c r="A368" s="174">
        <v>45705.0</v>
      </c>
      <c r="B368" s="174">
        <v>45716.0</v>
      </c>
      <c r="C368" s="35">
        <v>197623.0</v>
      </c>
      <c r="D368" s="175" t="s">
        <v>84</v>
      </c>
      <c r="E368" s="174">
        <v>45200.0</v>
      </c>
      <c r="F368" s="176">
        <f t="shared" si="1"/>
        <v>16</v>
      </c>
      <c r="G368" s="174">
        <v>45299.0</v>
      </c>
      <c r="H368" s="176">
        <f t="shared" si="2"/>
        <v>13</v>
      </c>
      <c r="I368" s="175" t="s">
        <v>67</v>
      </c>
      <c r="J368" s="175">
        <v>4012.0</v>
      </c>
      <c r="K368" s="179">
        <v>6500.0</v>
      </c>
      <c r="L368" s="184"/>
      <c r="M368" s="184"/>
      <c r="N368" s="175" t="s">
        <v>17</v>
      </c>
      <c r="O368" s="178"/>
      <c r="P368" s="61"/>
      <c r="Q368" s="61"/>
      <c r="R368" s="61"/>
      <c r="S368" s="61"/>
      <c r="T368" s="61"/>
      <c r="U368" s="80"/>
      <c r="V368" s="80"/>
      <c r="W368" s="80"/>
    </row>
    <row r="369">
      <c r="A369" s="174">
        <v>45705.0</v>
      </c>
      <c r="B369" s="174">
        <v>45716.0</v>
      </c>
      <c r="C369" s="35">
        <v>200930.0</v>
      </c>
      <c r="D369" s="175" t="s">
        <v>84</v>
      </c>
      <c r="E369" s="174">
        <v>45231.0</v>
      </c>
      <c r="F369" s="176">
        <f t="shared" si="1"/>
        <v>15</v>
      </c>
      <c r="G369" s="174">
        <v>45323.0</v>
      </c>
      <c r="H369" s="176">
        <f t="shared" si="2"/>
        <v>12</v>
      </c>
      <c r="I369" s="175" t="s">
        <v>67</v>
      </c>
      <c r="J369" s="175">
        <v>4012.0</v>
      </c>
      <c r="K369" s="179" t="s">
        <v>561</v>
      </c>
      <c r="L369" s="184"/>
      <c r="M369" s="184"/>
      <c r="N369" s="175" t="s">
        <v>17</v>
      </c>
      <c r="O369" s="178"/>
      <c r="P369" s="61"/>
      <c r="Q369" s="61"/>
      <c r="R369" s="61"/>
      <c r="S369" s="61"/>
      <c r="T369" s="61"/>
      <c r="U369" s="80"/>
      <c r="V369" s="80"/>
      <c r="W369" s="80"/>
    </row>
    <row r="370">
      <c r="A370" s="174">
        <v>45705.0</v>
      </c>
      <c r="B370" s="174">
        <v>45716.0</v>
      </c>
      <c r="C370" s="35">
        <v>205135.0</v>
      </c>
      <c r="D370" s="175" t="s">
        <v>84</v>
      </c>
      <c r="E370" s="174">
        <v>45323.0</v>
      </c>
      <c r="F370" s="176">
        <f t="shared" si="1"/>
        <v>12</v>
      </c>
      <c r="G370" s="174">
        <v>45357.0</v>
      </c>
      <c r="H370" s="176">
        <f t="shared" si="2"/>
        <v>11</v>
      </c>
      <c r="I370" s="175" t="s">
        <v>39</v>
      </c>
      <c r="J370" s="175">
        <v>514.0</v>
      </c>
      <c r="K370" s="179" t="s">
        <v>487</v>
      </c>
      <c r="L370" s="184"/>
      <c r="M370" s="184"/>
      <c r="N370" s="175" t="s">
        <v>17</v>
      </c>
      <c r="O370" s="178"/>
      <c r="P370" s="61"/>
      <c r="Q370" s="61"/>
      <c r="R370" s="61"/>
      <c r="S370" s="61"/>
      <c r="T370" s="61"/>
      <c r="U370" s="80"/>
      <c r="V370" s="80"/>
      <c r="W370" s="80"/>
    </row>
    <row r="371">
      <c r="A371" s="174">
        <v>45705.0</v>
      </c>
      <c r="B371" s="174">
        <v>45716.0</v>
      </c>
      <c r="C371" s="35">
        <v>201564.0</v>
      </c>
      <c r="D371" s="175" t="s">
        <v>84</v>
      </c>
      <c r="E371" s="174">
        <v>45261.0</v>
      </c>
      <c r="F371" s="176">
        <f t="shared" si="1"/>
        <v>14</v>
      </c>
      <c r="G371" s="174">
        <v>45373.0</v>
      </c>
      <c r="H371" s="176">
        <f t="shared" si="2"/>
        <v>11</v>
      </c>
      <c r="I371" s="175" t="s">
        <v>39</v>
      </c>
      <c r="J371" s="175">
        <v>535.0</v>
      </c>
      <c r="K371" s="179" t="s">
        <v>85</v>
      </c>
      <c r="L371" s="184"/>
      <c r="M371" s="184"/>
      <c r="N371" s="175" t="s">
        <v>17</v>
      </c>
      <c r="O371" s="178"/>
      <c r="P371" s="61"/>
      <c r="Q371" s="61"/>
      <c r="R371" s="61"/>
      <c r="S371" s="61"/>
      <c r="T371" s="61"/>
      <c r="U371" s="80"/>
      <c r="V371" s="80"/>
      <c r="W371" s="80"/>
    </row>
    <row r="372">
      <c r="A372" s="174">
        <v>45705.0</v>
      </c>
      <c r="B372" s="174">
        <v>45713.0</v>
      </c>
      <c r="C372" s="35">
        <v>164403.0</v>
      </c>
      <c r="D372" s="175" t="s">
        <v>84</v>
      </c>
      <c r="E372" s="174">
        <v>45323.0</v>
      </c>
      <c r="F372" s="176">
        <f t="shared" si="1"/>
        <v>12</v>
      </c>
      <c r="G372" s="174">
        <v>45450.0</v>
      </c>
      <c r="H372" s="176">
        <f t="shared" si="2"/>
        <v>8</v>
      </c>
      <c r="I372" s="175" t="s">
        <v>67</v>
      </c>
      <c r="J372" s="175">
        <v>5.193958846E10</v>
      </c>
      <c r="K372" s="179">
        <v>3000.0</v>
      </c>
      <c r="L372" s="175" t="s">
        <v>68</v>
      </c>
      <c r="M372" s="175" t="s">
        <v>55</v>
      </c>
      <c r="N372" s="175" t="s">
        <v>15</v>
      </c>
      <c r="O372" s="178" t="s">
        <v>607</v>
      </c>
      <c r="P372" s="61"/>
      <c r="Q372" s="61"/>
      <c r="R372" s="61"/>
      <c r="S372" s="61"/>
      <c r="T372" s="61"/>
      <c r="U372" s="80"/>
      <c r="V372" s="80"/>
      <c r="W372" s="80"/>
    </row>
    <row r="373">
      <c r="A373" s="174">
        <v>45705.0</v>
      </c>
      <c r="B373" s="174">
        <v>45716.0</v>
      </c>
      <c r="C373" s="35">
        <v>241897.0</v>
      </c>
      <c r="D373" s="175" t="s">
        <v>84</v>
      </c>
      <c r="E373" s="174">
        <v>45505.0</v>
      </c>
      <c r="F373" s="176">
        <f t="shared" si="1"/>
        <v>6</v>
      </c>
      <c r="G373" s="174">
        <v>45695.0</v>
      </c>
      <c r="H373" s="176">
        <f t="shared" si="2"/>
        <v>0</v>
      </c>
      <c r="I373" s="175" t="s">
        <v>39</v>
      </c>
      <c r="J373" s="203" t="s">
        <v>512</v>
      </c>
      <c r="K373" s="179" t="s">
        <v>561</v>
      </c>
      <c r="L373" s="184"/>
      <c r="M373" s="184"/>
      <c r="N373" s="175" t="s">
        <v>17</v>
      </c>
      <c r="O373" s="178"/>
      <c r="P373" s="61"/>
      <c r="Q373" s="61"/>
      <c r="R373" s="61"/>
      <c r="S373" s="61"/>
      <c r="T373" s="61"/>
      <c r="U373" s="80"/>
      <c r="V373" s="80"/>
      <c r="W373" s="80"/>
    </row>
    <row r="374">
      <c r="A374" s="174">
        <v>45705.0</v>
      </c>
      <c r="B374" s="174">
        <v>45716.0</v>
      </c>
      <c r="C374" s="35">
        <v>231686.0</v>
      </c>
      <c r="D374" s="175" t="s">
        <v>248</v>
      </c>
      <c r="E374" s="174">
        <v>45536.0</v>
      </c>
      <c r="F374" s="176">
        <f t="shared" si="1"/>
        <v>5</v>
      </c>
      <c r="G374" s="177">
        <v>45594.0</v>
      </c>
      <c r="H374" s="176">
        <f t="shared" si="2"/>
        <v>3</v>
      </c>
      <c r="I374" s="175" t="s">
        <v>62</v>
      </c>
      <c r="J374" s="203" t="s">
        <v>512</v>
      </c>
      <c r="K374" s="179" t="s">
        <v>561</v>
      </c>
      <c r="L374" s="184"/>
      <c r="M374" s="184"/>
      <c r="N374" s="175" t="s">
        <v>17</v>
      </c>
      <c r="O374" s="178"/>
      <c r="P374" s="61"/>
      <c r="Q374" s="61"/>
      <c r="R374" s="61"/>
      <c r="S374" s="61"/>
      <c r="T374" s="61"/>
      <c r="U374" s="80"/>
      <c r="V374" s="80"/>
      <c r="W374" s="80"/>
    </row>
    <row r="375">
      <c r="A375" s="174">
        <v>45705.0</v>
      </c>
      <c r="B375" s="174">
        <v>45716.0</v>
      </c>
      <c r="C375" s="35">
        <v>230264.0</v>
      </c>
      <c r="D375" s="175" t="s">
        <v>84</v>
      </c>
      <c r="E375" s="174">
        <v>45383.0</v>
      </c>
      <c r="F375" s="176">
        <f t="shared" si="1"/>
        <v>10</v>
      </c>
      <c r="G375" s="177">
        <v>45576.0</v>
      </c>
      <c r="H375" s="176">
        <f t="shared" si="2"/>
        <v>4</v>
      </c>
      <c r="I375" s="175" t="s">
        <v>39</v>
      </c>
      <c r="J375" s="175" t="s">
        <v>31</v>
      </c>
      <c r="K375" s="179" t="s">
        <v>487</v>
      </c>
      <c r="L375" s="184"/>
      <c r="M375" s="184"/>
      <c r="N375" s="175" t="s">
        <v>17</v>
      </c>
      <c r="O375" s="178"/>
      <c r="P375" s="61"/>
      <c r="Q375" s="61"/>
      <c r="R375" s="61"/>
      <c r="S375" s="61"/>
      <c r="T375" s="61"/>
      <c r="U375" s="80"/>
      <c r="V375" s="80"/>
      <c r="W375" s="80"/>
    </row>
    <row r="376">
      <c r="A376" s="174">
        <v>45705.0</v>
      </c>
      <c r="B376" s="174">
        <v>45716.0</v>
      </c>
      <c r="C376" s="35">
        <v>220099.0</v>
      </c>
      <c r="D376" s="175" t="s">
        <v>248</v>
      </c>
      <c r="E376" s="174">
        <v>45444.0</v>
      </c>
      <c r="F376" s="176">
        <f t="shared" si="1"/>
        <v>8</v>
      </c>
      <c r="G376" s="174">
        <v>45478.0</v>
      </c>
      <c r="H376" s="176">
        <f t="shared" si="2"/>
        <v>7</v>
      </c>
      <c r="I376" s="175" t="s">
        <v>39</v>
      </c>
      <c r="J376" s="175" t="s">
        <v>31</v>
      </c>
      <c r="K376" s="179">
        <v>3500.0</v>
      </c>
      <c r="L376" s="184"/>
      <c r="M376" s="184"/>
      <c r="N376" s="175" t="s">
        <v>17</v>
      </c>
      <c r="O376" s="178"/>
      <c r="P376" s="61"/>
      <c r="Q376" s="61"/>
      <c r="R376" s="61"/>
      <c r="S376" s="61"/>
      <c r="T376" s="61"/>
      <c r="U376" s="80"/>
      <c r="V376" s="80"/>
      <c r="W376" s="80"/>
    </row>
    <row r="377">
      <c r="A377" s="174">
        <v>45705.0</v>
      </c>
      <c r="B377" s="174">
        <v>45716.0</v>
      </c>
      <c r="C377" s="35">
        <v>224287.0</v>
      </c>
      <c r="D377" s="175" t="s">
        <v>84</v>
      </c>
      <c r="E377" s="174">
        <v>45474.0</v>
      </c>
      <c r="F377" s="176">
        <f t="shared" si="1"/>
        <v>7</v>
      </c>
      <c r="G377" s="174">
        <v>45513.0</v>
      </c>
      <c r="H377" s="176">
        <f t="shared" si="2"/>
        <v>6</v>
      </c>
      <c r="I377" s="175" t="s">
        <v>39</v>
      </c>
      <c r="J377" s="203" t="s">
        <v>512</v>
      </c>
      <c r="K377" s="179" t="s">
        <v>561</v>
      </c>
      <c r="L377" s="184"/>
      <c r="M377" s="184"/>
      <c r="N377" s="175" t="s">
        <v>17</v>
      </c>
      <c r="O377" s="178"/>
      <c r="P377" s="61"/>
      <c r="Q377" s="61"/>
      <c r="R377" s="61"/>
      <c r="S377" s="61"/>
      <c r="T377" s="61"/>
      <c r="U377" s="80"/>
      <c r="V377" s="80"/>
      <c r="W377" s="80"/>
    </row>
    <row r="378">
      <c r="A378" s="174">
        <v>45705.0</v>
      </c>
      <c r="B378" s="174">
        <v>45716.0</v>
      </c>
      <c r="C378" s="35">
        <v>227613.0</v>
      </c>
      <c r="D378" s="175" t="s">
        <v>248</v>
      </c>
      <c r="E378" s="174">
        <v>45536.0</v>
      </c>
      <c r="F378" s="176">
        <f t="shared" si="1"/>
        <v>5</v>
      </c>
      <c r="G378" s="174">
        <v>45546.0</v>
      </c>
      <c r="H378" s="176">
        <f t="shared" si="2"/>
        <v>5</v>
      </c>
      <c r="I378" s="175" t="s">
        <v>39</v>
      </c>
      <c r="J378" s="203" t="s">
        <v>512</v>
      </c>
      <c r="K378" s="179" t="s">
        <v>561</v>
      </c>
      <c r="L378" s="184"/>
      <c r="M378" s="184"/>
      <c r="N378" s="175" t="s">
        <v>17</v>
      </c>
      <c r="O378" s="178"/>
      <c r="P378" s="61"/>
      <c r="Q378" s="61"/>
      <c r="R378" s="61"/>
      <c r="S378" s="61"/>
      <c r="T378" s="61"/>
      <c r="U378" s="80"/>
      <c r="V378" s="80"/>
      <c r="W378" s="80"/>
    </row>
    <row r="379">
      <c r="A379" s="174">
        <v>45705.0</v>
      </c>
      <c r="B379" s="174">
        <v>45712.0</v>
      </c>
      <c r="C379" s="35">
        <v>231428.0</v>
      </c>
      <c r="D379" s="175" t="s">
        <v>248</v>
      </c>
      <c r="E379" s="174">
        <v>44621.0</v>
      </c>
      <c r="F379" s="176">
        <f t="shared" si="1"/>
        <v>35</v>
      </c>
      <c r="G379" s="177">
        <v>45582.0</v>
      </c>
      <c r="H379" s="176">
        <f t="shared" si="2"/>
        <v>4</v>
      </c>
      <c r="I379" s="175" t="s">
        <v>39</v>
      </c>
      <c r="J379" s="184"/>
      <c r="K379" s="196"/>
      <c r="L379" s="184"/>
      <c r="M379" s="184"/>
      <c r="N379" s="175" t="s">
        <v>23</v>
      </c>
      <c r="O379" s="178"/>
      <c r="P379" s="61"/>
      <c r="Q379" s="61"/>
      <c r="R379" s="61"/>
      <c r="S379" s="61"/>
      <c r="T379" s="61"/>
      <c r="U379" s="80"/>
      <c r="V379" s="80"/>
      <c r="W379" s="80"/>
    </row>
    <row r="380">
      <c r="A380" s="174">
        <v>45705.0</v>
      </c>
      <c r="B380" s="174">
        <v>45716.0</v>
      </c>
      <c r="C380" s="35">
        <v>230959.0</v>
      </c>
      <c r="D380" s="175" t="s">
        <v>248</v>
      </c>
      <c r="E380" s="174">
        <v>45505.0</v>
      </c>
      <c r="F380" s="176">
        <f t="shared" si="1"/>
        <v>6</v>
      </c>
      <c r="G380" s="174">
        <v>45602.0</v>
      </c>
      <c r="H380" s="176">
        <f t="shared" si="2"/>
        <v>3</v>
      </c>
      <c r="I380" s="175" t="s">
        <v>39</v>
      </c>
      <c r="J380" s="203" t="s">
        <v>512</v>
      </c>
      <c r="K380" s="179" t="s">
        <v>561</v>
      </c>
      <c r="L380" s="184"/>
      <c r="M380" s="184"/>
      <c r="N380" s="175" t="s">
        <v>17</v>
      </c>
      <c r="O380" s="178"/>
      <c r="P380" s="61"/>
      <c r="Q380" s="61"/>
      <c r="R380" s="61"/>
      <c r="S380" s="61"/>
      <c r="T380" s="61"/>
      <c r="U380" s="80"/>
      <c r="V380" s="80"/>
      <c r="W380" s="80"/>
    </row>
    <row r="381">
      <c r="A381" s="174">
        <v>45705.0</v>
      </c>
      <c r="B381" s="174">
        <v>45716.0</v>
      </c>
      <c r="C381" s="35">
        <v>98692.0</v>
      </c>
      <c r="D381" s="175" t="s">
        <v>248</v>
      </c>
      <c r="E381" s="174">
        <v>44409.0</v>
      </c>
      <c r="F381" s="176">
        <f t="shared" si="1"/>
        <v>42</v>
      </c>
      <c r="G381" s="174">
        <v>44436.0</v>
      </c>
      <c r="H381" s="176">
        <f t="shared" si="2"/>
        <v>42</v>
      </c>
      <c r="I381" s="175" t="s">
        <v>67</v>
      </c>
      <c r="J381" s="203" t="s">
        <v>512</v>
      </c>
      <c r="K381" s="179" t="s">
        <v>561</v>
      </c>
      <c r="L381" s="184"/>
      <c r="M381" s="184"/>
      <c r="N381" s="175" t="s">
        <v>17</v>
      </c>
      <c r="O381" s="178"/>
      <c r="P381" s="61"/>
      <c r="Q381" s="61"/>
      <c r="R381" s="61"/>
      <c r="S381" s="61"/>
      <c r="T381" s="61"/>
      <c r="U381" s="80"/>
      <c r="V381" s="80"/>
      <c r="W381" s="80"/>
    </row>
    <row r="382">
      <c r="A382" s="174">
        <v>45705.0</v>
      </c>
      <c r="B382" s="174">
        <v>45716.0</v>
      </c>
      <c r="C382" s="35">
        <v>235246.0</v>
      </c>
      <c r="D382" s="175" t="s">
        <v>248</v>
      </c>
      <c r="E382" s="174">
        <v>45505.0</v>
      </c>
      <c r="F382" s="176">
        <f t="shared" si="1"/>
        <v>6</v>
      </c>
      <c r="G382" s="177">
        <v>45625.0</v>
      </c>
      <c r="H382" s="176">
        <f t="shared" si="2"/>
        <v>2</v>
      </c>
      <c r="I382" s="175" t="s">
        <v>39</v>
      </c>
      <c r="J382" s="203" t="s">
        <v>512</v>
      </c>
      <c r="K382" s="179" t="s">
        <v>561</v>
      </c>
      <c r="L382" s="184"/>
      <c r="M382" s="184"/>
      <c r="N382" s="175" t="s">
        <v>17</v>
      </c>
      <c r="O382" s="178"/>
      <c r="P382" s="61"/>
      <c r="Q382" s="61"/>
      <c r="R382" s="61"/>
      <c r="S382" s="61"/>
      <c r="T382" s="61"/>
      <c r="U382" s="80"/>
      <c r="V382" s="80"/>
      <c r="W382" s="80"/>
    </row>
    <row r="383">
      <c r="A383" s="174">
        <v>45705.0</v>
      </c>
      <c r="B383" s="174">
        <v>45712.0</v>
      </c>
      <c r="C383" s="35">
        <v>236309.0</v>
      </c>
      <c r="D383" s="175" t="s">
        <v>248</v>
      </c>
      <c r="E383" s="174">
        <v>45597.0</v>
      </c>
      <c r="F383" s="176">
        <f t="shared" si="1"/>
        <v>3</v>
      </c>
      <c r="G383" s="177">
        <v>45639.0</v>
      </c>
      <c r="H383" s="176">
        <f t="shared" si="2"/>
        <v>2</v>
      </c>
      <c r="I383" s="175" t="s">
        <v>49</v>
      </c>
      <c r="J383" s="184"/>
      <c r="K383" s="196"/>
      <c r="L383" s="184"/>
      <c r="M383" s="184"/>
      <c r="N383" s="175" t="s">
        <v>23</v>
      </c>
      <c r="O383" s="178"/>
      <c r="P383" s="61"/>
      <c r="Q383" s="61"/>
      <c r="R383" s="61"/>
      <c r="S383" s="61"/>
      <c r="T383" s="61"/>
      <c r="U383" s="80"/>
      <c r="V383" s="80"/>
      <c r="W383" s="80"/>
    </row>
    <row r="384">
      <c r="A384" s="174">
        <v>45705.0</v>
      </c>
      <c r="B384" s="174">
        <v>45716.0</v>
      </c>
      <c r="C384" s="35">
        <v>235851.0</v>
      </c>
      <c r="D384" s="175" t="s">
        <v>248</v>
      </c>
      <c r="E384" s="174">
        <v>45597.0</v>
      </c>
      <c r="F384" s="176">
        <f t="shared" si="1"/>
        <v>3</v>
      </c>
      <c r="G384" s="177">
        <v>45654.0</v>
      </c>
      <c r="H384" s="176">
        <f t="shared" si="2"/>
        <v>2</v>
      </c>
      <c r="I384" s="175" t="s">
        <v>39</v>
      </c>
      <c r="J384" s="203" t="s">
        <v>512</v>
      </c>
      <c r="K384" s="179" t="s">
        <v>561</v>
      </c>
      <c r="L384" s="184"/>
      <c r="M384" s="184"/>
      <c r="N384" s="175" t="s">
        <v>17</v>
      </c>
      <c r="O384" s="178"/>
      <c r="P384" s="61"/>
      <c r="Q384" s="61"/>
      <c r="R384" s="61"/>
      <c r="S384" s="61"/>
      <c r="T384" s="61"/>
      <c r="U384" s="80"/>
      <c r="V384" s="80"/>
      <c r="W384" s="80"/>
    </row>
    <row r="385">
      <c r="A385" s="174">
        <v>45705.0</v>
      </c>
      <c r="B385" s="174">
        <v>45716.0</v>
      </c>
      <c r="C385" s="35">
        <v>238837.0</v>
      </c>
      <c r="D385" s="175" t="s">
        <v>248</v>
      </c>
      <c r="E385" s="174">
        <v>45597.0</v>
      </c>
      <c r="F385" s="176">
        <f t="shared" si="1"/>
        <v>3</v>
      </c>
      <c r="G385" s="174">
        <v>45667.0</v>
      </c>
      <c r="H385" s="176">
        <f t="shared" si="2"/>
        <v>1</v>
      </c>
      <c r="I385" s="175" t="s">
        <v>39</v>
      </c>
      <c r="J385" s="203" t="s">
        <v>512</v>
      </c>
      <c r="K385" s="179" t="s">
        <v>561</v>
      </c>
      <c r="L385" s="184"/>
      <c r="M385" s="184"/>
      <c r="N385" s="175" t="s">
        <v>17</v>
      </c>
      <c r="O385" s="178"/>
      <c r="P385" s="61"/>
      <c r="Q385" s="61"/>
      <c r="R385" s="61"/>
      <c r="S385" s="61"/>
      <c r="T385" s="61"/>
      <c r="U385" s="80"/>
      <c r="V385" s="80"/>
      <c r="W385" s="80"/>
    </row>
    <row r="386">
      <c r="A386" s="174">
        <v>45705.0</v>
      </c>
      <c r="B386" s="174">
        <v>45716.0</v>
      </c>
      <c r="C386" s="35">
        <v>240537.0</v>
      </c>
      <c r="D386" s="175" t="s">
        <v>248</v>
      </c>
      <c r="E386" s="174">
        <v>45505.0</v>
      </c>
      <c r="F386" s="176">
        <f t="shared" si="1"/>
        <v>6</v>
      </c>
      <c r="G386" s="174">
        <v>45681.0</v>
      </c>
      <c r="H386" s="176">
        <f t="shared" si="2"/>
        <v>1</v>
      </c>
      <c r="I386" s="175" t="s">
        <v>39</v>
      </c>
      <c r="J386" s="203" t="s">
        <v>512</v>
      </c>
      <c r="K386" s="179" t="s">
        <v>561</v>
      </c>
      <c r="L386" s="184"/>
      <c r="M386" s="184"/>
      <c r="N386" s="175" t="s">
        <v>17</v>
      </c>
      <c r="O386" s="178"/>
      <c r="P386" s="61"/>
      <c r="Q386" s="61"/>
      <c r="R386" s="61"/>
      <c r="S386" s="61"/>
      <c r="T386" s="61"/>
      <c r="U386" s="80"/>
      <c r="V386" s="80"/>
      <c r="W386" s="80"/>
    </row>
    <row r="387">
      <c r="A387" s="174">
        <v>45705.0</v>
      </c>
      <c r="B387" s="174">
        <v>45716.0</v>
      </c>
      <c r="C387" s="35">
        <v>240568.0</v>
      </c>
      <c r="D387" s="175" t="s">
        <v>248</v>
      </c>
      <c r="E387" s="174">
        <v>45658.0</v>
      </c>
      <c r="F387" s="176">
        <f t="shared" si="1"/>
        <v>1</v>
      </c>
      <c r="G387" s="174">
        <v>45688.0</v>
      </c>
      <c r="H387" s="176">
        <f t="shared" si="2"/>
        <v>0</v>
      </c>
      <c r="I387" s="175" t="s">
        <v>43</v>
      </c>
      <c r="J387" s="203" t="s">
        <v>512</v>
      </c>
      <c r="K387" s="179" t="s">
        <v>561</v>
      </c>
      <c r="L387" s="184"/>
      <c r="M387" s="184"/>
      <c r="N387" s="175" t="s">
        <v>17</v>
      </c>
      <c r="O387" s="178"/>
      <c r="P387" s="61"/>
      <c r="Q387" s="61"/>
      <c r="R387" s="61"/>
      <c r="S387" s="61"/>
      <c r="T387" s="61"/>
      <c r="U387" s="80"/>
      <c r="V387" s="80"/>
      <c r="W387" s="80"/>
    </row>
    <row r="388">
      <c r="A388" s="174">
        <v>45705.0</v>
      </c>
      <c r="B388" s="174">
        <v>45716.0</v>
      </c>
      <c r="C388" s="35">
        <v>241695.0</v>
      </c>
      <c r="D388" s="175" t="s">
        <v>248</v>
      </c>
      <c r="E388" s="174">
        <v>45658.0</v>
      </c>
      <c r="F388" s="176">
        <f t="shared" si="1"/>
        <v>1</v>
      </c>
      <c r="G388" s="174">
        <v>45693.0</v>
      </c>
      <c r="H388" s="176">
        <f t="shared" si="2"/>
        <v>0</v>
      </c>
      <c r="I388" s="175" t="s">
        <v>43</v>
      </c>
      <c r="J388" s="203" t="s">
        <v>512</v>
      </c>
      <c r="K388" s="179" t="s">
        <v>561</v>
      </c>
      <c r="L388" s="184"/>
      <c r="M388" s="184"/>
      <c r="N388" s="175" t="s">
        <v>17</v>
      </c>
      <c r="O388" s="178"/>
      <c r="P388" s="61"/>
      <c r="Q388" s="61"/>
      <c r="R388" s="61"/>
      <c r="S388" s="61"/>
      <c r="T388" s="61"/>
      <c r="U388" s="80"/>
      <c r="V388" s="80"/>
      <c r="W388" s="80"/>
    </row>
    <row r="389">
      <c r="A389" s="174">
        <v>45705.0</v>
      </c>
      <c r="B389" s="174">
        <v>45716.0</v>
      </c>
      <c r="C389" s="35">
        <v>241801.0</v>
      </c>
      <c r="D389" s="175" t="s">
        <v>248</v>
      </c>
      <c r="E389" s="174">
        <v>45658.0</v>
      </c>
      <c r="F389" s="176">
        <f t="shared" si="1"/>
        <v>1</v>
      </c>
      <c r="G389" s="174">
        <v>45698.0</v>
      </c>
      <c r="H389" s="176">
        <f t="shared" si="2"/>
        <v>0</v>
      </c>
      <c r="I389" s="175" t="s">
        <v>62</v>
      </c>
      <c r="J389" s="203" t="s">
        <v>512</v>
      </c>
      <c r="K389" s="179" t="s">
        <v>561</v>
      </c>
      <c r="L389" s="184"/>
      <c r="M389" s="184"/>
      <c r="N389" s="175" t="s">
        <v>17</v>
      </c>
      <c r="O389" s="178"/>
      <c r="P389" s="61"/>
      <c r="Q389" s="61"/>
      <c r="R389" s="61"/>
      <c r="S389" s="61"/>
      <c r="T389" s="61"/>
      <c r="U389" s="80"/>
      <c r="V389" s="80"/>
      <c r="W389" s="80"/>
    </row>
    <row r="390">
      <c r="A390" s="174">
        <v>45705.0</v>
      </c>
      <c r="B390" s="174">
        <v>45716.0</v>
      </c>
      <c r="C390" s="35">
        <v>111687.0</v>
      </c>
      <c r="D390" s="175" t="s">
        <v>158</v>
      </c>
      <c r="E390" s="174">
        <v>44531.0</v>
      </c>
      <c r="F390" s="176">
        <f t="shared" si="1"/>
        <v>38</v>
      </c>
      <c r="G390" s="174">
        <v>44572.0</v>
      </c>
      <c r="H390" s="176">
        <f t="shared" si="2"/>
        <v>37</v>
      </c>
      <c r="I390" s="175" t="s">
        <v>49</v>
      </c>
      <c r="J390" s="175">
        <v>300.0</v>
      </c>
      <c r="K390" s="179" t="s">
        <v>561</v>
      </c>
      <c r="L390" s="184"/>
      <c r="M390" s="184"/>
      <c r="N390" s="175" t="s">
        <v>17</v>
      </c>
      <c r="O390" s="178"/>
      <c r="P390" s="61"/>
      <c r="Q390" s="61"/>
      <c r="R390" s="61"/>
      <c r="S390" s="61"/>
      <c r="T390" s="61"/>
      <c r="U390" s="80"/>
      <c r="V390" s="80"/>
      <c r="W390" s="80"/>
    </row>
    <row r="391">
      <c r="A391" s="174">
        <v>45705.0</v>
      </c>
      <c r="B391" s="174">
        <v>45716.0</v>
      </c>
      <c r="C391" s="35">
        <v>217500.0</v>
      </c>
      <c r="D391" s="175" t="s">
        <v>158</v>
      </c>
      <c r="E391" s="174">
        <v>45413.0</v>
      </c>
      <c r="F391" s="176">
        <f t="shared" si="1"/>
        <v>9</v>
      </c>
      <c r="G391" s="174">
        <v>45457.0</v>
      </c>
      <c r="H391" s="176">
        <f t="shared" si="2"/>
        <v>8</v>
      </c>
      <c r="I391" s="175" t="s">
        <v>62</v>
      </c>
      <c r="J391" s="175">
        <v>105.0</v>
      </c>
      <c r="K391" s="179" t="s">
        <v>561</v>
      </c>
      <c r="L391" s="184"/>
      <c r="M391" s="184"/>
      <c r="N391" s="175" t="s">
        <v>17</v>
      </c>
      <c r="O391" s="178"/>
      <c r="P391" s="61"/>
      <c r="Q391" s="61"/>
      <c r="R391" s="61"/>
      <c r="S391" s="61"/>
      <c r="T391" s="61"/>
      <c r="U391" s="80"/>
      <c r="V391" s="80"/>
      <c r="W391" s="80"/>
    </row>
    <row r="392">
      <c r="A392" s="174">
        <v>45705.0</v>
      </c>
      <c r="B392" s="174">
        <v>45716.0</v>
      </c>
      <c r="C392" s="35">
        <v>182621.0</v>
      </c>
      <c r="D392" s="175" t="s">
        <v>84</v>
      </c>
      <c r="E392" s="174">
        <v>45078.0</v>
      </c>
      <c r="F392" s="176">
        <f t="shared" si="1"/>
        <v>20</v>
      </c>
      <c r="G392" s="174">
        <v>45162.0</v>
      </c>
      <c r="H392" s="182">
        <f t="shared" si="2"/>
        <v>18</v>
      </c>
      <c r="I392" s="175" t="s">
        <v>62</v>
      </c>
      <c r="J392" s="175" t="s">
        <v>31</v>
      </c>
      <c r="K392" s="179" t="s">
        <v>487</v>
      </c>
      <c r="L392" s="184"/>
      <c r="M392" s="184"/>
      <c r="N392" s="175" t="s">
        <v>17</v>
      </c>
      <c r="O392" s="178"/>
      <c r="P392" s="61"/>
      <c r="Q392" s="61"/>
      <c r="R392" s="61"/>
      <c r="S392" s="61"/>
      <c r="T392" s="61"/>
      <c r="U392" s="80"/>
      <c r="V392" s="80"/>
      <c r="W392" s="80"/>
    </row>
    <row r="393">
      <c r="A393" s="174">
        <v>45705.0</v>
      </c>
      <c r="B393" s="174">
        <v>45716.0</v>
      </c>
      <c r="C393" s="35">
        <v>174806.0</v>
      </c>
      <c r="D393" s="175" t="s">
        <v>158</v>
      </c>
      <c r="E393" s="174">
        <v>45078.0</v>
      </c>
      <c r="F393" s="176">
        <f t="shared" si="1"/>
        <v>20</v>
      </c>
      <c r="G393" s="174">
        <v>45107.0</v>
      </c>
      <c r="H393" s="176">
        <f t="shared" si="2"/>
        <v>19</v>
      </c>
      <c r="I393" s="175" t="s">
        <v>49</v>
      </c>
      <c r="J393" s="175" t="s">
        <v>512</v>
      </c>
      <c r="K393" s="179" t="s">
        <v>561</v>
      </c>
      <c r="L393" s="184"/>
      <c r="M393" s="184"/>
      <c r="N393" s="175" t="s">
        <v>17</v>
      </c>
      <c r="O393" s="178"/>
      <c r="P393" s="61"/>
      <c r="Q393" s="61"/>
      <c r="R393" s="61"/>
      <c r="S393" s="61"/>
      <c r="T393" s="61"/>
      <c r="U393" s="80"/>
      <c r="V393" s="80"/>
      <c r="W393" s="80"/>
    </row>
    <row r="394">
      <c r="A394" s="174">
        <v>45705.0</v>
      </c>
      <c r="B394" s="174">
        <v>45716.0</v>
      </c>
      <c r="C394" s="35">
        <v>154713.0</v>
      </c>
      <c r="D394" s="175" t="s">
        <v>84</v>
      </c>
      <c r="E394" s="174">
        <v>45170.0</v>
      </c>
      <c r="F394" s="176">
        <f t="shared" si="1"/>
        <v>17</v>
      </c>
      <c r="G394" s="174">
        <v>45204.0</v>
      </c>
      <c r="H394" s="182">
        <f t="shared" si="2"/>
        <v>16</v>
      </c>
      <c r="I394" s="175" t="s">
        <v>62</v>
      </c>
      <c r="J394" s="175" t="s">
        <v>31</v>
      </c>
      <c r="K394" s="179">
        <v>5400.0</v>
      </c>
      <c r="L394" s="184"/>
      <c r="M394" s="184"/>
      <c r="N394" s="175" t="s">
        <v>17</v>
      </c>
      <c r="O394" s="178"/>
      <c r="P394" s="61"/>
      <c r="Q394" s="61"/>
      <c r="R394" s="61"/>
      <c r="S394" s="61"/>
      <c r="T394" s="61"/>
      <c r="U394" s="80"/>
      <c r="V394" s="80"/>
      <c r="W394" s="80"/>
    </row>
    <row r="395">
      <c r="A395" s="174">
        <v>45705.0</v>
      </c>
      <c r="B395" s="174">
        <v>45716.0</v>
      </c>
      <c r="C395" s="35">
        <v>197727.0</v>
      </c>
      <c r="D395" s="175" t="s">
        <v>84</v>
      </c>
      <c r="E395" s="174">
        <v>45261.0</v>
      </c>
      <c r="F395" s="176">
        <f t="shared" si="1"/>
        <v>14</v>
      </c>
      <c r="G395" s="174">
        <v>45303.0</v>
      </c>
      <c r="H395" s="176">
        <f t="shared" si="2"/>
        <v>13</v>
      </c>
      <c r="I395" s="175" t="s">
        <v>62</v>
      </c>
      <c r="J395" s="175">
        <v>139.0</v>
      </c>
      <c r="K395" s="179" t="s">
        <v>487</v>
      </c>
      <c r="L395" s="184"/>
      <c r="M395" s="184"/>
      <c r="N395" s="175" t="s">
        <v>17</v>
      </c>
      <c r="O395" s="178"/>
      <c r="P395" s="61"/>
      <c r="Q395" s="61"/>
      <c r="R395" s="61"/>
      <c r="S395" s="61"/>
      <c r="T395" s="61"/>
      <c r="U395" s="80"/>
      <c r="V395" s="80"/>
      <c r="W395" s="80"/>
    </row>
    <row r="396">
      <c r="A396" s="174">
        <v>45712.0</v>
      </c>
      <c r="B396" s="174">
        <v>45713.0</v>
      </c>
      <c r="C396" s="35">
        <v>211853.0</v>
      </c>
      <c r="D396" s="175" t="s">
        <v>158</v>
      </c>
      <c r="E396" s="174">
        <v>45261.0</v>
      </c>
      <c r="F396" s="176">
        <f t="shared" si="1"/>
        <v>14</v>
      </c>
      <c r="G396" s="174">
        <v>45408.0</v>
      </c>
      <c r="H396" s="176">
        <f t="shared" si="2"/>
        <v>10</v>
      </c>
      <c r="I396" s="175" t="s">
        <v>62</v>
      </c>
      <c r="J396" s="175">
        <v>139.0</v>
      </c>
      <c r="K396" s="180">
        <v>3000.0</v>
      </c>
      <c r="L396" s="175" t="s">
        <v>54</v>
      </c>
      <c r="M396" s="175" t="s">
        <v>55</v>
      </c>
      <c r="N396" s="175" t="s">
        <v>15</v>
      </c>
      <c r="O396" s="178" t="s">
        <v>608</v>
      </c>
      <c r="P396" s="61"/>
      <c r="Q396" s="61"/>
      <c r="R396" s="61"/>
      <c r="S396" s="61"/>
      <c r="T396" s="61"/>
      <c r="U396" s="80"/>
      <c r="V396" s="80"/>
      <c r="W396" s="80"/>
    </row>
    <row r="397">
      <c r="A397" s="174">
        <v>45705.0</v>
      </c>
      <c r="B397" s="174">
        <v>45715.0</v>
      </c>
      <c r="C397" s="35">
        <v>210472.0</v>
      </c>
      <c r="D397" s="175" t="s">
        <v>158</v>
      </c>
      <c r="E397" s="174">
        <v>45352.0</v>
      </c>
      <c r="F397" s="176">
        <f t="shared" si="1"/>
        <v>11</v>
      </c>
      <c r="G397" s="174">
        <v>45398.0</v>
      </c>
      <c r="H397" s="176">
        <f t="shared" si="2"/>
        <v>10</v>
      </c>
      <c r="I397" s="175" t="s">
        <v>62</v>
      </c>
      <c r="J397" s="175">
        <v>102.0</v>
      </c>
      <c r="K397" s="179">
        <v>1800.0</v>
      </c>
      <c r="L397" s="175" t="s">
        <v>54</v>
      </c>
      <c r="M397" s="175" t="s">
        <v>609</v>
      </c>
      <c r="N397" s="175" t="s">
        <v>20</v>
      </c>
      <c r="O397" s="178" t="s">
        <v>610</v>
      </c>
      <c r="P397" s="61"/>
      <c r="Q397" s="61"/>
      <c r="R397" s="61"/>
      <c r="S397" s="61"/>
      <c r="T397" s="61"/>
      <c r="U397" s="80"/>
      <c r="V397" s="80"/>
      <c r="W397" s="80"/>
    </row>
    <row r="398">
      <c r="A398" s="174">
        <v>45705.0</v>
      </c>
      <c r="B398" s="174">
        <v>45716.0</v>
      </c>
      <c r="C398" s="35">
        <v>213556.0</v>
      </c>
      <c r="D398" s="175" t="s">
        <v>84</v>
      </c>
      <c r="E398" s="174">
        <v>45383.0</v>
      </c>
      <c r="F398" s="176">
        <f t="shared" si="1"/>
        <v>10</v>
      </c>
      <c r="G398" s="174">
        <v>45422.0</v>
      </c>
      <c r="H398" s="176">
        <f t="shared" si="2"/>
        <v>9</v>
      </c>
      <c r="I398" s="175" t="s">
        <v>49</v>
      </c>
      <c r="J398" s="175">
        <v>232.0</v>
      </c>
      <c r="K398" s="179" t="s">
        <v>561</v>
      </c>
      <c r="L398" s="184"/>
      <c r="M398" s="184"/>
      <c r="N398" s="175" t="s">
        <v>17</v>
      </c>
      <c r="O398" s="178"/>
      <c r="P398" s="61"/>
      <c r="Q398" s="61"/>
      <c r="R398" s="61"/>
      <c r="S398" s="61"/>
      <c r="T398" s="61"/>
      <c r="U398" s="80"/>
      <c r="V398" s="80"/>
      <c r="W398" s="80"/>
    </row>
    <row r="399">
      <c r="A399" s="174">
        <v>45705.0</v>
      </c>
      <c r="B399" s="174">
        <v>45716.0</v>
      </c>
      <c r="C399" s="35">
        <v>228146.0</v>
      </c>
      <c r="D399" s="175" t="s">
        <v>158</v>
      </c>
      <c r="E399" s="174">
        <v>45413.0</v>
      </c>
      <c r="F399" s="176">
        <f t="shared" si="1"/>
        <v>9</v>
      </c>
      <c r="G399" s="174">
        <v>45553.0</v>
      </c>
      <c r="H399" s="176">
        <f t="shared" si="2"/>
        <v>5</v>
      </c>
      <c r="I399" s="175" t="s">
        <v>62</v>
      </c>
      <c r="J399" s="203" t="s">
        <v>512</v>
      </c>
      <c r="K399" s="179" t="s">
        <v>561</v>
      </c>
      <c r="L399" s="184"/>
      <c r="M399" s="184"/>
      <c r="N399" s="175" t="s">
        <v>17</v>
      </c>
      <c r="O399" s="178"/>
      <c r="P399" s="61"/>
      <c r="Q399" s="61"/>
      <c r="R399" s="61"/>
      <c r="S399" s="61"/>
      <c r="T399" s="61"/>
      <c r="U399" s="80"/>
      <c r="V399" s="80"/>
      <c r="W399" s="80"/>
    </row>
    <row r="400">
      <c r="A400" s="174">
        <v>45705.0</v>
      </c>
      <c r="B400" s="174">
        <v>45716.0</v>
      </c>
      <c r="C400" s="35">
        <v>224962.0</v>
      </c>
      <c r="D400" s="175" t="s">
        <v>84</v>
      </c>
      <c r="E400" s="174">
        <v>45505.0</v>
      </c>
      <c r="F400" s="176">
        <f t="shared" si="1"/>
        <v>6</v>
      </c>
      <c r="G400" s="174">
        <v>45519.0</v>
      </c>
      <c r="H400" s="176">
        <f t="shared" si="2"/>
        <v>6</v>
      </c>
      <c r="I400" s="175" t="s">
        <v>43</v>
      </c>
      <c r="J400" s="203" t="s">
        <v>512</v>
      </c>
      <c r="K400" s="179" t="s">
        <v>561</v>
      </c>
      <c r="L400" s="184"/>
      <c r="M400" s="184"/>
      <c r="N400" s="175" t="s">
        <v>17</v>
      </c>
      <c r="O400" s="178"/>
      <c r="P400" s="61"/>
      <c r="Q400" s="61"/>
      <c r="R400" s="61"/>
      <c r="S400" s="61"/>
      <c r="T400" s="61"/>
      <c r="U400" s="80"/>
      <c r="V400" s="80"/>
      <c r="W400" s="80"/>
    </row>
    <row r="401">
      <c r="A401" s="174">
        <v>45705.0</v>
      </c>
      <c r="B401" s="174">
        <v>45716.0</v>
      </c>
      <c r="C401" s="35">
        <v>232241.0</v>
      </c>
      <c r="D401" s="175" t="s">
        <v>158</v>
      </c>
      <c r="E401" s="174">
        <v>45505.0</v>
      </c>
      <c r="F401" s="176">
        <f t="shared" si="1"/>
        <v>6</v>
      </c>
      <c r="G401" s="177">
        <v>45590.0</v>
      </c>
      <c r="H401" s="176">
        <f t="shared" si="2"/>
        <v>4</v>
      </c>
      <c r="I401" s="175" t="s">
        <v>62</v>
      </c>
      <c r="J401" s="203" t="s">
        <v>512</v>
      </c>
      <c r="K401" s="179" t="s">
        <v>561</v>
      </c>
      <c r="L401" s="184"/>
      <c r="M401" s="184"/>
      <c r="N401" s="175" t="s">
        <v>17</v>
      </c>
      <c r="O401" s="178"/>
      <c r="P401" s="61"/>
      <c r="Q401" s="61"/>
      <c r="R401" s="61"/>
      <c r="S401" s="61"/>
      <c r="T401" s="61"/>
      <c r="U401" s="80"/>
      <c r="V401" s="80"/>
      <c r="W401" s="80"/>
    </row>
    <row r="402">
      <c r="A402" s="174">
        <v>45705.0</v>
      </c>
      <c r="B402" s="174">
        <v>45716.0</v>
      </c>
      <c r="C402" s="35">
        <v>231128.0</v>
      </c>
      <c r="D402" s="175" t="s">
        <v>158</v>
      </c>
      <c r="E402" s="174">
        <v>45536.0</v>
      </c>
      <c r="F402" s="176">
        <f t="shared" si="1"/>
        <v>5</v>
      </c>
      <c r="G402" s="177">
        <v>45580.0</v>
      </c>
      <c r="H402" s="176">
        <f t="shared" si="2"/>
        <v>4</v>
      </c>
      <c r="I402" s="175" t="s">
        <v>62</v>
      </c>
      <c r="J402" s="203" t="s">
        <v>512</v>
      </c>
      <c r="K402" s="179" t="s">
        <v>561</v>
      </c>
      <c r="L402" s="184"/>
      <c r="M402" s="184"/>
      <c r="N402" s="175" t="s">
        <v>17</v>
      </c>
      <c r="O402" s="178"/>
      <c r="P402" s="61"/>
      <c r="Q402" s="61"/>
      <c r="R402" s="61"/>
      <c r="S402" s="61"/>
      <c r="T402" s="61"/>
      <c r="U402" s="80"/>
      <c r="V402" s="80"/>
      <c r="W402" s="80"/>
    </row>
    <row r="403">
      <c r="A403" s="174">
        <v>45705.0</v>
      </c>
      <c r="B403" s="174">
        <v>45716.0</v>
      </c>
      <c r="C403" s="35">
        <v>229095.0</v>
      </c>
      <c r="D403" s="175" t="s">
        <v>158</v>
      </c>
      <c r="E403" s="174">
        <v>45536.0</v>
      </c>
      <c r="F403" s="176">
        <f t="shared" si="1"/>
        <v>5</v>
      </c>
      <c r="G403" s="174">
        <v>45560.0</v>
      </c>
      <c r="H403" s="176">
        <f t="shared" si="2"/>
        <v>5</v>
      </c>
      <c r="I403" s="175" t="s">
        <v>62</v>
      </c>
      <c r="J403" s="203" t="s">
        <v>512</v>
      </c>
      <c r="K403" s="179" t="s">
        <v>561</v>
      </c>
      <c r="L403" s="184"/>
      <c r="M403" s="184"/>
      <c r="N403" s="175" t="s">
        <v>17</v>
      </c>
      <c r="O403" s="178"/>
      <c r="P403" s="61"/>
      <c r="Q403" s="61"/>
      <c r="R403" s="61"/>
      <c r="S403" s="61"/>
      <c r="T403" s="61"/>
      <c r="U403" s="80"/>
      <c r="V403" s="80"/>
      <c r="W403" s="80"/>
    </row>
    <row r="404">
      <c r="A404" s="174">
        <v>45705.0</v>
      </c>
      <c r="B404" s="174">
        <v>45716.0</v>
      </c>
      <c r="C404" s="35">
        <v>240860.0</v>
      </c>
      <c r="D404" s="175" t="s">
        <v>158</v>
      </c>
      <c r="E404" s="174">
        <v>45536.0</v>
      </c>
      <c r="F404" s="176">
        <f t="shared" si="1"/>
        <v>5</v>
      </c>
      <c r="G404" s="174">
        <v>45685.0</v>
      </c>
      <c r="H404" s="176">
        <f t="shared" si="2"/>
        <v>1</v>
      </c>
      <c r="I404" s="175" t="s">
        <v>49</v>
      </c>
      <c r="J404" s="203" t="s">
        <v>512</v>
      </c>
      <c r="K404" s="179" t="s">
        <v>561</v>
      </c>
      <c r="L404" s="184"/>
      <c r="M404" s="184"/>
      <c r="N404" s="175" t="s">
        <v>17</v>
      </c>
      <c r="O404" s="178"/>
      <c r="P404" s="61"/>
      <c r="Q404" s="61"/>
      <c r="R404" s="61"/>
      <c r="S404" s="61"/>
      <c r="T404" s="61"/>
      <c r="U404" s="80"/>
      <c r="V404" s="80"/>
      <c r="W404" s="80"/>
    </row>
    <row r="405">
      <c r="A405" s="174">
        <v>45705.0</v>
      </c>
      <c r="B405" s="174">
        <v>45716.0</v>
      </c>
      <c r="C405" s="35">
        <v>132792.0</v>
      </c>
      <c r="D405" s="175" t="s">
        <v>89</v>
      </c>
      <c r="E405" s="174">
        <v>44774.0</v>
      </c>
      <c r="F405" s="176">
        <f t="shared" si="1"/>
        <v>30</v>
      </c>
      <c r="G405" s="174">
        <v>44805.0</v>
      </c>
      <c r="H405" s="176">
        <f t="shared" si="2"/>
        <v>29</v>
      </c>
      <c r="I405" s="175" t="s">
        <v>66</v>
      </c>
      <c r="J405" s="175">
        <v>1.499866755E9</v>
      </c>
      <c r="K405" s="179" t="s">
        <v>561</v>
      </c>
      <c r="L405" s="184"/>
      <c r="M405" s="184"/>
      <c r="N405" s="175" t="s">
        <v>17</v>
      </c>
      <c r="O405" s="178"/>
      <c r="P405" s="61"/>
      <c r="Q405" s="61"/>
      <c r="R405" s="61"/>
      <c r="S405" s="61"/>
      <c r="T405" s="61"/>
      <c r="U405" s="80"/>
      <c r="V405" s="80"/>
      <c r="W405" s="80"/>
    </row>
    <row r="406">
      <c r="A406" s="174">
        <v>45705.0</v>
      </c>
      <c r="B406" s="174">
        <v>45716.0</v>
      </c>
      <c r="C406" s="35">
        <v>123218.0</v>
      </c>
      <c r="D406" s="175" t="s">
        <v>89</v>
      </c>
      <c r="E406" s="174">
        <v>44621.0</v>
      </c>
      <c r="F406" s="176">
        <f t="shared" si="1"/>
        <v>35</v>
      </c>
      <c r="G406" s="174">
        <v>44693.0</v>
      </c>
      <c r="H406" s="176">
        <f t="shared" si="2"/>
        <v>33</v>
      </c>
      <c r="I406" s="175" t="s">
        <v>39</v>
      </c>
      <c r="J406" s="175">
        <v>516.0</v>
      </c>
      <c r="K406" s="179" t="s">
        <v>561</v>
      </c>
      <c r="L406" s="184"/>
      <c r="M406" s="184"/>
      <c r="N406" s="175" t="s">
        <v>17</v>
      </c>
      <c r="O406" s="178"/>
      <c r="P406" s="61"/>
      <c r="Q406" s="61"/>
      <c r="R406" s="61"/>
      <c r="S406" s="61"/>
      <c r="T406" s="61"/>
      <c r="U406" s="80"/>
      <c r="V406" s="80"/>
      <c r="W406" s="80"/>
    </row>
    <row r="407">
      <c r="A407" s="174">
        <v>45705.0</v>
      </c>
      <c r="B407" s="174">
        <v>45707.0</v>
      </c>
      <c r="C407" s="35">
        <v>214590.0</v>
      </c>
      <c r="D407" s="175" t="s">
        <v>89</v>
      </c>
      <c r="E407" s="174">
        <v>45383.0</v>
      </c>
      <c r="F407" s="176">
        <f t="shared" si="1"/>
        <v>10</v>
      </c>
      <c r="G407" s="174">
        <v>45427.0</v>
      </c>
      <c r="H407" s="176">
        <f t="shared" si="2"/>
        <v>9</v>
      </c>
      <c r="I407" s="175" t="s">
        <v>39</v>
      </c>
      <c r="J407" s="184"/>
      <c r="K407" s="184"/>
      <c r="L407" s="184"/>
      <c r="M407" s="184"/>
      <c r="N407" s="175" t="s">
        <v>21</v>
      </c>
      <c r="O407" s="178"/>
      <c r="P407" s="61"/>
      <c r="Q407" s="61"/>
      <c r="R407" s="61"/>
      <c r="S407" s="61"/>
      <c r="T407" s="61"/>
      <c r="U407" s="80"/>
      <c r="V407" s="80"/>
      <c r="W407" s="80"/>
    </row>
    <row r="408">
      <c r="A408" s="174">
        <v>45705.0</v>
      </c>
      <c r="B408" s="174">
        <v>45712.0</v>
      </c>
      <c r="C408" s="35">
        <v>165216.0</v>
      </c>
      <c r="D408" s="175" t="s">
        <v>89</v>
      </c>
      <c r="E408" s="174">
        <v>44958.0</v>
      </c>
      <c r="F408" s="176">
        <f t="shared" si="1"/>
        <v>24</v>
      </c>
      <c r="G408" s="174">
        <v>45010.0</v>
      </c>
      <c r="H408" s="176">
        <f t="shared" si="2"/>
        <v>23</v>
      </c>
      <c r="I408" s="175" t="s">
        <v>43</v>
      </c>
      <c r="J408" s="184"/>
      <c r="K408" s="196"/>
      <c r="L408" s="184"/>
      <c r="M408" s="184"/>
      <c r="N408" s="175" t="s">
        <v>87</v>
      </c>
      <c r="O408" s="178" t="s">
        <v>157</v>
      </c>
      <c r="P408" s="61"/>
      <c r="Q408" s="61"/>
      <c r="R408" s="61"/>
      <c r="S408" s="61"/>
      <c r="T408" s="61"/>
      <c r="U408" s="80"/>
      <c r="V408" s="80"/>
      <c r="W408" s="80"/>
    </row>
    <row r="409">
      <c r="A409" s="174">
        <v>45705.0</v>
      </c>
      <c r="B409" s="174">
        <v>45716.0</v>
      </c>
      <c r="C409" s="35">
        <v>178879.0</v>
      </c>
      <c r="D409" s="175" t="s">
        <v>89</v>
      </c>
      <c r="E409" s="174">
        <v>44927.0</v>
      </c>
      <c r="F409" s="176">
        <f t="shared" si="1"/>
        <v>25</v>
      </c>
      <c r="G409" s="174">
        <v>45126.0</v>
      </c>
      <c r="H409" s="194">
        <f t="shared" si="2"/>
        <v>19</v>
      </c>
      <c r="I409" s="175" t="s">
        <v>62</v>
      </c>
      <c r="J409" s="175" t="s">
        <v>512</v>
      </c>
      <c r="K409" s="179" t="s">
        <v>561</v>
      </c>
      <c r="L409" s="184"/>
      <c r="M409" s="184"/>
      <c r="N409" s="175" t="s">
        <v>17</v>
      </c>
      <c r="O409" s="178"/>
      <c r="P409" s="61"/>
      <c r="Q409" s="61"/>
      <c r="R409" s="61"/>
      <c r="S409" s="61"/>
      <c r="T409" s="61"/>
      <c r="U409" s="80"/>
      <c r="V409" s="80"/>
      <c r="W409" s="80"/>
    </row>
    <row r="410">
      <c r="A410" s="174">
        <v>45705.0</v>
      </c>
      <c r="B410" s="174">
        <v>45716.0</v>
      </c>
      <c r="C410" s="35">
        <v>186055.0</v>
      </c>
      <c r="D410" s="175" t="s">
        <v>89</v>
      </c>
      <c r="E410" s="174">
        <v>45108.0</v>
      </c>
      <c r="F410" s="176">
        <f t="shared" si="1"/>
        <v>19</v>
      </c>
      <c r="G410" s="174">
        <v>45184.0</v>
      </c>
      <c r="H410" s="176">
        <f t="shared" si="2"/>
        <v>17</v>
      </c>
      <c r="I410" s="175" t="s">
        <v>67</v>
      </c>
      <c r="J410" s="175">
        <v>4040.0</v>
      </c>
      <c r="K410" s="179" t="s">
        <v>561</v>
      </c>
      <c r="L410" s="184"/>
      <c r="M410" s="184"/>
      <c r="N410" s="175" t="s">
        <v>17</v>
      </c>
      <c r="O410" s="178"/>
      <c r="P410" s="61"/>
      <c r="Q410" s="61"/>
      <c r="R410" s="61"/>
      <c r="S410" s="61"/>
      <c r="T410" s="61"/>
      <c r="U410" s="80"/>
      <c r="V410" s="80"/>
      <c r="W410" s="80"/>
    </row>
    <row r="411">
      <c r="A411" s="174">
        <v>45705.0</v>
      </c>
      <c r="B411" s="174">
        <v>45716.0</v>
      </c>
      <c r="C411" s="35">
        <v>192086.0</v>
      </c>
      <c r="D411" s="175" t="s">
        <v>89</v>
      </c>
      <c r="E411" s="174">
        <v>45139.0</v>
      </c>
      <c r="F411" s="176">
        <f t="shared" si="1"/>
        <v>18</v>
      </c>
      <c r="G411" s="177">
        <v>45243.0</v>
      </c>
      <c r="H411" s="176">
        <f t="shared" si="2"/>
        <v>15</v>
      </c>
      <c r="I411" s="175" t="s">
        <v>49</v>
      </c>
      <c r="J411" s="175" t="s">
        <v>316</v>
      </c>
      <c r="K411" s="179" t="s">
        <v>561</v>
      </c>
      <c r="L411" s="184"/>
      <c r="M411" s="184"/>
      <c r="N411" s="175" t="s">
        <v>17</v>
      </c>
      <c r="O411" s="178"/>
      <c r="P411" s="61"/>
      <c r="Q411" s="61"/>
      <c r="R411" s="61"/>
      <c r="S411" s="61"/>
      <c r="T411" s="61"/>
      <c r="U411" s="80"/>
      <c r="V411" s="80"/>
      <c r="W411" s="80"/>
    </row>
    <row r="412">
      <c r="A412" s="174">
        <v>45705.0</v>
      </c>
      <c r="B412" s="174">
        <v>45716.0</v>
      </c>
      <c r="C412" s="35">
        <v>196955.0</v>
      </c>
      <c r="D412" s="175" t="s">
        <v>89</v>
      </c>
      <c r="E412" s="174">
        <v>45170.0</v>
      </c>
      <c r="F412" s="176">
        <f t="shared" si="1"/>
        <v>17</v>
      </c>
      <c r="G412" s="174">
        <v>45295.0</v>
      </c>
      <c r="H412" s="205">
        <f t="shared" si="2"/>
        <v>13</v>
      </c>
      <c r="I412" s="175" t="s">
        <v>62</v>
      </c>
      <c r="J412" s="175">
        <v>101.0</v>
      </c>
      <c r="K412" s="179" t="s">
        <v>487</v>
      </c>
      <c r="L412" s="184"/>
      <c r="M412" s="184"/>
      <c r="N412" s="175" t="s">
        <v>17</v>
      </c>
      <c r="O412" s="178"/>
      <c r="P412" s="61"/>
      <c r="Q412" s="61"/>
      <c r="R412" s="61"/>
      <c r="S412" s="61"/>
      <c r="T412" s="61"/>
      <c r="U412" s="80"/>
      <c r="V412" s="80"/>
      <c r="W412" s="80"/>
    </row>
    <row r="413">
      <c r="A413" s="174">
        <v>45700.0</v>
      </c>
      <c r="B413" s="174">
        <v>45712.0</v>
      </c>
      <c r="C413" s="35">
        <v>205098.0</v>
      </c>
      <c r="D413" s="175" t="s">
        <v>89</v>
      </c>
      <c r="E413" s="174">
        <v>45352.0</v>
      </c>
      <c r="F413" s="176">
        <f t="shared" si="1"/>
        <v>11</v>
      </c>
      <c r="G413" s="174">
        <v>45357.0</v>
      </c>
      <c r="H413" s="176">
        <f t="shared" si="2"/>
        <v>11</v>
      </c>
      <c r="I413" s="175" t="s">
        <v>49</v>
      </c>
      <c r="J413" s="175" t="s">
        <v>107</v>
      </c>
      <c r="K413" s="179" t="s">
        <v>96</v>
      </c>
      <c r="L413" s="175" t="s">
        <v>54</v>
      </c>
      <c r="M413" s="175" t="s">
        <v>53</v>
      </c>
      <c r="N413" s="175" t="s">
        <v>15</v>
      </c>
      <c r="O413" s="178" t="s">
        <v>492</v>
      </c>
      <c r="P413" s="61"/>
      <c r="Q413" s="61"/>
      <c r="R413" s="61"/>
      <c r="S413" s="61"/>
      <c r="T413" s="61"/>
      <c r="U413" s="80"/>
      <c r="V413" s="80"/>
      <c r="W413" s="80"/>
    </row>
    <row r="414">
      <c r="A414" s="174">
        <v>45705.0</v>
      </c>
      <c r="B414" s="174">
        <v>45716.0</v>
      </c>
      <c r="C414" s="35">
        <v>192167.0</v>
      </c>
      <c r="D414" s="175" t="s">
        <v>89</v>
      </c>
      <c r="E414" s="174">
        <v>45200.0</v>
      </c>
      <c r="F414" s="176">
        <f t="shared" si="1"/>
        <v>16</v>
      </c>
      <c r="G414" s="174">
        <v>45357.0</v>
      </c>
      <c r="H414" s="176">
        <f t="shared" si="2"/>
        <v>11</v>
      </c>
      <c r="I414" s="175" t="s">
        <v>43</v>
      </c>
      <c r="J414" s="175" t="s">
        <v>272</v>
      </c>
      <c r="K414" s="179" t="s">
        <v>487</v>
      </c>
      <c r="L414" s="184"/>
      <c r="M414" s="184"/>
      <c r="N414" s="175" t="s">
        <v>17</v>
      </c>
      <c r="O414" s="178"/>
      <c r="P414" s="61"/>
      <c r="Q414" s="61"/>
      <c r="R414" s="61"/>
      <c r="S414" s="61"/>
      <c r="T414" s="61"/>
      <c r="U414" s="80"/>
      <c r="V414" s="80"/>
      <c r="W414" s="80"/>
    </row>
    <row r="415">
      <c r="A415" s="174">
        <v>45705.0</v>
      </c>
      <c r="B415" s="174">
        <v>45716.0</v>
      </c>
      <c r="C415" s="35">
        <v>209012.0</v>
      </c>
      <c r="D415" s="175" t="s">
        <v>89</v>
      </c>
      <c r="E415" s="174">
        <v>45261.0</v>
      </c>
      <c r="F415" s="176">
        <f t="shared" si="1"/>
        <v>14</v>
      </c>
      <c r="G415" s="174">
        <v>45386.0</v>
      </c>
      <c r="H415" s="176">
        <f t="shared" si="2"/>
        <v>10</v>
      </c>
      <c r="I415" s="175" t="s">
        <v>39</v>
      </c>
      <c r="J415" s="175">
        <v>535.0</v>
      </c>
      <c r="K415" s="179" t="s">
        <v>487</v>
      </c>
      <c r="L415" s="184"/>
      <c r="M415" s="184"/>
      <c r="N415" s="175" t="s">
        <v>17</v>
      </c>
      <c r="O415" s="178"/>
      <c r="P415" s="61"/>
      <c r="Q415" s="61"/>
      <c r="R415" s="61"/>
      <c r="S415" s="61"/>
      <c r="T415" s="61"/>
      <c r="U415" s="80"/>
      <c r="V415" s="80"/>
      <c r="W415" s="80"/>
    </row>
    <row r="416">
      <c r="A416" s="174">
        <v>45705.0</v>
      </c>
      <c r="B416" s="174">
        <v>45713.0</v>
      </c>
      <c r="C416" s="35">
        <v>216011.0</v>
      </c>
      <c r="D416" s="175" t="s">
        <v>89</v>
      </c>
      <c r="E416" s="174">
        <v>45413.0</v>
      </c>
      <c r="F416" s="176">
        <f t="shared" si="1"/>
        <v>9</v>
      </c>
      <c r="G416" s="174">
        <v>45439.0</v>
      </c>
      <c r="H416" s="176">
        <f t="shared" si="2"/>
        <v>9</v>
      </c>
      <c r="I416" s="175" t="s">
        <v>49</v>
      </c>
      <c r="J416" s="175">
        <v>318.0</v>
      </c>
      <c r="K416" s="179">
        <v>2000.0</v>
      </c>
      <c r="L416" s="175" t="s">
        <v>54</v>
      </c>
      <c r="M416" s="175" t="s">
        <v>611</v>
      </c>
      <c r="N416" s="175" t="s">
        <v>20</v>
      </c>
      <c r="O416" s="178" t="s">
        <v>510</v>
      </c>
      <c r="P416" s="61"/>
      <c r="Q416" s="61"/>
      <c r="R416" s="61"/>
      <c r="S416" s="61"/>
      <c r="T416" s="61"/>
      <c r="U416" s="80"/>
      <c r="V416" s="80"/>
      <c r="W416" s="80"/>
    </row>
    <row r="417">
      <c r="A417" s="174">
        <v>45705.0</v>
      </c>
      <c r="B417" s="174">
        <v>45712.0</v>
      </c>
      <c r="C417" s="35">
        <v>187778.0</v>
      </c>
      <c r="D417" s="175" t="s">
        <v>89</v>
      </c>
      <c r="E417" s="174">
        <v>45108.0</v>
      </c>
      <c r="F417" s="176">
        <f t="shared" si="1"/>
        <v>19</v>
      </c>
      <c r="G417" s="174">
        <v>45198.0</v>
      </c>
      <c r="H417" s="182">
        <f t="shared" si="2"/>
        <v>16</v>
      </c>
      <c r="I417" s="175" t="s">
        <v>43</v>
      </c>
      <c r="J417" s="175" t="s">
        <v>144</v>
      </c>
      <c r="K417" s="179">
        <v>10600.0</v>
      </c>
      <c r="L417" s="175" t="s">
        <v>68</v>
      </c>
      <c r="M417" s="175" t="s">
        <v>612</v>
      </c>
      <c r="N417" s="175" t="s">
        <v>20</v>
      </c>
      <c r="O417" s="178" t="s">
        <v>613</v>
      </c>
      <c r="P417" s="61"/>
      <c r="Q417" s="61"/>
      <c r="R417" s="61"/>
      <c r="S417" s="61"/>
      <c r="T417" s="61"/>
      <c r="U417" s="80"/>
      <c r="V417" s="80"/>
      <c r="W417" s="80"/>
    </row>
    <row r="418">
      <c r="A418" s="174">
        <v>45705.0</v>
      </c>
      <c r="B418" s="174">
        <v>45716.0</v>
      </c>
      <c r="C418" s="35">
        <v>240391.0</v>
      </c>
      <c r="D418" s="175" t="s">
        <v>163</v>
      </c>
      <c r="E418" s="174">
        <v>45597.0</v>
      </c>
      <c r="F418" s="176">
        <f t="shared" si="1"/>
        <v>3</v>
      </c>
      <c r="G418" s="174">
        <v>45680.0</v>
      </c>
      <c r="H418" s="176">
        <f t="shared" si="2"/>
        <v>1</v>
      </c>
      <c r="I418" s="175" t="s">
        <v>43</v>
      </c>
      <c r="J418" s="203" t="s">
        <v>512</v>
      </c>
      <c r="K418" s="179" t="s">
        <v>561</v>
      </c>
      <c r="L418" s="184"/>
      <c r="M418" s="184"/>
      <c r="N418" s="175" t="s">
        <v>17</v>
      </c>
      <c r="O418" s="178"/>
      <c r="P418" s="61"/>
      <c r="Q418" s="61"/>
      <c r="R418" s="61"/>
      <c r="S418" s="61"/>
      <c r="T418" s="61"/>
      <c r="U418" s="80"/>
      <c r="V418" s="80"/>
      <c r="W418" s="80"/>
    </row>
    <row r="419">
      <c r="A419" s="174">
        <v>45705.0</v>
      </c>
      <c r="B419" s="174">
        <v>45716.0</v>
      </c>
      <c r="C419" s="35">
        <v>241165.0</v>
      </c>
      <c r="D419" s="175" t="s">
        <v>163</v>
      </c>
      <c r="E419" s="174">
        <v>45658.0</v>
      </c>
      <c r="F419" s="176">
        <f t="shared" si="1"/>
        <v>1</v>
      </c>
      <c r="G419" s="174">
        <v>45687.0</v>
      </c>
      <c r="H419" s="176">
        <f t="shared" si="2"/>
        <v>0</v>
      </c>
      <c r="I419" s="175" t="s">
        <v>39</v>
      </c>
      <c r="J419" s="203" t="s">
        <v>512</v>
      </c>
      <c r="K419" s="179" t="s">
        <v>561</v>
      </c>
      <c r="L419" s="184"/>
      <c r="M419" s="184"/>
      <c r="N419" s="175" t="s">
        <v>17</v>
      </c>
      <c r="O419" s="178"/>
      <c r="P419" s="61"/>
      <c r="Q419" s="61"/>
      <c r="R419" s="61"/>
      <c r="S419" s="61"/>
      <c r="T419" s="61"/>
      <c r="U419" s="80"/>
      <c r="V419" s="80"/>
      <c r="W419" s="80"/>
    </row>
    <row r="420">
      <c r="A420" s="174">
        <v>45705.0</v>
      </c>
      <c r="B420" s="174">
        <v>45716.0</v>
      </c>
      <c r="C420" s="35">
        <v>233838.0</v>
      </c>
      <c r="D420" s="175" t="s">
        <v>89</v>
      </c>
      <c r="E420" s="174">
        <v>45352.0</v>
      </c>
      <c r="F420" s="176">
        <f t="shared" si="1"/>
        <v>11</v>
      </c>
      <c r="G420" s="177">
        <v>45607.0</v>
      </c>
      <c r="H420" s="176">
        <f t="shared" si="2"/>
        <v>3</v>
      </c>
      <c r="I420" s="175" t="s">
        <v>39</v>
      </c>
      <c r="J420" s="175" t="s">
        <v>31</v>
      </c>
      <c r="K420" s="179" t="s">
        <v>487</v>
      </c>
      <c r="L420" s="184"/>
      <c r="M420" s="184"/>
      <c r="N420" s="175" t="s">
        <v>17</v>
      </c>
      <c r="O420" s="178"/>
      <c r="P420" s="61"/>
      <c r="Q420" s="61"/>
      <c r="R420" s="61"/>
      <c r="S420" s="61"/>
      <c r="T420" s="61"/>
      <c r="U420" s="80"/>
      <c r="V420" s="80"/>
      <c r="W420" s="80"/>
    </row>
    <row r="421">
      <c r="A421" s="174">
        <v>45705.0</v>
      </c>
      <c r="B421" s="174">
        <v>45716.0</v>
      </c>
      <c r="C421" s="35">
        <v>220378.0</v>
      </c>
      <c r="D421" s="175" t="s">
        <v>163</v>
      </c>
      <c r="E421" s="174">
        <v>45413.0</v>
      </c>
      <c r="F421" s="176">
        <f t="shared" si="1"/>
        <v>9</v>
      </c>
      <c r="G421" s="174">
        <v>45478.0</v>
      </c>
      <c r="H421" s="176">
        <f t="shared" si="2"/>
        <v>7</v>
      </c>
      <c r="I421" s="175" t="s">
        <v>62</v>
      </c>
      <c r="J421" s="175">
        <v>106.0</v>
      </c>
      <c r="K421" s="179" t="s">
        <v>561</v>
      </c>
      <c r="L421" s="184"/>
      <c r="M421" s="184"/>
      <c r="N421" s="175" t="s">
        <v>17</v>
      </c>
      <c r="O421" s="178"/>
      <c r="P421" s="61"/>
      <c r="Q421" s="61"/>
      <c r="R421" s="61"/>
      <c r="S421" s="61"/>
      <c r="T421" s="61"/>
      <c r="U421" s="80"/>
      <c r="V421" s="80"/>
      <c r="W421" s="80"/>
    </row>
    <row r="422">
      <c r="A422" s="174">
        <v>45705.0</v>
      </c>
      <c r="B422" s="174">
        <v>45716.0</v>
      </c>
      <c r="C422" s="35">
        <v>224251.0</v>
      </c>
      <c r="D422" s="175" t="s">
        <v>89</v>
      </c>
      <c r="E422" s="174">
        <v>45474.0</v>
      </c>
      <c r="F422" s="176">
        <f t="shared" si="1"/>
        <v>7</v>
      </c>
      <c r="G422" s="174">
        <v>45512.0</v>
      </c>
      <c r="H422" s="176">
        <f t="shared" si="2"/>
        <v>6</v>
      </c>
      <c r="I422" s="175" t="s">
        <v>39</v>
      </c>
      <c r="J422" s="203" t="s">
        <v>512</v>
      </c>
      <c r="K422" s="179" t="s">
        <v>561</v>
      </c>
      <c r="L422" s="184"/>
      <c r="M422" s="184"/>
      <c r="N422" s="175" t="s">
        <v>17</v>
      </c>
      <c r="O422" s="178"/>
      <c r="P422" s="61"/>
      <c r="Q422" s="61"/>
      <c r="R422" s="61"/>
      <c r="S422" s="61"/>
      <c r="T422" s="61"/>
      <c r="U422" s="80"/>
      <c r="V422" s="80"/>
      <c r="W422" s="80"/>
    </row>
    <row r="423">
      <c r="A423" s="174">
        <v>45705.0</v>
      </c>
      <c r="B423" s="174">
        <v>45716.0</v>
      </c>
      <c r="C423" s="35">
        <v>227680.0</v>
      </c>
      <c r="D423" s="175" t="s">
        <v>163</v>
      </c>
      <c r="E423" s="174">
        <v>45505.0</v>
      </c>
      <c r="F423" s="176">
        <f t="shared" si="1"/>
        <v>6</v>
      </c>
      <c r="G423" s="174">
        <v>45546.0</v>
      </c>
      <c r="H423" s="176">
        <f t="shared" si="2"/>
        <v>5</v>
      </c>
      <c r="I423" s="175" t="s">
        <v>39</v>
      </c>
      <c r="J423" s="203" t="s">
        <v>512</v>
      </c>
      <c r="K423" s="179" t="s">
        <v>561</v>
      </c>
      <c r="L423" s="184"/>
      <c r="M423" s="184"/>
      <c r="N423" s="175" t="s">
        <v>17</v>
      </c>
      <c r="O423" s="178"/>
      <c r="P423" s="61"/>
      <c r="Q423" s="61"/>
      <c r="R423" s="61"/>
      <c r="S423" s="61"/>
      <c r="T423" s="61"/>
      <c r="U423" s="80"/>
      <c r="V423" s="80"/>
      <c r="W423" s="80"/>
    </row>
    <row r="424">
      <c r="A424" s="174">
        <v>45705.0</v>
      </c>
      <c r="B424" s="174">
        <v>45716.0</v>
      </c>
      <c r="C424" s="35">
        <v>228432.0</v>
      </c>
      <c r="D424" s="175" t="s">
        <v>163</v>
      </c>
      <c r="E424" s="174">
        <v>45505.0</v>
      </c>
      <c r="F424" s="176">
        <f t="shared" si="1"/>
        <v>6</v>
      </c>
      <c r="G424" s="174">
        <v>45554.0</v>
      </c>
      <c r="H424" s="176">
        <f t="shared" si="2"/>
        <v>5</v>
      </c>
      <c r="I424" s="175" t="s">
        <v>62</v>
      </c>
      <c r="J424" s="203" t="s">
        <v>512</v>
      </c>
      <c r="K424" s="179" t="s">
        <v>561</v>
      </c>
      <c r="L424" s="184"/>
      <c r="M424" s="184"/>
      <c r="N424" s="175" t="s">
        <v>17</v>
      </c>
      <c r="O424" s="178"/>
      <c r="P424" s="61"/>
      <c r="Q424" s="61"/>
      <c r="R424" s="61"/>
      <c r="S424" s="61"/>
      <c r="T424" s="61"/>
      <c r="U424" s="80"/>
      <c r="V424" s="80"/>
      <c r="W424" s="80"/>
    </row>
    <row r="425">
      <c r="A425" s="174">
        <v>45705.0</v>
      </c>
      <c r="B425" s="174">
        <v>45716.0</v>
      </c>
      <c r="C425" s="35">
        <v>229843.0</v>
      </c>
      <c r="D425" s="175" t="s">
        <v>163</v>
      </c>
      <c r="E425" s="174">
        <v>45536.0</v>
      </c>
      <c r="F425" s="176">
        <f t="shared" si="1"/>
        <v>5</v>
      </c>
      <c r="G425" s="174">
        <v>45569.0</v>
      </c>
      <c r="H425" s="176">
        <f t="shared" si="2"/>
        <v>4</v>
      </c>
      <c r="I425" s="175" t="s">
        <v>43</v>
      </c>
      <c r="J425" s="203" t="s">
        <v>512</v>
      </c>
      <c r="K425" s="179" t="s">
        <v>561</v>
      </c>
      <c r="L425" s="184"/>
      <c r="M425" s="184"/>
      <c r="N425" s="175" t="s">
        <v>17</v>
      </c>
      <c r="O425" s="178"/>
      <c r="P425" s="61"/>
      <c r="Q425" s="61"/>
      <c r="R425" s="61"/>
      <c r="S425" s="61"/>
      <c r="T425" s="61"/>
      <c r="U425" s="80"/>
      <c r="V425" s="80"/>
      <c r="W425" s="80"/>
    </row>
    <row r="426">
      <c r="A426" s="174">
        <v>45705.0</v>
      </c>
      <c r="B426" s="174">
        <v>45716.0</v>
      </c>
      <c r="C426" s="35">
        <v>231442.0</v>
      </c>
      <c r="D426" s="175" t="s">
        <v>163</v>
      </c>
      <c r="E426" s="174">
        <v>45566.0</v>
      </c>
      <c r="F426" s="176">
        <f t="shared" si="1"/>
        <v>4</v>
      </c>
      <c r="G426" s="177">
        <v>45583.0</v>
      </c>
      <c r="H426" s="176">
        <f t="shared" si="2"/>
        <v>4</v>
      </c>
      <c r="I426" s="175" t="s">
        <v>136</v>
      </c>
      <c r="J426" s="203" t="s">
        <v>512</v>
      </c>
      <c r="K426" s="179" t="s">
        <v>561</v>
      </c>
      <c r="L426" s="184"/>
      <c r="M426" s="184"/>
      <c r="N426" s="175" t="s">
        <v>17</v>
      </c>
      <c r="O426" s="178"/>
      <c r="P426" s="61"/>
      <c r="Q426" s="61"/>
      <c r="R426" s="61"/>
      <c r="S426" s="61"/>
      <c r="T426" s="61"/>
      <c r="U426" s="80"/>
      <c r="V426" s="80"/>
      <c r="W426" s="80"/>
    </row>
    <row r="427">
      <c r="A427" s="174">
        <v>45705.0</v>
      </c>
      <c r="B427" s="174">
        <v>45716.0</v>
      </c>
      <c r="C427" s="35">
        <v>233716.0</v>
      </c>
      <c r="D427" s="175" t="s">
        <v>163</v>
      </c>
      <c r="E427" s="174">
        <v>45566.0</v>
      </c>
      <c r="F427" s="176">
        <f t="shared" si="1"/>
        <v>4</v>
      </c>
      <c r="G427" s="174">
        <v>45543.0</v>
      </c>
      <c r="H427" s="176">
        <f t="shared" si="2"/>
        <v>5</v>
      </c>
      <c r="I427" s="175" t="s">
        <v>39</v>
      </c>
      <c r="J427" s="203" t="s">
        <v>512</v>
      </c>
      <c r="K427" s="179" t="s">
        <v>561</v>
      </c>
      <c r="L427" s="184"/>
      <c r="M427" s="184"/>
      <c r="N427" s="175" t="s">
        <v>17</v>
      </c>
      <c r="O427" s="178"/>
      <c r="P427" s="61"/>
      <c r="Q427" s="61"/>
      <c r="R427" s="61"/>
      <c r="S427" s="61"/>
      <c r="T427" s="61"/>
      <c r="U427" s="80"/>
      <c r="V427" s="80"/>
      <c r="W427" s="80"/>
    </row>
    <row r="428">
      <c r="A428" s="174">
        <v>45705.0</v>
      </c>
      <c r="B428" s="174">
        <v>45716.0</v>
      </c>
      <c r="C428" s="35">
        <v>222587.0</v>
      </c>
      <c r="D428" s="175" t="s">
        <v>163</v>
      </c>
      <c r="E428" s="174">
        <v>45474.0</v>
      </c>
      <c r="F428" s="176">
        <f t="shared" si="1"/>
        <v>7</v>
      </c>
      <c r="G428" s="177">
        <v>45614.0</v>
      </c>
      <c r="H428" s="176">
        <f t="shared" si="2"/>
        <v>3</v>
      </c>
      <c r="I428" s="175" t="s">
        <v>62</v>
      </c>
      <c r="J428" s="203" t="s">
        <v>512</v>
      </c>
      <c r="K428" s="179" t="s">
        <v>561</v>
      </c>
      <c r="L428" s="184"/>
      <c r="M428" s="184"/>
      <c r="N428" s="175" t="s">
        <v>17</v>
      </c>
      <c r="O428" s="178"/>
      <c r="P428" s="61"/>
      <c r="Q428" s="61"/>
      <c r="R428" s="61"/>
      <c r="S428" s="61"/>
      <c r="T428" s="61"/>
      <c r="U428" s="80"/>
      <c r="V428" s="80"/>
      <c r="W428" s="80"/>
    </row>
    <row r="429">
      <c r="A429" s="174">
        <v>45705.0</v>
      </c>
      <c r="B429" s="174">
        <v>45716.0</v>
      </c>
      <c r="C429" s="35">
        <v>235630.0</v>
      </c>
      <c r="D429" s="175" t="s">
        <v>163</v>
      </c>
      <c r="E429" s="174">
        <v>45566.0</v>
      </c>
      <c r="F429" s="176">
        <f t="shared" si="1"/>
        <v>4</v>
      </c>
      <c r="G429" s="177">
        <v>45624.0</v>
      </c>
      <c r="H429" s="176">
        <f t="shared" si="2"/>
        <v>3</v>
      </c>
      <c r="I429" s="175" t="s">
        <v>39</v>
      </c>
      <c r="J429" s="203" t="s">
        <v>512</v>
      </c>
      <c r="K429" s="179" t="s">
        <v>561</v>
      </c>
      <c r="L429" s="184"/>
      <c r="M429" s="184"/>
      <c r="N429" s="175" t="s">
        <v>17</v>
      </c>
      <c r="O429" s="178"/>
      <c r="P429" s="61"/>
      <c r="Q429" s="61"/>
      <c r="R429" s="61"/>
      <c r="S429" s="61"/>
      <c r="T429" s="61"/>
      <c r="U429" s="80"/>
      <c r="V429" s="80"/>
      <c r="W429" s="80"/>
    </row>
    <row r="430">
      <c r="A430" s="174">
        <v>45705.0</v>
      </c>
      <c r="B430" s="174">
        <v>45716.0</v>
      </c>
      <c r="C430" s="35">
        <v>236368.0</v>
      </c>
      <c r="D430" s="175" t="s">
        <v>89</v>
      </c>
      <c r="E430" s="174">
        <v>45383.0</v>
      </c>
      <c r="F430" s="176">
        <f t="shared" si="1"/>
        <v>10</v>
      </c>
      <c r="G430" s="174">
        <v>45631.0</v>
      </c>
      <c r="H430" s="176">
        <f t="shared" si="2"/>
        <v>2</v>
      </c>
      <c r="I430" s="175" t="s">
        <v>39</v>
      </c>
      <c r="J430" s="175" t="s">
        <v>31</v>
      </c>
      <c r="K430" s="179" t="s">
        <v>487</v>
      </c>
      <c r="L430" s="184"/>
      <c r="M430" s="184"/>
      <c r="N430" s="175" t="s">
        <v>17</v>
      </c>
      <c r="O430" s="178"/>
      <c r="P430" s="61"/>
      <c r="Q430" s="61"/>
      <c r="R430" s="61"/>
      <c r="S430" s="61"/>
      <c r="T430" s="61"/>
      <c r="U430" s="80"/>
      <c r="V430" s="80"/>
      <c r="W430" s="80"/>
    </row>
    <row r="431">
      <c r="A431" s="174">
        <v>45705.0</v>
      </c>
      <c r="B431" s="174">
        <v>45716.0</v>
      </c>
      <c r="C431" s="35">
        <v>237201.0</v>
      </c>
      <c r="D431" s="175" t="s">
        <v>163</v>
      </c>
      <c r="E431" s="174">
        <v>45536.0</v>
      </c>
      <c r="F431" s="176">
        <f t="shared" si="1"/>
        <v>5</v>
      </c>
      <c r="G431" s="177">
        <v>45642.0</v>
      </c>
      <c r="H431" s="176">
        <f t="shared" si="2"/>
        <v>2</v>
      </c>
      <c r="I431" s="175" t="s">
        <v>62</v>
      </c>
      <c r="J431" s="203" t="s">
        <v>512</v>
      </c>
      <c r="K431" s="179" t="s">
        <v>561</v>
      </c>
      <c r="L431" s="184"/>
      <c r="M431" s="184"/>
      <c r="N431" s="175" t="s">
        <v>17</v>
      </c>
      <c r="O431" s="178"/>
      <c r="P431" s="61"/>
      <c r="Q431" s="61"/>
      <c r="R431" s="61"/>
      <c r="S431" s="61"/>
      <c r="T431" s="61"/>
      <c r="U431" s="80"/>
      <c r="V431" s="80"/>
      <c r="W431" s="80"/>
    </row>
    <row r="432">
      <c r="A432" s="174">
        <v>45705.0</v>
      </c>
      <c r="B432" s="174">
        <v>45716.0</v>
      </c>
      <c r="C432" s="35">
        <v>238205.0</v>
      </c>
      <c r="D432" s="175" t="s">
        <v>89</v>
      </c>
      <c r="E432" s="174">
        <v>45261.0</v>
      </c>
      <c r="F432" s="176">
        <f t="shared" si="1"/>
        <v>14</v>
      </c>
      <c r="G432" s="174">
        <v>45663.0</v>
      </c>
      <c r="H432" s="176">
        <f t="shared" si="2"/>
        <v>1</v>
      </c>
      <c r="I432" s="175" t="s">
        <v>62</v>
      </c>
      <c r="J432" s="175" t="s">
        <v>31</v>
      </c>
      <c r="K432" s="179" t="s">
        <v>487</v>
      </c>
      <c r="L432" s="184"/>
      <c r="M432" s="184"/>
      <c r="N432" s="175" t="s">
        <v>17</v>
      </c>
      <c r="O432" s="178"/>
      <c r="P432" s="61"/>
      <c r="Q432" s="61"/>
      <c r="R432" s="61"/>
      <c r="S432" s="61"/>
      <c r="T432" s="61"/>
      <c r="U432" s="80"/>
      <c r="V432" s="80"/>
      <c r="W432" s="80"/>
    </row>
    <row r="433">
      <c r="A433" s="174">
        <v>45705.0</v>
      </c>
      <c r="B433" s="174">
        <v>45716.0</v>
      </c>
      <c r="C433" s="35">
        <v>239058.0</v>
      </c>
      <c r="D433" s="175" t="s">
        <v>163</v>
      </c>
      <c r="E433" s="174">
        <v>45658.0</v>
      </c>
      <c r="F433" s="176">
        <f t="shared" si="1"/>
        <v>1</v>
      </c>
      <c r="G433" s="174">
        <v>45667.0</v>
      </c>
      <c r="H433" s="176">
        <f t="shared" si="2"/>
        <v>1</v>
      </c>
      <c r="I433" s="175" t="s">
        <v>62</v>
      </c>
      <c r="J433" s="207" t="s">
        <v>512</v>
      </c>
      <c r="K433" s="208" t="s">
        <v>561</v>
      </c>
      <c r="L433" s="184"/>
      <c r="M433" s="184"/>
      <c r="N433" s="175" t="s">
        <v>17</v>
      </c>
      <c r="O433" s="178"/>
      <c r="P433" s="61"/>
      <c r="Q433" s="61"/>
      <c r="R433" s="61"/>
      <c r="S433" s="61"/>
      <c r="T433" s="61"/>
      <c r="U433" s="80"/>
      <c r="V433" s="80"/>
      <c r="W433" s="80"/>
    </row>
    <row r="434">
      <c r="A434" s="174">
        <v>45705.0</v>
      </c>
      <c r="B434" s="174">
        <v>45716.0</v>
      </c>
      <c r="C434" s="35">
        <v>232731.0</v>
      </c>
      <c r="D434" s="175" t="s">
        <v>163</v>
      </c>
      <c r="E434" s="174">
        <v>45566.0</v>
      </c>
      <c r="F434" s="176">
        <f t="shared" si="1"/>
        <v>4</v>
      </c>
      <c r="G434" s="174">
        <v>45674.0</v>
      </c>
      <c r="H434" s="176">
        <f t="shared" si="2"/>
        <v>1</v>
      </c>
      <c r="I434" s="175" t="s">
        <v>46</v>
      </c>
      <c r="J434" s="207" t="s">
        <v>512</v>
      </c>
      <c r="K434" s="208" t="s">
        <v>561</v>
      </c>
      <c r="L434" s="184"/>
      <c r="M434" s="184"/>
      <c r="N434" s="175" t="s">
        <v>17</v>
      </c>
      <c r="O434" s="178"/>
      <c r="P434" s="61"/>
      <c r="Q434" s="61"/>
      <c r="R434" s="61"/>
      <c r="S434" s="61"/>
      <c r="T434" s="61"/>
      <c r="U434" s="80"/>
      <c r="V434" s="80"/>
      <c r="W434" s="80"/>
    </row>
    <row r="435">
      <c r="A435" s="174">
        <v>45705.0</v>
      </c>
      <c r="B435" s="174">
        <v>45716.0</v>
      </c>
      <c r="C435" s="35">
        <v>241584.0</v>
      </c>
      <c r="D435" s="175" t="s">
        <v>163</v>
      </c>
      <c r="E435" s="174">
        <v>45658.0</v>
      </c>
      <c r="F435" s="176">
        <f t="shared" si="1"/>
        <v>1</v>
      </c>
      <c r="G435" s="174">
        <v>45692.0</v>
      </c>
      <c r="H435" s="176">
        <f t="shared" si="2"/>
        <v>0</v>
      </c>
      <c r="I435" s="175" t="s">
        <v>39</v>
      </c>
      <c r="J435" s="207" t="s">
        <v>512</v>
      </c>
      <c r="K435" s="208" t="s">
        <v>561</v>
      </c>
      <c r="L435" s="184"/>
      <c r="M435" s="184"/>
      <c r="N435" s="175" t="s">
        <v>17</v>
      </c>
      <c r="O435" s="178"/>
      <c r="P435" s="61"/>
      <c r="Q435" s="61"/>
      <c r="R435" s="61"/>
      <c r="S435" s="61"/>
      <c r="T435" s="61"/>
      <c r="U435" s="80"/>
      <c r="V435" s="80"/>
      <c r="W435" s="80"/>
    </row>
    <row r="436">
      <c r="A436" s="174">
        <v>45705.0</v>
      </c>
      <c r="B436" s="174">
        <v>45716.0</v>
      </c>
      <c r="C436" s="35">
        <v>242444.0</v>
      </c>
      <c r="D436" s="175" t="s">
        <v>163</v>
      </c>
      <c r="E436" s="174">
        <v>45658.0</v>
      </c>
      <c r="F436" s="176">
        <f t="shared" si="1"/>
        <v>1</v>
      </c>
      <c r="G436" s="174">
        <v>45699.0</v>
      </c>
      <c r="H436" s="176">
        <f t="shared" si="2"/>
        <v>0</v>
      </c>
      <c r="I436" s="175" t="s">
        <v>43</v>
      </c>
      <c r="J436" s="207" t="s">
        <v>512</v>
      </c>
      <c r="K436" s="208" t="s">
        <v>561</v>
      </c>
      <c r="L436" s="184"/>
      <c r="M436" s="184"/>
      <c r="N436" s="175" t="s">
        <v>17</v>
      </c>
      <c r="O436" s="178"/>
      <c r="P436" s="61"/>
      <c r="Q436" s="61"/>
      <c r="R436" s="61"/>
      <c r="S436" s="61"/>
      <c r="T436" s="61"/>
      <c r="U436" s="80"/>
      <c r="V436" s="80"/>
      <c r="W436" s="80"/>
    </row>
    <row r="437">
      <c r="A437" s="174">
        <v>45705.0</v>
      </c>
      <c r="B437" s="174">
        <v>45716.0</v>
      </c>
      <c r="C437" s="35">
        <v>120243.0</v>
      </c>
      <c r="D437" s="175" t="s">
        <v>166</v>
      </c>
      <c r="E437" s="174">
        <v>44378.0</v>
      </c>
      <c r="F437" s="176">
        <f t="shared" si="1"/>
        <v>43</v>
      </c>
      <c r="G437" s="174">
        <v>44636.0</v>
      </c>
      <c r="H437" s="176">
        <f t="shared" si="2"/>
        <v>35</v>
      </c>
      <c r="I437" s="175" t="s">
        <v>39</v>
      </c>
      <c r="J437" s="175">
        <v>517.0</v>
      </c>
      <c r="K437" s="208" t="s">
        <v>561</v>
      </c>
      <c r="L437" s="184"/>
      <c r="M437" s="184"/>
      <c r="N437" s="175" t="s">
        <v>17</v>
      </c>
      <c r="O437" s="178"/>
      <c r="P437" s="61"/>
      <c r="Q437" s="61"/>
      <c r="R437" s="61"/>
      <c r="S437" s="61"/>
      <c r="T437" s="61"/>
      <c r="U437" s="80"/>
      <c r="V437" s="80"/>
      <c r="W437" s="80"/>
    </row>
    <row r="438">
      <c r="A438" s="174">
        <v>45705.0</v>
      </c>
      <c r="B438" s="174">
        <v>45716.0</v>
      </c>
      <c r="C438" s="35">
        <v>194269.0</v>
      </c>
      <c r="D438" s="175" t="s">
        <v>166</v>
      </c>
      <c r="E438" s="174">
        <v>45231.0</v>
      </c>
      <c r="F438" s="176">
        <f t="shared" si="1"/>
        <v>15</v>
      </c>
      <c r="G438" s="177">
        <v>45259.0</v>
      </c>
      <c r="H438" s="176">
        <f t="shared" si="2"/>
        <v>14</v>
      </c>
      <c r="I438" s="175" t="s">
        <v>62</v>
      </c>
      <c r="J438" s="175">
        <v>104.0</v>
      </c>
      <c r="K438" s="179" t="s">
        <v>487</v>
      </c>
      <c r="L438" s="184"/>
      <c r="M438" s="184"/>
      <c r="N438" s="175" t="s">
        <v>17</v>
      </c>
      <c r="O438" s="178"/>
      <c r="P438" s="61"/>
      <c r="Q438" s="61"/>
      <c r="R438" s="61"/>
      <c r="S438" s="61"/>
      <c r="T438" s="61"/>
      <c r="U438" s="80"/>
      <c r="V438" s="80"/>
      <c r="W438" s="80"/>
    </row>
    <row r="439">
      <c r="A439" s="174">
        <v>45705.0</v>
      </c>
      <c r="B439" s="174">
        <v>45716.0</v>
      </c>
      <c r="C439" s="35">
        <v>232715.0</v>
      </c>
      <c r="D439" s="175" t="s">
        <v>166</v>
      </c>
      <c r="E439" s="174">
        <v>44136.0</v>
      </c>
      <c r="F439" s="176">
        <f t="shared" si="1"/>
        <v>51</v>
      </c>
      <c r="G439" s="177">
        <v>45596.0</v>
      </c>
      <c r="H439" s="176">
        <f t="shared" si="2"/>
        <v>3</v>
      </c>
      <c r="I439" s="175" t="s">
        <v>62</v>
      </c>
      <c r="J439" s="175">
        <v>107.0</v>
      </c>
      <c r="K439" s="208" t="s">
        <v>561</v>
      </c>
      <c r="L439" s="184"/>
      <c r="M439" s="184"/>
      <c r="N439" s="175" t="s">
        <v>17</v>
      </c>
      <c r="O439" s="178"/>
      <c r="P439" s="61"/>
      <c r="Q439" s="61"/>
      <c r="R439" s="61"/>
      <c r="S439" s="61"/>
      <c r="T439" s="61"/>
      <c r="U439" s="80"/>
      <c r="V439" s="80"/>
      <c r="W439" s="80"/>
    </row>
    <row r="440">
      <c r="A440" s="174">
        <v>45705.0</v>
      </c>
      <c r="B440" s="174">
        <v>45716.0</v>
      </c>
      <c r="C440" s="35">
        <v>125307.0</v>
      </c>
      <c r="D440" s="175" t="s">
        <v>166</v>
      </c>
      <c r="E440" s="174">
        <v>44562.0</v>
      </c>
      <c r="F440" s="176">
        <f t="shared" si="1"/>
        <v>37</v>
      </c>
      <c r="G440" s="174">
        <v>44673.0</v>
      </c>
      <c r="H440" s="176">
        <f t="shared" si="2"/>
        <v>34</v>
      </c>
      <c r="I440" s="175" t="s">
        <v>66</v>
      </c>
      <c r="J440" s="207" t="s">
        <v>512</v>
      </c>
      <c r="K440" s="208" t="s">
        <v>561</v>
      </c>
      <c r="L440" s="184"/>
      <c r="M440" s="184"/>
      <c r="N440" s="175" t="s">
        <v>17</v>
      </c>
      <c r="O440" s="178"/>
      <c r="P440" s="61"/>
      <c r="Q440" s="61"/>
      <c r="R440" s="61"/>
      <c r="S440" s="61"/>
      <c r="T440" s="61"/>
      <c r="U440" s="80"/>
      <c r="V440" s="80"/>
      <c r="W440" s="80"/>
    </row>
    <row r="441">
      <c r="A441" s="174">
        <v>45702.0</v>
      </c>
      <c r="B441" s="174">
        <v>45712.0</v>
      </c>
      <c r="C441" s="35">
        <v>233336.0</v>
      </c>
      <c r="D441" s="175" t="s">
        <v>166</v>
      </c>
      <c r="E441" s="174">
        <v>45383.0</v>
      </c>
      <c r="F441" s="176">
        <f t="shared" si="1"/>
        <v>10</v>
      </c>
      <c r="G441" s="174">
        <v>45601.0</v>
      </c>
      <c r="H441" s="176">
        <f t="shared" si="2"/>
        <v>3</v>
      </c>
      <c r="I441" s="175" t="s">
        <v>49</v>
      </c>
      <c r="J441" s="175">
        <v>210.0</v>
      </c>
      <c r="K441" s="179" t="s">
        <v>74</v>
      </c>
      <c r="L441" s="175" t="s">
        <v>54</v>
      </c>
      <c r="M441" s="175" t="s">
        <v>53</v>
      </c>
      <c r="N441" s="175" t="s">
        <v>15</v>
      </c>
      <c r="O441" s="178" t="s">
        <v>492</v>
      </c>
      <c r="P441" s="61"/>
      <c r="Q441" s="61"/>
      <c r="R441" s="61"/>
      <c r="S441" s="61"/>
      <c r="T441" s="61"/>
      <c r="U441" s="80"/>
      <c r="V441" s="80"/>
      <c r="W441" s="80"/>
    </row>
    <row r="442">
      <c r="A442" s="174">
        <v>45705.0</v>
      </c>
      <c r="B442" s="174">
        <v>45716.0</v>
      </c>
      <c r="C442" s="35">
        <v>238231.0</v>
      </c>
      <c r="D442" s="175" t="s">
        <v>166</v>
      </c>
      <c r="E442" s="174">
        <v>45566.0</v>
      </c>
      <c r="F442" s="176">
        <f t="shared" si="1"/>
        <v>4</v>
      </c>
      <c r="G442" s="174">
        <v>45665.0</v>
      </c>
      <c r="H442" s="176">
        <f t="shared" si="2"/>
        <v>1</v>
      </c>
      <c r="I442" s="175" t="s">
        <v>62</v>
      </c>
      <c r="J442" s="207" t="s">
        <v>512</v>
      </c>
      <c r="K442" s="208" t="s">
        <v>561</v>
      </c>
      <c r="L442" s="184"/>
      <c r="M442" s="184"/>
      <c r="N442" s="175" t="s">
        <v>17</v>
      </c>
      <c r="O442" s="178"/>
      <c r="P442" s="61"/>
      <c r="Q442" s="61"/>
      <c r="R442" s="61"/>
      <c r="S442" s="61"/>
      <c r="T442" s="61"/>
      <c r="U442" s="80"/>
      <c r="V442" s="80"/>
      <c r="W442" s="80"/>
    </row>
    <row r="443">
      <c r="A443" s="174">
        <v>45705.0</v>
      </c>
      <c r="B443" s="174">
        <v>45716.0</v>
      </c>
      <c r="C443" s="35">
        <v>117182.0</v>
      </c>
      <c r="D443" s="175" t="s">
        <v>94</v>
      </c>
      <c r="E443" s="174">
        <v>44562.0</v>
      </c>
      <c r="F443" s="176">
        <f t="shared" si="1"/>
        <v>37</v>
      </c>
      <c r="G443" s="174">
        <v>44615.0</v>
      </c>
      <c r="H443" s="176">
        <f t="shared" si="2"/>
        <v>36</v>
      </c>
      <c r="I443" s="175" t="s">
        <v>43</v>
      </c>
      <c r="J443" s="175" t="s">
        <v>614</v>
      </c>
      <c r="K443" s="179">
        <v>2500.0</v>
      </c>
      <c r="L443" s="184"/>
      <c r="M443" s="184"/>
      <c r="N443" s="175" t="s">
        <v>17</v>
      </c>
      <c r="O443" s="178"/>
      <c r="P443" s="61"/>
      <c r="Q443" s="61"/>
      <c r="R443" s="61"/>
      <c r="S443" s="61"/>
      <c r="T443" s="61"/>
      <c r="U443" s="80"/>
      <c r="V443" s="80"/>
      <c r="W443" s="80"/>
    </row>
    <row r="444">
      <c r="A444" s="174">
        <v>45705.0</v>
      </c>
      <c r="B444" s="174">
        <v>45716.0</v>
      </c>
      <c r="C444" s="35">
        <v>198491.0</v>
      </c>
      <c r="D444" s="175" t="s">
        <v>94</v>
      </c>
      <c r="E444" s="174">
        <v>45261.0</v>
      </c>
      <c r="F444" s="176">
        <f t="shared" si="1"/>
        <v>14</v>
      </c>
      <c r="G444" s="174">
        <v>45303.0</v>
      </c>
      <c r="H444" s="209">
        <f t="shared" si="2"/>
        <v>13</v>
      </c>
      <c r="I444" s="175" t="s">
        <v>62</v>
      </c>
      <c r="J444" s="175">
        <v>104.0</v>
      </c>
      <c r="K444" s="179" t="s">
        <v>487</v>
      </c>
      <c r="L444" s="184"/>
      <c r="M444" s="184"/>
      <c r="N444" s="175" t="s">
        <v>17</v>
      </c>
      <c r="O444" s="178"/>
      <c r="P444" s="61"/>
      <c r="Q444" s="61"/>
      <c r="R444" s="61"/>
      <c r="S444" s="61"/>
      <c r="T444" s="61"/>
      <c r="U444" s="80"/>
      <c r="V444" s="80"/>
      <c r="W444" s="80"/>
    </row>
    <row r="445">
      <c r="A445" s="174">
        <v>45705.0</v>
      </c>
      <c r="B445" s="181">
        <v>45715.0</v>
      </c>
      <c r="C445" s="35">
        <v>194342.0</v>
      </c>
      <c r="D445" s="175" t="s">
        <v>94</v>
      </c>
      <c r="E445" s="174">
        <v>45078.0</v>
      </c>
      <c r="F445" s="176">
        <f t="shared" si="1"/>
        <v>20</v>
      </c>
      <c r="G445" s="177">
        <v>45259.0</v>
      </c>
      <c r="H445" s="209">
        <f t="shared" si="2"/>
        <v>14</v>
      </c>
      <c r="I445" s="175" t="s">
        <v>62</v>
      </c>
      <c r="J445" s="175">
        <v>104.0</v>
      </c>
      <c r="K445" s="208" t="s">
        <v>561</v>
      </c>
      <c r="L445" s="175" t="s">
        <v>54</v>
      </c>
      <c r="M445" s="175" t="s">
        <v>615</v>
      </c>
      <c r="N445" s="175" t="s">
        <v>20</v>
      </c>
      <c r="O445" s="178" t="s">
        <v>598</v>
      </c>
      <c r="P445" s="61"/>
      <c r="Q445" s="61"/>
      <c r="R445" s="61"/>
      <c r="S445" s="61"/>
      <c r="T445" s="61"/>
      <c r="U445" s="80"/>
      <c r="V445" s="80"/>
      <c r="W445" s="80"/>
    </row>
    <row r="446">
      <c r="A446" s="174">
        <v>45705.0</v>
      </c>
      <c r="B446" s="174">
        <v>45716.0</v>
      </c>
      <c r="C446" s="35">
        <v>214557.0</v>
      </c>
      <c r="D446" s="175" t="s">
        <v>94</v>
      </c>
      <c r="E446" s="174">
        <v>45292.0</v>
      </c>
      <c r="F446" s="176">
        <f t="shared" si="1"/>
        <v>13</v>
      </c>
      <c r="G446" s="174">
        <v>45427.0</v>
      </c>
      <c r="H446" s="176">
        <f t="shared" si="2"/>
        <v>9</v>
      </c>
      <c r="I446" s="175" t="s">
        <v>62</v>
      </c>
      <c r="J446" s="175">
        <v>102.0</v>
      </c>
      <c r="K446" s="179" t="s">
        <v>487</v>
      </c>
      <c r="L446" s="184"/>
      <c r="M446" s="184"/>
      <c r="N446" s="175" t="s">
        <v>17</v>
      </c>
      <c r="O446" s="178"/>
      <c r="P446" s="61"/>
      <c r="Q446" s="61"/>
      <c r="R446" s="61"/>
      <c r="S446" s="61"/>
      <c r="T446" s="61"/>
      <c r="U446" s="80"/>
      <c r="V446" s="80"/>
      <c r="W446" s="80"/>
    </row>
    <row r="447">
      <c r="A447" s="174">
        <v>45678.0</v>
      </c>
      <c r="B447" s="174">
        <v>45712.0</v>
      </c>
      <c r="C447" s="35">
        <v>209950.0</v>
      </c>
      <c r="D447" s="175" t="s">
        <v>94</v>
      </c>
      <c r="E447" s="174">
        <v>45383.0</v>
      </c>
      <c r="F447" s="176">
        <f t="shared" si="1"/>
        <v>10</v>
      </c>
      <c r="G447" s="174">
        <v>45392.0</v>
      </c>
      <c r="H447" s="176">
        <f t="shared" si="2"/>
        <v>10</v>
      </c>
      <c r="I447" s="175" t="s">
        <v>62</v>
      </c>
      <c r="J447" s="175">
        <v>102.0</v>
      </c>
      <c r="K447" s="179">
        <v>3000.0</v>
      </c>
      <c r="L447" s="175" t="s">
        <v>54</v>
      </c>
      <c r="M447" s="175" t="s">
        <v>53</v>
      </c>
      <c r="N447" s="175" t="s">
        <v>15</v>
      </c>
      <c r="O447" s="178" t="s">
        <v>492</v>
      </c>
      <c r="P447" s="61"/>
      <c r="Q447" s="61"/>
      <c r="R447" s="61"/>
      <c r="S447" s="61"/>
      <c r="T447" s="61"/>
      <c r="U447" s="80"/>
      <c r="V447" s="80"/>
      <c r="W447" s="80"/>
    </row>
    <row r="448">
      <c r="A448" s="174">
        <v>45705.0</v>
      </c>
      <c r="B448" s="174">
        <v>45716.0</v>
      </c>
      <c r="C448" s="35">
        <v>225938.0</v>
      </c>
      <c r="D448" s="175" t="s">
        <v>94</v>
      </c>
      <c r="E448" s="174">
        <v>45474.0</v>
      </c>
      <c r="F448" s="176">
        <f t="shared" si="1"/>
        <v>7</v>
      </c>
      <c r="G448" s="174">
        <v>45527.0</v>
      </c>
      <c r="H448" s="176">
        <f t="shared" si="2"/>
        <v>6</v>
      </c>
      <c r="I448" s="175" t="s">
        <v>62</v>
      </c>
      <c r="J448" s="207" t="s">
        <v>512</v>
      </c>
      <c r="K448" s="208" t="s">
        <v>561</v>
      </c>
      <c r="L448" s="184"/>
      <c r="M448" s="184"/>
      <c r="N448" s="175" t="s">
        <v>17</v>
      </c>
      <c r="O448" s="178"/>
      <c r="P448" s="61"/>
      <c r="Q448" s="61"/>
      <c r="R448" s="61"/>
      <c r="S448" s="61"/>
      <c r="T448" s="61"/>
      <c r="U448" s="80"/>
      <c r="V448" s="80"/>
      <c r="W448" s="80"/>
    </row>
    <row r="449">
      <c r="A449" s="174">
        <v>45705.0</v>
      </c>
      <c r="B449" s="174">
        <v>45716.0</v>
      </c>
      <c r="C449" s="35">
        <v>230411.0</v>
      </c>
      <c r="D449" s="175" t="s">
        <v>94</v>
      </c>
      <c r="E449" s="174">
        <v>45536.0</v>
      </c>
      <c r="F449" s="176">
        <f t="shared" si="1"/>
        <v>5</v>
      </c>
      <c r="G449" s="174">
        <v>45573.0</v>
      </c>
      <c r="H449" s="176">
        <f t="shared" si="2"/>
        <v>4</v>
      </c>
      <c r="I449" s="175" t="s">
        <v>49</v>
      </c>
      <c r="J449" s="207" t="s">
        <v>512</v>
      </c>
      <c r="K449" s="208" t="s">
        <v>561</v>
      </c>
      <c r="L449" s="184"/>
      <c r="M449" s="184"/>
      <c r="N449" s="175" t="s">
        <v>17</v>
      </c>
      <c r="O449" s="178"/>
      <c r="P449" s="61"/>
      <c r="Q449" s="61"/>
      <c r="R449" s="61"/>
      <c r="S449" s="61"/>
      <c r="T449" s="61"/>
      <c r="U449" s="80"/>
      <c r="V449" s="80"/>
      <c r="W449" s="80"/>
    </row>
    <row r="450">
      <c r="A450" s="174">
        <v>45705.0</v>
      </c>
      <c r="B450" s="174">
        <v>45716.0</v>
      </c>
      <c r="C450" s="35">
        <v>240884.0</v>
      </c>
      <c r="D450" s="175" t="s">
        <v>94</v>
      </c>
      <c r="E450" s="174">
        <v>45566.0</v>
      </c>
      <c r="F450" s="176">
        <f t="shared" si="1"/>
        <v>4</v>
      </c>
      <c r="G450" s="174">
        <v>45685.0</v>
      </c>
      <c r="H450" s="176">
        <f t="shared" si="2"/>
        <v>1</v>
      </c>
      <c r="I450" s="175" t="s">
        <v>62</v>
      </c>
      <c r="J450" s="207" t="s">
        <v>512</v>
      </c>
      <c r="K450" s="208" t="s">
        <v>561</v>
      </c>
      <c r="L450" s="184"/>
      <c r="M450" s="184"/>
      <c r="N450" s="175" t="s">
        <v>17</v>
      </c>
      <c r="O450" s="178"/>
      <c r="P450" s="61"/>
      <c r="Q450" s="61"/>
      <c r="R450" s="61"/>
      <c r="S450" s="61"/>
      <c r="T450" s="61"/>
      <c r="U450" s="80"/>
      <c r="V450" s="80"/>
      <c r="W450" s="80"/>
    </row>
    <row r="451">
      <c r="A451" s="174">
        <v>45705.0</v>
      </c>
      <c r="B451" s="181">
        <v>45715.0</v>
      </c>
      <c r="C451" s="35">
        <v>85527.0</v>
      </c>
      <c r="D451" s="175" t="s">
        <v>94</v>
      </c>
      <c r="E451" s="174">
        <v>44197.0</v>
      </c>
      <c r="F451" s="176">
        <f t="shared" si="1"/>
        <v>49</v>
      </c>
      <c r="G451" s="174">
        <v>44315.0</v>
      </c>
      <c r="H451" s="176">
        <f t="shared" si="2"/>
        <v>45</v>
      </c>
      <c r="I451" s="175" t="s">
        <v>39</v>
      </c>
      <c r="J451" s="175">
        <v>505.0</v>
      </c>
      <c r="K451" s="208" t="s">
        <v>561</v>
      </c>
      <c r="L451" s="175" t="s">
        <v>54</v>
      </c>
      <c r="M451" s="175" t="s">
        <v>616</v>
      </c>
      <c r="N451" s="175" t="s">
        <v>20</v>
      </c>
      <c r="O451" s="178" t="s">
        <v>510</v>
      </c>
      <c r="P451" s="61"/>
      <c r="Q451" s="61"/>
      <c r="R451" s="61"/>
      <c r="S451" s="61"/>
      <c r="T451" s="61"/>
      <c r="U451" s="80"/>
      <c r="V451" s="80"/>
      <c r="W451" s="80"/>
    </row>
    <row r="452">
      <c r="A452" s="174">
        <v>45705.0</v>
      </c>
      <c r="B452" s="174">
        <v>45716.0</v>
      </c>
      <c r="C452" s="35">
        <v>198381.0</v>
      </c>
      <c r="D452" s="175" t="s">
        <v>94</v>
      </c>
      <c r="E452" s="174">
        <v>45261.0</v>
      </c>
      <c r="F452" s="176">
        <f t="shared" si="1"/>
        <v>14</v>
      </c>
      <c r="G452" s="174">
        <v>45303.0</v>
      </c>
      <c r="H452" s="176">
        <f t="shared" si="2"/>
        <v>13</v>
      </c>
      <c r="I452" s="175" t="s">
        <v>39</v>
      </c>
      <c r="J452" s="175" t="s">
        <v>31</v>
      </c>
      <c r="K452" s="179" t="s">
        <v>487</v>
      </c>
      <c r="L452" s="184"/>
      <c r="M452" s="184"/>
      <c r="N452" s="175" t="s">
        <v>17</v>
      </c>
      <c r="O452" s="178"/>
      <c r="P452" s="61"/>
      <c r="Q452" s="61"/>
      <c r="R452" s="61"/>
      <c r="S452" s="61"/>
      <c r="T452" s="61"/>
      <c r="U452" s="80"/>
      <c r="V452" s="80"/>
      <c r="W452" s="80"/>
    </row>
    <row r="453">
      <c r="A453" s="174">
        <v>45705.0</v>
      </c>
      <c r="B453" s="174">
        <v>45716.0</v>
      </c>
      <c r="C453" s="35">
        <v>189649.0</v>
      </c>
      <c r="D453" s="175" t="s">
        <v>94</v>
      </c>
      <c r="E453" s="174">
        <v>45170.0</v>
      </c>
      <c r="F453" s="176">
        <f t="shared" si="1"/>
        <v>17</v>
      </c>
      <c r="G453" s="177">
        <v>45216.0</v>
      </c>
      <c r="H453" s="182">
        <f t="shared" si="2"/>
        <v>16</v>
      </c>
      <c r="I453" s="175" t="s">
        <v>39</v>
      </c>
      <c r="J453" s="175" t="s">
        <v>31</v>
      </c>
      <c r="K453" s="180">
        <v>3000.0</v>
      </c>
      <c r="L453" s="184"/>
      <c r="M453" s="184"/>
      <c r="N453" s="175" t="s">
        <v>17</v>
      </c>
      <c r="O453" s="178"/>
      <c r="P453" s="61"/>
      <c r="Q453" s="61"/>
      <c r="R453" s="61"/>
      <c r="S453" s="61"/>
      <c r="T453" s="61"/>
      <c r="U453" s="80"/>
      <c r="V453" s="80"/>
      <c r="W453" s="80"/>
    </row>
    <row r="454">
      <c r="A454" s="174">
        <v>45705.0</v>
      </c>
      <c r="B454" s="174">
        <v>45709.0</v>
      </c>
      <c r="C454" s="35">
        <v>205077.0</v>
      </c>
      <c r="D454" s="175" t="s">
        <v>94</v>
      </c>
      <c r="E454" s="174">
        <v>45352.0</v>
      </c>
      <c r="F454" s="176">
        <f t="shared" si="1"/>
        <v>11</v>
      </c>
      <c r="G454" s="174">
        <v>45357.0</v>
      </c>
      <c r="H454" s="176">
        <f t="shared" si="2"/>
        <v>11</v>
      </c>
      <c r="I454" s="175" t="s">
        <v>39</v>
      </c>
      <c r="J454" s="184"/>
      <c r="K454" s="184"/>
      <c r="L454" s="184"/>
      <c r="M454" s="177">
        <v>45656.0</v>
      </c>
      <c r="N454" s="175" t="s">
        <v>87</v>
      </c>
      <c r="O454" s="178" t="s">
        <v>473</v>
      </c>
      <c r="P454" s="61"/>
      <c r="Q454" s="61"/>
      <c r="R454" s="61"/>
      <c r="S454" s="61"/>
      <c r="T454" s="61"/>
      <c r="U454" s="80"/>
      <c r="V454" s="80"/>
      <c r="W454" s="80"/>
    </row>
    <row r="455">
      <c r="A455" s="174">
        <v>45705.0</v>
      </c>
      <c r="B455" s="174">
        <v>45716.0</v>
      </c>
      <c r="C455" s="35">
        <v>217289.0</v>
      </c>
      <c r="D455" s="175" t="s">
        <v>94</v>
      </c>
      <c r="E455" s="174">
        <v>45413.0</v>
      </c>
      <c r="F455" s="176">
        <f t="shared" si="1"/>
        <v>9</v>
      </c>
      <c r="G455" s="174">
        <v>45450.0</v>
      </c>
      <c r="H455" s="176">
        <f t="shared" si="2"/>
        <v>8</v>
      </c>
      <c r="I455" s="175" t="s">
        <v>39</v>
      </c>
      <c r="J455" s="175" t="s">
        <v>512</v>
      </c>
      <c r="K455" s="179" t="s">
        <v>561</v>
      </c>
      <c r="L455" s="184"/>
      <c r="M455" s="184"/>
      <c r="N455" s="175" t="s">
        <v>17</v>
      </c>
      <c r="O455" s="178"/>
      <c r="P455" s="61"/>
      <c r="Q455" s="61"/>
      <c r="R455" s="61"/>
      <c r="S455" s="61"/>
      <c r="T455" s="61"/>
      <c r="U455" s="80"/>
      <c r="V455" s="80"/>
      <c r="W455" s="80"/>
    </row>
    <row r="456">
      <c r="A456" s="174">
        <v>45705.0</v>
      </c>
      <c r="B456" s="174">
        <v>45716.0</v>
      </c>
      <c r="C456" s="35">
        <v>225893.0</v>
      </c>
      <c r="D456" s="175" t="s">
        <v>94</v>
      </c>
      <c r="E456" s="174">
        <v>45444.0</v>
      </c>
      <c r="F456" s="176">
        <f t="shared" si="1"/>
        <v>8</v>
      </c>
      <c r="G456" s="174">
        <v>45527.0</v>
      </c>
      <c r="H456" s="176">
        <f t="shared" si="2"/>
        <v>6</v>
      </c>
      <c r="I456" s="175" t="s">
        <v>39</v>
      </c>
      <c r="J456" s="207" t="s">
        <v>512</v>
      </c>
      <c r="K456" s="208" t="s">
        <v>561</v>
      </c>
      <c r="L456" s="184"/>
      <c r="M456" s="184"/>
      <c r="N456" s="175" t="s">
        <v>17</v>
      </c>
      <c r="O456" s="178"/>
      <c r="P456" s="61"/>
      <c r="Q456" s="61"/>
      <c r="R456" s="61"/>
      <c r="S456" s="61"/>
      <c r="T456" s="61"/>
      <c r="U456" s="80"/>
      <c r="V456" s="80"/>
      <c r="W456" s="80"/>
    </row>
    <row r="457">
      <c r="A457" s="174">
        <v>45705.0</v>
      </c>
      <c r="B457" s="174">
        <v>45716.0</v>
      </c>
      <c r="C457" s="35">
        <v>232939.0</v>
      </c>
      <c r="D457" s="175" t="s">
        <v>94</v>
      </c>
      <c r="E457" s="174">
        <v>45566.0</v>
      </c>
      <c r="F457" s="176">
        <f t="shared" si="1"/>
        <v>4</v>
      </c>
      <c r="G457" s="177">
        <v>45596.0</v>
      </c>
      <c r="H457" s="176">
        <f t="shared" si="2"/>
        <v>3</v>
      </c>
      <c r="I457" s="175" t="s">
        <v>39</v>
      </c>
      <c r="J457" s="207" t="s">
        <v>512</v>
      </c>
      <c r="K457" s="208" t="s">
        <v>561</v>
      </c>
      <c r="L457" s="184"/>
      <c r="M457" s="184"/>
      <c r="N457" s="175" t="s">
        <v>17</v>
      </c>
      <c r="O457" s="178"/>
      <c r="P457" s="61"/>
      <c r="Q457" s="61"/>
      <c r="R457" s="61"/>
      <c r="S457" s="61"/>
      <c r="T457" s="61"/>
      <c r="U457" s="80"/>
      <c r="V457" s="80"/>
      <c r="W457" s="80"/>
    </row>
    <row r="458">
      <c r="A458" s="174">
        <v>45705.0</v>
      </c>
      <c r="B458" s="174">
        <v>45716.0</v>
      </c>
      <c r="C458" s="35">
        <v>238155.0</v>
      </c>
      <c r="D458" s="175" t="s">
        <v>94</v>
      </c>
      <c r="E458" s="174">
        <v>45627.0</v>
      </c>
      <c r="F458" s="176">
        <f t="shared" si="1"/>
        <v>2</v>
      </c>
      <c r="G458" s="174">
        <v>45661.0</v>
      </c>
      <c r="H458" s="176">
        <f t="shared" si="2"/>
        <v>1</v>
      </c>
      <c r="I458" s="175" t="s">
        <v>39</v>
      </c>
      <c r="J458" s="207" t="s">
        <v>512</v>
      </c>
      <c r="K458" s="208" t="s">
        <v>561</v>
      </c>
      <c r="L458" s="184"/>
      <c r="M458" s="184"/>
      <c r="N458" s="175" t="s">
        <v>17</v>
      </c>
      <c r="O458" s="178"/>
      <c r="P458" s="61"/>
      <c r="Q458" s="61"/>
      <c r="R458" s="61"/>
      <c r="S458" s="61"/>
      <c r="T458" s="61"/>
      <c r="U458" s="80"/>
      <c r="V458" s="80"/>
      <c r="W458" s="80"/>
    </row>
    <row r="459">
      <c r="A459" s="174">
        <v>45705.0</v>
      </c>
      <c r="B459" s="174">
        <v>45712.0</v>
      </c>
      <c r="C459" s="35">
        <v>240018.0</v>
      </c>
      <c r="D459" s="175" t="s">
        <v>94</v>
      </c>
      <c r="E459" s="174">
        <v>45597.0</v>
      </c>
      <c r="F459" s="176">
        <f t="shared" si="1"/>
        <v>3</v>
      </c>
      <c r="G459" s="174">
        <v>45677.0</v>
      </c>
      <c r="H459" s="176">
        <f t="shared" si="2"/>
        <v>1</v>
      </c>
      <c r="I459" s="175" t="s">
        <v>62</v>
      </c>
      <c r="J459" s="184"/>
      <c r="K459" s="196"/>
      <c r="L459" s="184"/>
      <c r="M459" s="184"/>
      <c r="N459" s="175" t="s">
        <v>23</v>
      </c>
      <c r="O459" s="178"/>
      <c r="P459" s="61"/>
      <c r="Q459" s="61"/>
      <c r="R459" s="61"/>
      <c r="S459" s="61"/>
      <c r="T459" s="61"/>
      <c r="U459" s="80"/>
      <c r="V459" s="80"/>
      <c r="W459" s="80"/>
    </row>
    <row r="460">
      <c r="A460" s="174">
        <v>45705.0</v>
      </c>
      <c r="B460" s="174">
        <v>45716.0</v>
      </c>
      <c r="C460" s="35">
        <v>242032.0</v>
      </c>
      <c r="D460" s="175" t="s">
        <v>94</v>
      </c>
      <c r="E460" s="174">
        <v>45627.0</v>
      </c>
      <c r="F460" s="176">
        <f t="shared" si="1"/>
        <v>2</v>
      </c>
      <c r="G460" s="174">
        <v>45693.0</v>
      </c>
      <c r="H460" s="176">
        <f t="shared" si="2"/>
        <v>0</v>
      </c>
      <c r="I460" s="175" t="s">
        <v>43</v>
      </c>
      <c r="J460" s="207" t="s">
        <v>512</v>
      </c>
      <c r="K460" s="208" t="s">
        <v>561</v>
      </c>
      <c r="L460" s="184"/>
      <c r="M460" s="184"/>
      <c r="N460" s="175" t="s">
        <v>17</v>
      </c>
      <c r="O460" s="178"/>
      <c r="P460" s="61"/>
      <c r="Q460" s="61"/>
      <c r="R460" s="61"/>
      <c r="S460" s="61"/>
      <c r="T460" s="61"/>
      <c r="U460" s="80"/>
      <c r="V460" s="80"/>
      <c r="W460" s="80"/>
    </row>
    <row r="461">
      <c r="A461" s="174">
        <v>45705.0</v>
      </c>
      <c r="B461" s="174">
        <v>45712.0</v>
      </c>
      <c r="C461" s="35">
        <v>73715.0</v>
      </c>
      <c r="D461" s="175" t="s">
        <v>95</v>
      </c>
      <c r="E461" s="174">
        <v>44105.0</v>
      </c>
      <c r="F461" s="176">
        <f t="shared" si="1"/>
        <v>52</v>
      </c>
      <c r="G461" s="174">
        <v>44208.0</v>
      </c>
      <c r="H461" s="176">
        <f t="shared" si="2"/>
        <v>49</v>
      </c>
      <c r="I461" s="175" t="s">
        <v>43</v>
      </c>
      <c r="J461" s="184"/>
      <c r="K461" s="196"/>
      <c r="L461" s="184"/>
      <c r="M461" s="175" t="s">
        <v>208</v>
      </c>
      <c r="N461" s="175" t="s">
        <v>21</v>
      </c>
      <c r="O461" s="178"/>
      <c r="P461" s="61"/>
      <c r="Q461" s="61"/>
      <c r="R461" s="61"/>
      <c r="S461" s="61"/>
      <c r="T461" s="61"/>
      <c r="U461" s="80"/>
      <c r="V461" s="80"/>
      <c r="W461" s="80"/>
    </row>
    <row r="462">
      <c r="A462" s="174">
        <v>45705.0</v>
      </c>
      <c r="B462" s="174">
        <v>45716.0</v>
      </c>
      <c r="C462" s="35">
        <v>235251.0</v>
      </c>
      <c r="D462" s="175" t="s">
        <v>95</v>
      </c>
      <c r="E462" s="174">
        <v>45566.0</v>
      </c>
      <c r="F462" s="176">
        <f t="shared" si="1"/>
        <v>4</v>
      </c>
      <c r="G462" s="177">
        <v>45621.0</v>
      </c>
      <c r="H462" s="176">
        <f t="shared" si="2"/>
        <v>3</v>
      </c>
      <c r="I462" s="175" t="s">
        <v>46</v>
      </c>
      <c r="J462" s="207" t="s">
        <v>512</v>
      </c>
      <c r="K462" s="208" t="s">
        <v>561</v>
      </c>
      <c r="L462" s="184"/>
      <c r="M462" s="184"/>
      <c r="N462" s="175" t="s">
        <v>17</v>
      </c>
      <c r="O462" s="178"/>
      <c r="P462" s="61"/>
      <c r="Q462" s="61"/>
      <c r="R462" s="61"/>
      <c r="S462" s="61"/>
      <c r="T462" s="61"/>
      <c r="U462" s="80"/>
      <c r="V462" s="80"/>
      <c r="W462" s="80"/>
    </row>
    <row r="463">
      <c r="A463" s="174">
        <v>45705.0</v>
      </c>
      <c r="B463" s="174">
        <v>45716.0</v>
      </c>
      <c r="C463" s="35">
        <v>232443.0</v>
      </c>
      <c r="D463" s="175" t="s">
        <v>95</v>
      </c>
      <c r="E463" s="174">
        <v>45566.0</v>
      </c>
      <c r="F463" s="176">
        <f t="shared" si="1"/>
        <v>4</v>
      </c>
      <c r="G463" s="177">
        <v>45590.0</v>
      </c>
      <c r="H463" s="176">
        <f t="shared" si="2"/>
        <v>4</v>
      </c>
      <c r="I463" s="175" t="s">
        <v>47</v>
      </c>
      <c r="J463" s="207" t="s">
        <v>512</v>
      </c>
      <c r="K463" s="208" t="s">
        <v>561</v>
      </c>
      <c r="L463" s="184"/>
      <c r="M463" s="184"/>
      <c r="N463" s="175" t="s">
        <v>17</v>
      </c>
      <c r="O463" s="178"/>
      <c r="P463" s="61"/>
      <c r="Q463" s="61"/>
      <c r="R463" s="61"/>
      <c r="S463" s="61"/>
      <c r="T463" s="61"/>
      <c r="U463" s="80"/>
      <c r="V463" s="80"/>
      <c r="W463" s="80"/>
    </row>
    <row r="464">
      <c r="A464" s="174">
        <v>45712.0</v>
      </c>
      <c r="B464" s="174">
        <v>45713.0</v>
      </c>
      <c r="C464" s="35">
        <v>210222.0</v>
      </c>
      <c r="D464" s="175" t="s">
        <v>95</v>
      </c>
      <c r="E464" s="174">
        <v>45352.0</v>
      </c>
      <c r="F464" s="176">
        <f t="shared" si="1"/>
        <v>11</v>
      </c>
      <c r="G464" s="174">
        <v>45394.0</v>
      </c>
      <c r="H464" s="176">
        <f t="shared" si="2"/>
        <v>10</v>
      </c>
      <c r="I464" s="175" t="s">
        <v>39</v>
      </c>
      <c r="J464" s="175">
        <v>504.0</v>
      </c>
      <c r="K464" s="175" t="s">
        <v>96</v>
      </c>
      <c r="L464" s="175" t="s">
        <v>54</v>
      </c>
      <c r="M464" s="175" t="s">
        <v>617</v>
      </c>
      <c r="N464" s="175" t="s">
        <v>20</v>
      </c>
      <c r="O464" s="178" t="s">
        <v>618</v>
      </c>
      <c r="P464" s="61"/>
      <c r="Q464" s="61"/>
      <c r="R464" s="61"/>
      <c r="S464" s="61"/>
      <c r="T464" s="61"/>
      <c r="U464" s="80"/>
      <c r="V464" s="80"/>
      <c r="W464" s="80"/>
    </row>
    <row r="465">
      <c r="A465" s="174">
        <v>45705.0</v>
      </c>
      <c r="B465" s="174">
        <v>45716.0</v>
      </c>
      <c r="C465" s="35">
        <v>137326.0</v>
      </c>
      <c r="D465" s="175" t="s">
        <v>95</v>
      </c>
      <c r="E465" s="174">
        <v>44743.0</v>
      </c>
      <c r="F465" s="176">
        <f t="shared" si="1"/>
        <v>31</v>
      </c>
      <c r="G465" s="174">
        <v>44760.0</v>
      </c>
      <c r="H465" s="176">
        <f t="shared" si="2"/>
        <v>31</v>
      </c>
      <c r="I465" s="175" t="s">
        <v>62</v>
      </c>
      <c r="J465" s="175">
        <v>129.0</v>
      </c>
      <c r="K465" s="208" t="s">
        <v>561</v>
      </c>
      <c r="L465" s="184"/>
      <c r="M465" s="184"/>
      <c r="N465" s="175" t="s">
        <v>17</v>
      </c>
      <c r="O465" s="178"/>
      <c r="P465" s="61"/>
      <c r="Q465" s="61"/>
      <c r="R465" s="61"/>
      <c r="S465" s="61"/>
      <c r="T465" s="61"/>
      <c r="U465" s="80"/>
      <c r="V465" s="80"/>
      <c r="W465" s="80"/>
    </row>
    <row r="466">
      <c r="A466" s="174">
        <v>45705.0</v>
      </c>
      <c r="B466" s="174">
        <v>45716.0</v>
      </c>
      <c r="C466" s="35">
        <v>127008.0</v>
      </c>
      <c r="D466" s="175" t="s">
        <v>95</v>
      </c>
      <c r="E466" s="174">
        <v>44652.0</v>
      </c>
      <c r="F466" s="176">
        <f t="shared" si="1"/>
        <v>34</v>
      </c>
      <c r="G466" s="174">
        <v>44691.0</v>
      </c>
      <c r="H466" s="176">
        <f t="shared" si="2"/>
        <v>33</v>
      </c>
      <c r="I466" s="175" t="s">
        <v>49</v>
      </c>
      <c r="J466" s="175">
        <v>212.0</v>
      </c>
      <c r="K466" s="208" t="s">
        <v>561</v>
      </c>
      <c r="L466" s="184"/>
      <c r="M466" s="184"/>
      <c r="N466" s="175" t="s">
        <v>17</v>
      </c>
      <c r="O466" s="178"/>
      <c r="P466" s="61"/>
      <c r="Q466" s="61"/>
      <c r="R466" s="61"/>
      <c r="S466" s="61"/>
      <c r="T466" s="61"/>
      <c r="U466" s="80"/>
      <c r="V466" s="80"/>
      <c r="W466" s="80"/>
    </row>
    <row r="467">
      <c r="A467" s="174">
        <v>45705.0</v>
      </c>
      <c r="B467" s="174">
        <v>45716.0</v>
      </c>
      <c r="C467" s="35">
        <v>239443.0</v>
      </c>
      <c r="D467" s="175" t="s">
        <v>95</v>
      </c>
      <c r="E467" s="174">
        <v>45536.0</v>
      </c>
      <c r="F467" s="176">
        <f t="shared" si="1"/>
        <v>5</v>
      </c>
      <c r="G467" s="174">
        <v>45677.0</v>
      </c>
      <c r="H467" s="176">
        <f t="shared" si="2"/>
        <v>1</v>
      </c>
      <c r="I467" s="175" t="s">
        <v>43</v>
      </c>
      <c r="J467" s="207" t="s">
        <v>512</v>
      </c>
      <c r="K467" s="208" t="s">
        <v>561</v>
      </c>
      <c r="L467" s="184"/>
      <c r="M467" s="184"/>
      <c r="N467" s="175" t="s">
        <v>17</v>
      </c>
      <c r="O467" s="178"/>
      <c r="P467" s="61"/>
      <c r="Q467" s="61"/>
      <c r="R467" s="61"/>
      <c r="S467" s="61"/>
      <c r="T467" s="61"/>
      <c r="U467" s="80"/>
      <c r="V467" s="80"/>
      <c r="W467" s="80"/>
    </row>
    <row r="468">
      <c r="A468" s="174">
        <v>45705.0</v>
      </c>
      <c r="B468" s="174">
        <v>45716.0</v>
      </c>
      <c r="C468" s="35">
        <v>212988.0</v>
      </c>
      <c r="D468" s="175" t="s">
        <v>95</v>
      </c>
      <c r="E468" s="174">
        <v>45383.0</v>
      </c>
      <c r="F468" s="176">
        <f t="shared" si="1"/>
        <v>10</v>
      </c>
      <c r="G468" s="174">
        <v>45415.0</v>
      </c>
      <c r="H468" s="176">
        <f t="shared" si="2"/>
        <v>9</v>
      </c>
      <c r="I468" s="175" t="s">
        <v>49</v>
      </c>
      <c r="J468" s="175">
        <v>300.0</v>
      </c>
      <c r="K468" s="179" t="s">
        <v>85</v>
      </c>
      <c r="L468" s="184"/>
      <c r="M468" s="184"/>
      <c r="N468" s="175" t="s">
        <v>17</v>
      </c>
      <c r="O468" s="178"/>
      <c r="P468" s="61"/>
      <c r="Q468" s="61"/>
      <c r="R468" s="61"/>
      <c r="S468" s="61"/>
      <c r="T468" s="61"/>
      <c r="U468" s="80"/>
      <c r="V468" s="80"/>
      <c r="W468" s="80"/>
    </row>
    <row r="469">
      <c r="A469" s="174">
        <v>45705.0</v>
      </c>
      <c r="B469" s="174">
        <v>45716.0</v>
      </c>
      <c r="C469" s="35">
        <v>220916.0</v>
      </c>
      <c r="D469" s="175" t="s">
        <v>95</v>
      </c>
      <c r="E469" s="174">
        <v>45444.0</v>
      </c>
      <c r="F469" s="176">
        <f t="shared" si="1"/>
        <v>8</v>
      </c>
      <c r="G469" s="174">
        <v>45482.0</v>
      </c>
      <c r="H469" s="176">
        <f t="shared" si="2"/>
        <v>7</v>
      </c>
      <c r="I469" s="175" t="s">
        <v>49</v>
      </c>
      <c r="J469" s="175">
        <v>215.0</v>
      </c>
      <c r="K469" s="208" t="s">
        <v>561</v>
      </c>
      <c r="L469" s="184"/>
      <c r="M469" s="184"/>
      <c r="N469" s="175" t="s">
        <v>17</v>
      </c>
      <c r="O469" s="178"/>
      <c r="P469" s="61"/>
      <c r="Q469" s="61"/>
      <c r="R469" s="61"/>
      <c r="S469" s="61"/>
      <c r="T469" s="61"/>
      <c r="U469" s="80"/>
      <c r="V469" s="80"/>
      <c r="W469" s="80"/>
    </row>
    <row r="470">
      <c r="A470" s="174">
        <v>45705.0</v>
      </c>
      <c r="B470" s="174">
        <v>45716.0</v>
      </c>
      <c r="C470" s="35">
        <v>228153.0</v>
      </c>
      <c r="D470" s="175" t="s">
        <v>95</v>
      </c>
      <c r="E470" s="174">
        <v>45536.0</v>
      </c>
      <c r="F470" s="176">
        <f t="shared" si="1"/>
        <v>5</v>
      </c>
      <c r="G470" s="174">
        <v>45554.0</v>
      </c>
      <c r="H470" s="176">
        <f t="shared" si="2"/>
        <v>5</v>
      </c>
      <c r="I470" s="175" t="s">
        <v>39</v>
      </c>
      <c r="J470" s="175" t="s">
        <v>512</v>
      </c>
      <c r="K470" s="179">
        <v>8500.0</v>
      </c>
      <c r="L470" s="184"/>
      <c r="M470" s="184"/>
      <c r="N470" s="175" t="s">
        <v>17</v>
      </c>
      <c r="O470" s="178"/>
      <c r="P470" s="61"/>
      <c r="Q470" s="61"/>
      <c r="R470" s="61"/>
      <c r="S470" s="61"/>
      <c r="T470" s="61"/>
      <c r="U470" s="80"/>
      <c r="V470" s="80"/>
      <c r="W470" s="80"/>
    </row>
    <row r="471">
      <c r="A471" s="174">
        <v>45705.0</v>
      </c>
      <c r="B471" s="174">
        <v>45716.0</v>
      </c>
      <c r="C471" s="35">
        <v>234328.0</v>
      </c>
      <c r="D471" s="175" t="s">
        <v>95</v>
      </c>
      <c r="E471" s="174">
        <v>45566.0</v>
      </c>
      <c r="F471" s="176">
        <f t="shared" si="1"/>
        <v>4</v>
      </c>
      <c r="G471" s="177">
        <v>45610.0</v>
      </c>
      <c r="H471" s="176">
        <f t="shared" si="2"/>
        <v>3</v>
      </c>
      <c r="I471" s="175" t="s">
        <v>39</v>
      </c>
      <c r="J471" s="207" t="s">
        <v>512</v>
      </c>
      <c r="K471" s="208" t="s">
        <v>561</v>
      </c>
      <c r="L471" s="184"/>
      <c r="M471" s="184"/>
      <c r="N471" s="175" t="s">
        <v>17</v>
      </c>
      <c r="O471" s="178"/>
      <c r="P471" s="61"/>
      <c r="Q471" s="61"/>
      <c r="R471" s="61"/>
      <c r="S471" s="61"/>
      <c r="T471" s="61"/>
      <c r="U471" s="80"/>
      <c r="V471" s="80"/>
      <c r="W471" s="80"/>
    </row>
    <row r="472">
      <c r="A472" s="174">
        <v>45705.0</v>
      </c>
      <c r="B472" s="174">
        <v>45716.0</v>
      </c>
      <c r="C472" s="35">
        <v>237805.0</v>
      </c>
      <c r="D472" s="175" t="s">
        <v>95</v>
      </c>
      <c r="E472" s="174">
        <v>43770.0</v>
      </c>
      <c r="F472" s="176">
        <f t="shared" si="1"/>
        <v>63</v>
      </c>
      <c r="G472" s="177">
        <v>45654.0</v>
      </c>
      <c r="H472" s="176">
        <f t="shared" si="2"/>
        <v>2</v>
      </c>
      <c r="I472" s="175" t="s">
        <v>39</v>
      </c>
      <c r="J472" s="207" t="s">
        <v>512</v>
      </c>
      <c r="K472" s="208" t="s">
        <v>561</v>
      </c>
      <c r="L472" s="184"/>
      <c r="M472" s="184"/>
      <c r="N472" s="175" t="s">
        <v>17</v>
      </c>
      <c r="O472" s="178"/>
      <c r="P472" s="61"/>
      <c r="Q472" s="61"/>
      <c r="R472" s="61"/>
      <c r="S472" s="61"/>
      <c r="T472" s="61"/>
      <c r="U472" s="80"/>
      <c r="V472" s="80"/>
      <c r="W472" s="80"/>
    </row>
    <row r="473">
      <c r="A473" s="174">
        <v>45705.0</v>
      </c>
      <c r="B473" s="174">
        <v>45716.0</v>
      </c>
      <c r="C473" s="35">
        <v>239582.0</v>
      </c>
      <c r="D473" s="175" t="s">
        <v>95</v>
      </c>
      <c r="E473" s="174">
        <v>45627.0</v>
      </c>
      <c r="F473" s="176">
        <f t="shared" si="1"/>
        <v>2</v>
      </c>
      <c r="G473" s="174">
        <v>45684.0</v>
      </c>
      <c r="H473" s="176">
        <f t="shared" si="2"/>
        <v>1</v>
      </c>
      <c r="I473" s="175" t="s">
        <v>43</v>
      </c>
      <c r="J473" s="207" t="s">
        <v>512</v>
      </c>
      <c r="K473" s="208" t="s">
        <v>561</v>
      </c>
      <c r="L473" s="184"/>
      <c r="M473" s="184"/>
      <c r="N473" s="175" t="s">
        <v>17</v>
      </c>
      <c r="O473" s="178"/>
      <c r="P473" s="61"/>
      <c r="Q473" s="61"/>
      <c r="R473" s="61"/>
      <c r="S473" s="61"/>
      <c r="T473" s="61"/>
      <c r="U473" s="80"/>
      <c r="V473" s="80"/>
      <c r="W473" s="80"/>
    </row>
    <row r="474">
      <c r="A474" s="174">
        <v>45705.0</v>
      </c>
      <c r="B474" s="174">
        <v>45712.0</v>
      </c>
      <c r="C474" s="35">
        <v>241978.0</v>
      </c>
      <c r="D474" s="175" t="s">
        <v>95</v>
      </c>
      <c r="E474" s="174">
        <v>45627.0</v>
      </c>
      <c r="F474" s="176">
        <f t="shared" si="1"/>
        <v>2</v>
      </c>
      <c r="G474" s="174">
        <v>45694.0</v>
      </c>
      <c r="H474" s="176">
        <f t="shared" si="2"/>
        <v>0</v>
      </c>
      <c r="I474" s="175" t="s">
        <v>46</v>
      </c>
      <c r="J474" s="184"/>
      <c r="K474" s="196"/>
      <c r="L474" s="184"/>
      <c r="M474" s="184"/>
      <c r="N474" s="175" t="s">
        <v>23</v>
      </c>
      <c r="O474" s="178"/>
      <c r="P474" s="61"/>
      <c r="Q474" s="61"/>
      <c r="R474" s="61"/>
      <c r="S474" s="61"/>
      <c r="T474" s="61"/>
      <c r="U474" s="80"/>
      <c r="V474" s="80"/>
      <c r="W474" s="80"/>
    </row>
    <row r="475">
      <c r="A475" s="174">
        <v>45705.0</v>
      </c>
      <c r="B475" s="174">
        <v>45716.0</v>
      </c>
      <c r="C475" s="35">
        <v>220795.0</v>
      </c>
      <c r="D475" s="175" t="s">
        <v>98</v>
      </c>
      <c r="E475" s="174">
        <v>45444.0</v>
      </c>
      <c r="F475" s="176">
        <f t="shared" si="1"/>
        <v>8</v>
      </c>
      <c r="G475" s="174">
        <v>45485.0</v>
      </c>
      <c r="H475" s="176">
        <f t="shared" si="2"/>
        <v>7</v>
      </c>
      <c r="I475" s="175" t="s">
        <v>39</v>
      </c>
      <c r="J475" s="175" t="s">
        <v>152</v>
      </c>
      <c r="K475" s="208" t="s">
        <v>561</v>
      </c>
      <c r="L475" s="184"/>
      <c r="M475" s="184"/>
      <c r="N475" s="175" t="s">
        <v>17</v>
      </c>
      <c r="O475" s="178"/>
      <c r="P475" s="61"/>
      <c r="Q475" s="61"/>
      <c r="R475" s="61"/>
      <c r="S475" s="61"/>
      <c r="T475" s="61"/>
      <c r="U475" s="80"/>
      <c r="V475" s="80"/>
      <c r="W475" s="80"/>
    </row>
    <row r="476">
      <c r="A476" s="174">
        <v>45705.0</v>
      </c>
      <c r="B476" s="174">
        <v>45716.0</v>
      </c>
      <c r="C476" s="35">
        <v>219458.0</v>
      </c>
      <c r="D476" s="175" t="s">
        <v>98</v>
      </c>
      <c r="E476" s="174">
        <v>45323.0</v>
      </c>
      <c r="F476" s="176">
        <f t="shared" si="1"/>
        <v>12</v>
      </c>
      <c r="G476" s="174">
        <v>45510.0</v>
      </c>
      <c r="H476" s="176">
        <f t="shared" si="2"/>
        <v>6</v>
      </c>
      <c r="I476" s="175" t="s">
        <v>62</v>
      </c>
      <c r="J476" s="175" t="s">
        <v>512</v>
      </c>
      <c r="K476" s="179">
        <v>7050.0</v>
      </c>
      <c r="L476" s="184"/>
      <c r="M476" s="184"/>
      <c r="N476" s="175" t="s">
        <v>17</v>
      </c>
      <c r="O476" s="178"/>
      <c r="P476" s="61"/>
      <c r="Q476" s="61"/>
      <c r="R476" s="61"/>
      <c r="S476" s="61"/>
      <c r="T476" s="61"/>
      <c r="U476" s="80"/>
      <c r="V476" s="80"/>
      <c r="W476" s="80"/>
    </row>
    <row r="477">
      <c r="A477" s="174">
        <v>45705.0</v>
      </c>
      <c r="B477" s="174">
        <v>45712.0</v>
      </c>
      <c r="C477" s="35">
        <v>79018.0</v>
      </c>
      <c r="D477" s="175" t="s">
        <v>99</v>
      </c>
      <c r="E477" s="174">
        <v>44197.0</v>
      </c>
      <c r="F477" s="176">
        <f t="shared" si="1"/>
        <v>49</v>
      </c>
      <c r="G477" s="174">
        <v>44266.0</v>
      </c>
      <c r="H477" s="176">
        <f t="shared" si="2"/>
        <v>47</v>
      </c>
      <c r="I477" s="175" t="s">
        <v>66</v>
      </c>
      <c r="J477" s="175" t="s">
        <v>100</v>
      </c>
      <c r="K477" s="208" t="s">
        <v>561</v>
      </c>
      <c r="L477" s="184"/>
      <c r="M477" s="184"/>
      <c r="N477" s="175" t="s">
        <v>16</v>
      </c>
      <c r="O477" s="178" t="s">
        <v>61</v>
      </c>
      <c r="P477" s="61"/>
      <c r="Q477" s="61"/>
      <c r="R477" s="61"/>
      <c r="S477" s="61"/>
      <c r="T477" s="61"/>
      <c r="U477" s="80"/>
      <c r="V477" s="80"/>
      <c r="W477" s="80"/>
    </row>
    <row r="478">
      <c r="A478" s="174">
        <v>45705.0</v>
      </c>
      <c r="B478" s="181">
        <v>45714.0</v>
      </c>
      <c r="C478" s="35">
        <v>182945.0</v>
      </c>
      <c r="D478" s="175" t="s">
        <v>99</v>
      </c>
      <c r="E478" s="174">
        <v>44927.0</v>
      </c>
      <c r="F478" s="176">
        <f t="shared" si="1"/>
        <v>25</v>
      </c>
      <c r="G478" s="174">
        <v>45161.0</v>
      </c>
      <c r="H478" s="182">
        <f t="shared" si="2"/>
        <v>18</v>
      </c>
      <c r="I478" s="175" t="s">
        <v>62</v>
      </c>
      <c r="J478" s="175">
        <v>105.0</v>
      </c>
      <c r="K478" s="179" t="s">
        <v>487</v>
      </c>
      <c r="L478" s="175" t="s">
        <v>54</v>
      </c>
      <c r="M478" s="175" t="s">
        <v>55</v>
      </c>
      <c r="N478" s="175" t="s">
        <v>15</v>
      </c>
      <c r="O478" s="178" t="s">
        <v>492</v>
      </c>
      <c r="P478" s="61"/>
      <c r="Q478" s="61"/>
      <c r="R478" s="61"/>
      <c r="S478" s="61"/>
      <c r="T478" s="61"/>
      <c r="U478" s="80"/>
      <c r="V478" s="80"/>
      <c r="W478" s="80"/>
    </row>
    <row r="479">
      <c r="A479" s="174">
        <v>45705.0</v>
      </c>
      <c r="B479" s="174">
        <v>45716.0</v>
      </c>
      <c r="C479" s="35">
        <v>231345.0</v>
      </c>
      <c r="D479" s="175" t="s">
        <v>99</v>
      </c>
      <c r="E479" s="174">
        <v>45474.0</v>
      </c>
      <c r="F479" s="176">
        <f t="shared" si="1"/>
        <v>7</v>
      </c>
      <c r="G479" s="177">
        <v>45589.0</v>
      </c>
      <c r="H479" s="176">
        <f t="shared" si="2"/>
        <v>4</v>
      </c>
      <c r="I479" s="175" t="s">
        <v>62</v>
      </c>
      <c r="J479" s="207" t="s">
        <v>512</v>
      </c>
      <c r="K479" s="208" t="s">
        <v>561</v>
      </c>
      <c r="L479" s="184"/>
      <c r="M479" s="184"/>
      <c r="N479" s="175" t="s">
        <v>17</v>
      </c>
      <c r="O479" s="178"/>
      <c r="P479" s="61"/>
      <c r="Q479" s="61"/>
      <c r="R479" s="61"/>
      <c r="S479" s="61"/>
      <c r="T479" s="61"/>
      <c r="U479" s="80"/>
      <c r="V479" s="80"/>
      <c r="W479" s="80"/>
    </row>
    <row r="480">
      <c r="A480" s="174">
        <v>45705.0</v>
      </c>
      <c r="B480" s="174">
        <v>45716.0</v>
      </c>
      <c r="C480" s="35">
        <v>204884.0</v>
      </c>
      <c r="D480" s="175" t="s">
        <v>99</v>
      </c>
      <c r="E480" s="174">
        <v>45323.0</v>
      </c>
      <c r="F480" s="176">
        <f t="shared" si="1"/>
        <v>12</v>
      </c>
      <c r="G480" s="174">
        <v>45359.0</v>
      </c>
      <c r="H480" s="176">
        <f t="shared" si="2"/>
        <v>11</v>
      </c>
      <c r="I480" s="175" t="s">
        <v>62</v>
      </c>
      <c r="J480" s="175">
        <v>102.0</v>
      </c>
      <c r="K480" s="179" t="s">
        <v>564</v>
      </c>
      <c r="L480" s="184"/>
      <c r="M480" s="184"/>
      <c r="N480" s="175" t="s">
        <v>17</v>
      </c>
      <c r="O480" s="178"/>
      <c r="P480" s="61"/>
      <c r="Q480" s="61"/>
      <c r="R480" s="61"/>
      <c r="S480" s="61"/>
      <c r="T480" s="61"/>
      <c r="U480" s="80"/>
      <c r="V480" s="80"/>
      <c r="W480" s="80"/>
    </row>
    <row r="481">
      <c r="A481" s="174">
        <v>45705.0</v>
      </c>
      <c r="B481" s="174">
        <v>45716.0</v>
      </c>
      <c r="C481" s="35">
        <v>227342.0</v>
      </c>
      <c r="D481" s="175" t="s">
        <v>99</v>
      </c>
      <c r="E481" s="174">
        <v>45597.0</v>
      </c>
      <c r="F481" s="176">
        <f t="shared" si="1"/>
        <v>3</v>
      </c>
      <c r="G481" s="177">
        <v>45608.0</v>
      </c>
      <c r="H481" s="176">
        <f t="shared" si="2"/>
        <v>3</v>
      </c>
      <c r="I481" s="175" t="s">
        <v>39</v>
      </c>
      <c r="J481" s="207" t="s">
        <v>512</v>
      </c>
      <c r="K481" s="208" t="s">
        <v>561</v>
      </c>
      <c r="L481" s="184"/>
      <c r="M481" s="184"/>
      <c r="N481" s="175" t="s">
        <v>17</v>
      </c>
      <c r="O481" s="178"/>
      <c r="P481" s="61"/>
      <c r="Q481" s="61"/>
      <c r="R481" s="61"/>
      <c r="S481" s="61"/>
      <c r="T481" s="61"/>
      <c r="U481" s="80"/>
      <c r="V481" s="80"/>
      <c r="W481" s="80"/>
    </row>
    <row r="482">
      <c r="A482" s="174">
        <v>45705.0</v>
      </c>
      <c r="B482" s="174">
        <v>45716.0</v>
      </c>
      <c r="C482" s="35">
        <v>197588.0</v>
      </c>
      <c r="D482" s="175" t="s">
        <v>99</v>
      </c>
      <c r="E482" s="174">
        <v>45170.0</v>
      </c>
      <c r="F482" s="176">
        <f t="shared" si="1"/>
        <v>17</v>
      </c>
      <c r="G482" s="174">
        <v>45300.0</v>
      </c>
      <c r="H482" s="176">
        <f t="shared" si="2"/>
        <v>13</v>
      </c>
      <c r="I482" s="175" t="s">
        <v>39</v>
      </c>
      <c r="J482" s="175" t="s">
        <v>619</v>
      </c>
      <c r="K482" s="179" t="s">
        <v>85</v>
      </c>
      <c r="L482" s="184"/>
      <c r="M482" s="184"/>
      <c r="N482" s="175" t="s">
        <v>17</v>
      </c>
      <c r="O482" s="178"/>
      <c r="P482" s="61"/>
      <c r="Q482" s="61"/>
      <c r="R482" s="61"/>
      <c r="S482" s="61"/>
      <c r="T482" s="61"/>
      <c r="U482" s="80"/>
      <c r="V482" s="80"/>
      <c r="W482" s="80"/>
    </row>
    <row r="483">
      <c r="A483" s="174">
        <v>45705.0</v>
      </c>
      <c r="B483" s="174">
        <v>45716.0</v>
      </c>
      <c r="C483" s="35">
        <v>233444.0</v>
      </c>
      <c r="D483" s="175" t="s">
        <v>99</v>
      </c>
      <c r="E483" s="174">
        <v>45566.0</v>
      </c>
      <c r="F483" s="176">
        <f t="shared" si="1"/>
        <v>4</v>
      </c>
      <c r="G483" s="174">
        <v>45543.0</v>
      </c>
      <c r="H483" s="176">
        <f t="shared" si="2"/>
        <v>5</v>
      </c>
      <c r="I483" s="175" t="s">
        <v>39</v>
      </c>
      <c r="J483" s="207" t="s">
        <v>512</v>
      </c>
      <c r="K483" s="208" t="s">
        <v>561</v>
      </c>
      <c r="L483" s="184"/>
      <c r="M483" s="184"/>
      <c r="N483" s="175" t="s">
        <v>17</v>
      </c>
      <c r="O483" s="178"/>
      <c r="P483" s="61"/>
      <c r="Q483" s="61"/>
      <c r="R483" s="61"/>
      <c r="S483" s="61"/>
      <c r="T483" s="61"/>
      <c r="U483" s="80"/>
      <c r="V483" s="80"/>
      <c r="W483" s="80"/>
    </row>
    <row r="484">
      <c r="A484" s="174">
        <v>45705.0</v>
      </c>
      <c r="B484" s="174">
        <v>45716.0</v>
      </c>
      <c r="C484" s="35">
        <v>237230.0</v>
      </c>
      <c r="D484" s="175" t="s">
        <v>99</v>
      </c>
      <c r="E484" s="174">
        <v>45597.0</v>
      </c>
      <c r="F484" s="176">
        <f t="shared" si="1"/>
        <v>3</v>
      </c>
      <c r="G484" s="177">
        <v>45647.0</v>
      </c>
      <c r="H484" s="176">
        <f t="shared" si="2"/>
        <v>2</v>
      </c>
      <c r="I484" s="175" t="s">
        <v>39</v>
      </c>
      <c r="J484" s="207" t="s">
        <v>512</v>
      </c>
      <c r="K484" s="208" t="s">
        <v>561</v>
      </c>
      <c r="L484" s="184"/>
      <c r="M484" s="184"/>
      <c r="N484" s="175" t="s">
        <v>17</v>
      </c>
      <c r="O484" s="178"/>
      <c r="P484" s="61"/>
      <c r="Q484" s="61"/>
      <c r="R484" s="61"/>
      <c r="S484" s="61"/>
      <c r="T484" s="61"/>
      <c r="U484" s="80"/>
      <c r="V484" s="80"/>
      <c r="W484" s="80"/>
    </row>
    <row r="485">
      <c r="A485" s="174">
        <v>45705.0</v>
      </c>
      <c r="B485" s="174">
        <v>45716.0</v>
      </c>
      <c r="C485" s="35">
        <v>240073.0</v>
      </c>
      <c r="D485" s="175" t="s">
        <v>99</v>
      </c>
      <c r="E485" s="174">
        <v>45658.0</v>
      </c>
      <c r="F485" s="176">
        <f t="shared" si="1"/>
        <v>1</v>
      </c>
      <c r="G485" s="174">
        <v>45688.0</v>
      </c>
      <c r="H485" s="176">
        <f t="shared" si="2"/>
        <v>0</v>
      </c>
      <c r="I485" s="175" t="s">
        <v>39</v>
      </c>
      <c r="J485" s="207" t="s">
        <v>512</v>
      </c>
      <c r="K485" s="208" t="s">
        <v>561</v>
      </c>
      <c r="L485" s="184"/>
      <c r="M485" s="184"/>
      <c r="N485" s="175" t="s">
        <v>17</v>
      </c>
      <c r="O485" s="178"/>
      <c r="P485" s="61"/>
      <c r="Q485" s="61"/>
      <c r="R485" s="61"/>
      <c r="S485" s="61"/>
      <c r="T485" s="61"/>
      <c r="U485" s="80"/>
      <c r="V485" s="80"/>
      <c r="W485" s="80"/>
    </row>
    <row r="486">
      <c r="A486" s="174">
        <v>45705.0</v>
      </c>
      <c r="B486" s="174">
        <v>45716.0</v>
      </c>
      <c r="C486" s="35">
        <v>224051.0</v>
      </c>
      <c r="D486" s="175" t="s">
        <v>102</v>
      </c>
      <c r="E486" s="174">
        <v>45474.0</v>
      </c>
      <c r="F486" s="176">
        <f t="shared" si="1"/>
        <v>7</v>
      </c>
      <c r="G486" s="174">
        <v>45526.0</v>
      </c>
      <c r="H486" s="176">
        <f t="shared" si="2"/>
        <v>6</v>
      </c>
      <c r="I486" s="175" t="s">
        <v>62</v>
      </c>
      <c r="J486" s="207" t="s">
        <v>512</v>
      </c>
      <c r="K486" s="208" t="s">
        <v>561</v>
      </c>
      <c r="L486" s="184"/>
      <c r="M486" s="184"/>
      <c r="N486" s="175" t="s">
        <v>17</v>
      </c>
      <c r="O486" s="178"/>
      <c r="P486" s="61"/>
      <c r="Q486" s="61"/>
      <c r="R486" s="61"/>
      <c r="S486" s="61"/>
      <c r="T486" s="61"/>
      <c r="U486" s="80"/>
      <c r="V486" s="80"/>
      <c r="W486" s="80"/>
    </row>
    <row r="487">
      <c r="A487" s="174">
        <v>45705.0</v>
      </c>
      <c r="B487" s="174">
        <v>45716.0</v>
      </c>
      <c r="C487" s="35">
        <v>192247.0</v>
      </c>
      <c r="D487" s="175" t="s">
        <v>102</v>
      </c>
      <c r="E487" s="174">
        <v>44986.0</v>
      </c>
      <c r="F487" s="176">
        <f t="shared" si="1"/>
        <v>23</v>
      </c>
      <c r="G487" s="174">
        <v>45239.0</v>
      </c>
      <c r="H487" s="176">
        <f t="shared" si="2"/>
        <v>15</v>
      </c>
      <c r="I487" s="175" t="s">
        <v>49</v>
      </c>
      <c r="J487" s="175" t="s">
        <v>246</v>
      </c>
      <c r="K487" s="208" t="s">
        <v>561</v>
      </c>
      <c r="L487" s="184"/>
      <c r="M487" s="184"/>
      <c r="N487" s="175" t="s">
        <v>17</v>
      </c>
      <c r="O487" s="178"/>
      <c r="P487" s="61"/>
      <c r="Q487" s="61"/>
      <c r="R487" s="61"/>
      <c r="S487" s="61"/>
      <c r="T487" s="61"/>
      <c r="U487" s="80"/>
      <c r="V487" s="80"/>
      <c r="W487" s="80"/>
    </row>
    <row r="488">
      <c r="A488" s="174">
        <v>45705.0</v>
      </c>
      <c r="B488" s="174">
        <v>45716.0</v>
      </c>
      <c r="C488" s="35">
        <v>240027.0</v>
      </c>
      <c r="D488" s="175" t="s">
        <v>102</v>
      </c>
      <c r="E488" s="174">
        <v>45566.0</v>
      </c>
      <c r="F488" s="176">
        <f t="shared" si="1"/>
        <v>4</v>
      </c>
      <c r="G488" s="174">
        <v>45678.0</v>
      </c>
      <c r="H488" s="176">
        <f t="shared" si="2"/>
        <v>1</v>
      </c>
      <c r="I488" s="175" t="s">
        <v>49</v>
      </c>
      <c r="J488" s="207" t="s">
        <v>512</v>
      </c>
      <c r="K488" s="208" t="s">
        <v>561</v>
      </c>
      <c r="L488" s="184"/>
      <c r="M488" s="184"/>
      <c r="N488" s="175" t="s">
        <v>17</v>
      </c>
      <c r="O488" s="178"/>
      <c r="P488" s="61"/>
      <c r="Q488" s="61"/>
      <c r="R488" s="61"/>
      <c r="S488" s="61"/>
      <c r="T488" s="61"/>
      <c r="U488" s="80"/>
      <c r="V488" s="80"/>
      <c r="W488" s="80"/>
    </row>
    <row r="489">
      <c r="A489" s="174">
        <v>45705.0</v>
      </c>
      <c r="B489" s="174">
        <v>45716.0</v>
      </c>
      <c r="C489" s="35">
        <v>226099.0</v>
      </c>
      <c r="D489" s="175" t="s">
        <v>102</v>
      </c>
      <c r="E489" s="174">
        <v>45444.0</v>
      </c>
      <c r="F489" s="176">
        <f t="shared" si="1"/>
        <v>8</v>
      </c>
      <c r="G489" s="174">
        <v>45534.0</v>
      </c>
      <c r="H489" s="176">
        <f t="shared" si="2"/>
        <v>5</v>
      </c>
      <c r="I489" s="175" t="s">
        <v>39</v>
      </c>
      <c r="J489" s="175">
        <v>510.0</v>
      </c>
      <c r="K489" s="208" t="s">
        <v>561</v>
      </c>
      <c r="L489" s="184"/>
      <c r="M489" s="184"/>
      <c r="N489" s="175" t="s">
        <v>17</v>
      </c>
      <c r="O489" s="178"/>
      <c r="P489" s="61"/>
      <c r="Q489" s="61"/>
      <c r="R489" s="61"/>
      <c r="S489" s="61"/>
      <c r="T489" s="61"/>
      <c r="U489" s="80"/>
      <c r="V489" s="80"/>
      <c r="W489" s="80"/>
    </row>
    <row r="490">
      <c r="A490" s="174">
        <v>45705.0</v>
      </c>
      <c r="B490" s="174">
        <v>45716.0</v>
      </c>
      <c r="C490" s="35">
        <v>26028.0</v>
      </c>
      <c r="D490" s="175" t="s">
        <v>102</v>
      </c>
      <c r="E490" s="174">
        <v>40391.0</v>
      </c>
      <c r="F490" s="176">
        <f t="shared" si="1"/>
        <v>174</v>
      </c>
      <c r="G490" s="174">
        <v>43712.0</v>
      </c>
      <c r="H490" s="176">
        <f t="shared" si="2"/>
        <v>65</v>
      </c>
      <c r="I490" s="175" t="s">
        <v>49</v>
      </c>
      <c r="J490" s="175">
        <v>8.003224055E9</v>
      </c>
      <c r="K490" s="208" t="s">
        <v>561</v>
      </c>
      <c r="L490" s="184"/>
      <c r="M490" s="184"/>
      <c r="N490" s="175" t="s">
        <v>17</v>
      </c>
      <c r="O490" s="178"/>
      <c r="P490" s="61"/>
      <c r="Q490" s="61"/>
      <c r="R490" s="61"/>
      <c r="S490" s="61"/>
      <c r="T490" s="61"/>
      <c r="U490" s="80"/>
      <c r="V490" s="80"/>
      <c r="W490" s="80"/>
    </row>
    <row r="491">
      <c r="A491" s="174">
        <v>45705.0</v>
      </c>
      <c r="B491" s="174">
        <v>45716.0</v>
      </c>
      <c r="C491" s="35">
        <v>219654.0</v>
      </c>
      <c r="D491" s="175" t="s">
        <v>102</v>
      </c>
      <c r="E491" s="174">
        <v>45323.0</v>
      </c>
      <c r="F491" s="176">
        <f t="shared" si="1"/>
        <v>12</v>
      </c>
      <c r="G491" s="174">
        <v>45471.0</v>
      </c>
      <c r="H491" s="176">
        <f t="shared" si="2"/>
        <v>8</v>
      </c>
      <c r="I491" s="175" t="s">
        <v>62</v>
      </c>
      <c r="J491" s="175">
        <v>139.0</v>
      </c>
      <c r="K491" s="179">
        <v>2500.0</v>
      </c>
      <c r="L491" s="175" t="s">
        <v>70</v>
      </c>
      <c r="M491" s="175" t="s">
        <v>151</v>
      </c>
      <c r="N491" s="175" t="s">
        <v>15</v>
      </c>
      <c r="O491" s="178" t="s">
        <v>595</v>
      </c>
      <c r="P491" s="61"/>
      <c r="Q491" s="61"/>
      <c r="R491" s="61"/>
      <c r="S491" s="61"/>
      <c r="T491" s="61"/>
      <c r="U491" s="80"/>
      <c r="V491" s="80"/>
      <c r="W491" s="80"/>
    </row>
    <row r="492">
      <c r="A492" s="174">
        <v>45705.0</v>
      </c>
      <c r="B492" s="174">
        <v>45716.0</v>
      </c>
      <c r="C492" s="35">
        <v>228543.0</v>
      </c>
      <c r="D492" s="175" t="s">
        <v>102</v>
      </c>
      <c r="E492" s="174">
        <v>45444.0</v>
      </c>
      <c r="F492" s="176">
        <f t="shared" si="1"/>
        <v>8</v>
      </c>
      <c r="G492" s="174">
        <v>45554.0</v>
      </c>
      <c r="H492" s="176">
        <f t="shared" si="2"/>
        <v>5</v>
      </c>
      <c r="I492" s="175" t="s">
        <v>62</v>
      </c>
      <c r="J492" s="207" t="s">
        <v>512</v>
      </c>
      <c r="K492" s="208" t="s">
        <v>561</v>
      </c>
      <c r="L492" s="184"/>
      <c r="M492" s="184"/>
      <c r="N492" s="175" t="s">
        <v>17</v>
      </c>
      <c r="O492" s="178"/>
      <c r="P492" s="61"/>
      <c r="Q492" s="61"/>
      <c r="R492" s="61"/>
      <c r="S492" s="61"/>
      <c r="T492" s="61"/>
      <c r="U492" s="80"/>
      <c r="V492" s="80"/>
      <c r="W492" s="80"/>
    </row>
    <row r="493">
      <c r="A493" s="174">
        <v>45705.0</v>
      </c>
      <c r="B493" s="174">
        <v>45716.0</v>
      </c>
      <c r="C493" s="35">
        <v>224576.0</v>
      </c>
      <c r="D493" s="175" t="s">
        <v>102</v>
      </c>
      <c r="E493" s="174">
        <v>45292.0</v>
      </c>
      <c r="F493" s="176">
        <f t="shared" si="1"/>
        <v>13</v>
      </c>
      <c r="G493" s="174">
        <v>45517.0</v>
      </c>
      <c r="H493" s="176">
        <f t="shared" si="2"/>
        <v>6</v>
      </c>
      <c r="I493" s="175" t="s">
        <v>62</v>
      </c>
      <c r="J493" s="175" t="s">
        <v>31</v>
      </c>
      <c r="K493" s="179" t="s">
        <v>487</v>
      </c>
      <c r="L493" s="184"/>
      <c r="M493" s="184"/>
      <c r="N493" s="175" t="s">
        <v>17</v>
      </c>
      <c r="O493" s="178"/>
      <c r="P493" s="61"/>
      <c r="Q493" s="61"/>
      <c r="R493" s="61"/>
      <c r="S493" s="61"/>
      <c r="T493" s="61"/>
      <c r="U493" s="80"/>
      <c r="V493" s="80"/>
      <c r="W493" s="80"/>
    </row>
    <row r="494">
      <c r="A494" s="174">
        <v>45709.0</v>
      </c>
      <c r="B494" s="174">
        <v>45712.0</v>
      </c>
      <c r="C494" s="35">
        <v>205114.0</v>
      </c>
      <c r="D494" s="175" t="s">
        <v>102</v>
      </c>
      <c r="E494" s="174">
        <v>45323.0</v>
      </c>
      <c r="F494" s="176">
        <f t="shared" si="1"/>
        <v>12</v>
      </c>
      <c r="G494" s="174">
        <v>45356.0</v>
      </c>
      <c r="H494" s="176">
        <f t="shared" si="2"/>
        <v>11</v>
      </c>
      <c r="I494" s="175" t="s">
        <v>39</v>
      </c>
      <c r="J494" s="175">
        <v>520.0</v>
      </c>
      <c r="K494" s="179">
        <v>3000.0</v>
      </c>
      <c r="L494" s="175" t="s">
        <v>54</v>
      </c>
      <c r="M494" s="175" t="s">
        <v>620</v>
      </c>
      <c r="N494" s="175" t="s">
        <v>20</v>
      </c>
      <c r="O494" s="178" t="s">
        <v>511</v>
      </c>
      <c r="P494" s="61"/>
      <c r="Q494" s="61"/>
      <c r="R494" s="61"/>
      <c r="S494" s="61"/>
      <c r="T494" s="61"/>
      <c r="U494" s="80"/>
      <c r="V494" s="80"/>
      <c r="W494" s="80"/>
    </row>
    <row r="495">
      <c r="A495" s="174">
        <v>45705.0</v>
      </c>
      <c r="B495" s="174">
        <v>45716.0</v>
      </c>
      <c r="C495" s="35">
        <v>221256.0</v>
      </c>
      <c r="D495" s="175" t="s">
        <v>102</v>
      </c>
      <c r="E495" s="174">
        <v>45474.0</v>
      </c>
      <c r="F495" s="176">
        <f t="shared" si="1"/>
        <v>7</v>
      </c>
      <c r="G495" s="174">
        <v>45552.0</v>
      </c>
      <c r="H495" s="176">
        <f t="shared" si="2"/>
        <v>5</v>
      </c>
      <c r="I495" s="175" t="s">
        <v>62</v>
      </c>
      <c r="J495" s="207" t="s">
        <v>512</v>
      </c>
      <c r="K495" s="208" t="s">
        <v>561</v>
      </c>
      <c r="L495" s="184"/>
      <c r="M495" s="184"/>
      <c r="N495" s="175" t="s">
        <v>17</v>
      </c>
      <c r="O495" s="178"/>
      <c r="P495" s="61"/>
      <c r="Q495" s="61"/>
      <c r="R495" s="61"/>
      <c r="S495" s="61"/>
      <c r="T495" s="61"/>
      <c r="U495" s="80"/>
      <c r="V495" s="80"/>
      <c r="W495" s="80"/>
    </row>
    <row r="496">
      <c r="A496" s="174">
        <v>45705.0</v>
      </c>
      <c r="B496" s="174">
        <v>45716.0</v>
      </c>
      <c r="C496" s="35">
        <v>202034.0</v>
      </c>
      <c r="D496" s="175" t="s">
        <v>102</v>
      </c>
      <c r="E496" s="174">
        <v>45536.0</v>
      </c>
      <c r="F496" s="176">
        <f t="shared" si="1"/>
        <v>5</v>
      </c>
      <c r="G496" s="174">
        <v>45566.0</v>
      </c>
      <c r="H496" s="176">
        <f t="shared" si="2"/>
        <v>4</v>
      </c>
      <c r="I496" s="175" t="s">
        <v>43</v>
      </c>
      <c r="J496" s="175">
        <v>365.0</v>
      </c>
      <c r="K496" s="179">
        <v>3500.0</v>
      </c>
      <c r="L496" s="184"/>
      <c r="M496" s="184"/>
      <c r="N496" s="175" t="s">
        <v>17</v>
      </c>
      <c r="O496" s="178"/>
      <c r="P496" s="61"/>
      <c r="Q496" s="61"/>
      <c r="R496" s="61"/>
      <c r="S496" s="61"/>
      <c r="T496" s="61"/>
      <c r="U496" s="80"/>
      <c r="V496" s="80"/>
      <c r="W496" s="80"/>
    </row>
    <row r="497">
      <c r="A497" s="174">
        <v>45705.0</v>
      </c>
      <c r="B497" s="174">
        <v>45716.0</v>
      </c>
      <c r="C497" s="35">
        <v>234827.0</v>
      </c>
      <c r="D497" s="175" t="s">
        <v>102</v>
      </c>
      <c r="E497" s="174">
        <v>45597.0</v>
      </c>
      <c r="F497" s="176">
        <f t="shared" si="1"/>
        <v>3</v>
      </c>
      <c r="G497" s="177">
        <v>45615.0</v>
      </c>
      <c r="H497" s="176">
        <f t="shared" si="2"/>
        <v>3</v>
      </c>
      <c r="I497" s="175" t="s">
        <v>46</v>
      </c>
      <c r="J497" s="207" t="s">
        <v>512</v>
      </c>
      <c r="K497" s="208" t="s">
        <v>561</v>
      </c>
      <c r="L497" s="184"/>
      <c r="M497" s="184"/>
      <c r="N497" s="175" t="s">
        <v>17</v>
      </c>
      <c r="O497" s="178"/>
      <c r="P497" s="61"/>
      <c r="Q497" s="61"/>
      <c r="R497" s="61"/>
      <c r="S497" s="61"/>
      <c r="T497" s="61"/>
      <c r="U497" s="80"/>
      <c r="V497" s="80"/>
      <c r="W497" s="80"/>
    </row>
    <row r="498">
      <c r="A498" s="174">
        <v>45705.0</v>
      </c>
      <c r="B498" s="174">
        <v>45716.0</v>
      </c>
      <c r="C498" s="35">
        <v>230376.0</v>
      </c>
      <c r="D498" s="175" t="s">
        <v>102</v>
      </c>
      <c r="E498" s="174">
        <v>45566.0</v>
      </c>
      <c r="F498" s="176">
        <f t="shared" si="1"/>
        <v>4</v>
      </c>
      <c r="G498" s="177">
        <v>45588.0</v>
      </c>
      <c r="H498" s="176">
        <f t="shared" si="2"/>
        <v>4</v>
      </c>
      <c r="I498" s="175" t="s">
        <v>39</v>
      </c>
      <c r="J498" s="207" t="s">
        <v>512</v>
      </c>
      <c r="K498" s="208" t="s">
        <v>561</v>
      </c>
      <c r="L498" s="184"/>
      <c r="M498" s="184"/>
      <c r="N498" s="175" t="s">
        <v>17</v>
      </c>
      <c r="O498" s="178"/>
      <c r="P498" s="61"/>
      <c r="Q498" s="61"/>
      <c r="R498" s="61"/>
      <c r="S498" s="61"/>
      <c r="T498" s="61"/>
      <c r="U498" s="80"/>
      <c r="V498" s="80"/>
      <c r="W498" s="80"/>
    </row>
    <row r="499">
      <c r="A499" s="174">
        <v>45705.0</v>
      </c>
      <c r="B499" s="174">
        <v>45716.0</v>
      </c>
      <c r="C499" s="35">
        <v>219700.0</v>
      </c>
      <c r="D499" s="175" t="s">
        <v>102</v>
      </c>
      <c r="E499" s="174">
        <v>45444.0</v>
      </c>
      <c r="F499" s="176">
        <f t="shared" si="1"/>
        <v>8</v>
      </c>
      <c r="G499" s="174">
        <v>45471.0</v>
      </c>
      <c r="H499" s="176">
        <f t="shared" si="2"/>
        <v>8</v>
      </c>
      <c r="I499" s="175" t="s">
        <v>62</v>
      </c>
      <c r="J499" s="175">
        <v>101.0</v>
      </c>
      <c r="K499" s="179" t="s">
        <v>564</v>
      </c>
      <c r="L499" s="184"/>
      <c r="M499" s="184"/>
      <c r="N499" s="175" t="s">
        <v>17</v>
      </c>
      <c r="O499" s="178"/>
      <c r="P499" s="61"/>
      <c r="Q499" s="61"/>
      <c r="R499" s="61"/>
      <c r="S499" s="61"/>
      <c r="T499" s="61"/>
      <c r="U499" s="80"/>
      <c r="V499" s="80"/>
      <c r="W499" s="80"/>
    </row>
    <row r="500">
      <c r="A500" s="174">
        <v>45705.0</v>
      </c>
      <c r="B500" s="174">
        <v>45716.0</v>
      </c>
      <c r="C500" s="35">
        <v>236006.0</v>
      </c>
      <c r="D500" s="175" t="s">
        <v>102</v>
      </c>
      <c r="E500" s="174">
        <v>45597.0</v>
      </c>
      <c r="F500" s="176">
        <f t="shared" si="1"/>
        <v>3</v>
      </c>
      <c r="G500" s="174">
        <v>45630.0</v>
      </c>
      <c r="H500" s="176">
        <f t="shared" si="2"/>
        <v>2</v>
      </c>
      <c r="I500" s="175" t="s">
        <v>49</v>
      </c>
      <c r="J500" s="207" t="s">
        <v>512</v>
      </c>
      <c r="K500" s="208" t="s">
        <v>561</v>
      </c>
      <c r="L500" s="184"/>
      <c r="M500" s="184"/>
      <c r="N500" s="175" t="s">
        <v>17</v>
      </c>
      <c r="O500" s="178"/>
      <c r="P500" s="61"/>
      <c r="Q500" s="61"/>
      <c r="R500" s="61"/>
      <c r="S500" s="61"/>
      <c r="T500" s="61"/>
      <c r="U500" s="80"/>
      <c r="V500" s="80"/>
      <c r="W500" s="80"/>
    </row>
    <row r="501">
      <c r="A501" s="174">
        <v>45705.0</v>
      </c>
      <c r="B501" s="174">
        <v>45716.0</v>
      </c>
      <c r="C501" s="35">
        <v>237752.0</v>
      </c>
      <c r="D501" s="175" t="s">
        <v>102</v>
      </c>
      <c r="E501" s="174">
        <v>45597.0</v>
      </c>
      <c r="F501" s="176">
        <f t="shared" si="1"/>
        <v>3</v>
      </c>
      <c r="G501" s="174">
        <v>45659.0</v>
      </c>
      <c r="H501" s="176">
        <f t="shared" si="2"/>
        <v>1</v>
      </c>
      <c r="I501" s="175" t="s">
        <v>66</v>
      </c>
      <c r="J501" s="207" t="s">
        <v>512</v>
      </c>
      <c r="K501" s="208" t="s">
        <v>561</v>
      </c>
      <c r="L501" s="184"/>
      <c r="M501" s="184"/>
      <c r="N501" s="175" t="s">
        <v>17</v>
      </c>
      <c r="O501" s="178"/>
      <c r="P501" s="61"/>
      <c r="Q501" s="61"/>
      <c r="R501" s="61"/>
      <c r="S501" s="61"/>
      <c r="T501" s="61"/>
      <c r="U501" s="80"/>
      <c r="V501" s="80"/>
      <c r="W501" s="80"/>
    </row>
    <row r="502">
      <c r="A502" s="174">
        <v>45705.0</v>
      </c>
      <c r="B502" s="174">
        <v>45716.0</v>
      </c>
      <c r="C502" s="35">
        <v>238841.0</v>
      </c>
      <c r="D502" s="175" t="s">
        <v>102</v>
      </c>
      <c r="E502" s="174">
        <v>45627.0</v>
      </c>
      <c r="F502" s="176">
        <f t="shared" si="1"/>
        <v>2</v>
      </c>
      <c r="G502" s="174">
        <v>45681.0</v>
      </c>
      <c r="H502" s="176">
        <f t="shared" si="2"/>
        <v>1</v>
      </c>
      <c r="I502" s="175" t="s">
        <v>39</v>
      </c>
      <c r="J502" s="207" t="s">
        <v>512</v>
      </c>
      <c r="K502" s="208" t="s">
        <v>561</v>
      </c>
      <c r="L502" s="184"/>
      <c r="M502" s="184"/>
      <c r="N502" s="175" t="s">
        <v>17</v>
      </c>
      <c r="O502" s="178"/>
      <c r="P502" s="61"/>
      <c r="Q502" s="61"/>
      <c r="R502" s="61"/>
      <c r="S502" s="61"/>
      <c r="T502" s="61"/>
      <c r="U502" s="80"/>
      <c r="V502" s="80"/>
      <c r="W502" s="80"/>
    </row>
    <row r="503">
      <c r="A503" s="174">
        <v>45705.0</v>
      </c>
      <c r="B503" s="174">
        <v>45716.0</v>
      </c>
      <c r="C503" s="35">
        <v>242321.0</v>
      </c>
      <c r="D503" s="175" t="s">
        <v>102</v>
      </c>
      <c r="E503" s="174">
        <v>45261.0</v>
      </c>
      <c r="F503" s="176">
        <f t="shared" si="1"/>
        <v>14</v>
      </c>
      <c r="G503" s="174">
        <v>45695.0</v>
      </c>
      <c r="H503" s="176">
        <f t="shared" si="2"/>
        <v>0</v>
      </c>
      <c r="I503" s="175" t="s">
        <v>39</v>
      </c>
      <c r="J503" s="175" t="s">
        <v>31</v>
      </c>
      <c r="K503" s="179" t="s">
        <v>487</v>
      </c>
      <c r="L503" s="184"/>
      <c r="M503" s="184"/>
      <c r="N503" s="175" t="s">
        <v>17</v>
      </c>
      <c r="O503" s="178"/>
      <c r="P503" s="61"/>
      <c r="Q503" s="61"/>
      <c r="R503" s="61"/>
      <c r="S503" s="61"/>
      <c r="T503" s="61"/>
      <c r="U503" s="80"/>
      <c r="V503" s="80"/>
      <c r="W503" s="80"/>
    </row>
    <row r="504">
      <c r="A504" s="174">
        <v>45705.0</v>
      </c>
      <c r="B504" s="174">
        <v>45716.0</v>
      </c>
      <c r="C504" s="35">
        <v>108981.0</v>
      </c>
      <c r="D504" s="175" t="s">
        <v>105</v>
      </c>
      <c r="E504" s="174">
        <v>44409.0</v>
      </c>
      <c r="F504" s="176">
        <f t="shared" si="1"/>
        <v>42</v>
      </c>
      <c r="G504" s="174">
        <v>44538.0</v>
      </c>
      <c r="H504" s="176">
        <f t="shared" si="2"/>
        <v>38</v>
      </c>
      <c r="I504" s="175" t="s">
        <v>66</v>
      </c>
      <c r="J504" s="175" t="s">
        <v>512</v>
      </c>
      <c r="K504" s="208" t="s">
        <v>561</v>
      </c>
      <c r="L504" s="184"/>
      <c r="M504" s="184"/>
      <c r="N504" s="175" t="s">
        <v>17</v>
      </c>
      <c r="O504" s="178"/>
      <c r="P504" s="61"/>
      <c r="Q504" s="61"/>
      <c r="R504" s="61"/>
      <c r="S504" s="61"/>
      <c r="T504" s="61"/>
      <c r="U504" s="80"/>
      <c r="V504" s="80"/>
      <c r="W504" s="80"/>
    </row>
    <row r="505">
      <c r="A505" s="174">
        <v>45705.0</v>
      </c>
      <c r="B505" s="181">
        <v>45715.0</v>
      </c>
      <c r="C505" s="35">
        <v>82077.0</v>
      </c>
      <c r="D505" s="175" t="s">
        <v>105</v>
      </c>
      <c r="E505" s="174">
        <v>44013.0</v>
      </c>
      <c r="F505" s="176">
        <f t="shared" si="1"/>
        <v>55</v>
      </c>
      <c r="G505" s="174">
        <v>44291.0</v>
      </c>
      <c r="H505" s="176">
        <f t="shared" si="2"/>
        <v>46</v>
      </c>
      <c r="I505" s="175" t="s">
        <v>39</v>
      </c>
      <c r="J505" s="175">
        <v>505.0</v>
      </c>
      <c r="K505" s="179" t="s">
        <v>85</v>
      </c>
      <c r="L505" s="175" t="s">
        <v>54</v>
      </c>
      <c r="M505" s="175" t="s">
        <v>621</v>
      </c>
      <c r="N505" s="175" t="s">
        <v>20</v>
      </c>
      <c r="O505" s="178" t="s">
        <v>598</v>
      </c>
      <c r="P505" s="61"/>
      <c r="Q505" s="61"/>
      <c r="R505" s="61"/>
      <c r="S505" s="61"/>
      <c r="T505" s="61"/>
      <c r="U505" s="80"/>
      <c r="V505" s="80"/>
      <c r="W505" s="80"/>
    </row>
    <row r="506">
      <c r="A506" s="174">
        <v>45708.0</v>
      </c>
      <c r="B506" s="174">
        <v>45712.0</v>
      </c>
      <c r="C506" s="35">
        <v>198580.0</v>
      </c>
      <c r="D506" s="175" t="s">
        <v>173</v>
      </c>
      <c r="E506" s="174">
        <v>45231.0</v>
      </c>
      <c r="F506" s="176">
        <f t="shared" si="1"/>
        <v>15</v>
      </c>
      <c r="G506" s="174">
        <v>45308.0</v>
      </c>
      <c r="H506" s="210">
        <f t="shared" si="2"/>
        <v>13</v>
      </c>
      <c r="I506" s="175" t="s">
        <v>66</v>
      </c>
      <c r="J506" s="175">
        <v>23.0</v>
      </c>
      <c r="K506" s="179">
        <v>5200.0</v>
      </c>
      <c r="L506" s="175" t="s">
        <v>54</v>
      </c>
      <c r="M506" s="175" t="s">
        <v>521</v>
      </c>
      <c r="N506" s="175" t="s">
        <v>15</v>
      </c>
      <c r="O506" s="178" t="s">
        <v>622</v>
      </c>
      <c r="P506" s="61"/>
      <c r="Q506" s="61"/>
      <c r="R506" s="61"/>
      <c r="S506" s="61"/>
      <c r="T506" s="61"/>
      <c r="U506" s="80"/>
      <c r="V506" s="80"/>
      <c r="W506" s="80"/>
    </row>
    <row r="507">
      <c r="A507" s="174">
        <v>45705.0</v>
      </c>
      <c r="B507" s="174">
        <v>45716.0</v>
      </c>
      <c r="C507" s="35">
        <v>204004.0</v>
      </c>
      <c r="D507" s="175" t="s">
        <v>233</v>
      </c>
      <c r="E507" s="174">
        <v>45292.0</v>
      </c>
      <c r="F507" s="176">
        <f t="shared" si="1"/>
        <v>13</v>
      </c>
      <c r="G507" s="174">
        <v>45348.0</v>
      </c>
      <c r="H507" s="210">
        <f t="shared" si="2"/>
        <v>12</v>
      </c>
      <c r="I507" s="175" t="s">
        <v>62</v>
      </c>
      <c r="J507" s="175" t="s">
        <v>63</v>
      </c>
      <c r="K507" s="179" t="s">
        <v>487</v>
      </c>
      <c r="L507" s="184"/>
      <c r="M507" s="184"/>
      <c r="N507" s="175" t="s">
        <v>17</v>
      </c>
      <c r="O507" s="178"/>
      <c r="P507" s="61"/>
      <c r="Q507" s="61"/>
      <c r="R507" s="61"/>
      <c r="S507" s="61"/>
      <c r="T507" s="61"/>
      <c r="U507" s="80"/>
      <c r="V507" s="80"/>
      <c r="W507" s="80"/>
    </row>
    <row r="508">
      <c r="A508" s="174">
        <v>45705.0</v>
      </c>
      <c r="B508" s="174">
        <v>45716.0</v>
      </c>
      <c r="C508" s="35">
        <v>227000.0</v>
      </c>
      <c r="D508" s="175" t="s">
        <v>233</v>
      </c>
      <c r="E508" s="174">
        <v>45536.0</v>
      </c>
      <c r="F508" s="176">
        <f t="shared" si="1"/>
        <v>5</v>
      </c>
      <c r="G508" s="174">
        <v>45540.0</v>
      </c>
      <c r="H508" s="210">
        <f t="shared" si="2"/>
        <v>5</v>
      </c>
      <c r="I508" s="175" t="s">
        <v>46</v>
      </c>
      <c r="J508" s="175" t="s">
        <v>512</v>
      </c>
      <c r="K508" s="179">
        <v>7500.0</v>
      </c>
      <c r="L508" s="184"/>
      <c r="M508" s="184"/>
      <c r="N508" s="175" t="s">
        <v>18</v>
      </c>
      <c r="O508" s="178"/>
      <c r="P508" s="61"/>
      <c r="Q508" s="61"/>
      <c r="R508" s="61"/>
      <c r="S508" s="61"/>
      <c r="T508" s="61"/>
      <c r="U508" s="80"/>
      <c r="V508" s="80"/>
      <c r="W508" s="80"/>
    </row>
    <row r="509">
      <c r="A509" s="174">
        <v>45705.0</v>
      </c>
      <c r="B509" s="174">
        <v>45712.0</v>
      </c>
      <c r="C509" s="35">
        <v>236955.0</v>
      </c>
      <c r="D509" s="175" t="s">
        <v>173</v>
      </c>
      <c r="E509" s="174">
        <v>45536.0</v>
      </c>
      <c r="F509" s="176">
        <f t="shared" si="1"/>
        <v>5</v>
      </c>
      <c r="G509" s="177">
        <v>45644.0</v>
      </c>
      <c r="H509" s="210">
        <f t="shared" si="2"/>
        <v>2</v>
      </c>
      <c r="I509" s="175" t="s">
        <v>62</v>
      </c>
      <c r="J509" s="184"/>
      <c r="K509" s="196"/>
      <c r="L509" s="184"/>
      <c r="M509" s="184"/>
      <c r="N509" s="175" t="s">
        <v>23</v>
      </c>
      <c r="O509" s="178"/>
      <c r="P509" s="61"/>
      <c r="Q509" s="61"/>
      <c r="R509" s="61"/>
      <c r="S509" s="61"/>
      <c r="T509" s="61"/>
      <c r="U509" s="80"/>
      <c r="V509" s="80"/>
      <c r="W509" s="80"/>
    </row>
    <row r="510">
      <c r="A510" s="174">
        <v>45705.0</v>
      </c>
      <c r="B510" s="174">
        <v>45716.0</v>
      </c>
      <c r="C510" s="35">
        <v>221525.0</v>
      </c>
      <c r="D510" s="175" t="s">
        <v>173</v>
      </c>
      <c r="E510" s="174">
        <v>45413.0</v>
      </c>
      <c r="F510" s="176">
        <f t="shared" si="1"/>
        <v>9</v>
      </c>
      <c r="G510" s="174">
        <v>45488.0</v>
      </c>
      <c r="H510" s="210">
        <f t="shared" si="2"/>
        <v>7</v>
      </c>
      <c r="I510" s="175" t="s">
        <v>39</v>
      </c>
      <c r="J510" s="175" t="s">
        <v>152</v>
      </c>
      <c r="K510" s="208" t="s">
        <v>561</v>
      </c>
      <c r="L510" s="184"/>
      <c r="M510" s="184"/>
      <c r="N510" s="175" t="s">
        <v>17</v>
      </c>
      <c r="O510" s="178"/>
      <c r="P510" s="61"/>
      <c r="Q510" s="61"/>
      <c r="R510" s="61"/>
      <c r="S510" s="61"/>
      <c r="T510" s="61"/>
      <c r="U510" s="80"/>
      <c r="V510" s="80"/>
      <c r="W510" s="80"/>
    </row>
    <row r="511">
      <c r="A511" s="174">
        <v>45705.0</v>
      </c>
      <c r="B511" s="174">
        <v>45716.0</v>
      </c>
      <c r="C511" s="35">
        <v>220989.0</v>
      </c>
      <c r="D511" s="175" t="s">
        <v>173</v>
      </c>
      <c r="E511" s="174">
        <v>45444.0</v>
      </c>
      <c r="F511" s="176">
        <f t="shared" si="1"/>
        <v>8</v>
      </c>
      <c r="G511" s="174">
        <v>45483.0</v>
      </c>
      <c r="H511" s="210">
        <f t="shared" si="2"/>
        <v>7</v>
      </c>
      <c r="I511" s="175" t="s">
        <v>39</v>
      </c>
      <c r="J511" s="175">
        <v>514.0</v>
      </c>
      <c r="K511" s="179">
        <v>13500.0</v>
      </c>
      <c r="L511" s="184"/>
      <c r="M511" s="184"/>
      <c r="N511" s="175" t="s">
        <v>17</v>
      </c>
      <c r="O511" s="178"/>
      <c r="P511" s="61"/>
      <c r="Q511" s="61"/>
      <c r="R511" s="61"/>
      <c r="S511" s="61"/>
      <c r="T511" s="61"/>
      <c r="U511" s="80"/>
      <c r="V511" s="80"/>
      <c r="W511" s="80"/>
    </row>
    <row r="512">
      <c r="A512" s="174">
        <v>45705.0</v>
      </c>
      <c r="B512" s="174">
        <v>45716.0</v>
      </c>
      <c r="C512" s="35">
        <v>201330.0</v>
      </c>
      <c r="D512" s="175" t="s">
        <v>233</v>
      </c>
      <c r="E512" s="174">
        <v>45261.0</v>
      </c>
      <c r="F512" s="176">
        <f t="shared" si="1"/>
        <v>14</v>
      </c>
      <c r="G512" s="174">
        <v>45328.0</v>
      </c>
      <c r="H512" s="210">
        <f t="shared" si="2"/>
        <v>12</v>
      </c>
      <c r="I512" s="175" t="s">
        <v>39</v>
      </c>
      <c r="J512" s="175">
        <v>535.0</v>
      </c>
      <c r="K512" s="179" t="s">
        <v>85</v>
      </c>
      <c r="L512" s="184"/>
      <c r="M512" s="184"/>
      <c r="N512" s="175" t="s">
        <v>17</v>
      </c>
      <c r="O512" s="178"/>
      <c r="P512" s="61"/>
      <c r="Q512" s="61"/>
      <c r="R512" s="61"/>
      <c r="S512" s="61"/>
      <c r="T512" s="61"/>
      <c r="U512" s="80"/>
      <c r="V512" s="80"/>
      <c r="W512" s="80"/>
    </row>
    <row r="513">
      <c r="A513" s="174">
        <v>45705.0</v>
      </c>
      <c r="B513" s="174">
        <v>45716.0</v>
      </c>
      <c r="C513" s="35">
        <v>226623.0</v>
      </c>
      <c r="D513" s="175" t="s">
        <v>233</v>
      </c>
      <c r="E513" s="174">
        <v>45474.0</v>
      </c>
      <c r="F513" s="176">
        <f t="shared" si="1"/>
        <v>7</v>
      </c>
      <c r="G513" s="174">
        <v>45534.0</v>
      </c>
      <c r="H513" s="210">
        <f t="shared" si="2"/>
        <v>5</v>
      </c>
      <c r="I513" s="175" t="s">
        <v>39</v>
      </c>
      <c r="J513" s="207" t="s">
        <v>512</v>
      </c>
      <c r="K513" s="208" t="s">
        <v>561</v>
      </c>
      <c r="L513" s="184"/>
      <c r="M513" s="184"/>
      <c r="N513" s="175" t="s">
        <v>17</v>
      </c>
      <c r="O513" s="178"/>
      <c r="P513" s="61"/>
      <c r="Q513" s="61"/>
      <c r="R513" s="61"/>
      <c r="S513" s="61"/>
      <c r="T513" s="61"/>
      <c r="U513" s="80"/>
      <c r="V513" s="80"/>
      <c r="W513" s="80"/>
    </row>
    <row r="514">
      <c r="A514" s="174">
        <v>45705.0</v>
      </c>
      <c r="B514" s="174">
        <v>45716.0</v>
      </c>
      <c r="C514" s="35">
        <v>234964.0</v>
      </c>
      <c r="D514" s="175" t="s">
        <v>173</v>
      </c>
      <c r="E514" s="174">
        <v>45566.0</v>
      </c>
      <c r="F514" s="176">
        <f t="shared" si="1"/>
        <v>4</v>
      </c>
      <c r="G514" s="177">
        <v>45617.0</v>
      </c>
      <c r="H514" s="210">
        <f t="shared" si="2"/>
        <v>3</v>
      </c>
      <c r="I514" s="175" t="s">
        <v>39</v>
      </c>
      <c r="J514" s="207" t="s">
        <v>512</v>
      </c>
      <c r="K514" s="208" t="s">
        <v>561</v>
      </c>
      <c r="L514" s="184"/>
      <c r="M514" s="184"/>
      <c r="N514" s="175" t="s">
        <v>17</v>
      </c>
      <c r="O514" s="178"/>
      <c r="P514" s="61"/>
      <c r="Q514" s="61"/>
      <c r="R514" s="61"/>
      <c r="S514" s="61"/>
      <c r="T514" s="61"/>
      <c r="U514" s="80"/>
      <c r="V514" s="80"/>
      <c r="W514" s="80"/>
    </row>
    <row r="515">
      <c r="A515" s="174">
        <v>45705.0</v>
      </c>
      <c r="B515" s="174">
        <v>45716.0</v>
      </c>
      <c r="C515" s="35">
        <v>237877.0</v>
      </c>
      <c r="D515" s="175" t="s">
        <v>173</v>
      </c>
      <c r="E515" s="174">
        <v>45627.0</v>
      </c>
      <c r="F515" s="176">
        <f t="shared" si="1"/>
        <v>2</v>
      </c>
      <c r="G515" s="177">
        <v>45654.0</v>
      </c>
      <c r="H515" s="210">
        <f t="shared" si="2"/>
        <v>2</v>
      </c>
      <c r="I515" s="175" t="s">
        <v>66</v>
      </c>
      <c r="J515" s="207" t="s">
        <v>512</v>
      </c>
      <c r="K515" s="208" t="s">
        <v>561</v>
      </c>
      <c r="L515" s="184"/>
      <c r="M515" s="184"/>
      <c r="N515" s="175" t="s">
        <v>17</v>
      </c>
      <c r="O515" s="178"/>
      <c r="P515" s="61"/>
      <c r="Q515" s="61"/>
      <c r="R515" s="61"/>
      <c r="S515" s="61"/>
      <c r="T515" s="61"/>
      <c r="U515" s="80"/>
      <c r="V515" s="80"/>
      <c r="W515" s="80"/>
    </row>
    <row r="516">
      <c r="A516" s="174">
        <v>45705.0</v>
      </c>
      <c r="B516" s="174">
        <v>45716.0</v>
      </c>
      <c r="C516" s="35">
        <v>239547.0</v>
      </c>
      <c r="D516" s="175" t="s">
        <v>173</v>
      </c>
      <c r="E516" s="174">
        <v>45658.0</v>
      </c>
      <c r="F516" s="176">
        <f t="shared" si="1"/>
        <v>1</v>
      </c>
      <c r="G516" s="174">
        <v>45672.0</v>
      </c>
      <c r="H516" s="210">
        <f t="shared" si="2"/>
        <v>1</v>
      </c>
      <c r="I516" s="175" t="s">
        <v>43</v>
      </c>
      <c r="J516" s="207" t="s">
        <v>512</v>
      </c>
      <c r="K516" s="208" t="s">
        <v>561</v>
      </c>
      <c r="L516" s="184"/>
      <c r="M516" s="184"/>
      <c r="N516" s="175" t="s">
        <v>17</v>
      </c>
      <c r="O516" s="178"/>
      <c r="P516" s="61"/>
      <c r="Q516" s="61"/>
      <c r="R516" s="61"/>
      <c r="S516" s="61"/>
      <c r="T516" s="61"/>
      <c r="U516" s="80"/>
      <c r="V516" s="80"/>
      <c r="W516" s="80"/>
    </row>
    <row r="517">
      <c r="A517" s="174">
        <v>45705.0</v>
      </c>
      <c r="B517" s="174">
        <v>45716.0</v>
      </c>
      <c r="C517" s="35">
        <v>240224.0</v>
      </c>
      <c r="D517" s="175" t="s">
        <v>173</v>
      </c>
      <c r="E517" s="174">
        <v>45566.0</v>
      </c>
      <c r="F517" s="176">
        <f t="shared" si="1"/>
        <v>4</v>
      </c>
      <c r="G517" s="174">
        <v>45678.0</v>
      </c>
      <c r="H517" s="210">
        <f t="shared" si="2"/>
        <v>1</v>
      </c>
      <c r="I517" s="175" t="s">
        <v>39</v>
      </c>
      <c r="J517" s="207" t="s">
        <v>512</v>
      </c>
      <c r="K517" s="208" t="s">
        <v>561</v>
      </c>
      <c r="L517" s="184"/>
      <c r="M517" s="184"/>
      <c r="N517" s="175" t="s">
        <v>17</v>
      </c>
      <c r="O517" s="178"/>
      <c r="P517" s="61"/>
      <c r="Q517" s="61"/>
      <c r="R517" s="61"/>
      <c r="S517" s="61"/>
      <c r="T517" s="61"/>
      <c r="U517" s="80"/>
      <c r="V517" s="80"/>
      <c r="W517" s="80"/>
    </row>
    <row r="518">
      <c r="A518" s="174">
        <v>45705.0</v>
      </c>
      <c r="B518" s="174">
        <v>45716.0</v>
      </c>
      <c r="C518" s="35">
        <v>241484.0</v>
      </c>
      <c r="D518" s="175" t="s">
        <v>173</v>
      </c>
      <c r="E518" s="174">
        <v>45566.0</v>
      </c>
      <c r="F518" s="176">
        <f t="shared" si="1"/>
        <v>4</v>
      </c>
      <c r="G518" s="174">
        <v>45688.0</v>
      </c>
      <c r="H518" s="210">
        <f t="shared" si="2"/>
        <v>0</v>
      </c>
      <c r="I518" s="175" t="s">
        <v>62</v>
      </c>
      <c r="J518" s="207" t="s">
        <v>512</v>
      </c>
      <c r="K518" s="208" t="s">
        <v>561</v>
      </c>
      <c r="L518" s="184"/>
      <c r="M518" s="184"/>
      <c r="N518" s="175" t="s">
        <v>17</v>
      </c>
      <c r="O518" s="178"/>
      <c r="P518" s="61"/>
      <c r="Q518" s="61"/>
      <c r="R518" s="61"/>
      <c r="S518" s="61"/>
      <c r="T518" s="61"/>
      <c r="U518" s="80"/>
      <c r="V518" s="80"/>
      <c r="W518" s="80"/>
    </row>
    <row r="519">
      <c r="A519" s="174">
        <v>45705.0</v>
      </c>
      <c r="B519" s="174">
        <v>45716.0</v>
      </c>
      <c r="C519" s="35">
        <v>241760.0</v>
      </c>
      <c r="D519" s="175" t="s">
        <v>173</v>
      </c>
      <c r="E519" s="174">
        <v>45658.0</v>
      </c>
      <c r="F519" s="176">
        <f t="shared" si="1"/>
        <v>1</v>
      </c>
      <c r="G519" s="174">
        <v>45695.0</v>
      </c>
      <c r="H519" s="210">
        <f t="shared" si="2"/>
        <v>0</v>
      </c>
      <c r="I519" s="175" t="s">
        <v>43</v>
      </c>
      <c r="J519" s="207" t="s">
        <v>512</v>
      </c>
      <c r="K519" s="208" t="s">
        <v>561</v>
      </c>
      <c r="L519" s="184"/>
      <c r="M519" s="184"/>
      <c r="N519" s="175" t="s">
        <v>17</v>
      </c>
      <c r="O519" s="178"/>
      <c r="P519" s="61"/>
      <c r="Q519" s="61"/>
      <c r="R519" s="61"/>
      <c r="S519" s="61"/>
      <c r="T519" s="61"/>
      <c r="U519" s="80"/>
      <c r="V519" s="80"/>
      <c r="W519" s="80"/>
    </row>
    <row r="520">
      <c r="A520" s="174">
        <v>45705.0</v>
      </c>
      <c r="B520" s="174">
        <v>45716.0</v>
      </c>
      <c r="C520" s="35">
        <v>212892.0</v>
      </c>
      <c r="D520" s="175" t="s">
        <v>106</v>
      </c>
      <c r="E520" s="174">
        <v>45323.0</v>
      </c>
      <c r="F520" s="176">
        <f t="shared" si="1"/>
        <v>12</v>
      </c>
      <c r="G520" s="174">
        <v>45414.0</v>
      </c>
      <c r="H520" s="210">
        <f t="shared" si="2"/>
        <v>9</v>
      </c>
      <c r="I520" s="175" t="s">
        <v>66</v>
      </c>
      <c r="J520" s="175">
        <v>35.0</v>
      </c>
      <c r="K520" s="179" t="s">
        <v>85</v>
      </c>
      <c r="L520" s="184"/>
      <c r="M520" s="175" t="s">
        <v>208</v>
      </c>
      <c r="N520" s="175" t="s">
        <v>21</v>
      </c>
      <c r="O520" s="178" t="s">
        <v>208</v>
      </c>
      <c r="P520" s="61"/>
      <c r="Q520" s="61"/>
      <c r="R520" s="61"/>
      <c r="S520" s="61"/>
      <c r="T520" s="61"/>
      <c r="U520" s="80"/>
      <c r="V520" s="80"/>
      <c r="W520" s="80"/>
    </row>
    <row r="521">
      <c r="A521" s="174">
        <v>45705.0</v>
      </c>
      <c r="B521" s="174">
        <v>45716.0</v>
      </c>
      <c r="C521" s="35">
        <v>211376.0</v>
      </c>
      <c r="D521" s="175" t="s">
        <v>106</v>
      </c>
      <c r="E521" s="174">
        <v>45352.0</v>
      </c>
      <c r="F521" s="176">
        <f t="shared" si="1"/>
        <v>11</v>
      </c>
      <c r="G521" s="174">
        <v>45401.0</v>
      </c>
      <c r="H521" s="210">
        <f t="shared" si="2"/>
        <v>10</v>
      </c>
      <c r="I521" s="175" t="s">
        <v>39</v>
      </c>
      <c r="J521" s="175" t="s">
        <v>31</v>
      </c>
      <c r="K521" s="179" t="s">
        <v>487</v>
      </c>
      <c r="L521" s="175" t="s">
        <v>54</v>
      </c>
      <c r="M521" s="175" t="s">
        <v>623</v>
      </c>
      <c r="N521" s="175" t="s">
        <v>87</v>
      </c>
      <c r="O521" s="178" t="s">
        <v>624</v>
      </c>
      <c r="P521" s="61"/>
      <c r="Q521" s="61"/>
      <c r="R521" s="61"/>
      <c r="S521" s="61"/>
      <c r="T521" s="61"/>
      <c r="U521" s="80"/>
      <c r="V521" s="80"/>
      <c r="W521" s="80"/>
    </row>
    <row r="522">
      <c r="A522" s="174">
        <v>45705.0</v>
      </c>
      <c r="B522" s="174">
        <v>45716.0</v>
      </c>
      <c r="C522" s="35">
        <v>218681.0</v>
      </c>
      <c r="D522" s="175" t="s">
        <v>106</v>
      </c>
      <c r="E522" s="174">
        <v>45413.0</v>
      </c>
      <c r="F522" s="176">
        <f t="shared" si="1"/>
        <v>9</v>
      </c>
      <c r="G522" s="174">
        <v>45463.0</v>
      </c>
      <c r="H522" s="210">
        <f t="shared" si="2"/>
        <v>8</v>
      </c>
      <c r="I522" s="175" t="s">
        <v>121</v>
      </c>
      <c r="J522" s="175" t="s">
        <v>625</v>
      </c>
      <c r="K522" s="208" t="s">
        <v>561</v>
      </c>
      <c r="L522" s="184"/>
      <c r="M522" s="184"/>
      <c r="N522" s="175" t="s">
        <v>17</v>
      </c>
      <c r="O522" s="178"/>
      <c r="P522" s="61"/>
      <c r="Q522" s="61"/>
      <c r="R522" s="61"/>
      <c r="S522" s="61"/>
      <c r="T522" s="61"/>
      <c r="U522" s="80"/>
      <c r="V522" s="80"/>
      <c r="W522" s="80"/>
    </row>
    <row r="523">
      <c r="A523" s="174">
        <v>45705.0</v>
      </c>
      <c r="B523" s="174">
        <v>45716.0</v>
      </c>
      <c r="C523" s="35">
        <v>223144.0</v>
      </c>
      <c r="D523" s="175" t="s">
        <v>106</v>
      </c>
      <c r="E523" s="174">
        <v>45139.0</v>
      </c>
      <c r="F523" s="176">
        <f t="shared" si="1"/>
        <v>18</v>
      </c>
      <c r="G523" s="174">
        <v>45502.0</v>
      </c>
      <c r="H523" s="210">
        <f t="shared" si="2"/>
        <v>6</v>
      </c>
      <c r="I523" s="175" t="s">
        <v>66</v>
      </c>
      <c r="J523" s="175" t="s">
        <v>512</v>
      </c>
      <c r="K523" s="208" t="s">
        <v>561</v>
      </c>
      <c r="L523" s="184"/>
      <c r="M523" s="184"/>
      <c r="N523" s="175" t="s">
        <v>17</v>
      </c>
      <c r="O523" s="178"/>
      <c r="P523" s="61"/>
      <c r="Q523" s="61"/>
      <c r="R523" s="61"/>
      <c r="S523" s="61"/>
      <c r="T523" s="61"/>
      <c r="U523" s="80"/>
      <c r="V523" s="80"/>
      <c r="W523" s="80"/>
    </row>
    <row r="524">
      <c r="A524" s="174">
        <v>45705.0</v>
      </c>
      <c r="B524" s="174">
        <v>45716.0</v>
      </c>
      <c r="C524" s="35">
        <v>227235.0</v>
      </c>
      <c r="D524" s="175" t="s">
        <v>106</v>
      </c>
      <c r="E524" s="174">
        <v>45505.0</v>
      </c>
      <c r="F524" s="176">
        <f t="shared" si="1"/>
        <v>6</v>
      </c>
      <c r="G524" s="174">
        <v>45545.0</v>
      </c>
      <c r="H524" s="210">
        <f t="shared" si="2"/>
        <v>5</v>
      </c>
      <c r="I524" s="175" t="s">
        <v>39</v>
      </c>
      <c r="J524" s="207" t="s">
        <v>512</v>
      </c>
      <c r="K524" s="208" t="s">
        <v>561</v>
      </c>
      <c r="L524" s="184"/>
      <c r="M524" s="184"/>
      <c r="N524" s="175" t="s">
        <v>17</v>
      </c>
      <c r="O524" s="178"/>
      <c r="P524" s="61"/>
      <c r="Q524" s="61"/>
      <c r="R524" s="61"/>
      <c r="S524" s="61"/>
      <c r="T524" s="61"/>
      <c r="U524" s="80"/>
      <c r="V524" s="80"/>
      <c r="W524" s="80"/>
    </row>
    <row r="525">
      <c r="A525" s="174">
        <v>45705.0</v>
      </c>
      <c r="B525" s="174">
        <v>45716.0</v>
      </c>
      <c r="C525" s="35">
        <v>229531.0</v>
      </c>
      <c r="D525" s="175" t="s">
        <v>106</v>
      </c>
      <c r="E525" s="174">
        <v>45505.0</v>
      </c>
      <c r="F525" s="176">
        <f t="shared" si="1"/>
        <v>6</v>
      </c>
      <c r="G525" s="177">
        <v>45576.0</v>
      </c>
      <c r="H525" s="210">
        <f t="shared" si="2"/>
        <v>4</v>
      </c>
      <c r="I525" s="175" t="s">
        <v>39</v>
      </c>
      <c r="J525" s="207" t="s">
        <v>512</v>
      </c>
      <c r="K525" s="208" t="s">
        <v>561</v>
      </c>
      <c r="L525" s="184"/>
      <c r="M525" s="184"/>
      <c r="N525" s="175" t="s">
        <v>17</v>
      </c>
      <c r="O525" s="178"/>
      <c r="P525" s="61"/>
      <c r="Q525" s="61"/>
      <c r="R525" s="61"/>
      <c r="S525" s="61"/>
      <c r="T525" s="61"/>
      <c r="U525" s="80"/>
      <c r="V525" s="80"/>
      <c r="W525" s="80"/>
    </row>
    <row r="526">
      <c r="A526" s="174">
        <v>45705.0</v>
      </c>
      <c r="B526" s="174">
        <v>45716.0</v>
      </c>
      <c r="C526" s="35">
        <v>233640.0</v>
      </c>
      <c r="D526" s="175" t="s">
        <v>106</v>
      </c>
      <c r="E526" s="174">
        <v>45566.0</v>
      </c>
      <c r="F526" s="176">
        <f t="shared" si="1"/>
        <v>4</v>
      </c>
      <c r="G526" s="174">
        <v>45603.0</v>
      </c>
      <c r="H526" s="210">
        <f t="shared" si="2"/>
        <v>3</v>
      </c>
      <c r="I526" s="175" t="s">
        <v>39</v>
      </c>
      <c r="J526" s="207" t="s">
        <v>512</v>
      </c>
      <c r="K526" s="208" t="s">
        <v>561</v>
      </c>
      <c r="L526" s="184"/>
      <c r="M526" s="184"/>
      <c r="N526" s="175" t="s">
        <v>17</v>
      </c>
      <c r="O526" s="178"/>
      <c r="P526" s="61"/>
      <c r="Q526" s="61"/>
      <c r="R526" s="61"/>
      <c r="S526" s="61"/>
      <c r="T526" s="61"/>
      <c r="U526" s="80"/>
      <c r="V526" s="80"/>
      <c r="W526" s="80"/>
    </row>
    <row r="527">
      <c r="A527" s="174">
        <v>45705.0</v>
      </c>
      <c r="B527" s="174">
        <v>45716.0</v>
      </c>
      <c r="C527" s="35">
        <v>234380.0</v>
      </c>
      <c r="D527" s="175" t="s">
        <v>106</v>
      </c>
      <c r="E527" s="174">
        <v>45566.0</v>
      </c>
      <c r="F527" s="176">
        <f t="shared" si="1"/>
        <v>4</v>
      </c>
      <c r="G527" s="177">
        <v>45622.0</v>
      </c>
      <c r="H527" s="210">
        <f t="shared" si="2"/>
        <v>3</v>
      </c>
      <c r="I527" s="175" t="s">
        <v>43</v>
      </c>
      <c r="J527" s="207" t="s">
        <v>512</v>
      </c>
      <c r="K527" s="208" t="s">
        <v>561</v>
      </c>
      <c r="L527" s="184"/>
      <c r="M527" s="184"/>
      <c r="N527" s="175" t="s">
        <v>17</v>
      </c>
      <c r="O527" s="178"/>
      <c r="P527" s="61"/>
      <c r="Q527" s="61"/>
      <c r="R527" s="61"/>
      <c r="S527" s="61"/>
      <c r="T527" s="61"/>
      <c r="U527" s="80"/>
      <c r="V527" s="80"/>
      <c r="W527" s="80"/>
    </row>
    <row r="528">
      <c r="A528" s="174">
        <v>45705.0</v>
      </c>
      <c r="B528" s="174">
        <v>45716.0</v>
      </c>
      <c r="C528" s="35">
        <v>238153.0</v>
      </c>
      <c r="D528" s="175" t="s">
        <v>106</v>
      </c>
      <c r="E528" s="174">
        <v>45536.0</v>
      </c>
      <c r="F528" s="176">
        <f t="shared" si="1"/>
        <v>5</v>
      </c>
      <c r="G528" s="174">
        <v>45664.0</v>
      </c>
      <c r="H528" s="210">
        <f t="shared" si="2"/>
        <v>1</v>
      </c>
      <c r="I528" s="175" t="s">
        <v>39</v>
      </c>
      <c r="J528" s="207" t="s">
        <v>512</v>
      </c>
      <c r="K528" s="208" t="s">
        <v>561</v>
      </c>
      <c r="L528" s="184"/>
      <c r="M528" s="184"/>
      <c r="N528" s="175" t="s">
        <v>17</v>
      </c>
      <c r="O528" s="178"/>
      <c r="P528" s="61"/>
      <c r="Q528" s="61"/>
      <c r="R528" s="61"/>
      <c r="S528" s="61"/>
      <c r="T528" s="61"/>
      <c r="U528" s="80"/>
      <c r="V528" s="80"/>
      <c r="W528" s="80"/>
    </row>
    <row r="529">
      <c r="A529" s="174">
        <v>45705.0</v>
      </c>
      <c r="B529" s="174">
        <v>45716.0</v>
      </c>
      <c r="C529" s="35">
        <v>239687.0</v>
      </c>
      <c r="D529" s="175" t="s">
        <v>106</v>
      </c>
      <c r="E529" s="174">
        <v>45597.0</v>
      </c>
      <c r="F529" s="176">
        <f t="shared" si="1"/>
        <v>3</v>
      </c>
      <c r="G529" s="174">
        <v>45681.0</v>
      </c>
      <c r="H529" s="210">
        <f t="shared" si="2"/>
        <v>1</v>
      </c>
      <c r="I529" s="175" t="s">
        <v>43</v>
      </c>
      <c r="J529" s="207" t="s">
        <v>512</v>
      </c>
      <c r="K529" s="208" t="s">
        <v>561</v>
      </c>
      <c r="L529" s="184"/>
      <c r="M529" s="184"/>
      <c r="N529" s="175" t="s">
        <v>17</v>
      </c>
      <c r="O529" s="178"/>
      <c r="P529" s="61"/>
      <c r="Q529" s="61"/>
      <c r="R529" s="61"/>
      <c r="S529" s="61"/>
      <c r="T529" s="61"/>
      <c r="U529" s="80"/>
      <c r="V529" s="80"/>
      <c r="W529" s="80"/>
    </row>
    <row r="530">
      <c r="A530" s="174">
        <v>45705.0</v>
      </c>
      <c r="B530" s="174">
        <v>45716.0</v>
      </c>
      <c r="C530" s="35">
        <v>242331.0</v>
      </c>
      <c r="D530" s="175" t="s">
        <v>106</v>
      </c>
      <c r="E530" s="174">
        <v>45658.0</v>
      </c>
      <c r="F530" s="176">
        <f t="shared" si="1"/>
        <v>1</v>
      </c>
      <c r="G530" s="174">
        <v>45695.0</v>
      </c>
      <c r="H530" s="210">
        <f t="shared" si="2"/>
        <v>0</v>
      </c>
      <c r="I530" s="175" t="s">
        <v>62</v>
      </c>
      <c r="J530" s="207" t="s">
        <v>512</v>
      </c>
      <c r="K530" s="208" t="s">
        <v>561</v>
      </c>
      <c r="L530" s="184"/>
      <c r="M530" s="184"/>
      <c r="N530" s="175" t="s">
        <v>17</v>
      </c>
      <c r="O530" s="178"/>
      <c r="P530" s="61"/>
      <c r="Q530" s="61"/>
      <c r="R530" s="61"/>
      <c r="S530" s="61"/>
      <c r="T530" s="61"/>
      <c r="U530" s="80"/>
      <c r="V530" s="80"/>
      <c r="W530" s="80"/>
    </row>
    <row r="531">
      <c r="A531" s="174">
        <v>45705.0</v>
      </c>
      <c r="B531" s="181">
        <v>45715.0</v>
      </c>
      <c r="C531" s="35">
        <v>51561.0</v>
      </c>
      <c r="D531" s="175" t="s">
        <v>109</v>
      </c>
      <c r="E531" s="174">
        <v>43770.0</v>
      </c>
      <c r="F531" s="176">
        <f t="shared" si="1"/>
        <v>63</v>
      </c>
      <c r="G531" s="174">
        <v>43985.0</v>
      </c>
      <c r="H531" s="210">
        <f t="shared" si="2"/>
        <v>56</v>
      </c>
      <c r="I531" s="175" t="s">
        <v>39</v>
      </c>
      <c r="J531" s="175">
        <v>505.0</v>
      </c>
      <c r="K531" s="208" t="s">
        <v>561</v>
      </c>
      <c r="L531" s="175" t="s">
        <v>54</v>
      </c>
      <c r="M531" s="175" t="s">
        <v>626</v>
      </c>
      <c r="N531" s="175" t="s">
        <v>20</v>
      </c>
      <c r="O531" s="178" t="s">
        <v>598</v>
      </c>
      <c r="P531" s="61"/>
      <c r="Q531" s="61"/>
      <c r="R531" s="61"/>
      <c r="S531" s="61"/>
      <c r="T531" s="61"/>
      <c r="U531" s="80"/>
      <c r="V531" s="80"/>
      <c r="W531" s="80"/>
    </row>
    <row r="532">
      <c r="A532" s="174">
        <v>45705.0</v>
      </c>
      <c r="B532" s="174">
        <v>45716.0</v>
      </c>
      <c r="C532" s="35">
        <v>196497.0</v>
      </c>
      <c r="D532" s="175" t="s">
        <v>109</v>
      </c>
      <c r="E532" s="174">
        <v>45078.0</v>
      </c>
      <c r="F532" s="176">
        <f t="shared" si="1"/>
        <v>20</v>
      </c>
      <c r="G532" s="177">
        <v>45282.0</v>
      </c>
      <c r="H532" s="210">
        <f t="shared" si="2"/>
        <v>14</v>
      </c>
      <c r="I532" s="175" t="s">
        <v>62</v>
      </c>
      <c r="J532" s="175">
        <v>105.0</v>
      </c>
      <c r="K532" s="208" t="s">
        <v>561</v>
      </c>
      <c r="L532" s="184"/>
      <c r="M532" s="184"/>
      <c r="N532" s="175" t="s">
        <v>17</v>
      </c>
      <c r="O532" s="178"/>
      <c r="P532" s="61"/>
      <c r="Q532" s="61"/>
      <c r="R532" s="61"/>
      <c r="S532" s="61"/>
      <c r="T532" s="61"/>
      <c r="U532" s="80"/>
      <c r="V532" s="80"/>
      <c r="W532" s="80"/>
    </row>
    <row r="533">
      <c r="A533" s="174">
        <v>45705.0</v>
      </c>
      <c r="B533" s="174">
        <v>45716.0</v>
      </c>
      <c r="C533" s="35">
        <v>230892.0</v>
      </c>
      <c r="D533" s="175" t="s">
        <v>109</v>
      </c>
      <c r="E533" s="174">
        <v>45047.0</v>
      </c>
      <c r="F533" s="176">
        <f t="shared" si="1"/>
        <v>21</v>
      </c>
      <c r="G533" s="177">
        <v>45580.0</v>
      </c>
      <c r="H533" s="210">
        <f t="shared" si="2"/>
        <v>4</v>
      </c>
      <c r="I533" s="175" t="s">
        <v>39</v>
      </c>
      <c r="J533" s="175">
        <v>535.0</v>
      </c>
      <c r="K533" s="208" t="s">
        <v>561</v>
      </c>
      <c r="L533" s="184"/>
      <c r="M533" s="184"/>
      <c r="N533" s="175" t="s">
        <v>17</v>
      </c>
      <c r="O533" s="178"/>
      <c r="P533" s="61"/>
      <c r="Q533" s="61"/>
      <c r="R533" s="61"/>
      <c r="S533" s="61"/>
      <c r="T533" s="61"/>
      <c r="U533" s="80"/>
      <c r="V533" s="80"/>
      <c r="W533" s="80"/>
    </row>
    <row r="534">
      <c r="A534" s="174">
        <v>45705.0</v>
      </c>
      <c r="B534" s="174">
        <v>45716.0</v>
      </c>
      <c r="C534" s="35">
        <v>179754.0</v>
      </c>
      <c r="D534" s="175" t="s">
        <v>108</v>
      </c>
      <c r="E534" s="174">
        <v>45078.0</v>
      </c>
      <c r="F534" s="176">
        <f t="shared" si="1"/>
        <v>20</v>
      </c>
      <c r="G534" s="174">
        <v>45132.0</v>
      </c>
      <c r="H534" s="211">
        <f t="shared" si="2"/>
        <v>19</v>
      </c>
      <c r="I534" s="175" t="s">
        <v>43</v>
      </c>
      <c r="J534" s="207" t="s">
        <v>512</v>
      </c>
      <c r="K534" s="208" t="s">
        <v>561</v>
      </c>
      <c r="L534" s="184"/>
      <c r="M534" s="184"/>
      <c r="N534" s="175" t="s">
        <v>17</v>
      </c>
      <c r="O534" s="178"/>
      <c r="P534" s="61"/>
      <c r="Q534" s="61"/>
      <c r="R534" s="61"/>
      <c r="S534" s="61"/>
      <c r="T534" s="61"/>
      <c r="U534" s="80"/>
      <c r="V534" s="80"/>
      <c r="W534" s="80"/>
    </row>
    <row r="535">
      <c r="A535" s="174">
        <v>45705.0</v>
      </c>
      <c r="B535" s="174">
        <v>45716.0</v>
      </c>
      <c r="C535" s="35">
        <v>223300.0</v>
      </c>
      <c r="D535" s="175" t="s">
        <v>110</v>
      </c>
      <c r="E535" s="174">
        <v>45323.0</v>
      </c>
      <c r="F535" s="176">
        <f t="shared" si="1"/>
        <v>12</v>
      </c>
      <c r="G535" s="174">
        <v>45505.0</v>
      </c>
      <c r="H535" s="210">
        <f t="shared" si="2"/>
        <v>6</v>
      </c>
      <c r="I535" s="175" t="s">
        <v>43</v>
      </c>
      <c r="J535" s="175" t="s">
        <v>101</v>
      </c>
      <c r="K535" s="179">
        <v>4000.0</v>
      </c>
      <c r="L535" s="175" t="s">
        <v>70</v>
      </c>
      <c r="M535" s="175" t="s">
        <v>627</v>
      </c>
      <c r="N535" s="175" t="s">
        <v>20</v>
      </c>
      <c r="O535" s="178" t="s">
        <v>511</v>
      </c>
      <c r="P535" s="61"/>
      <c r="Q535" s="61"/>
      <c r="R535" s="61"/>
      <c r="S535" s="61"/>
      <c r="T535" s="61"/>
      <c r="U535" s="80"/>
      <c r="V535" s="80"/>
      <c r="W535" s="80"/>
    </row>
    <row r="536">
      <c r="A536" s="174">
        <v>45705.0</v>
      </c>
      <c r="B536" s="174">
        <v>45716.0</v>
      </c>
      <c r="C536" s="35">
        <v>227556.0</v>
      </c>
      <c r="D536" s="175" t="s">
        <v>110</v>
      </c>
      <c r="E536" s="174">
        <v>45536.0</v>
      </c>
      <c r="F536" s="176">
        <f t="shared" si="1"/>
        <v>5</v>
      </c>
      <c r="G536" s="174">
        <v>45545.0</v>
      </c>
      <c r="H536" s="210">
        <f t="shared" si="2"/>
        <v>5</v>
      </c>
      <c r="I536" s="175" t="s">
        <v>43</v>
      </c>
      <c r="J536" s="175" t="s">
        <v>101</v>
      </c>
      <c r="K536" s="179">
        <v>5000.0</v>
      </c>
      <c r="L536" s="184"/>
      <c r="M536" s="184"/>
      <c r="N536" s="175" t="s">
        <v>17</v>
      </c>
      <c r="O536" s="178"/>
      <c r="P536" s="61"/>
      <c r="Q536" s="61"/>
      <c r="R536" s="61"/>
      <c r="S536" s="61"/>
      <c r="T536" s="61"/>
      <c r="U536" s="80"/>
      <c r="V536" s="80"/>
      <c r="W536" s="80"/>
    </row>
    <row r="537">
      <c r="A537" s="174">
        <v>45705.0</v>
      </c>
      <c r="B537" s="174">
        <v>45716.0</v>
      </c>
      <c r="C537" s="35">
        <v>202939.0</v>
      </c>
      <c r="D537" s="175" t="s">
        <v>110</v>
      </c>
      <c r="E537" s="174">
        <v>45323.0</v>
      </c>
      <c r="F537" s="176">
        <f t="shared" si="1"/>
        <v>12</v>
      </c>
      <c r="G537" s="174">
        <v>45345.0</v>
      </c>
      <c r="H537" s="210">
        <f t="shared" si="2"/>
        <v>12</v>
      </c>
      <c r="I537" s="175" t="s">
        <v>62</v>
      </c>
      <c r="J537" s="175">
        <v>102.0</v>
      </c>
      <c r="K537" s="179">
        <v>2000.0</v>
      </c>
      <c r="L537" s="175"/>
      <c r="M537" s="175"/>
      <c r="N537" s="175" t="s">
        <v>17</v>
      </c>
      <c r="O537" s="178"/>
      <c r="P537" s="61"/>
      <c r="Q537" s="61"/>
      <c r="R537" s="61"/>
      <c r="S537" s="61"/>
      <c r="T537" s="61"/>
      <c r="U537" s="80"/>
      <c r="V537" s="80"/>
      <c r="W537" s="80"/>
    </row>
    <row r="538">
      <c r="A538" s="174">
        <v>45705.0</v>
      </c>
      <c r="B538" s="174">
        <v>45712.0</v>
      </c>
      <c r="C538" s="35">
        <v>238786.0</v>
      </c>
      <c r="D538" s="175" t="s">
        <v>110</v>
      </c>
      <c r="E538" s="174">
        <v>45474.0</v>
      </c>
      <c r="F538" s="176">
        <f t="shared" si="1"/>
        <v>7</v>
      </c>
      <c r="G538" s="174">
        <v>45667.0</v>
      </c>
      <c r="H538" s="210">
        <f t="shared" si="2"/>
        <v>1</v>
      </c>
      <c r="I538" s="175" t="s">
        <v>43</v>
      </c>
      <c r="J538" s="175">
        <v>312.0</v>
      </c>
      <c r="K538" s="179">
        <v>1900.0</v>
      </c>
      <c r="L538" s="175" t="s">
        <v>68</v>
      </c>
      <c r="M538" s="175" t="s">
        <v>53</v>
      </c>
      <c r="N538" s="175" t="s">
        <v>15</v>
      </c>
      <c r="O538" s="178" t="s">
        <v>628</v>
      </c>
      <c r="P538" s="61"/>
      <c r="Q538" s="61"/>
      <c r="R538" s="61"/>
      <c r="S538" s="61"/>
      <c r="T538" s="61"/>
      <c r="U538" s="80"/>
      <c r="V538" s="80"/>
      <c r="W538" s="80"/>
    </row>
    <row r="539">
      <c r="A539" s="174">
        <v>45702.0</v>
      </c>
      <c r="B539" s="174">
        <v>45712.0</v>
      </c>
      <c r="C539" s="35">
        <v>158955.0</v>
      </c>
      <c r="D539" s="175" t="s">
        <v>110</v>
      </c>
      <c r="E539" s="174">
        <v>44774.0</v>
      </c>
      <c r="F539" s="176">
        <f t="shared" si="1"/>
        <v>30</v>
      </c>
      <c r="G539" s="174">
        <v>44959.0</v>
      </c>
      <c r="H539" s="210">
        <f t="shared" si="2"/>
        <v>24</v>
      </c>
      <c r="I539" s="175" t="s">
        <v>629</v>
      </c>
      <c r="J539" s="175" t="s">
        <v>630</v>
      </c>
      <c r="K539" s="179">
        <v>14000.0</v>
      </c>
      <c r="L539" s="175" t="s">
        <v>54</v>
      </c>
      <c r="M539" s="175" t="s">
        <v>53</v>
      </c>
      <c r="N539" s="175" t="s">
        <v>15</v>
      </c>
      <c r="O539" s="178" t="s">
        <v>631</v>
      </c>
      <c r="P539" s="61"/>
      <c r="Q539" s="61"/>
      <c r="R539" s="61"/>
      <c r="S539" s="61"/>
      <c r="T539" s="61"/>
      <c r="U539" s="80"/>
      <c r="V539" s="80"/>
      <c r="W539" s="80"/>
    </row>
    <row r="540">
      <c r="A540" s="174">
        <v>45705.0</v>
      </c>
      <c r="B540" s="174">
        <v>45716.0</v>
      </c>
      <c r="C540" s="35">
        <v>234744.0</v>
      </c>
      <c r="D540" s="175" t="s">
        <v>110</v>
      </c>
      <c r="E540" s="174">
        <v>45474.0</v>
      </c>
      <c r="F540" s="176">
        <f t="shared" si="1"/>
        <v>7</v>
      </c>
      <c r="G540" s="177">
        <v>45617.0</v>
      </c>
      <c r="H540" s="210">
        <f t="shared" si="2"/>
        <v>3</v>
      </c>
      <c r="I540" s="175" t="s">
        <v>39</v>
      </c>
      <c r="J540" s="207" t="s">
        <v>512</v>
      </c>
      <c r="K540" s="208" t="s">
        <v>561</v>
      </c>
      <c r="L540" s="184"/>
      <c r="M540" s="184"/>
      <c r="N540" s="175" t="s">
        <v>17</v>
      </c>
      <c r="O540" s="178"/>
      <c r="P540" s="61"/>
      <c r="Q540" s="61"/>
      <c r="R540" s="61"/>
      <c r="S540" s="61"/>
      <c r="T540" s="61"/>
      <c r="U540" s="80"/>
      <c r="V540" s="80"/>
      <c r="W540" s="80"/>
    </row>
    <row r="541">
      <c r="A541" s="174">
        <v>45705.0</v>
      </c>
      <c r="B541" s="174">
        <v>45716.0</v>
      </c>
      <c r="C541" s="35">
        <v>238371.0</v>
      </c>
      <c r="D541" s="175" t="s">
        <v>110</v>
      </c>
      <c r="E541" s="174">
        <v>45658.0</v>
      </c>
      <c r="F541" s="176">
        <f t="shared" si="1"/>
        <v>1</v>
      </c>
      <c r="G541" s="174">
        <v>45664.0</v>
      </c>
      <c r="H541" s="210">
        <f t="shared" si="2"/>
        <v>1</v>
      </c>
      <c r="I541" s="175" t="s">
        <v>39</v>
      </c>
      <c r="J541" s="207" t="s">
        <v>512</v>
      </c>
      <c r="K541" s="208" t="s">
        <v>561</v>
      </c>
      <c r="L541" s="184"/>
      <c r="M541" s="184"/>
      <c r="N541" s="175" t="s">
        <v>17</v>
      </c>
      <c r="O541" s="178"/>
      <c r="P541" s="61"/>
      <c r="Q541" s="61"/>
      <c r="R541" s="61"/>
      <c r="S541" s="61"/>
      <c r="T541" s="61"/>
      <c r="U541" s="80"/>
      <c r="V541" s="80"/>
      <c r="W541" s="80"/>
    </row>
    <row r="542">
      <c r="A542" s="174">
        <v>45705.0</v>
      </c>
      <c r="B542" s="174">
        <v>45716.0</v>
      </c>
      <c r="C542" s="35">
        <v>242312.0</v>
      </c>
      <c r="D542" s="175" t="s">
        <v>110</v>
      </c>
      <c r="E542" s="174">
        <v>45627.0</v>
      </c>
      <c r="F542" s="176">
        <f t="shared" si="1"/>
        <v>2</v>
      </c>
      <c r="G542" s="174">
        <v>45699.0</v>
      </c>
      <c r="H542" s="210">
        <f t="shared" si="2"/>
        <v>0</v>
      </c>
      <c r="I542" s="175" t="s">
        <v>62</v>
      </c>
      <c r="J542" s="207" t="s">
        <v>512</v>
      </c>
      <c r="K542" s="208" t="s">
        <v>561</v>
      </c>
      <c r="L542" s="184"/>
      <c r="M542" s="184"/>
      <c r="N542" s="175" t="s">
        <v>17</v>
      </c>
      <c r="O542" s="178"/>
      <c r="P542" s="61"/>
      <c r="Q542" s="61"/>
      <c r="R542" s="61"/>
      <c r="S542" s="61"/>
      <c r="T542" s="61"/>
      <c r="U542" s="80"/>
      <c r="V542" s="80"/>
      <c r="W542" s="80"/>
    </row>
    <row r="543">
      <c r="A543" s="174">
        <v>45705.0</v>
      </c>
      <c r="B543" s="174">
        <v>45709.0</v>
      </c>
      <c r="C543" s="35">
        <v>225569.0</v>
      </c>
      <c r="D543" s="175" t="s">
        <v>113</v>
      </c>
      <c r="E543" s="174">
        <v>45383.0</v>
      </c>
      <c r="F543" s="176">
        <f t="shared" si="1"/>
        <v>10</v>
      </c>
      <c r="G543" s="174">
        <v>45527.0</v>
      </c>
      <c r="H543" s="210">
        <f t="shared" si="2"/>
        <v>6</v>
      </c>
      <c r="I543" s="175" t="s">
        <v>62</v>
      </c>
      <c r="J543" s="184"/>
      <c r="K543" s="184"/>
      <c r="L543" s="184"/>
      <c r="M543" s="184"/>
      <c r="N543" s="175" t="s">
        <v>23</v>
      </c>
      <c r="O543" s="178"/>
      <c r="P543" s="61"/>
      <c r="Q543" s="61"/>
      <c r="R543" s="61"/>
      <c r="S543" s="61"/>
      <c r="T543" s="61"/>
      <c r="U543" s="80"/>
      <c r="V543" s="80"/>
      <c r="W543" s="80"/>
    </row>
    <row r="544">
      <c r="A544" s="174">
        <v>45705.0</v>
      </c>
      <c r="B544" s="174">
        <v>45716.0</v>
      </c>
      <c r="C544" s="35">
        <v>241386.0</v>
      </c>
      <c r="D544" s="175" t="s">
        <v>113</v>
      </c>
      <c r="E544" s="174">
        <v>45444.0</v>
      </c>
      <c r="F544" s="176">
        <f t="shared" si="1"/>
        <v>8</v>
      </c>
      <c r="G544" s="174">
        <v>45688.0</v>
      </c>
      <c r="H544" s="210">
        <f t="shared" si="2"/>
        <v>0</v>
      </c>
      <c r="I544" s="175" t="s">
        <v>39</v>
      </c>
      <c r="J544" s="207" t="s">
        <v>512</v>
      </c>
      <c r="K544" s="208" t="s">
        <v>561</v>
      </c>
      <c r="L544" s="184"/>
      <c r="M544" s="184"/>
      <c r="N544" s="175" t="s">
        <v>17</v>
      </c>
      <c r="O544" s="178"/>
      <c r="P544" s="61"/>
      <c r="Q544" s="61"/>
      <c r="R544" s="61"/>
      <c r="S544" s="61"/>
      <c r="T544" s="61"/>
      <c r="U544" s="80"/>
      <c r="V544" s="80"/>
      <c r="W544" s="80"/>
    </row>
    <row r="545">
      <c r="A545" s="174">
        <v>45705.0</v>
      </c>
      <c r="B545" s="174">
        <v>45716.0</v>
      </c>
      <c r="C545" s="35">
        <v>219530.0</v>
      </c>
      <c r="D545" s="175" t="s">
        <v>113</v>
      </c>
      <c r="E545" s="174">
        <v>45383.0</v>
      </c>
      <c r="F545" s="176">
        <f t="shared" si="1"/>
        <v>10</v>
      </c>
      <c r="G545" s="174">
        <v>45470.0</v>
      </c>
      <c r="H545" s="210">
        <f t="shared" si="2"/>
        <v>8</v>
      </c>
      <c r="I545" s="175" t="s">
        <v>39</v>
      </c>
      <c r="J545" s="175">
        <v>502.0</v>
      </c>
      <c r="K545" s="179">
        <v>8000.0</v>
      </c>
      <c r="L545" s="184"/>
      <c r="M545" s="184"/>
      <c r="N545" s="175" t="s">
        <v>17</v>
      </c>
      <c r="O545" s="178"/>
      <c r="P545" s="61"/>
      <c r="Q545" s="61"/>
      <c r="R545" s="61"/>
      <c r="S545" s="61"/>
      <c r="T545" s="61"/>
      <c r="U545" s="80"/>
      <c r="V545" s="80"/>
      <c r="W545" s="80"/>
    </row>
    <row r="546">
      <c r="A546" s="174">
        <v>45705.0</v>
      </c>
      <c r="B546" s="174">
        <v>45716.0</v>
      </c>
      <c r="C546" s="35">
        <v>233149.0</v>
      </c>
      <c r="D546" s="175" t="s">
        <v>114</v>
      </c>
      <c r="E546" s="174">
        <v>45536.0</v>
      </c>
      <c r="F546" s="176">
        <f t="shared" si="1"/>
        <v>5</v>
      </c>
      <c r="G546" s="174">
        <v>45601.0</v>
      </c>
      <c r="H546" s="210">
        <f t="shared" si="2"/>
        <v>3</v>
      </c>
      <c r="I546" s="175" t="s">
        <v>62</v>
      </c>
      <c r="J546" s="207" t="s">
        <v>512</v>
      </c>
      <c r="K546" s="208" t="s">
        <v>561</v>
      </c>
      <c r="L546" s="184"/>
      <c r="M546" s="184"/>
      <c r="N546" s="175" t="s">
        <v>17</v>
      </c>
      <c r="O546" s="178"/>
      <c r="P546" s="61"/>
      <c r="Q546" s="61"/>
      <c r="R546" s="61"/>
      <c r="S546" s="61"/>
      <c r="T546" s="61"/>
      <c r="U546" s="80"/>
      <c r="V546" s="80"/>
      <c r="W546" s="80"/>
    </row>
    <row r="547">
      <c r="A547" s="174">
        <v>45705.0</v>
      </c>
      <c r="B547" s="174">
        <v>45716.0</v>
      </c>
      <c r="C547" s="35">
        <v>230555.0</v>
      </c>
      <c r="D547" s="175" t="s">
        <v>114</v>
      </c>
      <c r="E547" s="174">
        <v>45536.0</v>
      </c>
      <c r="F547" s="176">
        <f t="shared" si="1"/>
        <v>5</v>
      </c>
      <c r="G547" s="174">
        <v>45574.0</v>
      </c>
      <c r="H547" s="210">
        <f t="shared" si="2"/>
        <v>4</v>
      </c>
      <c r="I547" s="175" t="s">
        <v>62</v>
      </c>
      <c r="J547" s="207" t="s">
        <v>512</v>
      </c>
      <c r="K547" s="208" t="s">
        <v>561</v>
      </c>
      <c r="L547" s="184"/>
      <c r="M547" s="184"/>
      <c r="N547" s="175" t="s">
        <v>17</v>
      </c>
      <c r="O547" s="178"/>
      <c r="P547" s="61"/>
      <c r="Q547" s="61"/>
      <c r="R547" s="61"/>
      <c r="S547" s="61"/>
      <c r="T547" s="61"/>
      <c r="U547" s="80"/>
      <c r="V547" s="80"/>
      <c r="W547" s="80"/>
    </row>
    <row r="548">
      <c r="A548" s="174">
        <v>45705.0</v>
      </c>
      <c r="B548" s="174">
        <v>45716.0</v>
      </c>
      <c r="C548" s="35">
        <v>213999.0</v>
      </c>
      <c r="D548" s="175" t="s">
        <v>114</v>
      </c>
      <c r="E548" s="174">
        <v>45383.0</v>
      </c>
      <c r="F548" s="176">
        <f t="shared" si="1"/>
        <v>10</v>
      </c>
      <c r="G548" s="174">
        <v>45422.0</v>
      </c>
      <c r="H548" s="210">
        <f t="shared" si="2"/>
        <v>9</v>
      </c>
      <c r="I548" s="175" t="s">
        <v>39</v>
      </c>
      <c r="J548" s="175" t="s">
        <v>31</v>
      </c>
      <c r="K548" s="179">
        <v>9000.0</v>
      </c>
      <c r="L548" s="184"/>
      <c r="M548" s="184"/>
      <c r="N548" s="175" t="s">
        <v>17</v>
      </c>
      <c r="O548" s="178"/>
      <c r="P548" s="61"/>
      <c r="Q548" s="61"/>
      <c r="R548" s="61"/>
      <c r="S548" s="61"/>
      <c r="T548" s="61"/>
      <c r="U548" s="80"/>
      <c r="V548" s="80"/>
      <c r="W548" s="80"/>
    </row>
    <row r="549">
      <c r="A549" s="174">
        <v>45705.0</v>
      </c>
      <c r="B549" s="174">
        <v>45716.0</v>
      </c>
      <c r="C549" s="35">
        <v>226547.0</v>
      </c>
      <c r="D549" s="175" t="s">
        <v>114</v>
      </c>
      <c r="E549" s="174">
        <v>45505.0</v>
      </c>
      <c r="F549" s="176">
        <f t="shared" si="1"/>
        <v>6</v>
      </c>
      <c r="G549" s="174">
        <v>45534.0</v>
      </c>
      <c r="H549" s="210">
        <f t="shared" si="2"/>
        <v>5</v>
      </c>
      <c r="I549" s="175" t="s">
        <v>39</v>
      </c>
      <c r="J549" s="207" t="s">
        <v>512</v>
      </c>
      <c r="K549" s="208" t="s">
        <v>561</v>
      </c>
      <c r="L549" s="184"/>
      <c r="M549" s="184"/>
      <c r="N549" s="175" t="s">
        <v>17</v>
      </c>
      <c r="O549" s="178"/>
      <c r="P549" s="61"/>
      <c r="Q549" s="61"/>
      <c r="R549" s="61"/>
      <c r="S549" s="61"/>
      <c r="T549" s="61"/>
      <c r="U549" s="80"/>
      <c r="V549" s="80"/>
      <c r="W549" s="80"/>
    </row>
    <row r="550">
      <c r="A550" s="174">
        <v>45705.0</v>
      </c>
      <c r="B550" s="174">
        <v>45716.0</v>
      </c>
      <c r="C550" s="35">
        <v>235907.0</v>
      </c>
      <c r="D550" s="175" t="s">
        <v>114</v>
      </c>
      <c r="E550" s="174">
        <v>45597.0</v>
      </c>
      <c r="F550" s="176">
        <f t="shared" si="1"/>
        <v>3</v>
      </c>
      <c r="G550" s="177">
        <v>45625.0</v>
      </c>
      <c r="H550" s="210">
        <f t="shared" si="2"/>
        <v>2</v>
      </c>
      <c r="I550" s="175" t="s">
        <v>43</v>
      </c>
      <c r="J550" s="207" t="s">
        <v>512</v>
      </c>
      <c r="K550" s="208" t="s">
        <v>561</v>
      </c>
      <c r="L550" s="184"/>
      <c r="M550" s="184"/>
      <c r="N550" s="175" t="s">
        <v>17</v>
      </c>
      <c r="O550" s="178"/>
      <c r="P550" s="61"/>
      <c r="Q550" s="61"/>
      <c r="R550" s="61"/>
      <c r="S550" s="61"/>
      <c r="T550" s="61"/>
      <c r="U550" s="80"/>
      <c r="V550" s="80"/>
      <c r="W550" s="80"/>
    </row>
    <row r="551">
      <c r="A551" s="174">
        <v>45705.0</v>
      </c>
      <c r="B551" s="174">
        <v>45716.0</v>
      </c>
      <c r="C551" s="35">
        <v>237869.0</v>
      </c>
      <c r="D551" s="175" t="s">
        <v>114</v>
      </c>
      <c r="E551" s="174">
        <v>45627.0</v>
      </c>
      <c r="F551" s="176">
        <f t="shared" si="1"/>
        <v>2</v>
      </c>
      <c r="G551" s="177">
        <v>45654.0</v>
      </c>
      <c r="H551" s="210">
        <f t="shared" si="2"/>
        <v>2</v>
      </c>
      <c r="I551" s="175" t="s">
        <v>39</v>
      </c>
      <c r="J551" s="207" t="s">
        <v>512</v>
      </c>
      <c r="K551" s="208" t="s">
        <v>561</v>
      </c>
      <c r="L551" s="184"/>
      <c r="M551" s="184"/>
      <c r="N551" s="175" t="s">
        <v>17</v>
      </c>
      <c r="O551" s="178"/>
      <c r="P551" s="61"/>
      <c r="Q551" s="61"/>
      <c r="R551" s="61"/>
      <c r="S551" s="61"/>
      <c r="T551" s="61"/>
      <c r="U551" s="80"/>
      <c r="V551" s="80"/>
      <c r="W551" s="80"/>
    </row>
    <row r="552">
      <c r="A552" s="174">
        <v>45705.0</v>
      </c>
      <c r="B552" s="174">
        <v>45716.0</v>
      </c>
      <c r="C552" s="35">
        <v>239907.0</v>
      </c>
      <c r="D552" s="175" t="s">
        <v>114</v>
      </c>
      <c r="E552" s="174">
        <v>45658.0</v>
      </c>
      <c r="F552" s="176">
        <f t="shared" si="1"/>
        <v>1</v>
      </c>
      <c r="G552" s="174">
        <v>45674.0</v>
      </c>
      <c r="H552" s="210">
        <f t="shared" si="2"/>
        <v>1</v>
      </c>
      <c r="I552" s="175" t="s">
        <v>43</v>
      </c>
      <c r="J552" s="207" t="s">
        <v>512</v>
      </c>
      <c r="K552" s="208" t="s">
        <v>561</v>
      </c>
      <c r="L552" s="184"/>
      <c r="M552" s="184"/>
      <c r="N552" s="175" t="s">
        <v>17</v>
      </c>
      <c r="O552" s="178"/>
      <c r="P552" s="61"/>
      <c r="Q552" s="61"/>
      <c r="R552" s="61"/>
      <c r="S552" s="61"/>
      <c r="T552" s="61"/>
      <c r="U552" s="80"/>
      <c r="V552" s="80"/>
      <c r="W552" s="80"/>
    </row>
    <row r="553">
      <c r="A553" s="174">
        <v>45705.0</v>
      </c>
      <c r="B553" s="174">
        <v>45716.0</v>
      </c>
      <c r="C553" s="35">
        <v>242443.0</v>
      </c>
      <c r="D553" s="175" t="s">
        <v>114</v>
      </c>
      <c r="E553" s="174">
        <v>45566.0</v>
      </c>
      <c r="F553" s="176">
        <f t="shared" si="1"/>
        <v>4</v>
      </c>
      <c r="G553" s="174">
        <v>45698.0</v>
      </c>
      <c r="H553" s="210">
        <f t="shared" si="2"/>
        <v>0</v>
      </c>
      <c r="I553" s="175" t="s">
        <v>46</v>
      </c>
      <c r="J553" s="175">
        <v>4.0041144E7</v>
      </c>
      <c r="K553" s="179" t="s">
        <v>564</v>
      </c>
      <c r="L553" s="184"/>
      <c r="M553" s="184"/>
      <c r="N553" s="175" t="s">
        <v>17</v>
      </c>
      <c r="O553" s="178"/>
      <c r="P553" s="61"/>
      <c r="Q553" s="61"/>
      <c r="R553" s="61"/>
      <c r="S553" s="61"/>
      <c r="T553" s="61"/>
      <c r="U553" s="80"/>
      <c r="V553" s="80"/>
      <c r="W553" s="80"/>
    </row>
    <row r="554">
      <c r="A554" s="174">
        <v>45705.0</v>
      </c>
      <c r="B554" s="174">
        <v>45716.0</v>
      </c>
      <c r="C554" s="35">
        <v>122694.0</v>
      </c>
      <c r="D554" s="175" t="s">
        <v>115</v>
      </c>
      <c r="E554" s="174">
        <v>44621.0</v>
      </c>
      <c r="F554" s="176">
        <f t="shared" si="1"/>
        <v>35</v>
      </c>
      <c r="G554" s="174">
        <v>44655.0</v>
      </c>
      <c r="H554" s="210">
        <f t="shared" si="2"/>
        <v>34</v>
      </c>
      <c r="I554" s="175" t="s">
        <v>43</v>
      </c>
      <c r="J554" s="175">
        <v>304.0</v>
      </c>
      <c r="K554" s="208" t="s">
        <v>561</v>
      </c>
      <c r="L554" s="184"/>
      <c r="M554" s="184"/>
      <c r="N554" s="175" t="s">
        <v>17</v>
      </c>
      <c r="O554" s="178"/>
      <c r="P554" s="61"/>
      <c r="Q554" s="61"/>
      <c r="R554" s="61"/>
      <c r="S554" s="61"/>
      <c r="T554" s="61"/>
      <c r="U554" s="80"/>
      <c r="V554" s="80"/>
      <c r="W554" s="80"/>
    </row>
    <row r="555">
      <c r="A555" s="174">
        <v>45705.0</v>
      </c>
      <c r="B555" s="174">
        <v>45712.0</v>
      </c>
      <c r="C555" s="35">
        <v>141125.0</v>
      </c>
      <c r="D555" s="175" t="s">
        <v>115</v>
      </c>
      <c r="E555" s="174">
        <v>44743.0</v>
      </c>
      <c r="F555" s="176">
        <f t="shared" si="1"/>
        <v>31</v>
      </c>
      <c r="G555" s="177">
        <v>44894.0</v>
      </c>
      <c r="H555" s="210">
        <f t="shared" si="2"/>
        <v>26</v>
      </c>
      <c r="I555" s="175" t="s">
        <v>62</v>
      </c>
      <c r="J555" s="184"/>
      <c r="K555" s="196"/>
      <c r="L555" s="184"/>
      <c r="M555" s="175" t="s">
        <v>208</v>
      </c>
      <c r="N555" s="175" t="s">
        <v>21</v>
      </c>
      <c r="O555" s="178"/>
      <c r="P555" s="61"/>
      <c r="Q555" s="61"/>
      <c r="R555" s="61"/>
      <c r="S555" s="61"/>
      <c r="T555" s="61"/>
      <c r="U555" s="80"/>
      <c r="V555" s="80"/>
      <c r="W555" s="80"/>
    </row>
    <row r="556">
      <c r="A556" s="174">
        <v>45705.0</v>
      </c>
      <c r="B556" s="174">
        <v>45716.0</v>
      </c>
      <c r="C556" s="35">
        <v>224674.0</v>
      </c>
      <c r="D556" s="175" t="s">
        <v>115</v>
      </c>
      <c r="E556" s="174">
        <v>45383.0</v>
      </c>
      <c r="F556" s="176">
        <f t="shared" si="1"/>
        <v>10</v>
      </c>
      <c r="G556" s="174">
        <v>45517.0</v>
      </c>
      <c r="H556" s="210">
        <f t="shared" si="2"/>
        <v>6</v>
      </c>
      <c r="I556" s="175" t="s">
        <v>39</v>
      </c>
      <c r="J556" s="175" t="s">
        <v>31</v>
      </c>
      <c r="K556" s="179" t="s">
        <v>487</v>
      </c>
      <c r="L556" s="184"/>
      <c r="M556" s="184"/>
      <c r="N556" s="175" t="s">
        <v>17</v>
      </c>
      <c r="O556" s="178"/>
      <c r="P556" s="61"/>
      <c r="Q556" s="61"/>
      <c r="R556" s="61"/>
      <c r="S556" s="61"/>
      <c r="T556" s="61"/>
      <c r="U556" s="80"/>
      <c r="V556" s="80"/>
      <c r="W556" s="80"/>
    </row>
    <row r="557">
      <c r="A557" s="174">
        <v>45705.0</v>
      </c>
      <c r="B557" s="174">
        <v>45716.0</v>
      </c>
      <c r="C557" s="35">
        <v>177925.0</v>
      </c>
      <c r="D557" s="175" t="s">
        <v>115</v>
      </c>
      <c r="E557" s="174">
        <v>45078.0</v>
      </c>
      <c r="F557" s="176">
        <f t="shared" si="1"/>
        <v>20</v>
      </c>
      <c r="G557" s="174">
        <v>45117.0</v>
      </c>
      <c r="H557" s="210">
        <f t="shared" si="2"/>
        <v>19</v>
      </c>
      <c r="I557" s="175" t="s">
        <v>67</v>
      </c>
      <c r="J557" s="175">
        <v>4033.0</v>
      </c>
      <c r="K557" s="208" t="s">
        <v>561</v>
      </c>
      <c r="L557" s="184"/>
      <c r="M557" s="184"/>
      <c r="N557" s="175" t="s">
        <v>17</v>
      </c>
      <c r="O557" s="178"/>
      <c r="P557" s="61"/>
      <c r="Q557" s="61"/>
      <c r="R557" s="61"/>
      <c r="S557" s="61"/>
      <c r="T557" s="61"/>
      <c r="U557" s="80"/>
      <c r="V557" s="80"/>
      <c r="W557" s="80"/>
    </row>
    <row r="558">
      <c r="A558" s="174">
        <v>45705.0</v>
      </c>
      <c r="B558" s="174">
        <v>45716.0</v>
      </c>
      <c r="C558" s="35">
        <v>197779.0</v>
      </c>
      <c r="D558" s="175" t="s">
        <v>115</v>
      </c>
      <c r="E558" s="174">
        <v>45261.0</v>
      </c>
      <c r="F558" s="176">
        <f t="shared" si="1"/>
        <v>14</v>
      </c>
      <c r="G558" s="174">
        <v>45300.0</v>
      </c>
      <c r="H558" s="210">
        <f t="shared" si="2"/>
        <v>13</v>
      </c>
      <c r="I558" s="175" t="s">
        <v>39</v>
      </c>
      <c r="J558" s="175">
        <v>512.0</v>
      </c>
      <c r="K558" s="179" t="s">
        <v>487</v>
      </c>
      <c r="L558" s="184"/>
      <c r="M558" s="184"/>
      <c r="N558" s="175" t="s">
        <v>17</v>
      </c>
      <c r="O558" s="178"/>
      <c r="P558" s="61"/>
      <c r="Q558" s="61"/>
      <c r="R558" s="61"/>
      <c r="S558" s="61"/>
      <c r="T558" s="61"/>
      <c r="U558" s="80"/>
      <c r="V558" s="80"/>
      <c r="W558" s="80"/>
    </row>
    <row r="559">
      <c r="A559" s="174">
        <v>45705.0</v>
      </c>
      <c r="B559" s="174">
        <v>45713.0</v>
      </c>
      <c r="C559" s="35">
        <v>214877.0</v>
      </c>
      <c r="D559" s="175" t="s">
        <v>115</v>
      </c>
      <c r="E559" s="174">
        <v>45413.0</v>
      </c>
      <c r="F559" s="176">
        <f t="shared" si="1"/>
        <v>9</v>
      </c>
      <c r="G559" s="174">
        <v>45434.0</v>
      </c>
      <c r="H559" s="210">
        <f t="shared" si="2"/>
        <v>9</v>
      </c>
      <c r="I559" s="175" t="s">
        <v>39</v>
      </c>
      <c r="J559" s="175" t="s">
        <v>152</v>
      </c>
      <c r="K559" s="179">
        <v>3000.0</v>
      </c>
      <c r="L559" s="175" t="s">
        <v>54</v>
      </c>
      <c r="M559" s="175" t="s">
        <v>55</v>
      </c>
      <c r="N559" s="175" t="s">
        <v>15</v>
      </c>
      <c r="O559" s="178" t="s">
        <v>632</v>
      </c>
      <c r="P559" s="61"/>
      <c r="Q559" s="61"/>
      <c r="R559" s="61"/>
      <c r="S559" s="61"/>
      <c r="T559" s="61"/>
      <c r="U559" s="80"/>
      <c r="V559" s="80"/>
      <c r="W559" s="80"/>
    </row>
    <row r="560">
      <c r="A560" s="174">
        <v>45705.0</v>
      </c>
      <c r="B560" s="174">
        <v>45716.0</v>
      </c>
      <c r="C560" s="35">
        <v>226542.0</v>
      </c>
      <c r="D560" s="175" t="s">
        <v>115</v>
      </c>
      <c r="E560" s="174">
        <v>45505.0</v>
      </c>
      <c r="F560" s="176">
        <f t="shared" si="1"/>
        <v>6</v>
      </c>
      <c r="G560" s="174">
        <v>45534.0</v>
      </c>
      <c r="H560" s="210">
        <f t="shared" si="2"/>
        <v>5</v>
      </c>
      <c r="I560" s="175" t="s">
        <v>62</v>
      </c>
      <c r="J560" s="207" t="s">
        <v>512</v>
      </c>
      <c r="K560" s="208" t="s">
        <v>561</v>
      </c>
      <c r="L560" s="184"/>
      <c r="M560" s="184"/>
      <c r="N560" s="175" t="s">
        <v>17</v>
      </c>
      <c r="O560" s="178"/>
      <c r="P560" s="61"/>
      <c r="Q560" s="61"/>
      <c r="R560" s="61"/>
      <c r="S560" s="61"/>
      <c r="T560" s="61"/>
      <c r="U560" s="80"/>
      <c r="V560" s="80"/>
      <c r="W560" s="80"/>
    </row>
    <row r="561">
      <c r="A561" s="174">
        <v>45705.0</v>
      </c>
      <c r="B561" s="174">
        <v>45716.0</v>
      </c>
      <c r="C561" s="35">
        <v>232819.0</v>
      </c>
      <c r="D561" s="175" t="s">
        <v>115</v>
      </c>
      <c r="E561" s="174">
        <v>45536.0</v>
      </c>
      <c r="F561" s="176">
        <f t="shared" si="1"/>
        <v>5</v>
      </c>
      <c r="G561" s="174">
        <v>45600.0</v>
      </c>
      <c r="H561" s="210">
        <f t="shared" si="2"/>
        <v>3</v>
      </c>
      <c r="I561" s="175" t="s">
        <v>39</v>
      </c>
      <c r="J561" s="207" t="s">
        <v>512</v>
      </c>
      <c r="K561" s="208" t="s">
        <v>561</v>
      </c>
      <c r="L561" s="184"/>
      <c r="M561" s="184"/>
      <c r="N561" s="175" t="s">
        <v>17</v>
      </c>
      <c r="O561" s="178"/>
      <c r="P561" s="61"/>
      <c r="Q561" s="61"/>
      <c r="R561" s="61"/>
      <c r="S561" s="61"/>
      <c r="T561" s="61"/>
      <c r="U561" s="80"/>
      <c r="V561" s="80"/>
      <c r="W561" s="80"/>
    </row>
    <row r="562">
      <c r="A562" s="174">
        <v>45705.0</v>
      </c>
      <c r="B562" s="174">
        <v>45716.0</v>
      </c>
      <c r="C562" s="35">
        <v>236946.0</v>
      </c>
      <c r="D562" s="175" t="s">
        <v>115</v>
      </c>
      <c r="E562" s="174">
        <v>45597.0</v>
      </c>
      <c r="F562" s="176">
        <f t="shared" si="1"/>
        <v>3</v>
      </c>
      <c r="G562" s="177">
        <v>45639.0</v>
      </c>
      <c r="H562" s="210">
        <f t="shared" si="2"/>
        <v>2</v>
      </c>
      <c r="I562" s="175" t="s">
        <v>66</v>
      </c>
      <c r="J562" s="207" t="s">
        <v>512</v>
      </c>
      <c r="K562" s="208" t="s">
        <v>561</v>
      </c>
      <c r="L562" s="184"/>
      <c r="M562" s="184"/>
      <c r="N562" s="175" t="s">
        <v>17</v>
      </c>
      <c r="O562" s="178"/>
      <c r="P562" s="61"/>
      <c r="Q562" s="61"/>
      <c r="R562" s="61"/>
      <c r="S562" s="61"/>
      <c r="T562" s="61"/>
      <c r="U562" s="80"/>
      <c r="V562" s="80"/>
      <c r="W562" s="80"/>
    </row>
    <row r="563">
      <c r="A563" s="174">
        <v>45705.0</v>
      </c>
      <c r="B563" s="174">
        <v>45716.0</v>
      </c>
      <c r="C563" s="35">
        <v>99743.0</v>
      </c>
      <c r="D563" s="175" t="s">
        <v>116</v>
      </c>
      <c r="E563" s="174">
        <v>44409.0</v>
      </c>
      <c r="F563" s="176">
        <f t="shared" si="1"/>
        <v>42</v>
      </c>
      <c r="G563" s="174">
        <v>44450.0</v>
      </c>
      <c r="H563" s="210">
        <f t="shared" si="2"/>
        <v>41</v>
      </c>
      <c r="I563" s="175" t="s">
        <v>62</v>
      </c>
      <c r="J563" s="212" t="s">
        <v>512</v>
      </c>
      <c r="K563" s="208" t="s">
        <v>561</v>
      </c>
      <c r="L563" s="184"/>
      <c r="M563" s="184"/>
      <c r="N563" s="175" t="s">
        <v>17</v>
      </c>
      <c r="O563" s="178"/>
      <c r="P563" s="61"/>
      <c r="Q563" s="61"/>
      <c r="R563" s="61"/>
      <c r="S563" s="61"/>
      <c r="T563" s="61"/>
      <c r="U563" s="80"/>
      <c r="V563" s="80"/>
      <c r="W563" s="80"/>
    </row>
    <row r="564">
      <c r="A564" s="174">
        <v>45705.0</v>
      </c>
      <c r="B564" s="174">
        <v>45716.0</v>
      </c>
      <c r="C564" s="35">
        <v>76423.0</v>
      </c>
      <c r="D564" s="175" t="s">
        <v>116</v>
      </c>
      <c r="E564" s="174">
        <v>44228.0</v>
      </c>
      <c r="F564" s="176">
        <f t="shared" si="1"/>
        <v>48</v>
      </c>
      <c r="G564" s="174">
        <v>44243.0</v>
      </c>
      <c r="H564" s="210">
        <f t="shared" si="2"/>
        <v>48</v>
      </c>
      <c r="I564" s="175" t="s">
        <v>43</v>
      </c>
      <c r="J564" s="175">
        <v>304.0</v>
      </c>
      <c r="K564" s="179">
        <v>3407.6</v>
      </c>
      <c r="L564" s="184"/>
      <c r="M564" s="184"/>
      <c r="N564" s="175" t="s">
        <v>17</v>
      </c>
      <c r="O564" s="178"/>
      <c r="P564" s="61"/>
      <c r="Q564" s="61"/>
      <c r="R564" s="61"/>
      <c r="S564" s="61"/>
      <c r="T564" s="61"/>
      <c r="U564" s="80"/>
      <c r="V564" s="80"/>
      <c r="W564" s="80"/>
    </row>
    <row r="565">
      <c r="A565" s="174">
        <v>45705.0</v>
      </c>
      <c r="B565" s="174">
        <v>45716.0</v>
      </c>
      <c r="C565" s="35">
        <v>205016.0</v>
      </c>
      <c r="D565" s="175" t="s">
        <v>116</v>
      </c>
      <c r="E565" s="174">
        <v>45108.0</v>
      </c>
      <c r="F565" s="176">
        <f t="shared" si="1"/>
        <v>19</v>
      </c>
      <c r="G565" s="174">
        <v>45357.0</v>
      </c>
      <c r="H565" s="210">
        <f t="shared" si="2"/>
        <v>11</v>
      </c>
      <c r="I565" s="175" t="s">
        <v>62</v>
      </c>
      <c r="J565" s="207" t="s">
        <v>512</v>
      </c>
      <c r="K565" s="208" t="s">
        <v>561</v>
      </c>
      <c r="L565" s="184"/>
      <c r="M565" s="184"/>
      <c r="N565" s="175" t="s">
        <v>17</v>
      </c>
      <c r="O565" s="178"/>
      <c r="P565" s="61"/>
      <c r="Q565" s="61"/>
      <c r="R565" s="61"/>
      <c r="S565" s="61"/>
      <c r="T565" s="61"/>
      <c r="U565" s="80"/>
      <c r="V565" s="80"/>
      <c r="W565" s="80"/>
    </row>
    <row r="566">
      <c r="A566" s="174">
        <v>45705.0</v>
      </c>
      <c r="B566" s="174">
        <v>45716.0</v>
      </c>
      <c r="C566" s="35">
        <v>187114.0</v>
      </c>
      <c r="D566" s="175" t="s">
        <v>116</v>
      </c>
      <c r="E566" s="174">
        <v>45170.0</v>
      </c>
      <c r="F566" s="176">
        <f t="shared" si="1"/>
        <v>17</v>
      </c>
      <c r="G566" s="174">
        <v>45191.0</v>
      </c>
      <c r="H566" s="213">
        <f t="shared" si="2"/>
        <v>17</v>
      </c>
      <c r="I566" s="175" t="s">
        <v>62</v>
      </c>
      <c r="J566" s="175" t="s">
        <v>31</v>
      </c>
      <c r="K566" s="179" t="s">
        <v>487</v>
      </c>
      <c r="L566" s="184"/>
      <c r="M566" s="184"/>
      <c r="N566" s="175" t="s">
        <v>17</v>
      </c>
      <c r="O566" s="178"/>
      <c r="P566" s="61"/>
      <c r="Q566" s="61"/>
      <c r="R566" s="61"/>
      <c r="S566" s="61"/>
      <c r="T566" s="61"/>
      <c r="U566" s="80"/>
      <c r="V566" s="80"/>
      <c r="W566" s="80"/>
    </row>
    <row r="567">
      <c r="A567" s="174">
        <v>45705.0</v>
      </c>
      <c r="B567" s="174">
        <v>45716.0</v>
      </c>
      <c r="C567" s="35">
        <v>220652.0</v>
      </c>
      <c r="D567" s="175" t="s">
        <v>116</v>
      </c>
      <c r="E567" s="174">
        <v>45474.0</v>
      </c>
      <c r="F567" s="176">
        <f t="shared" si="1"/>
        <v>7</v>
      </c>
      <c r="G567" s="174">
        <v>45481.0</v>
      </c>
      <c r="H567" s="210">
        <f t="shared" si="2"/>
        <v>7</v>
      </c>
      <c r="I567" s="175" t="s">
        <v>62</v>
      </c>
      <c r="J567" s="207" t="s">
        <v>512</v>
      </c>
      <c r="K567" s="179">
        <v>8000.0</v>
      </c>
      <c r="L567" s="184"/>
      <c r="M567" s="184"/>
      <c r="N567" s="175" t="s">
        <v>17</v>
      </c>
      <c r="O567" s="178"/>
      <c r="P567" s="61"/>
      <c r="Q567" s="61"/>
      <c r="R567" s="61"/>
      <c r="S567" s="61"/>
      <c r="T567" s="61"/>
      <c r="U567" s="80"/>
      <c r="V567" s="80"/>
      <c r="W567" s="80"/>
    </row>
    <row r="568">
      <c r="A568" s="174">
        <v>45705.0</v>
      </c>
      <c r="B568" s="174">
        <v>45716.0</v>
      </c>
      <c r="C568" s="35">
        <v>239620.0</v>
      </c>
      <c r="D568" s="175" t="s">
        <v>116</v>
      </c>
      <c r="E568" s="174">
        <v>45536.0</v>
      </c>
      <c r="F568" s="176">
        <f t="shared" si="1"/>
        <v>5</v>
      </c>
      <c r="G568" s="174">
        <v>45673.0</v>
      </c>
      <c r="H568" s="210">
        <f t="shared" si="2"/>
        <v>1</v>
      </c>
      <c r="I568" s="175" t="s">
        <v>66</v>
      </c>
      <c r="J568" s="207" t="s">
        <v>512</v>
      </c>
      <c r="K568" s="208" t="s">
        <v>561</v>
      </c>
      <c r="L568" s="184"/>
      <c r="M568" s="184"/>
      <c r="N568" s="175" t="s">
        <v>17</v>
      </c>
      <c r="O568" s="178"/>
      <c r="P568" s="61"/>
      <c r="Q568" s="61"/>
      <c r="R568" s="61"/>
      <c r="S568" s="61"/>
      <c r="T568" s="61"/>
      <c r="U568" s="80"/>
      <c r="V568" s="80"/>
      <c r="W568" s="80"/>
    </row>
    <row r="569">
      <c r="A569" s="174">
        <v>45705.0</v>
      </c>
      <c r="B569" s="174">
        <v>45716.0</v>
      </c>
      <c r="C569" s="35">
        <v>211831.0</v>
      </c>
      <c r="D569" s="175" t="s">
        <v>116</v>
      </c>
      <c r="E569" s="174">
        <v>45383.0</v>
      </c>
      <c r="F569" s="176">
        <f t="shared" si="1"/>
        <v>10</v>
      </c>
      <c r="G569" s="174">
        <v>45408.0</v>
      </c>
      <c r="H569" s="210">
        <f t="shared" si="2"/>
        <v>10</v>
      </c>
      <c r="I569" s="175" t="s">
        <v>39</v>
      </c>
      <c r="J569" s="175" t="s">
        <v>31</v>
      </c>
      <c r="K569" s="179" t="s">
        <v>487</v>
      </c>
      <c r="L569" s="184"/>
      <c r="M569" s="184"/>
      <c r="N569" s="175" t="s">
        <v>17</v>
      </c>
      <c r="O569" s="178"/>
      <c r="P569" s="61"/>
      <c r="Q569" s="61"/>
      <c r="R569" s="61"/>
      <c r="S569" s="61"/>
      <c r="T569" s="61"/>
      <c r="U569" s="80"/>
      <c r="V569" s="80"/>
      <c r="W569" s="80"/>
    </row>
    <row r="570">
      <c r="A570" s="174">
        <v>45705.0</v>
      </c>
      <c r="B570" s="181">
        <v>45715.0</v>
      </c>
      <c r="C570" s="35">
        <v>104146.0</v>
      </c>
      <c r="D570" s="175" t="s">
        <v>116</v>
      </c>
      <c r="E570" s="177">
        <v>44176.0</v>
      </c>
      <c r="F570" s="176">
        <f t="shared" si="1"/>
        <v>50</v>
      </c>
      <c r="G570" s="177">
        <v>44491.0</v>
      </c>
      <c r="H570" s="210">
        <f t="shared" si="2"/>
        <v>40</v>
      </c>
      <c r="I570" s="175" t="s">
        <v>39</v>
      </c>
      <c r="J570" s="175">
        <v>505.0</v>
      </c>
      <c r="K570" s="208" t="s">
        <v>561</v>
      </c>
      <c r="L570" s="175" t="s">
        <v>54</v>
      </c>
      <c r="M570" s="175" t="s">
        <v>633</v>
      </c>
      <c r="N570" s="175" t="s">
        <v>20</v>
      </c>
      <c r="O570" s="178" t="s">
        <v>510</v>
      </c>
      <c r="P570" s="61"/>
      <c r="Q570" s="61"/>
      <c r="R570" s="61"/>
      <c r="S570" s="61"/>
      <c r="T570" s="61"/>
      <c r="U570" s="80"/>
      <c r="V570" s="80"/>
      <c r="W570" s="80"/>
    </row>
    <row r="571">
      <c r="A571" s="174">
        <v>45705.0</v>
      </c>
      <c r="B571" s="174">
        <v>45716.0</v>
      </c>
      <c r="C571" s="35">
        <v>157349.0</v>
      </c>
      <c r="D571" s="175" t="s">
        <v>116</v>
      </c>
      <c r="E571" s="174">
        <v>44805.0</v>
      </c>
      <c r="F571" s="176">
        <f t="shared" si="1"/>
        <v>29</v>
      </c>
      <c r="G571" s="174">
        <v>44949.0</v>
      </c>
      <c r="H571" s="210">
        <f t="shared" si="2"/>
        <v>25</v>
      </c>
      <c r="I571" s="175" t="s">
        <v>39</v>
      </c>
      <c r="J571" s="207" t="s">
        <v>512</v>
      </c>
      <c r="K571" s="208" t="s">
        <v>561</v>
      </c>
      <c r="L571" s="184"/>
      <c r="M571" s="184"/>
      <c r="N571" s="175" t="s">
        <v>17</v>
      </c>
      <c r="O571" s="178"/>
      <c r="P571" s="61"/>
      <c r="Q571" s="61"/>
      <c r="R571" s="61"/>
      <c r="S571" s="61"/>
      <c r="T571" s="61"/>
      <c r="U571" s="80"/>
      <c r="V571" s="80"/>
      <c r="W571" s="80"/>
    </row>
    <row r="572">
      <c r="A572" s="174">
        <v>45705.0</v>
      </c>
      <c r="B572" s="174">
        <v>45716.0</v>
      </c>
      <c r="C572" s="35">
        <v>238065.0</v>
      </c>
      <c r="D572" s="175" t="s">
        <v>116</v>
      </c>
      <c r="E572" s="174">
        <v>45627.0</v>
      </c>
      <c r="F572" s="176">
        <f t="shared" si="1"/>
        <v>2</v>
      </c>
      <c r="G572" s="174">
        <v>45661.0</v>
      </c>
      <c r="H572" s="210">
        <f t="shared" si="2"/>
        <v>1</v>
      </c>
      <c r="I572" s="175" t="s">
        <v>39</v>
      </c>
      <c r="J572" s="207" t="s">
        <v>512</v>
      </c>
      <c r="K572" s="208" t="s">
        <v>561</v>
      </c>
      <c r="L572" s="184"/>
      <c r="M572" s="184"/>
      <c r="N572" s="175" t="s">
        <v>17</v>
      </c>
      <c r="O572" s="178"/>
      <c r="P572" s="61"/>
      <c r="Q572" s="61"/>
      <c r="R572" s="61"/>
      <c r="S572" s="61"/>
      <c r="T572" s="61"/>
      <c r="U572" s="80"/>
      <c r="V572" s="80"/>
      <c r="W572" s="80"/>
    </row>
    <row r="573">
      <c r="A573" s="174">
        <v>45705.0</v>
      </c>
      <c r="B573" s="174">
        <v>45716.0</v>
      </c>
      <c r="C573" s="35">
        <v>178828.0</v>
      </c>
      <c r="D573" s="175" t="s">
        <v>116</v>
      </c>
      <c r="E573" s="174">
        <v>45078.0</v>
      </c>
      <c r="F573" s="176">
        <f t="shared" si="1"/>
        <v>20</v>
      </c>
      <c r="G573" s="174">
        <v>45125.0</v>
      </c>
      <c r="H573" s="211">
        <f t="shared" si="2"/>
        <v>19</v>
      </c>
      <c r="I573" s="175" t="s">
        <v>39</v>
      </c>
      <c r="J573" s="207" t="s">
        <v>512</v>
      </c>
      <c r="K573" s="208" t="s">
        <v>561</v>
      </c>
      <c r="L573" s="184"/>
      <c r="M573" s="184"/>
      <c r="N573" s="175" t="s">
        <v>17</v>
      </c>
      <c r="O573" s="178"/>
      <c r="P573" s="61"/>
      <c r="Q573" s="61"/>
      <c r="R573" s="61"/>
      <c r="S573" s="61"/>
      <c r="T573" s="61"/>
      <c r="U573" s="80"/>
      <c r="V573" s="80"/>
      <c r="W573" s="80"/>
    </row>
    <row r="574">
      <c r="A574" s="174">
        <v>45705.0</v>
      </c>
      <c r="B574" s="174">
        <v>45709.0</v>
      </c>
      <c r="C574" s="35">
        <v>210949.0</v>
      </c>
      <c r="D574" s="175" t="s">
        <v>116</v>
      </c>
      <c r="E574" s="174">
        <v>45352.0</v>
      </c>
      <c r="F574" s="176">
        <f t="shared" si="1"/>
        <v>11</v>
      </c>
      <c r="G574" s="174">
        <v>45399.0</v>
      </c>
      <c r="H574" s="210">
        <f t="shared" si="2"/>
        <v>10</v>
      </c>
      <c r="I574" s="175" t="s">
        <v>39</v>
      </c>
      <c r="J574" s="175">
        <v>505.0</v>
      </c>
      <c r="K574" s="180">
        <v>7000.0</v>
      </c>
      <c r="L574" s="175" t="s">
        <v>54</v>
      </c>
      <c r="M574" s="175" t="s">
        <v>634</v>
      </c>
      <c r="N574" s="175" t="s">
        <v>15</v>
      </c>
      <c r="O574" s="178" t="s">
        <v>492</v>
      </c>
      <c r="P574" s="61"/>
      <c r="Q574" s="61"/>
      <c r="R574" s="61"/>
      <c r="S574" s="61"/>
      <c r="T574" s="61"/>
      <c r="U574" s="80"/>
      <c r="V574" s="80"/>
      <c r="W574" s="80"/>
    </row>
    <row r="575">
      <c r="A575" s="174">
        <v>45705.0</v>
      </c>
      <c r="B575" s="174">
        <v>45716.0</v>
      </c>
      <c r="C575" s="35">
        <v>202135.0</v>
      </c>
      <c r="D575" s="175" t="s">
        <v>116</v>
      </c>
      <c r="E575" s="174">
        <v>45200.0</v>
      </c>
      <c r="F575" s="176">
        <f t="shared" si="1"/>
        <v>16</v>
      </c>
      <c r="G575" s="174">
        <v>45334.0</v>
      </c>
      <c r="H575" s="210">
        <f t="shared" si="2"/>
        <v>12</v>
      </c>
      <c r="I575" s="175" t="s">
        <v>46</v>
      </c>
      <c r="J575" s="175">
        <v>401.0</v>
      </c>
      <c r="K575" s="179">
        <v>5500.0</v>
      </c>
      <c r="L575" s="184"/>
      <c r="M575" s="184"/>
      <c r="N575" s="175" t="s">
        <v>17</v>
      </c>
      <c r="O575" s="178"/>
      <c r="P575" s="61"/>
      <c r="Q575" s="61"/>
      <c r="R575" s="61"/>
      <c r="S575" s="61"/>
      <c r="T575" s="61"/>
      <c r="U575" s="80"/>
      <c r="V575" s="80"/>
      <c r="W575" s="80"/>
    </row>
    <row r="576">
      <c r="A576" s="174">
        <v>45705.0</v>
      </c>
      <c r="B576" s="174">
        <v>45716.0</v>
      </c>
      <c r="C576" s="35">
        <v>236085.0</v>
      </c>
      <c r="D576" s="175" t="s">
        <v>116</v>
      </c>
      <c r="E576" s="174">
        <v>45474.0</v>
      </c>
      <c r="F576" s="176">
        <f t="shared" si="1"/>
        <v>7</v>
      </c>
      <c r="G576" s="174">
        <v>45629.0</v>
      </c>
      <c r="H576" s="210">
        <f t="shared" si="2"/>
        <v>2</v>
      </c>
      <c r="I576" s="175" t="s">
        <v>39</v>
      </c>
      <c r="J576" s="207" t="s">
        <v>512</v>
      </c>
      <c r="K576" s="208" t="s">
        <v>561</v>
      </c>
      <c r="L576" s="184"/>
      <c r="M576" s="184"/>
      <c r="N576" s="175" t="s">
        <v>17</v>
      </c>
      <c r="O576" s="178"/>
      <c r="P576" s="61"/>
      <c r="Q576" s="61"/>
      <c r="R576" s="61"/>
      <c r="S576" s="61"/>
      <c r="T576" s="61"/>
      <c r="U576" s="80"/>
      <c r="V576" s="80"/>
      <c r="W576" s="80"/>
    </row>
    <row r="577">
      <c r="A577" s="174">
        <v>45705.0</v>
      </c>
      <c r="B577" s="174">
        <v>45712.0</v>
      </c>
      <c r="C577" s="35">
        <v>238446.0</v>
      </c>
      <c r="D577" s="175" t="s">
        <v>116</v>
      </c>
      <c r="E577" s="174">
        <v>45566.0</v>
      </c>
      <c r="F577" s="176">
        <f t="shared" si="1"/>
        <v>4</v>
      </c>
      <c r="G577" s="174">
        <v>45665.0</v>
      </c>
      <c r="H577" s="210">
        <f t="shared" si="2"/>
        <v>1</v>
      </c>
      <c r="I577" s="175" t="s">
        <v>62</v>
      </c>
      <c r="J577" s="184"/>
      <c r="K577" s="196"/>
      <c r="L577" s="184"/>
      <c r="M577" s="184"/>
      <c r="N577" s="175" t="s">
        <v>23</v>
      </c>
      <c r="O577" s="178"/>
      <c r="P577" s="61"/>
      <c r="Q577" s="61"/>
      <c r="R577" s="61"/>
      <c r="S577" s="61"/>
      <c r="T577" s="61"/>
      <c r="U577" s="80"/>
      <c r="V577" s="80"/>
      <c r="W577" s="80"/>
    </row>
    <row r="578">
      <c r="A578" s="174">
        <v>45705.0</v>
      </c>
      <c r="B578" s="181">
        <v>45714.0</v>
      </c>
      <c r="C578" s="35">
        <v>200522.0</v>
      </c>
      <c r="D578" s="175" t="s">
        <v>117</v>
      </c>
      <c r="E578" s="174">
        <v>45231.0</v>
      </c>
      <c r="F578" s="176">
        <f t="shared" si="1"/>
        <v>15</v>
      </c>
      <c r="G578" s="174">
        <v>45321.0</v>
      </c>
      <c r="H578" s="210">
        <f t="shared" si="2"/>
        <v>12</v>
      </c>
      <c r="I578" s="175" t="s">
        <v>62</v>
      </c>
      <c r="J578" s="175">
        <v>102.0</v>
      </c>
      <c r="K578" s="180">
        <v>7000.0</v>
      </c>
      <c r="L578" s="175" t="s">
        <v>54</v>
      </c>
      <c r="M578" s="175" t="s">
        <v>635</v>
      </c>
      <c r="N578" s="175" t="s">
        <v>19</v>
      </c>
      <c r="O578" s="178" t="s">
        <v>511</v>
      </c>
      <c r="P578" s="61"/>
      <c r="Q578" s="61"/>
      <c r="R578" s="61"/>
      <c r="S578" s="61"/>
      <c r="T578" s="61"/>
      <c r="U578" s="80"/>
      <c r="V578" s="80"/>
      <c r="W578" s="80"/>
    </row>
    <row r="579">
      <c r="A579" s="174">
        <v>45705.0</v>
      </c>
      <c r="B579" s="174">
        <v>45716.0</v>
      </c>
      <c r="C579" s="35">
        <v>92897.0</v>
      </c>
      <c r="D579" s="175" t="s">
        <v>117</v>
      </c>
      <c r="E579" s="174">
        <v>44166.0</v>
      </c>
      <c r="F579" s="176">
        <f t="shared" si="1"/>
        <v>50</v>
      </c>
      <c r="G579" s="174">
        <v>44394.0</v>
      </c>
      <c r="H579" s="210">
        <f t="shared" si="2"/>
        <v>43</v>
      </c>
      <c r="I579" s="175" t="s">
        <v>62</v>
      </c>
      <c r="J579" s="175">
        <v>105.0</v>
      </c>
      <c r="K579" s="208" t="s">
        <v>561</v>
      </c>
      <c r="L579" s="184"/>
      <c r="M579" s="184"/>
      <c r="N579" s="175" t="s">
        <v>17</v>
      </c>
      <c r="O579" s="178"/>
      <c r="P579" s="61"/>
      <c r="Q579" s="61"/>
      <c r="R579" s="61"/>
      <c r="S579" s="61"/>
      <c r="T579" s="61"/>
      <c r="U579" s="80"/>
      <c r="V579" s="80"/>
      <c r="W579" s="80"/>
    </row>
    <row r="580">
      <c r="A580" s="174">
        <v>45705.0</v>
      </c>
      <c r="B580" s="174">
        <v>45716.0</v>
      </c>
      <c r="C580" s="35">
        <v>139034.0</v>
      </c>
      <c r="D580" s="175" t="s">
        <v>117</v>
      </c>
      <c r="E580" s="174">
        <v>44593.0</v>
      </c>
      <c r="F580" s="176">
        <f t="shared" si="1"/>
        <v>36</v>
      </c>
      <c r="G580" s="174">
        <v>44774.0</v>
      </c>
      <c r="H580" s="210">
        <f t="shared" si="2"/>
        <v>30</v>
      </c>
      <c r="I580" s="175" t="s">
        <v>39</v>
      </c>
      <c r="J580" s="175" t="s">
        <v>146</v>
      </c>
      <c r="K580" s="179">
        <v>6000.0</v>
      </c>
      <c r="L580" s="184"/>
      <c r="M580" s="184"/>
      <c r="N580" s="175" t="s">
        <v>17</v>
      </c>
      <c r="O580" s="178"/>
      <c r="P580" s="61"/>
      <c r="Q580" s="61"/>
      <c r="R580" s="61"/>
      <c r="S580" s="61"/>
      <c r="T580" s="61"/>
      <c r="U580" s="80"/>
      <c r="V580" s="80"/>
      <c r="W580" s="80"/>
    </row>
    <row r="581">
      <c r="A581" s="174">
        <v>45705.0</v>
      </c>
      <c r="B581" s="174">
        <v>45716.0</v>
      </c>
      <c r="C581" s="35">
        <v>193450.0</v>
      </c>
      <c r="D581" s="175" t="s">
        <v>117</v>
      </c>
      <c r="E581" s="174">
        <v>45200.0</v>
      </c>
      <c r="F581" s="176">
        <f t="shared" si="1"/>
        <v>16</v>
      </c>
      <c r="G581" s="177">
        <v>45252.0</v>
      </c>
      <c r="H581" s="210">
        <f t="shared" si="2"/>
        <v>15</v>
      </c>
      <c r="I581" s="175" t="s">
        <v>62</v>
      </c>
      <c r="J581" s="175">
        <v>105.0</v>
      </c>
      <c r="K581" s="179" t="s">
        <v>487</v>
      </c>
      <c r="L581" s="184"/>
      <c r="M581" s="184"/>
      <c r="N581" s="175" t="s">
        <v>17</v>
      </c>
      <c r="O581" s="178"/>
      <c r="P581" s="61"/>
      <c r="Q581" s="61"/>
      <c r="R581" s="61"/>
      <c r="S581" s="61"/>
      <c r="T581" s="61"/>
      <c r="U581" s="80"/>
      <c r="V581" s="80"/>
      <c r="W581" s="80"/>
    </row>
    <row r="582">
      <c r="A582" s="174">
        <v>45705.0</v>
      </c>
      <c r="B582" s="174">
        <v>45716.0</v>
      </c>
      <c r="C582" s="35">
        <v>236736.0</v>
      </c>
      <c r="D582" s="175" t="s">
        <v>117</v>
      </c>
      <c r="E582" s="174">
        <v>45474.0</v>
      </c>
      <c r="F582" s="176">
        <f t="shared" si="1"/>
        <v>7</v>
      </c>
      <c r="G582" s="177">
        <v>45636.0</v>
      </c>
      <c r="H582" s="210">
        <f t="shared" si="2"/>
        <v>2</v>
      </c>
      <c r="I582" s="175" t="s">
        <v>62</v>
      </c>
      <c r="J582" s="207" t="s">
        <v>512</v>
      </c>
      <c r="K582" s="208" t="s">
        <v>561</v>
      </c>
      <c r="L582" s="184"/>
      <c r="M582" s="184"/>
      <c r="N582" s="175" t="s">
        <v>17</v>
      </c>
      <c r="O582" s="178"/>
      <c r="P582" s="61"/>
      <c r="Q582" s="61"/>
      <c r="R582" s="61"/>
      <c r="S582" s="61"/>
      <c r="T582" s="61"/>
      <c r="U582" s="80"/>
      <c r="V582" s="80"/>
      <c r="W582" s="80"/>
    </row>
    <row r="583">
      <c r="A583" s="174">
        <v>45705.0</v>
      </c>
      <c r="B583" s="174">
        <v>45716.0</v>
      </c>
      <c r="C583" s="35">
        <v>105141.0</v>
      </c>
      <c r="D583" s="175" t="s">
        <v>117</v>
      </c>
      <c r="E583" s="174">
        <v>45108.0</v>
      </c>
      <c r="F583" s="176">
        <f t="shared" si="1"/>
        <v>19</v>
      </c>
      <c r="G583" s="174">
        <v>45147.0</v>
      </c>
      <c r="H583" s="210">
        <f t="shared" si="2"/>
        <v>18</v>
      </c>
      <c r="I583" s="175" t="s">
        <v>49</v>
      </c>
      <c r="J583" s="175">
        <v>300.0</v>
      </c>
      <c r="K583" s="179">
        <v>9000.0</v>
      </c>
      <c r="L583" s="184"/>
      <c r="M583" s="184"/>
      <c r="N583" s="175" t="s">
        <v>17</v>
      </c>
      <c r="O583" s="178"/>
      <c r="P583" s="61"/>
      <c r="Q583" s="61"/>
      <c r="R583" s="61"/>
      <c r="S583" s="61"/>
      <c r="T583" s="61"/>
      <c r="U583" s="80"/>
      <c r="V583" s="80"/>
      <c r="W583" s="80"/>
    </row>
    <row r="584">
      <c r="A584" s="174">
        <v>45705.0</v>
      </c>
      <c r="B584" s="174">
        <v>45716.0</v>
      </c>
      <c r="C584" s="35">
        <v>196960.0</v>
      </c>
      <c r="D584" s="175" t="s">
        <v>117</v>
      </c>
      <c r="E584" s="174">
        <v>45261.0</v>
      </c>
      <c r="F584" s="176">
        <f t="shared" si="1"/>
        <v>14</v>
      </c>
      <c r="G584" s="174">
        <v>45293.0</v>
      </c>
      <c r="H584" s="210">
        <f t="shared" si="2"/>
        <v>13</v>
      </c>
      <c r="I584" s="175" t="s">
        <v>49</v>
      </c>
      <c r="J584" s="175" t="s">
        <v>316</v>
      </c>
      <c r="K584" s="179">
        <v>8000.0</v>
      </c>
      <c r="L584" s="184"/>
      <c r="M584" s="184"/>
      <c r="N584" s="175" t="s">
        <v>17</v>
      </c>
      <c r="O584" s="178"/>
      <c r="P584" s="61"/>
      <c r="Q584" s="61"/>
      <c r="R584" s="61"/>
      <c r="S584" s="61"/>
      <c r="T584" s="61"/>
      <c r="U584" s="80"/>
      <c r="V584" s="80"/>
      <c r="W584" s="80"/>
    </row>
    <row r="585">
      <c r="A585" s="174">
        <v>45705.0</v>
      </c>
      <c r="B585" s="174">
        <v>45716.0</v>
      </c>
      <c r="C585" s="35">
        <v>201366.0</v>
      </c>
      <c r="D585" s="175" t="s">
        <v>117</v>
      </c>
      <c r="E585" s="174">
        <v>45261.0</v>
      </c>
      <c r="F585" s="176">
        <f t="shared" si="1"/>
        <v>14</v>
      </c>
      <c r="G585" s="174">
        <v>45328.0</v>
      </c>
      <c r="H585" s="210">
        <f t="shared" si="2"/>
        <v>12</v>
      </c>
      <c r="I585" s="175" t="s">
        <v>43</v>
      </c>
      <c r="J585" s="175">
        <v>337.0</v>
      </c>
      <c r="K585" s="179" t="s">
        <v>487</v>
      </c>
      <c r="L585" s="184"/>
      <c r="M585" s="184"/>
      <c r="N585" s="175" t="s">
        <v>17</v>
      </c>
      <c r="O585" s="178"/>
      <c r="P585" s="61"/>
      <c r="Q585" s="61"/>
      <c r="R585" s="61"/>
      <c r="S585" s="61"/>
      <c r="T585" s="61"/>
      <c r="U585" s="80"/>
      <c r="V585" s="80"/>
      <c r="W585" s="80"/>
    </row>
    <row r="586">
      <c r="A586" s="174">
        <v>45705.0</v>
      </c>
      <c r="B586" s="174">
        <v>45716.0</v>
      </c>
      <c r="C586" s="35">
        <v>177930.0</v>
      </c>
      <c r="D586" s="175" t="s">
        <v>117</v>
      </c>
      <c r="E586" s="174">
        <v>44927.0</v>
      </c>
      <c r="F586" s="176">
        <f t="shared" si="1"/>
        <v>25</v>
      </c>
      <c r="G586" s="174">
        <v>45117.0</v>
      </c>
      <c r="H586" s="210">
        <f t="shared" si="2"/>
        <v>19</v>
      </c>
      <c r="I586" s="175" t="s">
        <v>121</v>
      </c>
      <c r="J586" s="175">
        <v>1.1980387402E10</v>
      </c>
      <c r="K586" s="208" t="s">
        <v>561</v>
      </c>
      <c r="L586" s="184"/>
      <c r="M586" s="184"/>
      <c r="N586" s="175" t="s">
        <v>17</v>
      </c>
      <c r="O586" s="178"/>
      <c r="P586" s="61"/>
      <c r="Q586" s="61"/>
      <c r="R586" s="61"/>
      <c r="S586" s="61"/>
      <c r="T586" s="61"/>
      <c r="U586" s="80"/>
      <c r="V586" s="80"/>
      <c r="W586" s="80"/>
    </row>
    <row r="587">
      <c r="A587" s="174">
        <v>45705.0</v>
      </c>
      <c r="B587" s="174">
        <v>45716.0</v>
      </c>
      <c r="C587" s="35">
        <v>210006.0</v>
      </c>
      <c r="D587" s="175" t="s">
        <v>117</v>
      </c>
      <c r="E587" s="174">
        <v>45261.0</v>
      </c>
      <c r="F587" s="176">
        <f t="shared" si="1"/>
        <v>14</v>
      </c>
      <c r="G587" s="174">
        <v>45393.0</v>
      </c>
      <c r="H587" s="209">
        <f t="shared" si="2"/>
        <v>10</v>
      </c>
      <c r="I587" s="175" t="s">
        <v>62</v>
      </c>
      <c r="J587" s="175">
        <v>101.0</v>
      </c>
      <c r="K587" s="179" t="s">
        <v>487</v>
      </c>
      <c r="L587" s="184"/>
      <c r="M587" s="184"/>
      <c r="N587" s="175" t="s">
        <v>17</v>
      </c>
      <c r="O587" s="178"/>
      <c r="P587" s="61"/>
      <c r="Q587" s="61"/>
      <c r="R587" s="61"/>
      <c r="S587" s="61"/>
      <c r="T587" s="61"/>
      <c r="U587" s="80"/>
      <c r="V587" s="80"/>
      <c r="W587" s="80"/>
    </row>
    <row r="588">
      <c r="A588" s="174">
        <v>45705.0</v>
      </c>
      <c r="B588" s="174">
        <v>45716.0</v>
      </c>
      <c r="C588" s="35">
        <v>217790.0</v>
      </c>
      <c r="D588" s="175" t="s">
        <v>117</v>
      </c>
      <c r="E588" s="174">
        <v>45323.0</v>
      </c>
      <c r="F588" s="176">
        <f t="shared" si="1"/>
        <v>12</v>
      </c>
      <c r="G588" s="174">
        <v>45455.0</v>
      </c>
      <c r="H588" s="210">
        <f t="shared" si="2"/>
        <v>8</v>
      </c>
      <c r="I588" s="175" t="s">
        <v>39</v>
      </c>
      <c r="J588" s="175">
        <v>535.0</v>
      </c>
      <c r="K588" s="179" t="s">
        <v>487</v>
      </c>
      <c r="L588" s="175" t="s">
        <v>54</v>
      </c>
      <c r="M588" s="175" t="s">
        <v>151</v>
      </c>
      <c r="N588" s="175" t="s">
        <v>15</v>
      </c>
      <c r="O588" s="178" t="s">
        <v>595</v>
      </c>
      <c r="P588" s="61"/>
      <c r="Q588" s="61"/>
      <c r="R588" s="61"/>
      <c r="S588" s="61"/>
      <c r="T588" s="61"/>
      <c r="U588" s="80"/>
      <c r="V588" s="80"/>
      <c r="W588" s="80"/>
    </row>
    <row r="589">
      <c r="A589" s="174">
        <v>45705.0</v>
      </c>
      <c r="B589" s="174">
        <v>45716.0</v>
      </c>
      <c r="C589" s="35">
        <v>227769.0</v>
      </c>
      <c r="D589" s="175" t="s">
        <v>117</v>
      </c>
      <c r="E589" s="174">
        <v>45505.0</v>
      </c>
      <c r="F589" s="176">
        <f t="shared" si="1"/>
        <v>6</v>
      </c>
      <c r="G589" s="174">
        <v>45547.0</v>
      </c>
      <c r="H589" s="210">
        <f t="shared" si="2"/>
        <v>5</v>
      </c>
      <c r="I589" s="175" t="s">
        <v>62</v>
      </c>
      <c r="J589" s="207" t="s">
        <v>512</v>
      </c>
      <c r="K589" s="208" t="s">
        <v>561</v>
      </c>
      <c r="L589" s="184"/>
      <c r="M589" s="184"/>
      <c r="N589" s="175" t="s">
        <v>17</v>
      </c>
      <c r="O589" s="178"/>
      <c r="P589" s="61"/>
      <c r="Q589" s="61"/>
      <c r="R589" s="61"/>
      <c r="S589" s="61"/>
      <c r="T589" s="61"/>
      <c r="U589" s="80"/>
      <c r="V589" s="80"/>
      <c r="W589" s="80"/>
    </row>
    <row r="590">
      <c r="A590" s="174">
        <v>45705.0</v>
      </c>
      <c r="B590" s="174">
        <v>45716.0</v>
      </c>
      <c r="C590" s="35">
        <v>233043.0</v>
      </c>
      <c r="D590" s="175" t="s">
        <v>117</v>
      </c>
      <c r="E590" s="174">
        <v>45597.0</v>
      </c>
      <c r="F590" s="176">
        <f t="shared" si="1"/>
        <v>3</v>
      </c>
      <c r="G590" s="174">
        <v>45597.0</v>
      </c>
      <c r="H590" s="210">
        <f t="shared" si="2"/>
        <v>3</v>
      </c>
      <c r="I590" s="175" t="s">
        <v>43</v>
      </c>
      <c r="J590" s="175">
        <v>302.0</v>
      </c>
      <c r="K590" s="208" t="s">
        <v>561</v>
      </c>
      <c r="L590" s="184"/>
      <c r="M590" s="184"/>
      <c r="N590" s="175" t="s">
        <v>17</v>
      </c>
      <c r="O590" s="178"/>
      <c r="P590" s="61"/>
      <c r="Q590" s="61"/>
      <c r="R590" s="61"/>
      <c r="S590" s="61"/>
      <c r="T590" s="61"/>
      <c r="U590" s="80"/>
      <c r="V590" s="80"/>
      <c r="W590" s="80"/>
    </row>
    <row r="591">
      <c r="A591" s="174">
        <v>45705.0</v>
      </c>
      <c r="B591" s="174">
        <v>45716.0</v>
      </c>
      <c r="C591" s="35">
        <v>236330.0</v>
      </c>
      <c r="D591" s="175" t="s">
        <v>117</v>
      </c>
      <c r="E591" s="174">
        <v>45597.0</v>
      </c>
      <c r="F591" s="176">
        <f t="shared" si="1"/>
        <v>3</v>
      </c>
      <c r="G591" s="174">
        <v>45632.0</v>
      </c>
      <c r="H591" s="210">
        <f t="shared" si="2"/>
        <v>2</v>
      </c>
      <c r="I591" s="175" t="s">
        <v>39</v>
      </c>
      <c r="J591" s="207" t="s">
        <v>512</v>
      </c>
      <c r="K591" s="208" t="s">
        <v>561</v>
      </c>
      <c r="L591" s="184"/>
      <c r="M591" s="184"/>
      <c r="N591" s="175" t="s">
        <v>17</v>
      </c>
      <c r="O591" s="178"/>
      <c r="P591" s="61"/>
      <c r="Q591" s="61"/>
      <c r="R591" s="61"/>
      <c r="S591" s="61"/>
      <c r="T591" s="61"/>
      <c r="U591" s="80"/>
      <c r="V591" s="80"/>
      <c r="W591" s="80"/>
    </row>
    <row r="592">
      <c r="A592" s="174">
        <v>45705.0</v>
      </c>
      <c r="B592" s="174">
        <v>45716.0</v>
      </c>
      <c r="C592" s="35">
        <v>239064.0</v>
      </c>
      <c r="D592" s="175" t="s">
        <v>117</v>
      </c>
      <c r="E592" s="174">
        <v>45658.0</v>
      </c>
      <c r="F592" s="176">
        <f t="shared" si="1"/>
        <v>1</v>
      </c>
      <c r="G592" s="174">
        <v>45667.0</v>
      </c>
      <c r="H592" s="210">
        <f t="shared" si="2"/>
        <v>1</v>
      </c>
      <c r="I592" s="175" t="s">
        <v>62</v>
      </c>
      <c r="J592" s="207" t="s">
        <v>512</v>
      </c>
      <c r="K592" s="208" t="s">
        <v>561</v>
      </c>
      <c r="L592" s="184"/>
      <c r="M592" s="184"/>
      <c r="N592" s="175" t="s">
        <v>17</v>
      </c>
      <c r="O592" s="178"/>
      <c r="P592" s="61"/>
      <c r="Q592" s="61"/>
      <c r="R592" s="61"/>
      <c r="S592" s="61"/>
      <c r="T592" s="61"/>
      <c r="U592" s="80"/>
      <c r="V592" s="80"/>
      <c r="W592" s="80"/>
    </row>
    <row r="593">
      <c r="A593" s="174">
        <v>45705.0</v>
      </c>
      <c r="B593" s="174">
        <v>45716.0</v>
      </c>
      <c r="C593" s="35">
        <v>240854.0</v>
      </c>
      <c r="D593" s="175" t="s">
        <v>117</v>
      </c>
      <c r="E593" s="174">
        <v>45658.0</v>
      </c>
      <c r="F593" s="176">
        <f t="shared" si="1"/>
        <v>1</v>
      </c>
      <c r="G593" s="174">
        <v>45685.0</v>
      </c>
      <c r="H593" s="210">
        <f t="shared" si="2"/>
        <v>1</v>
      </c>
      <c r="I593" s="175" t="s">
        <v>62</v>
      </c>
      <c r="J593" s="207" t="s">
        <v>512</v>
      </c>
      <c r="K593" s="208" t="s">
        <v>561</v>
      </c>
      <c r="L593" s="184"/>
      <c r="M593" s="184"/>
      <c r="N593" s="175" t="s">
        <v>17</v>
      </c>
      <c r="O593" s="178"/>
      <c r="P593" s="61"/>
      <c r="Q593" s="61"/>
      <c r="R593" s="61"/>
      <c r="S593" s="61"/>
      <c r="T593" s="61"/>
      <c r="U593" s="80"/>
      <c r="V593" s="80"/>
      <c r="W593" s="80"/>
    </row>
    <row r="594">
      <c r="A594" s="174">
        <v>45705.0</v>
      </c>
      <c r="B594" s="174">
        <v>45716.0</v>
      </c>
      <c r="C594" s="35">
        <v>242625.0</v>
      </c>
      <c r="D594" s="175" t="s">
        <v>117</v>
      </c>
      <c r="E594" s="174">
        <v>45627.0</v>
      </c>
      <c r="F594" s="176">
        <f t="shared" si="1"/>
        <v>2</v>
      </c>
      <c r="G594" s="174">
        <v>45699.0</v>
      </c>
      <c r="H594" s="210">
        <f t="shared" si="2"/>
        <v>0</v>
      </c>
      <c r="I594" s="175" t="s">
        <v>43</v>
      </c>
      <c r="J594" s="207" t="s">
        <v>512</v>
      </c>
      <c r="K594" s="208" t="s">
        <v>561</v>
      </c>
      <c r="L594" s="184"/>
      <c r="M594" s="184"/>
      <c r="N594" s="175" t="s">
        <v>17</v>
      </c>
      <c r="O594" s="178"/>
      <c r="P594" s="61"/>
      <c r="Q594" s="61"/>
      <c r="R594" s="61"/>
      <c r="S594" s="61"/>
      <c r="T594" s="61"/>
      <c r="U594" s="80"/>
      <c r="V594" s="80"/>
      <c r="W594" s="80"/>
    </row>
    <row r="595">
      <c r="A595" s="174">
        <v>45705.0</v>
      </c>
      <c r="B595" s="174">
        <v>45716.0</v>
      </c>
      <c r="C595" s="35">
        <v>76135.0</v>
      </c>
      <c r="D595" s="175" t="s">
        <v>125</v>
      </c>
      <c r="E595" s="174">
        <v>44136.0</v>
      </c>
      <c r="F595" s="176">
        <f t="shared" si="1"/>
        <v>51</v>
      </c>
      <c r="G595" s="174">
        <v>44238.0</v>
      </c>
      <c r="H595" s="210">
        <f t="shared" si="2"/>
        <v>48</v>
      </c>
      <c r="I595" s="175" t="s">
        <v>62</v>
      </c>
      <c r="J595" s="207" t="s">
        <v>512</v>
      </c>
      <c r="K595" s="208" t="s">
        <v>561</v>
      </c>
      <c r="L595" s="184"/>
      <c r="M595" s="184"/>
      <c r="N595" s="175" t="s">
        <v>17</v>
      </c>
      <c r="O595" s="178"/>
      <c r="P595" s="61"/>
      <c r="Q595" s="61"/>
      <c r="R595" s="61"/>
      <c r="S595" s="61"/>
      <c r="T595" s="61"/>
      <c r="U595" s="80"/>
      <c r="V595" s="80"/>
      <c r="W595" s="80"/>
    </row>
    <row r="596">
      <c r="A596" s="174">
        <v>45705.0</v>
      </c>
      <c r="B596" s="174">
        <v>45716.0</v>
      </c>
      <c r="C596" s="35">
        <v>226157.0</v>
      </c>
      <c r="D596" s="175" t="s">
        <v>125</v>
      </c>
      <c r="E596" s="174">
        <v>45505.0</v>
      </c>
      <c r="F596" s="176">
        <f t="shared" si="1"/>
        <v>6</v>
      </c>
      <c r="G596" s="174">
        <v>45531.0</v>
      </c>
      <c r="H596" s="210">
        <f t="shared" si="2"/>
        <v>6</v>
      </c>
      <c r="I596" s="175" t="s">
        <v>62</v>
      </c>
      <c r="J596" s="207" t="s">
        <v>512</v>
      </c>
      <c r="K596" s="208" t="s">
        <v>561</v>
      </c>
      <c r="L596" s="184"/>
      <c r="M596" s="184"/>
      <c r="N596" s="175" t="s">
        <v>17</v>
      </c>
      <c r="O596" s="178"/>
      <c r="P596" s="61"/>
      <c r="Q596" s="61"/>
      <c r="R596" s="61"/>
      <c r="S596" s="61"/>
      <c r="T596" s="61"/>
      <c r="U596" s="80"/>
      <c r="V596" s="80"/>
      <c r="W596" s="80"/>
    </row>
    <row r="597">
      <c r="A597" s="174">
        <v>45705.0</v>
      </c>
      <c r="B597" s="174">
        <v>45716.0</v>
      </c>
      <c r="C597" s="35">
        <v>194926.0</v>
      </c>
      <c r="D597" s="175" t="s">
        <v>125</v>
      </c>
      <c r="E597" s="174">
        <v>45170.0</v>
      </c>
      <c r="F597" s="176">
        <f t="shared" si="1"/>
        <v>17</v>
      </c>
      <c r="G597" s="174">
        <v>45265.0</v>
      </c>
      <c r="H597" s="210">
        <f t="shared" si="2"/>
        <v>14</v>
      </c>
      <c r="I597" s="175" t="s">
        <v>43</v>
      </c>
      <c r="J597" s="175" t="s">
        <v>399</v>
      </c>
      <c r="K597" s="179">
        <v>2000.0</v>
      </c>
      <c r="L597" s="184"/>
      <c r="M597" s="184"/>
      <c r="N597" s="175" t="s">
        <v>17</v>
      </c>
      <c r="O597" s="178"/>
      <c r="P597" s="61"/>
      <c r="Q597" s="61"/>
      <c r="R597" s="61"/>
      <c r="S597" s="61"/>
      <c r="T597" s="61"/>
      <c r="U597" s="80"/>
      <c r="V597" s="80"/>
      <c r="W597" s="80"/>
    </row>
    <row r="598">
      <c r="A598" s="174">
        <v>45705.0</v>
      </c>
      <c r="B598" s="174">
        <v>45716.0</v>
      </c>
      <c r="C598" s="35">
        <v>218528.0</v>
      </c>
      <c r="D598" s="175" t="s">
        <v>125</v>
      </c>
      <c r="E598" s="174">
        <v>45413.0</v>
      </c>
      <c r="F598" s="176">
        <f t="shared" si="1"/>
        <v>9</v>
      </c>
      <c r="G598" s="174">
        <v>45462.0</v>
      </c>
      <c r="H598" s="210">
        <f t="shared" si="2"/>
        <v>8</v>
      </c>
      <c r="I598" s="175" t="s">
        <v>49</v>
      </c>
      <c r="J598" s="175">
        <v>208.0</v>
      </c>
      <c r="K598" s="208" t="s">
        <v>561</v>
      </c>
      <c r="L598" s="184"/>
      <c r="M598" s="184"/>
      <c r="N598" s="175" t="s">
        <v>17</v>
      </c>
      <c r="O598" s="178"/>
      <c r="P598" s="61"/>
      <c r="Q598" s="61"/>
      <c r="R598" s="61"/>
      <c r="S598" s="61"/>
      <c r="T598" s="61"/>
      <c r="U598" s="80"/>
      <c r="V598" s="80"/>
      <c r="W598" s="80"/>
    </row>
    <row r="599">
      <c r="A599" s="174">
        <v>45705.0</v>
      </c>
      <c r="B599" s="174">
        <v>45716.0</v>
      </c>
      <c r="C599" s="35">
        <v>209696.0</v>
      </c>
      <c r="D599" s="175" t="s">
        <v>125</v>
      </c>
      <c r="E599" s="174">
        <v>45323.0</v>
      </c>
      <c r="F599" s="176">
        <f t="shared" si="1"/>
        <v>12</v>
      </c>
      <c r="G599" s="174">
        <v>45391.0</v>
      </c>
      <c r="H599" s="210">
        <f t="shared" si="2"/>
        <v>10</v>
      </c>
      <c r="I599" s="175" t="s">
        <v>62</v>
      </c>
      <c r="J599" s="175">
        <v>108.0</v>
      </c>
      <c r="K599" s="179" t="s">
        <v>487</v>
      </c>
      <c r="L599" s="175" t="s">
        <v>54</v>
      </c>
      <c r="M599" s="175" t="s">
        <v>151</v>
      </c>
      <c r="N599" s="175" t="s">
        <v>15</v>
      </c>
      <c r="O599" s="178" t="s">
        <v>636</v>
      </c>
      <c r="P599" s="61"/>
      <c r="Q599" s="61"/>
      <c r="R599" s="61"/>
      <c r="S599" s="61"/>
      <c r="T599" s="61"/>
      <c r="U599" s="80"/>
      <c r="V599" s="80"/>
      <c r="W599" s="80"/>
    </row>
    <row r="600">
      <c r="A600" s="174">
        <v>45705.0</v>
      </c>
      <c r="B600" s="174">
        <v>45707.0</v>
      </c>
      <c r="C600" s="35">
        <v>179265.0</v>
      </c>
      <c r="D600" s="175" t="s">
        <v>125</v>
      </c>
      <c r="E600" s="174">
        <v>45017.0</v>
      </c>
      <c r="F600" s="176">
        <f t="shared" si="1"/>
        <v>22</v>
      </c>
      <c r="G600" s="174">
        <v>45127.0</v>
      </c>
      <c r="H600" s="210">
        <f t="shared" si="2"/>
        <v>19</v>
      </c>
      <c r="I600" s="175" t="s">
        <v>62</v>
      </c>
      <c r="J600" s="184"/>
      <c r="K600" s="184"/>
      <c r="L600" s="184"/>
      <c r="M600" s="184"/>
      <c r="N600" s="175" t="s">
        <v>21</v>
      </c>
      <c r="O600" s="178"/>
      <c r="P600" s="61"/>
      <c r="Q600" s="61"/>
      <c r="R600" s="61"/>
      <c r="S600" s="61"/>
      <c r="T600" s="61"/>
      <c r="U600" s="80"/>
      <c r="V600" s="80"/>
      <c r="W600" s="80"/>
    </row>
    <row r="601">
      <c r="A601" s="174">
        <v>45705.0</v>
      </c>
      <c r="B601" s="174">
        <v>45716.0</v>
      </c>
      <c r="C601" s="35">
        <v>224933.0</v>
      </c>
      <c r="D601" s="175" t="s">
        <v>125</v>
      </c>
      <c r="E601" s="174">
        <v>45413.0</v>
      </c>
      <c r="F601" s="176">
        <f t="shared" si="1"/>
        <v>9</v>
      </c>
      <c r="G601" s="174">
        <v>45519.0</v>
      </c>
      <c r="H601" s="210">
        <f t="shared" si="2"/>
        <v>6</v>
      </c>
      <c r="I601" s="175" t="s">
        <v>62</v>
      </c>
      <c r="J601" s="207" t="s">
        <v>512</v>
      </c>
      <c r="K601" s="208" t="s">
        <v>561</v>
      </c>
      <c r="L601" s="184"/>
      <c r="M601" s="184"/>
      <c r="N601" s="175" t="s">
        <v>17</v>
      </c>
      <c r="O601" s="178"/>
      <c r="P601" s="61"/>
      <c r="Q601" s="61"/>
      <c r="R601" s="61"/>
      <c r="S601" s="61"/>
      <c r="T601" s="61"/>
      <c r="U601" s="80"/>
      <c r="V601" s="80"/>
      <c r="W601" s="80"/>
    </row>
    <row r="602">
      <c r="A602" s="174">
        <v>45705.0</v>
      </c>
      <c r="B602" s="174">
        <v>45715.0</v>
      </c>
      <c r="C602" s="35">
        <v>232575.0</v>
      </c>
      <c r="D602" s="175" t="s">
        <v>125</v>
      </c>
      <c r="E602" s="174">
        <v>45566.0</v>
      </c>
      <c r="F602" s="176">
        <f t="shared" si="1"/>
        <v>4</v>
      </c>
      <c r="G602" s="177">
        <v>45593.0</v>
      </c>
      <c r="H602" s="210">
        <f t="shared" si="2"/>
        <v>4</v>
      </c>
      <c r="I602" s="175" t="s">
        <v>43</v>
      </c>
      <c r="J602" s="175">
        <v>360.0</v>
      </c>
      <c r="K602" s="180">
        <v>6900.0</v>
      </c>
      <c r="L602" s="175" t="s">
        <v>70</v>
      </c>
      <c r="M602" s="175" t="s">
        <v>55</v>
      </c>
      <c r="N602" s="175" t="s">
        <v>15</v>
      </c>
      <c r="O602" s="178" t="s">
        <v>539</v>
      </c>
      <c r="P602" s="61"/>
      <c r="Q602" s="61"/>
      <c r="R602" s="61"/>
      <c r="S602" s="61"/>
      <c r="T602" s="61"/>
      <c r="U602" s="80"/>
      <c r="V602" s="80"/>
      <c r="W602" s="80"/>
    </row>
    <row r="603">
      <c r="A603" s="174">
        <v>45705.0</v>
      </c>
      <c r="B603" s="174">
        <v>45716.0</v>
      </c>
      <c r="C603" s="35">
        <v>184791.0</v>
      </c>
      <c r="D603" s="175" t="s">
        <v>125</v>
      </c>
      <c r="E603" s="174">
        <v>45108.0</v>
      </c>
      <c r="F603" s="176">
        <f t="shared" si="1"/>
        <v>19</v>
      </c>
      <c r="G603" s="174">
        <v>45173.0</v>
      </c>
      <c r="H603" s="213">
        <f t="shared" si="2"/>
        <v>17</v>
      </c>
      <c r="I603" s="175" t="s">
        <v>39</v>
      </c>
      <c r="J603" s="175">
        <v>535.0</v>
      </c>
      <c r="K603" s="208" t="s">
        <v>561</v>
      </c>
      <c r="L603" s="184"/>
      <c r="M603" s="184"/>
      <c r="N603" s="175" t="s">
        <v>17</v>
      </c>
      <c r="O603" s="178"/>
      <c r="P603" s="61"/>
      <c r="Q603" s="61"/>
      <c r="R603" s="61"/>
      <c r="S603" s="61"/>
      <c r="T603" s="61"/>
      <c r="U603" s="80"/>
      <c r="V603" s="80"/>
      <c r="W603" s="80"/>
    </row>
    <row r="604">
      <c r="A604" s="174">
        <v>45705.0</v>
      </c>
      <c r="B604" s="174">
        <v>45716.0</v>
      </c>
      <c r="C604" s="35">
        <v>235057.0</v>
      </c>
      <c r="D604" s="175" t="s">
        <v>125</v>
      </c>
      <c r="E604" s="174">
        <v>45597.0</v>
      </c>
      <c r="F604" s="176">
        <f t="shared" si="1"/>
        <v>3</v>
      </c>
      <c r="G604" s="174">
        <v>45628.0</v>
      </c>
      <c r="H604" s="210">
        <f t="shared" si="2"/>
        <v>2</v>
      </c>
      <c r="I604" s="175" t="s">
        <v>46</v>
      </c>
      <c r="J604" s="207" t="s">
        <v>512</v>
      </c>
      <c r="K604" s="208" t="s">
        <v>561</v>
      </c>
      <c r="L604" s="184"/>
      <c r="M604" s="184"/>
      <c r="N604" s="175" t="s">
        <v>17</v>
      </c>
      <c r="O604" s="178"/>
      <c r="P604" s="61"/>
      <c r="Q604" s="61"/>
      <c r="R604" s="61"/>
      <c r="S604" s="61"/>
      <c r="T604" s="61"/>
      <c r="U604" s="80"/>
      <c r="V604" s="80"/>
      <c r="W604" s="80"/>
    </row>
    <row r="605">
      <c r="A605" s="174">
        <v>45705.0</v>
      </c>
      <c r="B605" s="174">
        <v>45716.0</v>
      </c>
      <c r="C605" s="35">
        <v>238488.0</v>
      </c>
      <c r="D605" s="175" t="s">
        <v>125</v>
      </c>
      <c r="E605" s="174">
        <v>45566.0</v>
      </c>
      <c r="F605" s="176">
        <f t="shared" si="1"/>
        <v>4</v>
      </c>
      <c r="G605" s="174">
        <v>45666.0</v>
      </c>
      <c r="H605" s="210">
        <f t="shared" si="2"/>
        <v>1</v>
      </c>
      <c r="I605" s="175" t="s">
        <v>39</v>
      </c>
      <c r="J605" s="207" t="s">
        <v>512</v>
      </c>
      <c r="K605" s="208" t="s">
        <v>561</v>
      </c>
      <c r="L605" s="184"/>
      <c r="M605" s="184"/>
      <c r="N605" s="175" t="s">
        <v>17</v>
      </c>
      <c r="O605" s="178"/>
      <c r="P605" s="61"/>
      <c r="Q605" s="61"/>
      <c r="R605" s="61"/>
      <c r="S605" s="61"/>
      <c r="T605" s="61"/>
      <c r="U605" s="80"/>
      <c r="V605" s="80"/>
      <c r="W605" s="80"/>
    </row>
    <row r="606">
      <c r="A606" s="174">
        <v>45705.0</v>
      </c>
      <c r="B606" s="174">
        <v>45716.0</v>
      </c>
      <c r="C606" s="35">
        <v>184283.0</v>
      </c>
      <c r="D606" s="175" t="s">
        <v>125</v>
      </c>
      <c r="E606" s="174">
        <v>45139.0</v>
      </c>
      <c r="F606" s="176">
        <f t="shared" si="1"/>
        <v>18</v>
      </c>
      <c r="G606" s="174">
        <v>45168.0</v>
      </c>
      <c r="H606" s="213">
        <f t="shared" si="2"/>
        <v>17</v>
      </c>
      <c r="I606" s="175" t="s">
        <v>46</v>
      </c>
      <c r="J606" s="212" t="s">
        <v>512</v>
      </c>
      <c r="K606" s="208" t="s">
        <v>561</v>
      </c>
      <c r="L606" s="184"/>
      <c r="M606" s="184"/>
      <c r="N606" s="175" t="s">
        <v>17</v>
      </c>
      <c r="O606" s="178"/>
      <c r="P606" s="61"/>
      <c r="Q606" s="61"/>
      <c r="R606" s="61"/>
      <c r="S606" s="61"/>
      <c r="T606" s="61"/>
      <c r="U606" s="80"/>
      <c r="V606" s="80"/>
      <c r="W606" s="80"/>
    </row>
    <row r="607">
      <c r="A607" s="174">
        <v>45705.0</v>
      </c>
      <c r="B607" s="174">
        <v>45716.0</v>
      </c>
      <c r="C607" s="35">
        <v>198806.0</v>
      </c>
      <c r="D607" s="175" t="s">
        <v>125</v>
      </c>
      <c r="E607" s="174">
        <v>45231.0</v>
      </c>
      <c r="F607" s="176">
        <f t="shared" si="1"/>
        <v>15</v>
      </c>
      <c r="G607" s="174">
        <v>45307.0</v>
      </c>
      <c r="H607" s="210">
        <f t="shared" si="2"/>
        <v>13</v>
      </c>
      <c r="I607" s="175" t="s">
        <v>67</v>
      </c>
      <c r="J607" s="175">
        <v>4012.0</v>
      </c>
      <c r="K607" s="208" t="s">
        <v>561</v>
      </c>
      <c r="L607" s="184"/>
      <c r="M607" s="184"/>
      <c r="N607" s="175" t="s">
        <v>17</v>
      </c>
      <c r="O607" s="178"/>
      <c r="P607" s="61"/>
      <c r="Q607" s="61"/>
      <c r="R607" s="61"/>
      <c r="S607" s="61"/>
      <c r="T607" s="61"/>
      <c r="U607" s="80"/>
      <c r="V607" s="80"/>
      <c r="W607" s="80"/>
    </row>
    <row r="608">
      <c r="A608" s="174">
        <v>45705.0</v>
      </c>
      <c r="B608" s="174">
        <v>45716.0</v>
      </c>
      <c r="C608" s="35">
        <v>210361.0</v>
      </c>
      <c r="D608" s="175" t="s">
        <v>125</v>
      </c>
      <c r="E608" s="174">
        <v>44621.0</v>
      </c>
      <c r="F608" s="176">
        <f t="shared" si="1"/>
        <v>35</v>
      </c>
      <c r="G608" s="174">
        <v>45394.0</v>
      </c>
      <c r="H608" s="210">
        <f t="shared" si="2"/>
        <v>10</v>
      </c>
      <c r="I608" s="175" t="s">
        <v>46</v>
      </c>
      <c r="J608" s="175">
        <v>401.0</v>
      </c>
      <c r="K608" s="179" t="s">
        <v>85</v>
      </c>
      <c r="L608" s="184"/>
      <c r="M608" s="184"/>
      <c r="N608" s="175" t="s">
        <v>17</v>
      </c>
      <c r="O608" s="178"/>
      <c r="P608" s="61"/>
      <c r="Q608" s="61"/>
      <c r="R608" s="61"/>
      <c r="S608" s="61"/>
      <c r="T608" s="61"/>
      <c r="U608" s="80"/>
      <c r="V608" s="80"/>
      <c r="W608" s="80"/>
    </row>
    <row r="609">
      <c r="A609" s="174">
        <v>45705.0</v>
      </c>
      <c r="B609" s="174">
        <v>45716.0</v>
      </c>
      <c r="C609" s="35">
        <v>218358.0</v>
      </c>
      <c r="D609" s="175" t="s">
        <v>125</v>
      </c>
      <c r="E609" s="174">
        <v>45413.0</v>
      </c>
      <c r="F609" s="176">
        <f t="shared" si="1"/>
        <v>9</v>
      </c>
      <c r="G609" s="174">
        <v>45461.0</v>
      </c>
      <c r="H609" s="210">
        <f t="shared" si="2"/>
        <v>8</v>
      </c>
      <c r="I609" s="175" t="s">
        <v>39</v>
      </c>
      <c r="J609" s="175" t="s">
        <v>512</v>
      </c>
      <c r="K609" s="208" t="s">
        <v>561</v>
      </c>
      <c r="L609" s="184"/>
      <c r="M609" s="184"/>
      <c r="N609" s="175" t="s">
        <v>17</v>
      </c>
      <c r="O609" s="178"/>
      <c r="P609" s="61"/>
      <c r="Q609" s="61"/>
      <c r="R609" s="61"/>
      <c r="S609" s="61"/>
      <c r="T609" s="61"/>
      <c r="U609" s="80"/>
      <c r="V609" s="80"/>
      <c r="W609" s="80"/>
    </row>
    <row r="610">
      <c r="A610" s="174">
        <v>45705.0</v>
      </c>
      <c r="B610" s="174">
        <v>45716.0</v>
      </c>
      <c r="C610" s="35">
        <v>224186.0</v>
      </c>
      <c r="D610" s="175" t="s">
        <v>125</v>
      </c>
      <c r="E610" s="174">
        <v>45444.0</v>
      </c>
      <c r="F610" s="176">
        <f t="shared" si="1"/>
        <v>8</v>
      </c>
      <c r="G610" s="174">
        <v>45511.0</v>
      </c>
      <c r="H610" s="210">
        <f t="shared" si="2"/>
        <v>6</v>
      </c>
      <c r="I610" s="175" t="s">
        <v>39</v>
      </c>
      <c r="J610" s="203" t="s">
        <v>512</v>
      </c>
      <c r="K610" s="208" t="s">
        <v>561</v>
      </c>
      <c r="L610" s="184"/>
      <c r="M610" s="184"/>
      <c r="N610" s="175" t="s">
        <v>17</v>
      </c>
      <c r="O610" s="178"/>
      <c r="P610" s="61"/>
      <c r="Q610" s="61"/>
      <c r="R610" s="61"/>
      <c r="S610" s="61"/>
      <c r="T610" s="61"/>
      <c r="U610" s="80"/>
      <c r="V610" s="80"/>
      <c r="W610" s="80"/>
    </row>
    <row r="611">
      <c r="A611" s="174">
        <v>45705.0</v>
      </c>
      <c r="B611" s="174">
        <v>45716.0</v>
      </c>
      <c r="C611" s="35">
        <v>228783.0</v>
      </c>
      <c r="D611" s="175" t="s">
        <v>125</v>
      </c>
      <c r="E611" s="174">
        <v>45505.0</v>
      </c>
      <c r="F611" s="176">
        <f t="shared" si="1"/>
        <v>6</v>
      </c>
      <c r="G611" s="174">
        <v>45558.0</v>
      </c>
      <c r="H611" s="210">
        <f t="shared" si="2"/>
        <v>5</v>
      </c>
      <c r="I611" s="175" t="s">
        <v>46</v>
      </c>
      <c r="J611" s="203" t="s">
        <v>512</v>
      </c>
      <c r="K611" s="208" t="s">
        <v>561</v>
      </c>
      <c r="L611" s="184"/>
      <c r="M611" s="184"/>
      <c r="N611" s="175" t="s">
        <v>17</v>
      </c>
      <c r="O611" s="178"/>
      <c r="P611" s="61"/>
      <c r="Q611" s="61"/>
      <c r="R611" s="61"/>
      <c r="S611" s="61"/>
      <c r="T611" s="61"/>
      <c r="U611" s="80"/>
      <c r="V611" s="80"/>
      <c r="W611" s="80"/>
    </row>
    <row r="612">
      <c r="A612" s="174">
        <v>45705.0</v>
      </c>
      <c r="B612" s="174">
        <v>45716.0</v>
      </c>
      <c r="C612" s="35">
        <v>234315.0</v>
      </c>
      <c r="D612" s="175" t="s">
        <v>125</v>
      </c>
      <c r="E612" s="174">
        <v>45536.0</v>
      </c>
      <c r="F612" s="176">
        <f t="shared" si="1"/>
        <v>5</v>
      </c>
      <c r="G612" s="177">
        <v>45610.0</v>
      </c>
      <c r="H612" s="210">
        <f t="shared" si="2"/>
        <v>3</v>
      </c>
      <c r="I612" s="175" t="s">
        <v>39</v>
      </c>
      <c r="J612" s="175">
        <v>502.0</v>
      </c>
      <c r="K612" s="179">
        <v>25000.0</v>
      </c>
      <c r="L612" s="184"/>
      <c r="M612" s="184"/>
      <c r="N612" s="175" t="s">
        <v>17</v>
      </c>
      <c r="O612" s="178"/>
      <c r="P612" s="61"/>
      <c r="Q612" s="61"/>
      <c r="R612" s="61"/>
      <c r="S612" s="61"/>
      <c r="T612" s="61"/>
      <c r="U612" s="80"/>
      <c r="V612" s="80"/>
      <c r="W612" s="80"/>
    </row>
    <row r="613">
      <c r="A613" s="174">
        <v>45705.0</v>
      </c>
      <c r="B613" s="174">
        <v>45716.0</v>
      </c>
      <c r="C613" s="35">
        <v>241197.0</v>
      </c>
      <c r="D613" s="175" t="s">
        <v>125</v>
      </c>
      <c r="E613" s="174">
        <v>45658.0</v>
      </c>
      <c r="F613" s="176">
        <f t="shared" si="1"/>
        <v>1</v>
      </c>
      <c r="G613" s="174">
        <v>45694.0</v>
      </c>
      <c r="H613" s="210">
        <f t="shared" si="2"/>
        <v>0</v>
      </c>
      <c r="I613" s="175" t="s">
        <v>43</v>
      </c>
      <c r="J613" s="203" t="s">
        <v>512</v>
      </c>
      <c r="K613" s="208" t="s">
        <v>561</v>
      </c>
      <c r="L613" s="184"/>
      <c r="M613" s="184"/>
      <c r="N613" s="175" t="s">
        <v>17</v>
      </c>
      <c r="O613" s="178"/>
      <c r="P613" s="61"/>
      <c r="Q613" s="61"/>
      <c r="R613" s="61"/>
      <c r="S613" s="61"/>
      <c r="T613" s="61"/>
      <c r="U613" s="80"/>
      <c r="V613" s="80"/>
      <c r="W613" s="80"/>
    </row>
    <row r="614">
      <c r="A614" s="174">
        <v>45705.0</v>
      </c>
      <c r="B614" s="174">
        <v>45716.0</v>
      </c>
      <c r="C614" s="35">
        <v>238411.0</v>
      </c>
      <c r="D614" s="175" t="s">
        <v>128</v>
      </c>
      <c r="E614" s="174">
        <v>45627.0</v>
      </c>
      <c r="F614" s="176">
        <f t="shared" si="1"/>
        <v>2</v>
      </c>
      <c r="G614" s="174">
        <v>45664.0</v>
      </c>
      <c r="H614" s="210">
        <f t="shared" si="2"/>
        <v>1</v>
      </c>
      <c r="I614" s="175" t="s">
        <v>62</v>
      </c>
      <c r="J614" s="203" t="s">
        <v>512</v>
      </c>
      <c r="K614" s="208" t="s">
        <v>561</v>
      </c>
      <c r="L614" s="184"/>
      <c r="M614" s="184"/>
      <c r="N614" s="175" t="s">
        <v>17</v>
      </c>
      <c r="O614" s="178"/>
      <c r="P614" s="61"/>
      <c r="Q614" s="61"/>
      <c r="R614" s="61"/>
      <c r="S614" s="61"/>
      <c r="T614" s="61"/>
      <c r="U614" s="80"/>
      <c r="V614" s="80"/>
      <c r="W614" s="80"/>
    </row>
    <row r="615">
      <c r="A615" s="174">
        <v>45705.0</v>
      </c>
      <c r="B615" s="174">
        <v>45716.0</v>
      </c>
      <c r="C615" s="35">
        <v>85150.0</v>
      </c>
      <c r="D615" s="175" t="s">
        <v>128</v>
      </c>
      <c r="E615" s="174">
        <v>44287.0</v>
      </c>
      <c r="F615" s="176">
        <f t="shared" si="1"/>
        <v>46</v>
      </c>
      <c r="G615" s="174">
        <v>44329.0</v>
      </c>
      <c r="H615" s="210">
        <f t="shared" si="2"/>
        <v>45</v>
      </c>
      <c r="I615" s="175" t="s">
        <v>49</v>
      </c>
      <c r="J615" s="175">
        <v>209.0</v>
      </c>
      <c r="K615" s="208" t="s">
        <v>561</v>
      </c>
      <c r="L615" s="184"/>
      <c r="M615" s="184"/>
      <c r="N615" s="175" t="s">
        <v>17</v>
      </c>
      <c r="O615" s="178"/>
      <c r="P615" s="61"/>
      <c r="Q615" s="61"/>
      <c r="R615" s="61"/>
      <c r="S615" s="61"/>
      <c r="T615" s="61"/>
      <c r="U615" s="80"/>
      <c r="V615" s="80"/>
      <c r="W615" s="80"/>
    </row>
    <row r="616">
      <c r="A616" s="174">
        <v>45705.0</v>
      </c>
      <c r="B616" s="174">
        <v>45716.0</v>
      </c>
      <c r="C616" s="35">
        <v>110839.0</v>
      </c>
      <c r="D616" s="175" t="s">
        <v>128</v>
      </c>
      <c r="E616" s="174">
        <v>44378.0</v>
      </c>
      <c r="F616" s="176">
        <f t="shared" si="1"/>
        <v>43</v>
      </c>
      <c r="G616" s="174">
        <v>44565.0</v>
      </c>
      <c r="H616" s="210">
        <f t="shared" si="2"/>
        <v>37</v>
      </c>
      <c r="I616" s="175" t="s">
        <v>62</v>
      </c>
      <c r="J616" s="175">
        <v>107.0</v>
      </c>
      <c r="K616" s="179" t="s">
        <v>561</v>
      </c>
      <c r="L616" s="184"/>
      <c r="M616" s="184"/>
      <c r="N616" s="175" t="s">
        <v>17</v>
      </c>
      <c r="O616" s="178"/>
      <c r="P616" s="61"/>
      <c r="Q616" s="61"/>
      <c r="R616" s="61"/>
      <c r="S616" s="61"/>
      <c r="T616" s="61"/>
      <c r="U616" s="80"/>
      <c r="V616" s="80"/>
      <c r="W616" s="80"/>
    </row>
    <row r="617">
      <c r="A617" s="174">
        <v>45705.0</v>
      </c>
      <c r="B617" s="174">
        <v>45716.0</v>
      </c>
      <c r="C617" s="35">
        <v>145997.0</v>
      </c>
      <c r="D617" s="175" t="s">
        <v>128</v>
      </c>
      <c r="E617" s="174">
        <v>44713.0</v>
      </c>
      <c r="F617" s="176">
        <f t="shared" si="1"/>
        <v>32</v>
      </c>
      <c r="G617" s="174">
        <v>44838.0</v>
      </c>
      <c r="H617" s="210">
        <f t="shared" si="2"/>
        <v>28</v>
      </c>
      <c r="I617" s="175" t="s">
        <v>62</v>
      </c>
      <c r="J617" s="175">
        <v>104.0</v>
      </c>
      <c r="K617" s="179" t="s">
        <v>85</v>
      </c>
      <c r="L617" s="184"/>
      <c r="M617" s="184"/>
      <c r="N617" s="175" t="s">
        <v>17</v>
      </c>
      <c r="O617" s="178"/>
      <c r="P617" s="61"/>
      <c r="Q617" s="61"/>
      <c r="R617" s="61"/>
      <c r="S617" s="61"/>
      <c r="T617" s="61"/>
      <c r="U617" s="80"/>
      <c r="V617" s="80"/>
      <c r="W617" s="80"/>
    </row>
    <row r="618">
      <c r="A618" s="174">
        <v>45705.0</v>
      </c>
      <c r="B618" s="174">
        <v>45709.0</v>
      </c>
      <c r="C618" s="35">
        <v>219377.0</v>
      </c>
      <c r="D618" s="175" t="s">
        <v>128</v>
      </c>
      <c r="E618" s="174">
        <v>45323.0</v>
      </c>
      <c r="F618" s="176">
        <f t="shared" si="1"/>
        <v>12</v>
      </c>
      <c r="G618" s="174">
        <v>45469.0</v>
      </c>
      <c r="H618" s="210">
        <f t="shared" si="2"/>
        <v>8</v>
      </c>
      <c r="I618" s="175" t="s">
        <v>39</v>
      </c>
      <c r="J618" s="175"/>
      <c r="K618" s="175"/>
      <c r="L618" s="184"/>
      <c r="M618" s="184"/>
      <c r="N618" s="175" t="s">
        <v>23</v>
      </c>
      <c r="O618" s="178"/>
      <c r="P618" s="61"/>
      <c r="Q618" s="61"/>
      <c r="R618" s="61"/>
      <c r="S618" s="61"/>
      <c r="T618" s="61"/>
      <c r="U618" s="80"/>
      <c r="V618" s="80"/>
      <c r="W618" s="80"/>
    </row>
    <row r="619">
      <c r="A619" s="174">
        <v>45705.0</v>
      </c>
      <c r="B619" s="174">
        <v>45716.0</v>
      </c>
      <c r="C619" s="35">
        <v>240842.0</v>
      </c>
      <c r="D619" s="175" t="s">
        <v>128</v>
      </c>
      <c r="E619" s="174">
        <v>45627.0</v>
      </c>
      <c r="F619" s="176">
        <f t="shared" si="1"/>
        <v>2</v>
      </c>
      <c r="G619" s="174">
        <v>45684.0</v>
      </c>
      <c r="H619" s="210">
        <f t="shared" si="2"/>
        <v>1</v>
      </c>
      <c r="I619" s="175" t="s">
        <v>136</v>
      </c>
      <c r="J619" s="203" t="s">
        <v>512</v>
      </c>
      <c r="K619" s="208" t="s">
        <v>561</v>
      </c>
      <c r="L619" s="184"/>
      <c r="M619" s="184"/>
      <c r="N619" s="175" t="s">
        <v>17</v>
      </c>
      <c r="O619" s="178"/>
      <c r="P619" s="61"/>
      <c r="Q619" s="61"/>
      <c r="R619" s="61"/>
      <c r="S619" s="61"/>
      <c r="T619" s="61"/>
      <c r="U619" s="80"/>
      <c r="V619" s="80"/>
      <c r="W619" s="80"/>
    </row>
    <row r="620">
      <c r="A620" s="174">
        <v>45705.0</v>
      </c>
      <c r="B620" s="174">
        <v>45716.0</v>
      </c>
      <c r="C620" s="35">
        <v>224951.0</v>
      </c>
      <c r="D620" s="175" t="s">
        <v>128</v>
      </c>
      <c r="E620" s="174">
        <v>45413.0</v>
      </c>
      <c r="F620" s="176">
        <f t="shared" si="1"/>
        <v>9</v>
      </c>
      <c r="G620" s="174">
        <v>45518.0</v>
      </c>
      <c r="H620" s="210">
        <f t="shared" si="2"/>
        <v>6</v>
      </c>
      <c r="I620" s="175" t="s">
        <v>39</v>
      </c>
      <c r="J620" s="203" t="s">
        <v>512</v>
      </c>
      <c r="K620" s="208" t="s">
        <v>561</v>
      </c>
      <c r="L620" s="184"/>
      <c r="M620" s="184"/>
      <c r="N620" s="175" t="s">
        <v>17</v>
      </c>
      <c r="O620" s="178"/>
      <c r="P620" s="61"/>
      <c r="Q620" s="61"/>
      <c r="R620" s="61"/>
      <c r="S620" s="61"/>
      <c r="T620" s="61"/>
      <c r="U620" s="80"/>
      <c r="V620" s="80"/>
      <c r="W620" s="80"/>
    </row>
    <row r="621">
      <c r="A621" s="174">
        <v>45705.0</v>
      </c>
      <c r="B621" s="181">
        <v>45715.0</v>
      </c>
      <c r="C621" s="35">
        <v>179543.0</v>
      </c>
      <c r="D621" s="175" t="s">
        <v>128</v>
      </c>
      <c r="E621" s="174">
        <v>45108.0</v>
      </c>
      <c r="F621" s="176">
        <f t="shared" si="1"/>
        <v>19</v>
      </c>
      <c r="G621" s="174">
        <v>45131.0</v>
      </c>
      <c r="H621" s="211">
        <f t="shared" si="2"/>
        <v>19</v>
      </c>
      <c r="I621" s="175" t="s">
        <v>39</v>
      </c>
      <c r="J621" s="175">
        <v>510.0</v>
      </c>
      <c r="K621" s="179" t="s">
        <v>85</v>
      </c>
      <c r="L621" s="175" t="s">
        <v>54</v>
      </c>
      <c r="M621" s="175" t="s">
        <v>637</v>
      </c>
      <c r="N621" s="175" t="s">
        <v>20</v>
      </c>
      <c r="O621" s="178" t="s">
        <v>638</v>
      </c>
      <c r="P621" s="61"/>
      <c r="Q621" s="61"/>
      <c r="R621" s="61"/>
      <c r="S621" s="61"/>
      <c r="T621" s="61"/>
      <c r="U621" s="80"/>
      <c r="V621" s="80"/>
      <c r="W621" s="80"/>
    </row>
    <row r="622">
      <c r="A622" s="174">
        <v>45705.0</v>
      </c>
      <c r="B622" s="174">
        <v>45716.0</v>
      </c>
      <c r="C622" s="35">
        <v>188741.0</v>
      </c>
      <c r="D622" s="175" t="s">
        <v>128</v>
      </c>
      <c r="E622" s="174">
        <v>45017.0</v>
      </c>
      <c r="F622" s="176">
        <f t="shared" si="1"/>
        <v>22</v>
      </c>
      <c r="G622" s="174">
        <v>45208.0</v>
      </c>
      <c r="H622" s="210">
        <f t="shared" si="2"/>
        <v>16</v>
      </c>
      <c r="I622" s="175" t="s">
        <v>49</v>
      </c>
      <c r="J622" s="175">
        <v>258.0</v>
      </c>
      <c r="K622" s="179">
        <v>3000.0</v>
      </c>
      <c r="L622" s="184"/>
      <c r="M622" s="184"/>
      <c r="N622" s="175" t="s">
        <v>17</v>
      </c>
      <c r="O622" s="178"/>
      <c r="P622" s="61"/>
      <c r="Q622" s="61"/>
      <c r="R622" s="61"/>
      <c r="S622" s="61"/>
      <c r="T622" s="61"/>
      <c r="U622" s="80"/>
      <c r="V622" s="80"/>
      <c r="W622" s="80"/>
    </row>
    <row r="623">
      <c r="A623" s="174">
        <v>45705.0</v>
      </c>
      <c r="B623" s="174">
        <v>45708.0</v>
      </c>
      <c r="C623" s="35">
        <v>202210.0</v>
      </c>
      <c r="D623" s="175" t="s">
        <v>128</v>
      </c>
      <c r="E623" s="174">
        <v>45323.0</v>
      </c>
      <c r="F623" s="176">
        <f t="shared" si="1"/>
        <v>12</v>
      </c>
      <c r="G623" s="174">
        <v>45337.0</v>
      </c>
      <c r="H623" s="210">
        <f t="shared" si="2"/>
        <v>12</v>
      </c>
      <c r="I623" s="175" t="s">
        <v>39</v>
      </c>
      <c r="J623" s="175">
        <v>535.0</v>
      </c>
      <c r="K623" s="175" t="s">
        <v>487</v>
      </c>
      <c r="L623" s="175" t="s">
        <v>54</v>
      </c>
      <c r="M623" s="175" t="s">
        <v>639</v>
      </c>
      <c r="N623" s="175" t="s">
        <v>20</v>
      </c>
      <c r="O623" s="178" t="s">
        <v>640</v>
      </c>
      <c r="P623" s="61"/>
      <c r="Q623" s="61"/>
      <c r="R623" s="61"/>
      <c r="S623" s="61"/>
      <c r="T623" s="61"/>
      <c r="U623" s="80"/>
      <c r="V623" s="80"/>
      <c r="W623" s="80"/>
    </row>
    <row r="624">
      <c r="A624" s="174">
        <v>45705.0</v>
      </c>
      <c r="B624" s="174">
        <v>45716.0</v>
      </c>
      <c r="C624" s="35">
        <v>208706.0</v>
      </c>
      <c r="D624" s="175" t="s">
        <v>128</v>
      </c>
      <c r="E624" s="174">
        <v>45292.0</v>
      </c>
      <c r="F624" s="176">
        <f t="shared" si="1"/>
        <v>13</v>
      </c>
      <c r="G624" s="174">
        <v>45384.0</v>
      </c>
      <c r="H624" s="210">
        <f t="shared" si="2"/>
        <v>10</v>
      </c>
      <c r="I624" s="175" t="s">
        <v>39</v>
      </c>
      <c r="J624" s="175">
        <v>512.0</v>
      </c>
      <c r="K624" s="179" t="s">
        <v>487</v>
      </c>
      <c r="L624" s="184"/>
      <c r="M624" s="184"/>
      <c r="N624" s="175" t="s">
        <v>17</v>
      </c>
      <c r="O624" s="178"/>
      <c r="P624" s="61"/>
      <c r="Q624" s="61"/>
      <c r="R624" s="61"/>
      <c r="S624" s="61"/>
      <c r="T624" s="61"/>
      <c r="U624" s="80"/>
      <c r="V624" s="80"/>
      <c r="W624" s="80"/>
    </row>
    <row r="625">
      <c r="A625" s="174">
        <v>45705.0</v>
      </c>
      <c r="B625" s="174">
        <v>45716.0</v>
      </c>
      <c r="C625" s="35">
        <v>173278.0</v>
      </c>
      <c r="D625" s="175" t="s">
        <v>128</v>
      </c>
      <c r="E625" s="174">
        <v>45292.0</v>
      </c>
      <c r="F625" s="176">
        <f t="shared" si="1"/>
        <v>13</v>
      </c>
      <c r="G625" s="174">
        <v>45476.0</v>
      </c>
      <c r="H625" s="210">
        <f t="shared" si="2"/>
        <v>7</v>
      </c>
      <c r="I625" s="175" t="s">
        <v>62</v>
      </c>
      <c r="J625" s="175">
        <v>102.0</v>
      </c>
      <c r="K625" s="179" t="s">
        <v>487</v>
      </c>
      <c r="L625" s="184"/>
      <c r="M625" s="184"/>
      <c r="N625" s="175" t="s">
        <v>17</v>
      </c>
      <c r="O625" s="178"/>
      <c r="P625" s="61"/>
      <c r="Q625" s="61"/>
      <c r="R625" s="61"/>
      <c r="S625" s="61"/>
      <c r="T625" s="61"/>
      <c r="U625" s="80"/>
      <c r="V625" s="80"/>
      <c r="W625" s="80"/>
    </row>
    <row r="626">
      <c r="A626" s="174">
        <v>45705.0</v>
      </c>
      <c r="B626" s="174">
        <v>45716.0</v>
      </c>
      <c r="C626" s="35">
        <v>225343.0</v>
      </c>
      <c r="D626" s="175" t="s">
        <v>128</v>
      </c>
      <c r="E626" s="174">
        <v>45505.0</v>
      </c>
      <c r="F626" s="176">
        <f t="shared" si="1"/>
        <v>6</v>
      </c>
      <c r="G626" s="174">
        <v>45523.0</v>
      </c>
      <c r="H626" s="210">
        <f t="shared" si="2"/>
        <v>6</v>
      </c>
      <c r="I626" s="175" t="s">
        <v>62</v>
      </c>
      <c r="J626" s="175">
        <v>106.0</v>
      </c>
      <c r="K626" s="179">
        <v>4000.0</v>
      </c>
      <c r="L626" s="184"/>
      <c r="M626" s="184"/>
      <c r="N626" s="175" t="s">
        <v>17</v>
      </c>
      <c r="O626" s="178"/>
      <c r="P626" s="61"/>
      <c r="Q626" s="61"/>
      <c r="R626" s="61"/>
      <c r="S626" s="61"/>
      <c r="T626" s="61"/>
      <c r="U626" s="80"/>
      <c r="V626" s="80"/>
      <c r="W626" s="80"/>
    </row>
    <row r="627">
      <c r="A627" s="174">
        <v>45705.0</v>
      </c>
      <c r="B627" s="174">
        <v>45716.0</v>
      </c>
      <c r="C627" s="35">
        <v>229639.0</v>
      </c>
      <c r="D627" s="175" t="s">
        <v>128</v>
      </c>
      <c r="E627" s="174">
        <v>45536.0</v>
      </c>
      <c r="F627" s="176">
        <f t="shared" si="1"/>
        <v>5</v>
      </c>
      <c r="G627" s="174">
        <v>45567.0</v>
      </c>
      <c r="H627" s="210">
        <f t="shared" si="2"/>
        <v>4</v>
      </c>
      <c r="I627" s="175" t="s">
        <v>39</v>
      </c>
      <c r="J627" s="203" t="s">
        <v>512</v>
      </c>
      <c r="K627" s="208" t="s">
        <v>561</v>
      </c>
      <c r="L627" s="184"/>
      <c r="M627" s="184"/>
      <c r="N627" s="175" t="s">
        <v>17</v>
      </c>
      <c r="O627" s="178"/>
      <c r="P627" s="61"/>
      <c r="Q627" s="61"/>
      <c r="R627" s="61"/>
      <c r="S627" s="61"/>
      <c r="T627" s="61"/>
      <c r="U627" s="80"/>
      <c r="V627" s="80"/>
      <c r="W627" s="80"/>
    </row>
    <row r="628">
      <c r="A628" s="174">
        <v>45705.0</v>
      </c>
      <c r="B628" s="174">
        <v>45716.0</v>
      </c>
      <c r="C628" s="35">
        <v>233619.0</v>
      </c>
      <c r="D628" s="175" t="s">
        <v>128</v>
      </c>
      <c r="E628" s="174">
        <v>45566.0</v>
      </c>
      <c r="F628" s="176">
        <f t="shared" si="1"/>
        <v>4</v>
      </c>
      <c r="G628" s="174">
        <v>45603.0</v>
      </c>
      <c r="H628" s="210">
        <f t="shared" si="2"/>
        <v>3</v>
      </c>
      <c r="I628" s="175" t="s">
        <v>43</v>
      </c>
      <c r="J628" s="175">
        <v>316.0</v>
      </c>
      <c r="K628" s="179">
        <v>2500.0</v>
      </c>
      <c r="L628" s="184"/>
      <c r="M628" s="184"/>
      <c r="N628" s="175" t="s">
        <v>17</v>
      </c>
      <c r="O628" s="178"/>
      <c r="P628" s="61"/>
      <c r="Q628" s="61"/>
      <c r="R628" s="61"/>
      <c r="S628" s="61"/>
      <c r="T628" s="61"/>
      <c r="U628" s="80"/>
      <c r="V628" s="80"/>
      <c r="W628" s="80"/>
    </row>
    <row r="629">
      <c r="A629" s="174">
        <v>45705.0</v>
      </c>
      <c r="B629" s="174">
        <v>45716.0</v>
      </c>
      <c r="C629" s="35">
        <v>237407.0</v>
      </c>
      <c r="D629" s="175" t="s">
        <v>128</v>
      </c>
      <c r="E629" s="174">
        <v>45566.0</v>
      </c>
      <c r="F629" s="176">
        <f t="shared" si="1"/>
        <v>4</v>
      </c>
      <c r="G629" s="177">
        <v>45644.0</v>
      </c>
      <c r="H629" s="210">
        <f t="shared" si="2"/>
        <v>2</v>
      </c>
      <c r="I629" s="175" t="s">
        <v>46</v>
      </c>
      <c r="J629" s="203" t="s">
        <v>512</v>
      </c>
      <c r="K629" s="208" t="s">
        <v>561</v>
      </c>
      <c r="L629" s="184"/>
      <c r="M629" s="184"/>
      <c r="N629" s="175" t="s">
        <v>17</v>
      </c>
      <c r="O629" s="178"/>
      <c r="P629" s="61"/>
      <c r="Q629" s="61"/>
      <c r="R629" s="61"/>
      <c r="S629" s="61"/>
      <c r="T629" s="61"/>
      <c r="U629" s="80"/>
      <c r="V629" s="80"/>
      <c r="W629" s="80"/>
    </row>
    <row r="630">
      <c r="A630" s="174">
        <v>45705.0</v>
      </c>
      <c r="B630" s="174">
        <v>45716.0</v>
      </c>
      <c r="C630" s="35">
        <v>240195.0</v>
      </c>
      <c r="D630" s="175" t="s">
        <v>128</v>
      </c>
      <c r="E630" s="174">
        <v>45536.0</v>
      </c>
      <c r="F630" s="176">
        <f t="shared" si="1"/>
        <v>5</v>
      </c>
      <c r="G630" s="174">
        <v>45678.0</v>
      </c>
      <c r="H630" s="210">
        <f t="shared" si="2"/>
        <v>1</v>
      </c>
      <c r="I630" s="175" t="s">
        <v>39</v>
      </c>
      <c r="J630" s="203" t="s">
        <v>512</v>
      </c>
      <c r="K630" s="208" t="s">
        <v>561</v>
      </c>
      <c r="L630" s="184"/>
      <c r="M630" s="184"/>
      <c r="N630" s="175" t="s">
        <v>17</v>
      </c>
      <c r="O630" s="178"/>
      <c r="P630" s="61"/>
      <c r="Q630" s="61"/>
      <c r="R630" s="61"/>
      <c r="S630" s="61"/>
      <c r="T630" s="61"/>
      <c r="U630" s="80"/>
      <c r="V630" s="80"/>
      <c r="W630" s="80"/>
    </row>
    <row r="631">
      <c r="A631" s="174">
        <v>45705.0</v>
      </c>
      <c r="B631" s="174">
        <v>45716.0</v>
      </c>
      <c r="C631" s="35">
        <v>241690.0</v>
      </c>
      <c r="D631" s="175" t="s">
        <v>128</v>
      </c>
      <c r="E631" s="174">
        <v>45689.0</v>
      </c>
      <c r="F631" s="176">
        <f t="shared" si="1"/>
        <v>0</v>
      </c>
      <c r="G631" s="174">
        <v>45691.0</v>
      </c>
      <c r="H631" s="210">
        <f t="shared" si="2"/>
        <v>0</v>
      </c>
      <c r="I631" s="175" t="s">
        <v>39</v>
      </c>
      <c r="J631" s="203" t="s">
        <v>512</v>
      </c>
      <c r="K631" s="208" t="s">
        <v>561</v>
      </c>
      <c r="L631" s="184"/>
      <c r="M631" s="184"/>
      <c r="N631" s="175" t="s">
        <v>17</v>
      </c>
      <c r="O631" s="178"/>
      <c r="P631" s="61"/>
      <c r="Q631" s="61"/>
      <c r="R631" s="61"/>
      <c r="S631" s="61"/>
      <c r="T631" s="61"/>
      <c r="U631" s="80"/>
      <c r="V631" s="80"/>
      <c r="W631" s="80"/>
    </row>
    <row r="632">
      <c r="A632" s="174">
        <v>45705.0</v>
      </c>
      <c r="B632" s="174">
        <v>45716.0</v>
      </c>
      <c r="C632" s="35">
        <v>218972.0</v>
      </c>
      <c r="D632" s="175" t="s">
        <v>129</v>
      </c>
      <c r="E632" s="174">
        <v>45383.0</v>
      </c>
      <c r="F632" s="176">
        <f t="shared" si="1"/>
        <v>10</v>
      </c>
      <c r="G632" s="174">
        <v>45468.0</v>
      </c>
      <c r="H632" s="210">
        <f t="shared" si="2"/>
        <v>8</v>
      </c>
      <c r="I632" s="175" t="s">
        <v>39</v>
      </c>
      <c r="J632" s="175">
        <v>512.0</v>
      </c>
      <c r="K632" s="179" t="s">
        <v>487</v>
      </c>
      <c r="L632" s="184"/>
      <c r="M632" s="184"/>
      <c r="N632" s="175" t="s">
        <v>17</v>
      </c>
      <c r="O632" s="178"/>
      <c r="P632" s="61"/>
      <c r="Q632" s="61"/>
      <c r="R632" s="61"/>
      <c r="S632" s="61"/>
      <c r="T632" s="61"/>
      <c r="U632" s="80"/>
      <c r="V632" s="80"/>
      <c r="W632" s="80"/>
    </row>
    <row r="633">
      <c r="A633" s="174">
        <v>45705.0</v>
      </c>
      <c r="B633" s="174">
        <v>45716.0</v>
      </c>
      <c r="C633" s="35">
        <v>161585.0</v>
      </c>
      <c r="D633" s="175" t="s">
        <v>129</v>
      </c>
      <c r="E633" s="174">
        <v>44958.0</v>
      </c>
      <c r="F633" s="176">
        <f t="shared" si="1"/>
        <v>24</v>
      </c>
      <c r="G633" s="174">
        <v>44980.0</v>
      </c>
      <c r="H633" s="210">
        <f t="shared" si="2"/>
        <v>24</v>
      </c>
      <c r="I633" s="175" t="s">
        <v>49</v>
      </c>
      <c r="J633" s="175" t="s">
        <v>241</v>
      </c>
      <c r="K633" s="208" t="s">
        <v>561</v>
      </c>
      <c r="L633" s="184"/>
      <c r="M633" s="184"/>
      <c r="N633" s="175" t="s">
        <v>17</v>
      </c>
      <c r="O633" s="178"/>
      <c r="P633" s="61"/>
      <c r="Q633" s="61"/>
      <c r="R633" s="61"/>
      <c r="S633" s="61"/>
      <c r="T633" s="61"/>
      <c r="U633" s="80"/>
      <c r="V633" s="80"/>
      <c r="W633" s="80"/>
    </row>
    <row r="634">
      <c r="A634" s="174">
        <v>45705.0</v>
      </c>
      <c r="B634" s="174">
        <v>45716.0</v>
      </c>
      <c r="C634" s="35">
        <v>232854.0</v>
      </c>
      <c r="D634" s="175" t="s">
        <v>129</v>
      </c>
      <c r="E634" s="174">
        <v>45444.0</v>
      </c>
      <c r="F634" s="176">
        <f t="shared" si="1"/>
        <v>8</v>
      </c>
      <c r="G634" s="174">
        <v>45597.0</v>
      </c>
      <c r="H634" s="210">
        <f t="shared" si="2"/>
        <v>3</v>
      </c>
      <c r="I634" s="175" t="s">
        <v>46</v>
      </c>
      <c r="J634" s="203" t="s">
        <v>512</v>
      </c>
      <c r="K634" s="208" t="s">
        <v>561</v>
      </c>
      <c r="L634" s="184"/>
      <c r="M634" s="184"/>
      <c r="N634" s="175" t="s">
        <v>17</v>
      </c>
      <c r="O634" s="178"/>
      <c r="P634" s="61"/>
      <c r="Q634" s="61"/>
      <c r="R634" s="61"/>
      <c r="S634" s="61"/>
      <c r="T634" s="61"/>
      <c r="U634" s="80"/>
      <c r="V634" s="80"/>
      <c r="W634" s="80"/>
    </row>
    <row r="635">
      <c r="A635" s="174">
        <v>45705.0</v>
      </c>
      <c r="B635" s="174">
        <v>45716.0</v>
      </c>
      <c r="C635" s="35">
        <v>163512.0</v>
      </c>
      <c r="D635" s="175" t="s">
        <v>129</v>
      </c>
      <c r="E635" s="174">
        <v>44743.0</v>
      </c>
      <c r="F635" s="176">
        <f t="shared" si="1"/>
        <v>31</v>
      </c>
      <c r="G635" s="174">
        <v>44995.0</v>
      </c>
      <c r="H635" s="210">
        <f t="shared" si="2"/>
        <v>23</v>
      </c>
      <c r="I635" s="175" t="s">
        <v>62</v>
      </c>
      <c r="J635" s="175">
        <v>102.0</v>
      </c>
      <c r="K635" s="208" t="s">
        <v>561</v>
      </c>
      <c r="L635" s="184"/>
      <c r="M635" s="184"/>
      <c r="N635" s="175" t="s">
        <v>17</v>
      </c>
      <c r="O635" s="178"/>
      <c r="P635" s="61"/>
      <c r="Q635" s="61"/>
      <c r="R635" s="61"/>
      <c r="S635" s="61"/>
      <c r="T635" s="61"/>
      <c r="U635" s="80"/>
      <c r="V635" s="80"/>
      <c r="W635" s="80"/>
    </row>
    <row r="636">
      <c r="A636" s="174">
        <v>45705.0</v>
      </c>
      <c r="B636" s="181">
        <v>45714.0</v>
      </c>
      <c r="C636" s="35">
        <v>196204.0</v>
      </c>
      <c r="D636" s="175" t="s">
        <v>129</v>
      </c>
      <c r="E636" s="174">
        <v>44593.0</v>
      </c>
      <c r="F636" s="176">
        <f t="shared" si="1"/>
        <v>36</v>
      </c>
      <c r="G636" s="177">
        <v>45278.0</v>
      </c>
      <c r="H636" s="210">
        <f t="shared" si="2"/>
        <v>14</v>
      </c>
      <c r="I636" s="175" t="s">
        <v>43</v>
      </c>
      <c r="J636" s="175">
        <v>304.0</v>
      </c>
      <c r="K636" s="179">
        <v>12000.0</v>
      </c>
      <c r="L636" s="175" t="s">
        <v>70</v>
      </c>
      <c r="M636" s="175" t="s">
        <v>641</v>
      </c>
      <c r="N636" s="175" t="s">
        <v>20</v>
      </c>
      <c r="O636" s="178" t="s">
        <v>511</v>
      </c>
      <c r="P636" s="61"/>
      <c r="Q636" s="61"/>
      <c r="R636" s="61"/>
      <c r="S636" s="61"/>
      <c r="T636" s="61"/>
      <c r="U636" s="80"/>
      <c r="V636" s="80"/>
      <c r="W636" s="80"/>
    </row>
    <row r="637">
      <c r="A637" s="174">
        <v>45705.0</v>
      </c>
      <c r="B637" s="174">
        <v>45716.0</v>
      </c>
      <c r="C637" s="35">
        <v>204009.0</v>
      </c>
      <c r="D637" s="175" t="s">
        <v>129</v>
      </c>
      <c r="E637" s="174">
        <v>45323.0</v>
      </c>
      <c r="F637" s="176">
        <f t="shared" si="1"/>
        <v>12</v>
      </c>
      <c r="G637" s="174">
        <v>45349.0</v>
      </c>
      <c r="H637" s="210">
        <f t="shared" si="2"/>
        <v>12</v>
      </c>
      <c r="I637" s="175" t="s">
        <v>67</v>
      </c>
      <c r="J637" s="214">
        <v>772156.0</v>
      </c>
      <c r="K637" s="208" t="s">
        <v>561</v>
      </c>
      <c r="L637" s="184"/>
      <c r="M637" s="184"/>
      <c r="N637" s="175" t="s">
        <v>17</v>
      </c>
      <c r="O637" s="178"/>
      <c r="P637" s="61"/>
      <c r="Q637" s="61"/>
      <c r="R637" s="61"/>
      <c r="S637" s="61"/>
      <c r="T637" s="61"/>
      <c r="U637" s="80"/>
      <c r="V637" s="80"/>
      <c r="W637" s="80"/>
    </row>
    <row r="638">
      <c r="A638" s="174">
        <v>45712.0</v>
      </c>
      <c r="B638" s="174">
        <v>45713.0</v>
      </c>
      <c r="C638" s="35">
        <v>211824.0</v>
      </c>
      <c r="D638" s="175" t="s">
        <v>129</v>
      </c>
      <c r="E638" s="174">
        <v>45352.0</v>
      </c>
      <c r="F638" s="176">
        <f t="shared" si="1"/>
        <v>11</v>
      </c>
      <c r="G638" s="174">
        <v>45407.0</v>
      </c>
      <c r="H638" s="210">
        <f t="shared" si="2"/>
        <v>10</v>
      </c>
      <c r="I638" s="175" t="s">
        <v>39</v>
      </c>
      <c r="J638" s="175" t="s">
        <v>31</v>
      </c>
      <c r="K638" s="175" t="s">
        <v>96</v>
      </c>
      <c r="L638" s="175" t="s">
        <v>68</v>
      </c>
      <c r="M638" s="175" t="s">
        <v>208</v>
      </c>
      <c r="N638" s="175" t="s">
        <v>21</v>
      </c>
      <c r="O638" s="178" t="s">
        <v>642</v>
      </c>
      <c r="P638" s="61"/>
      <c r="Q638" s="61"/>
      <c r="R638" s="61"/>
      <c r="S638" s="61"/>
      <c r="T638" s="61"/>
      <c r="U638" s="80"/>
      <c r="V638" s="80"/>
      <c r="W638" s="80"/>
    </row>
    <row r="639">
      <c r="A639" s="174">
        <v>45705.0</v>
      </c>
      <c r="B639" s="174">
        <v>45716.0</v>
      </c>
      <c r="C639" s="35">
        <v>222351.0</v>
      </c>
      <c r="D639" s="175" t="s">
        <v>129</v>
      </c>
      <c r="E639" s="174">
        <v>43983.0</v>
      </c>
      <c r="F639" s="176">
        <f t="shared" si="1"/>
        <v>56</v>
      </c>
      <c r="G639" s="174">
        <v>45497.0</v>
      </c>
      <c r="H639" s="210">
        <f t="shared" si="2"/>
        <v>7</v>
      </c>
      <c r="I639" s="175" t="s">
        <v>39</v>
      </c>
      <c r="J639" s="175">
        <v>505.0</v>
      </c>
      <c r="K639" s="208" t="s">
        <v>561</v>
      </c>
      <c r="L639" s="184"/>
      <c r="M639" s="184"/>
      <c r="N639" s="175" t="s">
        <v>17</v>
      </c>
      <c r="O639" s="178"/>
      <c r="P639" s="61"/>
      <c r="Q639" s="61"/>
      <c r="R639" s="61"/>
      <c r="S639" s="61"/>
      <c r="T639" s="61"/>
      <c r="U639" s="80"/>
      <c r="V639" s="80"/>
      <c r="W639" s="80"/>
    </row>
    <row r="640">
      <c r="A640" s="174">
        <v>45705.0</v>
      </c>
      <c r="B640" s="174">
        <v>45712.0</v>
      </c>
      <c r="C640" s="35">
        <v>228326.0</v>
      </c>
      <c r="D640" s="175" t="s">
        <v>129</v>
      </c>
      <c r="E640" s="174">
        <v>44713.0</v>
      </c>
      <c r="F640" s="176">
        <f t="shared" si="1"/>
        <v>32</v>
      </c>
      <c r="G640" s="174">
        <v>45553.0</v>
      </c>
      <c r="H640" s="210">
        <f t="shared" si="2"/>
        <v>5</v>
      </c>
      <c r="I640" s="175" t="s">
        <v>67</v>
      </c>
      <c r="J640" s="184"/>
      <c r="K640" s="196"/>
      <c r="L640" s="184"/>
      <c r="M640" s="184"/>
      <c r="N640" s="175" t="s">
        <v>23</v>
      </c>
      <c r="O640" s="178"/>
      <c r="P640" s="61"/>
      <c r="Q640" s="61"/>
      <c r="R640" s="61"/>
      <c r="S640" s="61"/>
      <c r="T640" s="61"/>
      <c r="U640" s="80"/>
      <c r="V640" s="80"/>
      <c r="W640" s="80"/>
    </row>
    <row r="641">
      <c r="A641" s="174">
        <v>45705.0</v>
      </c>
      <c r="B641" s="174">
        <v>45716.0</v>
      </c>
      <c r="C641" s="35">
        <v>233892.0</v>
      </c>
      <c r="D641" s="175" t="s">
        <v>129</v>
      </c>
      <c r="E641" s="174">
        <v>45536.0</v>
      </c>
      <c r="F641" s="176">
        <f t="shared" si="1"/>
        <v>5</v>
      </c>
      <c r="G641" s="177">
        <v>45609.0</v>
      </c>
      <c r="H641" s="210">
        <f t="shared" si="2"/>
        <v>3</v>
      </c>
      <c r="I641" s="175" t="s">
        <v>62</v>
      </c>
      <c r="J641" s="203" t="s">
        <v>512</v>
      </c>
      <c r="K641" s="208" t="s">
        <v>561</v>
      </c>
      <c r="L641" s="184"/>
      <c r="M641" s="184"/>
      <c r="N641" s="175" t="s">
        <v>17</v>
      </c>
      <c r="O641" s="178"/>
      <c r="P641" s="61"/>
      <c r="Q641" s="61"/>
      <c r="R641" s="61"/>
      <c r="S641" s="61"/>
      <c r="T641" s="61"/>
      <c r="U641" s="80"/>
      <c r="V641" s="80"/>
      <c r="W641" s="80"/>
    </row>
    <row r="642">
      <c r="A642" s="174">
        <v>45705.0</v>
      </c>
      <c r="B642" s="174">
        <v>45712.0</v>
      </c>
      <c r="C642" s="35">
        <v>238095.0</v>
      </c>
      <c r="D642" s="175" t="s">
        <v>129</v>
      </c>
      <c r="E642" s="174">
        <v>45658.0</v>
      </c>
      <c r="F642" s="176">
        <f t="shared" si="1"/>
        <v>1</v>
      </c>
      <c r="G642" s="174">
        <v>45670.0</v>
      </c>
      <c r="H642" s="210">
        <f t="shared" si="2"/>
        <v>1</v>
      </c>
      <c r="I642" s="175" t="s">
        <v>62</v>
      </c>
      <c r="J642" s="184"/>
      <c r="K642" s="196"/>
      <c r="L642" s="184"/>
      <c r="M642" s="184"/>
      <c r="N642" s="175" t="s">
        <v>23</v>
      </c>
      <c r="O642" s="178"/>
      <c r="P642" s="61"/>
      <c r="Q642" s="61"/>
      <c r="R642" s="61"/>
      <c r="S642" s="61"/>
      <c r="T642" s="61"/>
      <c r="U642" s="80"/>
      <c r="V642" s="80"/>
      <c r="W642" s="80"/>
    </row>
    <row r="643">
      <c r="A643" s="174">
        <v>45705.0</v>
      </c>
      <c r="B643" s="174">
        <v>45716.0</v>
      </c>
      <c r="C643" s="35">
        <v>225697.0</v>
      </c>
      <c r="D643" s="175" t="s">
        <v>132</v>
      </c>
      <c r="E643" s="174">
        <v>45047.0</v>
      </c>
      <c r="F643" s="176">
        <f t="shared" si="1"/>
        <v>21</v>
      </c>
      <c r="G643" s="174">
        <v>45526.0</v>
      </c>
      <c r="H643" s="210">
        <f t="shared" si="2"/>
        <v>6</v>
      </c>
      <c r="I643" s="175" t="s">
        <v>43</v>
      </c>
      <c r="J643" s="203" t="s">
        <v>512</v>
      </c>
      <c r="K643" s="208" t="s">
        <v>561</v>
      </c>
      <c r="L643" s="184"/>
      <c r="M643" s="184"/>
      <c r="N643" s="175" t="s">
        <v>17</v>
      </c>
      <c r="O643" s="178"/>
      <c r="P643" s="61"/>
      <c r="Q643" s="61"/>
      <c r="R643" s="61"/>
      <c r="S643" s="61"/>
      <c r="T643" s="61"/>
      <c r="U643" s="80"/>
      <c r="V643" s="80"/>
      <c r="W643" s="80"/>
    </row>
    <row r="644">
      <c r="A644" s="174">
        <v>45705.0</v>
      </c>
      <c r="B644" s="174">
        <v>45716.0</v>
      </c>
      <c r="C644" s="35">
        <v>229210.0</v>
      </c>
      <c r="D644" s="175" t="s">
        <v>132</v>
      </c>
      <c r="E644" s="174">
        <v>45444.0</v>
      </c>
      <c r="F644" s="176">
        <f t="shared" si="1"/>
        <v>8</v>
      </c>
      <c r="G644" s="174">
        <v>45561.0</v>
      </c>
      <c r="H644" s="210">
        <f t="shared" si="2"/>
        <v>5</v>
      </c>
      <c r="I644" s="175" t="s">
        <v>39</v>
      </c>
      <c r="J644" s="203" t="s">
        <v>512</v>
      </c>
      <c r="K644" s="208" t="s">
        <v>561</v>
      </c>
      <c r="L644" s="184"/>
      <c r="M644" s="184"/>
      <c r="N644" s="175" t="s">
        <v>17</v>
      </c>
      <c r="O644" s="178"/>
      <c r="P644" s="61"/>
      <c r="Q644" s="61"/>
      <c r="R644" s="61"/>
      <c r="S644" s="61"/>
      <c r="T644" s="61"/>
      <c r="U644" s="80"/>
      <c r="V644" s="80"/>
      <c r="W644" s="80"/>
    </row>
    <row r="645">
      <c r="A645" s="174">
        <v>45705.0</v>
      </c>
      <c r="B645" s="174">
        <v>45709.0</v>
      </c>
      <c r="C645" s="35">
        <v>185085.0</v>
      </c>
      <c r="D645" s="175" t="s">
        <v>132</v>
      </c>
      <c r="E645" s="174">
        <v>45139.0</v>
      </c>
      <c r="F645" s="176">
        <f t="shared" si="1"/>
        <v>18</v>
      </c>
      <c r="G645" s="174">
        <v>45177.0</v>
      </c>
      <c r="H645" s="213">
        <f t="shared" si="2"/>
        <v>17</v>
      </c>
      <c r="I645" s="175" t="s">
        <v>39</v>
      </c>
      <c r="J645" s="175">
        <v>502.0</v>
      </c>
      <c r="K645" s="180">
        <v>8440.0</v>
      </c>
      <c r="L645" s="175" t="s">
        <v>68</v>
      </c>
      <c r="M645" s="175" t="s">
        <v>643</v>
      </c>
      <c r="N645" s="175" t="s">
        <v>20</v>
      </c>
      <c r="O645" s="178" t="s">
        <v>644</v>
      </c>
      <c r="P645" s="61"/>
      <c r="Q645" s="61"/>
      <c r="R645" s="61"/>
      <c r="S645" s="61"/>
      <c r="T645" s="61"/>
      <c r="U645" s="80"/>
      <c r="V645" s="80"/>
      <c r="W645" s="80"/>
    </row>
    <row r="646">
      <c r="A646" s="174">
        <v>45705.0</v>
      </c>
      <c r="B646" s="174">
        <v>45708.0</v>
      </c>
      <c r="C646" s="35">
        <v>216418.0</v>
      </c>
      <c r="D646" s="175" t="s">
        <v>132</v>
      </c>
      <c r="E646" s="174">
        <v>44805.0</v>
      </c>
      <c r="F646" s="176">
        <f t="shared" si="1"/>
        <v>29</v>
      </c>
      <c r="G646" s="174">
        <v>45441.0</v>
      </c>
      <c r="H646" s="210">
        <f t="shared" si="2"/>
        <v>8</v>
      </c>
      <c r="I646" s="175" t="s">
        <v>62</v>
      </c>
      <c r="J646" s="175">
        <v>101.0</v>
      </c>
      <c r="K646" s="175" t="s">
        <v>85</v>
      </c>
      <c r="L646" s="175" t="s">
        <v>54</v>
      </c>
      <c r="M646" s="174">
        <v>45681.0</v>
      </c>
      <c r="N646" s="175" t="s">
        <v>20</v>
      </c>
      <c r="O646" s="178" t="s">
        <v>645</v>
      </c>
      <c r="P646" s="61"/>
      <c r="Q646" s="61"/>
      <c r="R646" s="61"/>
      <c r="S646" s="61"/>
      <c r="T646" s="61"/>
      <c r="U646" s="80"/>
      <c r="V646" s="80"/>
      <c r="W646" s="80"/>
    </row>
    <row r="647">
      <c r="A647" s="174">
        <v>45705.0</v>
      </c>
      <c r="B647" s="174">
        <v>45716.0</v>
      </c>
      <c r="C647" s="35">
        <v>228760.0</v>
      </c>
      <c r="D647" s="175" t="s">
        <v>132</v>
      </c>
      <c r="E647" s="174">
        <v>45474.0</v>
      </c>
      <c r="F647" s="176">
        <f t="shared" si="1"/>
        <v>7</v>
      </c>
      <c r="G647" s="174">
        <v>45558.0</v>
      </c>
      <c r="H647" s="210">
        <f t="shared" si="2"/>
        <v>5</v>
      </c>
      <c r="I647" s="175" t="s">
        <v>39</v>
      </c>
      <c r="J647" s="203" t="s">
        <v>512</v>
      </c>
      <c r="K647" s="208" t="s">
        <v>561</v>
      </c>
      <c r="L647" s="184"/>
      <c r="M647" s="184"/>
      <c r="N647" s="175" t="s">
        <v>17</v>
      </c>
      <c r="O647" s="178"/>
      <c r="P647" s="61"/>
      <c r="Q647" s="61"/>
      <c r="R647" s="61"/>
      <c r="S647" s="61"/>
      <c r="T647" s="61"/>
      <c r="U647" s="80"/>
      <c r="V647" s="80"/>
      <c r="W647" s="80"/>
    </row>
    <row r="648">
      <c r="A648" s="174">
        <v>45705.0</v>
      </c>
      <c r="B648" s="174">
        <v>45716.0</v>
      </c>
      <c r="C648" s="35">
        <v>231443.0</v>
      </c>
      <c r="D648" s="175" t="s">
        <v>132</v>
      </c>
      <c r="E648" s="174">
        <v>45536.0</v>
      </c>
      <c r="F648" s="176">
        <f t="shared" si="1"/>
        <v>5</v>
      </c>
      <c r="G648" s="177">
        <v>45590.0</v>
      </c>
      <c r="H648" s="210">
        <f t="shared" si="2"/>
        <v>4</v>
      </c>
      <c r="I648" s="175" t="s">
        <v>43</v>
      </c>
      <c r="J648" s="203" t="s">
        <v>512</v>
      </c>
      <c r="K648" s="208" t="s">
        <v>561</v>
      </c>
      <c r="L648" s="184"/>
      <c r="M648" s="184"/>
      <c r="N648" s="175" t="s">
        <v>17</v>
      </c>
      <c r="O648" s="178"/>
      <c r="P648" s="61"/>
      <c r="Q648" s="61"/>
      <c r="R648" s="61"/>
      <c r="S648" s="61"/>
      <c r="T648" s="61"/>
      <c r="U648" s="80"/>
      <c r="V648" s="80"/>
      <c r="W648" s="80"/>
    </row>
    <row r="649">
      <c r="A649" s="174">
        <v>45705.0</v>
      </c>
      <c r="B649" s="174">
        <v>45716.0</v>
      </c>
      <c r="C649" s="35">
        <v>239018.0</v>
      </c>
      <c r="D649" s="175" t="s">
        <v>132</v>
      </c>
      <c r="E649" s="174">
        <v>45536.0</v>
      </c>
      <c r="F649" s="176">
        <f t="shared" si="1"/>
        <v>5</v>
      </c>
      <c r="G649" s="174">
        <v>45667.0</v>
      </c>
      <c r="H649" s="210">
        <f t="shared" si="2"/>
        <v>1</v>
      </c>
      <c r="I649" s="175" t="s">
        <v>62</v>
      </c>
      <c r="J649" s="203" t="s">
        <v>512</v>
      </c>
      <c r="K649" s="208" t="s">
        <v>561</v>
      </c>
      <c r="L649" s="184"/>
      <c r="M649" s="184"/>
      <c r="N649" s="175" t="s">
        <v>17</v>
      </c>
      <c r="O649" s="178"/>
      <c r="P649" s="61"/>
      <c r="Q649" s="61"/>
      <c r="R649" s="61"/>
      <c r="S649" s="61"/>
      <c r="T649" s="61"/>
      <c r="U649" s="80"/>
      <c r="V649" s="80"/>
      <c r="W649" s="80"/>
    </row>
    <row r="650">
      <c r="A650" s="174">
        <v>45705.0</v>
      </c>
      <c r="B650" s="174">
        <v>45716.0</v>
      </c>
      <c r="C650" s="35">
        <v>241329.0</v>
      </c>
      <c r="D650" s="175" t="s">
        <v>132</v>
      </c>
      <c r="E650" s="174">
        <v>45658.0</v>
      </c>
      <c r="F650" s="176">
        <f t="shared" si="1"/>
        <v>1</v>
      </c>
      <c r="G650" s="174">
        <v>45687.0</v>
      </c>
      <c r="H650" s="210">
        <f t="shared" si="2"/>
        <v>0</v>
      </c>
      <c r="I650" s="175" t="s">
        <v>287</v>
      </c>
      <c r="J650" s="203" t="s">
        <v>512</v>
      </c>
      <c r="K650" s="179" t="s">
        <v>487</v>
      </c>
      <c r="L650" s="184"/>
      <c r="M650" s="184"/>
      <c r="N650" s="175" t="s">
        <v>17</v>
      </c>
      <c r="O650" s="178"/>
      <c r="P650" s="61"/>
      <c r="Q650" s="61"/>
      <c r="R650" s="61"/>
      <c r="S650" s="61"/>
      <c r="T650" s="61"/>
      <c r="U650" s="80"/>
      <c r="V650" s="80"/>
      <c r="W650" s="80"/>
    </row>
    <row r="651">
      <c r="A651" s="174">
        <v>45705.0</v>
      </c>
      <c r="B651" s="174">
        <v>45716.0</v>
      </c>
      <c r="C651" s="35">
        <v>242372.0</v>
      </c>
      <c r="D651" s="175" t="s">
        <v>132</v>
      </c>
      <c r="E651" s="174">
        <v>45627.0</v>
      </c>
      <c r="F651" s="176">
        <f t="shared" si="1"/>
        <v>2</v>
      </c>
      <c r="G651" s="174">
        <v>45698.0</v>
      </c>
      <c r="H651" s="210">
        <f t="shared" si="2"/>
        <v>0</v>
      </c>
      <c r="I651" s="175" t="s">
        <v>43</v>
      </c>
      <c r="J651" s="203" t="s">
        <v>512</v>
      </c>
      <c r="K651" s="179" t="s">
        <v>487</v>
      </c>
      <c r="L651" s="184"/>
      <c r="M651" s="184"/>
      <c r="N651" s="175" t="s">
        <v>17</v>
      </c>
      <c r="O651" s="178"/>
      <c r="P651" s="61"/>
      <c r="Q651" s="61"/>
      <c r="R651" s="61"/>
      <c r="S651" s="61"/>
      <c r="T651" s="61"/>
      <c r="U651" s="80"/>
      <c r="V651" s="80"/>
      <c r="W651" s="80"/>
    </row>
    <row r="652">
      <c r="A652" s="174">
        <v>45705.0</v>
      </c>
      <c r="B652" s="174">
        <v>45716.0</v>
      </c>
      <c r="C652" s="35">
        <v>223773.0</v>
      </c>
      <c r="D652" s="175" t="s">
        <v>134</v>
      </c>
      <c r="E652" s="174">
        <v>45383.0</v>
      </c>
      <c r="F652" s="176">
        <f t="shared" si="1"/>
        <v>10</v>
      </c>
      <c r="G652" s="174">
        <v>45509.0</v>
      </c>
      <c r="H652" s="210">
        <f t="shared" si="2"/>
        <v>6</v>
      </c>
      <c r="I652" s="175" t="s">
        <v>39</v>
      </c>
      <c r="J652" s="175">
        <v>520.0</v>
      </c>
      <c r="K652" s="179">
        <v>6000.0</v>
      </c>
      <c r="L652" s="184"/>
      <c r="M652" s="184"/>
      <c r="N652" s="175" t="s">
        <v>17</v>
      </c>
      <c r="O652" s="178"/>
      <c r="P652" s="61"/>
      <c r="Q652" s="61"/>
      <c r="R652" s="61"/>
      <c r="S652" s="61"/>
      <c r="T652" s="61"/>
      <c r="U652" s="80"/>
      <c r="V652" s="80"/>
      <c r="W652" s="80"/>
    </row>
    <row r="653">
      <c r="A653" s="174">
        <v>45705.0</v>
      </c>
      <c r="B653" s="174">
        <v>45716.0</v>
      </c>
      <c r="C653" s="35">
        <v>159898.0</v>
      </c>
      <c r="D653" s="175" t="s">
        <v>134</v>
      </c>
      <c r="E653" s="174">
        <v>44593.0</v>
      </c>
      <c r="F653" s="176">
        <f t="shared" si="1"/>
        <v>36</v>
      </c>
      <c r="G653" s="174">
        <v>44965.0</v>
      </c>
      <c r="H653" s="210">
        <f t="shared" si="2"/>
        <v>24</v>
      </c>
      <c r="I653" s="175" t="s">
        <v>66</v>
      </c>
      <c r="J653" s="175" t="s">
        <v>512</v>
      </c>
      <c r="K653" s="179" t="s">
        <v>487</v>
      </c>
      <c r="L653" s="184"/>
      <c r="M653" s="184"/>
      <c r="N653" s="175" t="s">
        <v>17</v>
      </c>
      <c r="O653" s="178"/>
      <c r="P653" s="61"/>
      <c r="Q653" s="61"/>
      <c r="R653" s="61"/>
      <c r="S653" s="61"/>
      <c r="T653" s="61"/>
      <c r="U653" s="80"/>
      <c r="V653" s="80"/>
      <c r="W653" s="80"/>
    </row>
    <row r="654">
      <c r="A654" s="174">
        <v>45705.0</v>
      </c>
      <c r="B654" s="174">
        <v>45716.0</v>
      </c>
      <c r="C654" s="35">
        <v>235254.0</v>
      </c>
      <c r="D654" s="175" t="s">
        <v>134</v>
      </c>
      <c r="E654" s="174">
        <v>45566.0</v>
      </c>
      <c r="F654" s="176">
        <f t="shared" si="1"/>
        <v>4</v>
      </c>
      <c r="G654" s="177">
        <v>45621.0</v>
      </c>
      <c r="H654" s="210">
        <f t="shared" si="2"/>
        <v>3</v>
      </c>
      <c r="I654" s="175" t="s">
        <v>62</v>
      </c>
      <c r="J654" s="203" t="s">
        <v>512</v>
      </c>
      <c r="K654" s="179" t="s">
        <v>487</v>
      </c>
      <c r="L654" s="184"/>
      <c r="M654" s="184"/>
      <c r="N654" s="175" t="s">
        <v>17</v>
      </c>
      <c r="O654" s="178"/>
      <c r="P654" s="61"/>
      <c r="Q654" s="61"/>
      <c r="R654" s="61"/>
      <c r="S654" s="61"/>
      <c r="T654" s="61"/>
      <c r="U654" s="80"/>
      <c r="V654" s="80"/>
      <c r="W654" s="80"/>
    </row>
    <row r="655">
      <c r="A655" s="174">
        <v>45705.0</v>
      </c>
      <c r="B655" s="174">
        <v>45716.0</v>
      </c>
      <c r="C655" s="35">
        <v>230858.0</v>
      </c>
      <c r="D655" s="175" t="s">
        <v>134</v>
      </c>
      <c r="E655" s="174">
        <v>45474.0</v>
      </c>
      <c r="F655" s="176">
        <f t="shared" si="1"/>
        <v>7</v>
      </c>
      <c r="G655" s="177">
        <v>45576.0</v>
      </c>
      <c r="H655" s="210">
        <f t="shared" si="2"/>
        <v>4</v>
      </c>
      <c r="I655" s="175" t="s">
        <v>62</v>
      </c>
      <c r="J655" s="203" t="s">
        <v>512</v>
      </c>
      <c r="K655" s="179" t="s">
        <v>487</v>
      </c>
      <c r="L655" s="184"/>
      <c r="M655" s="184"/>
      <c r="N655" s="175" t="s">
        <v>17</v>
      </c>
      <c r="O655" s="178"/>
      <c r="P655" s="61"/>
      <c r="Q655" s="61"/>
      <c r="R655" s="61"/>
      <c r="S655" s="61"/>
      <c r="T655" s="61"/>
      <c r="U655" s="80"/>
      <c r="V655" s="80"/>
      <c r="W655" s="80"/>
    </row>
    <row r="656">
      <c r="A656" s="174">
        <v>45705.0</v>
      </c>
      <c r="B656" s="174">
        <v>45716.0</v>
      </c>
      <c r="C656" s="35">
        <v>194225.0</v>
      </c>
      <c r="D656" s="175" t="s">
        <v>134</v>
      </c>
      <c r="E656" s="174">
        <v>45170.0</v>
      </c>
      <c r="F656" s="176">
        <f t="shared" si="1"/>
        <v>17</v>
      </c>
      <c r="G656" s="177">
        <v>45259.0</v>
      </c>
      <c r="H656" s="210">
        <f t="shared" si="2"/>
        <v>14</v>
      </c>
      <c r="I656" s="175" t="s">
        <v>62</v>
      </c>
      <c r="J656" s="175">
        <v>106.0</v>
      </c>
      <c r="K656" s="179" t="s">
        <v>487</v>
      </c>
      <c r="L656" s="184"/>
      <c r="M656" s="184"/>
      <c r="N656" s="175" t="s">
        <v>17</v>
      </c>
      <c r="O656" s="178"/>
      <c r="P656" s="61"/>
      <c r="Q656" s="61"/>
      <c r="R656" s="61"/>
      <c r="S656" s="61"/>
      <c r="T656" s="61"/>
      <c r="U656" s="80"/>
      <c r="V656" s="80"/>
      <c r="W656" s="80"/>
    </row>
    <row r="657">
      <c r="A657" s="174">
        <v>45705.0</v>
      </c>
      <c r="B657" s="174">
        <v>45713.0</v>
      </c>
      <c r="C657" s="35">
        <v>212487.0</v>
      </c>
      <c r="D657" s="175" t="s">
        <v>134</v>
      </c>
      <c r="E657" s="174">
        <v>45323.0</v>
      </c>
      <c r="F657" s="176">
        <f t="shared" si="1"/>
        <v>12</v>
      </c>
      <c r="G657" s="174">
        <v>45411.0</v>
      </c>
      <c r="H657" s="210">
        <f t="shared" si="2"/>
        <v>9</v>
      </c>
      <c r="I657" s="175" t="s">
        <v>39</v>
      </c>
      <c r="J657" s="175">
        <v>535.0</v>
      </c>
      <c r="K657" s="179">
        <v>2000.0</v>
      </c>
      <c r="L657" s="175" t="s">
        <v>54</v>
      </c>
      <c r="M657" s="175" t="s">
        <v>55</v>
      </c>
      <c r="N657" s="175" t="s">
        <v>15</v>
      </c>
      <c r="O657" s="178" t="s">
        <v>646</v>
      </c>
      <c r="P657" s="61"/>
      <c r="Q657" s="61"/>
      <c r="R657" s="61"/>
      <c r="S657" s="61"/>
      <c r="T657" s="61"/>
      <c r="U657" s="80"/>
      <c r="V657" s="80"/>
      <c r="W657" s="80"/>
    </row>
    <row r="658">
      <c r="A658" s="174">
        <v>45705.0</v>
      </c>
      <c r="B658" s="174">
        <v>45716.0</v>
      </c>
      <c r="C658" s="35">
        <v>218738.0</v>
      </c>
      <c r="D658" s="175" t="s">
        <v>134</v>
      </c>
      <c r="E658" s="174">
        <v>45413.0</v>
      </c>
      <c r="F658" s="176">
        <f t="shared" si="1"/>
        <v>9</v>
      </c>
      <c r="G658" s="174">
        <v>45468.0</v>
      </c>
      <c r="H658" s="210">
        <f t="shared" si="2"/>
        <v>8</v>
      </c>
      <c r="I658" s="175" t="s">
        <v>39</v>
      </c>
      <c r="J658" s="175" t="s">
        <v>512</v>
      </c>
      <c r="K658" s="179" t="s">
        <v>487</v>
      </c>
      <c r="L658" s="184"/>
      <c r="M658" s="184"/>
      <c r="N658" s="175" t="s">
        <v>17</v>
      </c>
      <c r="O658" s="178"/>
      <c r="P658" s="61"/>
      <c r="Q658" s="61"/>
      <c r="R658" s="61"/>
      <c r="S658" s="61"/>
      <c r="T658" s="61"/>
      <c r="U658" s="80"/>
      <c r="V658" s="80"/>
      <c r="W658" s="80"/>
    </row>
    <row r="659">
      <c r="A659" s="174">
        <v>45705.0</v>
      </c>
      <c r="B659" s="174">
        <v>45716.0</v>
      </c>
      <c r="C659" s="35">
        <v>227245.0</v>
      </c>
      <c r="D659" s="175" t="s">
        <v>134</v>
      </c>
      <c r="E659" s="174">
        <v>45505.0</v>
      </c>
      <c r="F659" s="176">
        <f t="shared" si="1"/>
        <v>6</v>
      </c>
      <c r="G659" s="174">
        <v>45541.0</v>
      </c>
      <c r="H659" s="210">
        <f t="shared" si="2"/>
        <v>5</v>
      </c>
      <c r="I659" s="175" t="s">
        <v>46</v>
      </c>
      <c r="J659" s="175" t="s">
        <v>512</v>
      </c>
      <c r="K659" s="179" t="s">
        <v>85</v>
      </c>
      <c r="L659" s="184"/>
      <c r="M659" s="184"/>
      <c r="N659" s="175" t="s">
        <v>17</v>
      </c>
      <c r="O659" s="178"/>
      <c r="P659" s="61"/>
      <c r="Q659" s="61"/>
      <c r="R659" s="61"/>
      <c r="S659" s="61"/>
      <c r="T659" s="61"/>
      <c r="U659" s="80"/>
      <c r="V659" s="80"/>
      <c r="W659" s="80"/>
    </row>
    <row r="660">
      <c r="A660" s="174">
        <v>45705.0</v>
      </c>
      <c r="B660" s="174">
        <v>45716.0</v>
      </c>
      <c r="C660" s="35">
        <v>232557.0</v>
      </c>
      <c r="D660" s="175" t="s">
        <v>134</v>
      </c>
      <c r="E660" s="174">
        <v>45352.0</v>
      </c>
      <c r="F660" s="176">
        <f t="shared" si="1"/>
        <v>11</v>
      </c>
      <c r="G660" s="177">
        <v>45594.0</v>
      </c>
      <c r="H660" s="210">
        <f t="shared" si="2"/>
        <v>3</v>
      </c>
      <c r="I660" s="175" t="s">
        <v>62</v>
      </c>
      <c r="J660" s="175" t="s">
        <v>31</v>
      </c>
      <c r="K660" s="179" t="s">
        <v>487</v>
      </c>
      <c r="L660" s="184"/>
      <c r="M660" s="184"/>
      <c r="N660" s="175" t="s">
        <v>17</v>
      </c>
      <c r="O660" s="178"/>
      <c r="P660" s="61"/>
      <c r="Q660" s="61"/>
      <c r="R660" s="61"/>
      <c r="S660" s="61"/>
      <c r="T660" s="61"/>
      <c r="U660" s="80"/>
      <c r="V660" s="80"/>
      <c r="W660" s="80"/>
    </row>
    <row r="661">
      <c r="A661" s="174">
        <v>45705.0</v>
      </c>
      <c r="B661" s="174">
        <v>45716.0</v>
      </c>
      <c r="C661" s="35">
        <v>236069.0</v>
      </c>
      <c r="D661" s="175" t="s">
        <v>134</v>
      </c>
      <c r="E661" s="174">
        <v>45566.0</v>
      </c>
      <c r="F661" s="176">
        <f t="shared" si="1"/>
        <v>4</v>
      </c>
      <c r="G661" s="174">
        <v>45629.0</v>
      </c>
      <c r="H661" s="210">
        <f t="shared" si="2"/>
        <v>2</v>
      </c>
      <c r="I661" s="175" t="s">
        <v>39</v>
      </c>
      <c r="J661" s="203" t="s">
        <v>512</v>
      </c>
      <c r="K661" s="179" t="s">
        <v>487</v>
      </c>
      <c r="L661" s="184"/>
      <c r="M661" s="184"/>
      <c r="N661" s="175" t="s">
        <v>17</v>
      </c>
      <c r="O661" s="178"/>
      <c r="P661" s="61"/>
      <c r="Q661" s="61"/>
      <c r="R661" s="61"/>
      <c r="S661" s="61"/>
      <c r="T661" s="61"/>
      <c r="U661" s="80"/>
      <c r="V661" s="80"/>
      <c r="W661" s="80"/>
    </row>
    <row r="662">
      <c r="A662" s="174">
        <v>45705.0</v>
      </c>
      <c r="B662" s="174">
        <v>45716.0</v>
      </c>
      <c r="C662" s="35">
        <v>238455.0</v>
      </c>
      <c r="D662" s="175" t="s">
        <v>134</v>
      </c>
      <c r="E662" s="174">
        <v>45566.0</v>
      </c>
      <c r="F662" s="176">
        <f t="shared" si="1"/>
        <v>4</v>
      </c>
      <c r="G662" s="174">
        <v>45665.0</v>
      </c>
      <c r="H662" s="210">
        <f t="shared" si="2"/>
        <v>1</v>
      </c>
      <c r="I662" s="175" t="s">
        <v>39</v>
      </c>
      <c r="J662" s="203" t="s">
        <v>512</v>
      </c>
      <c r="K662" s="179" t="s">
        <v>487</v>
      </c>
      <c r="L662" s="184"/>
      <c r="M662" s="184"/>
      <c r="N662" s="175" t="s">
        <v>17</v>
      </c>
      <c r="O662" s="178"/>
      <c r="P662" s="61"/>
      <c r="Q662" s="61"/>
      <c r="R662" s="61"/>
      <c r="S662" s="61"/>
      <c r="T662" s="61"/>
      <c r="U662" s="80"/>
      <c r="V662" s="80"/>
      <c r="W662" s="80"/>
    </row>
    <row r="663">
      <c r="A663" s="174">
        <v>45705.0</v>
      </c>
      <c r="B663" s="174">
        <v>45716.0</v>
      </c>
      <c r="C663" s="35">
        <v>240444.0</v>
      </c>
      <c r="D663" s="175" t="s">
        <v>134</v>
      </c>
      <c r="E663" s="174">
        <v>45658.0</v>
      </c>
      <c r="F663" s="176">
        <f t="shared" si="1"/>
        <v>1</v>
      </c>
      <c r="G663" s="174">
        <v>45686.0</v>
      </c>
      <c r="H663" s="210">
        <f t="shared" si="2"/>
        <v>0</v>
      </c>
      <c r="I663" s="175" t="s">
        <v>39</v>
      </c>
      <c r="J663" s="203" t="s">
        <v>512</v>
      </c>
      <c r="K663" s="179" t="s">
        <v>487</v>
      </c>
      <c r="L663" s="184"/>
      <c r="M663" s="184"/>
      <c r="N663" s="175" t="s">
        <v>17</v>
      </c>
      <c r="O663" s="178"/>
      <c r="P663" s="61"/>
      <c r="Q663" s="61"/>
      <c r="R663" s="61"/>
      <c r="S663" s="61"/>
      <c r="T663" s="61"/>
      <c r="U663" s="80"/>
      <c r="V663" s="80"/>
      <c r="W663" s="80"/>
    </row>
    <row r="664">
      <c r="A664" s="174">
        <v>45705.0</v>
      </c>
      <c r="B664" s="174">
        <v>45716.0</v>
      </c>
      <c r="C664" s="35">
        <v>67043.0</v>
      </c>
      <c r="D664" s="175"/>
      <c r="E664" s="174">
        <v>44013.0</v>
      </c>
      <c r="F664" s="176">
        <f t="shared" si="1"/>
        <v>55</v>
      </c>
      <c r="G664" s="174">
        <v>44105.0</v>
      </c>
      <c r="H664" s="210">
        <f t="shared" si="2"/>
        <v>52</v>
      </c>
      <c r="I664" s="175" t="s">
        <v>139</v>
      </c>
      <c r="J664" s="175" t="s">
        <v>512</v>
      </c>
      <c r="K664" s="179" t="s">
        <v>487</v>
      </c>
      <c r="L664" s="184"/>
      <c r="M664" s="184"/>
      <c r="N664" s="175" t="s">
        <v>17</v>
      </c>
      <c r="O664" s="178"/>
      <c r="P664" s="61"/>
      <c r="Q664" s="61"/>
      <c r="R664" s="61"/>
      <c r="S664" s="61"/>
      <c r="T664" s="61"/>
      <c r="U664" s="80"/>
      <c r="V664" s="80"/>
      <c r="W664" s="80"/>
    </row>
    <row r="665">
      <c r="A665" s="174">
        <v>45705.0</v>
      </c>
      <c r="B665" s="174">
        <v>45716.0</v>
      </c>
      <c r="C665" s="35">
        <v>86253.0</v>
      </c>
      <c r="D665" s="175"/>
      <c r="E665" s="174">
        <v>44105.0</v>
      </c>
      <c r="F665" s="176">
        <f t="shared" si="1"/>
        <v>52</v>
      </c>
      <c r="G665" s="174">
        <v>44317.0</v>
      </c>
      <c r="H665" s="210">
        <f t="shared" si="2"/>
        <v>45</v>
      </c>
      <c r="I665" s="175" t="s">
        <v>139</v>
      </c>
      <c r="J665" s="175">
        <v>714.0</v>
      </c>
      <c r="K665" s="179" t="s">
        <v>487</v>
      </c>
      <c r="L665" s="184"/>
      <c r="M665" s="184"/>
      <c r="N665" s="175" t="s">
        <v>17</v>
      </c>
      <c r="O665" s="178"/>
      <c r="P665" s="61"/>
      <c r="Q665" s="61"/>
      <c r="R665" s="61"/>
      <c r="S665" s="61"/>
      <c r="T665" s="61"/>
      <c r="U665" s="80"/>
      <c r="V665" s="80"/>
      <c r="W665" s="80"/>
    </row>
    <row r="666">
      <c r="A666" s="174">
        <v>45705.0</v>
      </c>
      <c r="B666" s="174">
        <v>45716.0</v>
      </c>
      <c r="C666" s="35">
        <v>120782.0</v>
      </c>
      <c r="D666" s="175"/>
      <c r="E666" s="174">
        <v>44531.0</v>
      </c>
      <c r="F666" s="176">
        <f t="shared" si="1"/>
        <v>38</v>
      </c>
      <c r="G666" s="174">
        <v>44642.0</v>
      </c>
      <c r="H666" s="210">
        <f t="shared" si="2"/>
        <v>35</v>
      </c>
      <c r="I666" s="175" t="s">
        <v>139</v>
      </c>
      <c r="J666" s="175" t="s">
        <v>232</v>
      </c>
      <c r="K666" s="179" t="s">
        <v>487</v>
      </c>
      <c r="L666" s="184"/>
      <c r="M666" s="184"/>
      <c r="N666" s="175" t="s">
        <v>17</v>
      </c>
      <c r="O666" s="178"/>
      <c r="P666" s="61"/>
      <c r="Q666" s="61"/>
      <c r="R666" s="61"/>
      <c r="S666" s="61"/>
      <c r="T666" s="61"/>
      <c r="U666" s="80"/>
      <c r="V666" s="80"/>
      <c r="W666" s="80"/>
    </row>
    <row r="667">
      <c r="A667" s="174">
        <v>45705.0</v>
      </c>
      <c r="B667" s="174">
        <v>45716.0</v>
      </c>
      <c r="C667" s="35">
        <v>3484.0</v>
      </c>
      <c r="D667" s="175"/>
      <c r="E667" s="174">
        <v>43101.0</v>
      </c>
      <c r="F667" s="176">
        <f t="shared" si="1"/>
        <v>85</v>
      </c>
      <c r="G667" s="174">
        <v>43250.0</v>
      </c>
      <c r="H667" s="210">
        <f t="shared" si="2"/>
        <v>80</v>
      </c>
      <c r="I667" s="175" t="s">
        <v>62</v>
      </c>
      <c r="J667" s="175" t="s">
        <v>567</v>
      </c>
      <c r="K667" s="179" t="s">
        <v>487</v>
      </c>
      <c r="L667" s="184"/>
      <c r="M667" s="184"/>
      <c r="N667" s="175" t="s">
        <v>17</v>
      </c>
      <c r="O667" s="178"/>
      <c r="P667" s="61"/>
      <c r="Q667" s="61"/>
      <c r="R667" s="61"/>
      <c r="S667" s="61"/>
      <c r="T667" s="61"/>
      <c r="U667" s="80"/>
      <c r="V667" s="80"/>
      <c r="W667" s="80"/>
    </row>
    <row r="668">
      <c r="A668" s="174">
        <v>45705.0</v>
      </c>
      <c r="B668" s="174">
        <v>45716.0</v>
      </c>
      <c r="C668" s="35">
        <v>4298.0</v>
      </c>
      <c r="D668" s="175"/>
      <c r="E668" s="174">
        <v>43212.0</v>
      </c>
      <c r="F668" s="176">
        <f t="shared" si="1"/>
        <v>82</v>
      </c>
      <c r="G668" s="174">
        <v>43301.0</v>
      </c>
      <c r="H668" s="210">
        <f t="shared" si="2"/>
        <v>79</v>
      </c>
      <c r="I668" s="175" t="s">
        <v>262</v>
      </c>
      <c r="J668" s="175" t="s">
        <v>567</v>
      </c>
      <c r="K668" s="179" t="s">
        <v>487</v>
      </c>
      <c r="L668" s="184"/>
      <c r="M668" s="184"/>
      <c r="N668" s="175" t="s">
        <v>17</v>
      </c>
      <c r="O668" s="178"/>
      <c r="P668" s="61"/>
      <c r="Q668" s="61"/>
      <c r="R668" s="61"/>
      <c r="S668" s="61"/>
      <c r="T668" s="61"/>
      <c r="U668" s="80"/>
      <c r="V668" s="80"/>
      <c r="W668" s="80"/>
    </row>
    <row r="669">
      <c r="A669" s="174">
        <v>45705.0</v>
      </c>
      <c r="B669" s="174">
        <v>45716.0</v>
      </c>
      <c r="C669" s="35">
        <v>12832.0</v>
      </c>
      <c r="D669" s="175"/>
      <c r="E669" s="174">
        <v>43344.0</v>
      </c>
      <c r="F669" s="176">
        <f t="shared" si="1"/>
        <v>77</v>
      </c>
      <c r="G669" s="174">
        <v>43607.0</v>
      </c>
      <c r="H669" s="210">
        <f t="shared" si="2"/>
        <v>69</v>
      </c>
      <c r="I669" s="175" t="s">
        <v>39</v>
      </c>
      <c r="J669" s="175" t="s">
        <v>567</v>
      </c>
      <c r="K669" s="179" t="s">
        <v>487</v>
      </c>
      <c r="L669" s="184"/>
      <c r="M669" s="184"/>
      <c r="N669" s="175" t="s">
        <v>17</v>
      </c>
      <c r="O669" s="178"/>
      <c r="P669" s="61"/>
      <c r="Q669" s="61"/>
      <c r="R669" s="61"/>
      <c r="S669" s="61"/>
      <c r="T669" s="61"/>
      <c r="U669" s="80"/>
      <c r="V669" s="80"/>
      <c r="W669" s="80"/>
    </row>
    <row r="670">
      <c r="A670" s="174">
        <v>45705.0</v>
      </c>
      <c r="B670" s="174">
        <v>45716.0</v>
      </c>
      <c r="C670" s="35">
        <v>6383.0</v>
      </c>
      <c r="D670" s="175"/>
      <c r="E670" s="174">
        <v>43313.0</v>
      </c>
      <c r="F670" s="176">
        <f t="shared" si="1"/>
        <v>78</v>
      </c>
      <c r="G670" s="177">
        <v>43391.0</v>
      </c>
      <c r="H670" s="210">
        <f t="shared" si="2"/>
        <v>76</v>
      </c>
      <c r="I670" s="175" t="s">
        <v>66</v>
      </c>
      <c r="J670" s="175" t="s">
        <v>567</v>
      </c>
      <c r="K670" s="179" t="s">
        <v>487</v>
      </c>
      <c r="L670" s="184"/>
      <c r="M670" s="184"/>
      <c r="N670" s="175" t="s">
        <v>17</v>
      </c>
      <c r="O670" s="178"/>
      <c r="P670" s="61"/>
      <c r="Q670" s="61"/>
      <c r="R670" s="61"/>
      <c r="S670" s="61"/>
      <c r="T670" s="61"/>
      <c r="U670" s="80"/>
      <c r="V670" s="80"/>
      <c r="W670" s="80"/>
    </row>
    <row r="671">
      <c r="A671" s="174">
        <v>45705.0</v>
      </c>
      <c r="B671" s="174">
        <v>45716.0</v>
      </c>
      <c r="C671" s="35">
        <v>8655.0</v>
      </c>
      <c r="D671" s="175"/>
      <c r="E671" s="174">
        <v>43320.0</v>
      </c>
      <c r="F671" s="176">
        <f t="shared" si="1"/>
        <v>78</v>
      </c>
      <c r="G671" s="174">
        <v>43477.0</v>
      </c>
      <c r="H671" s="210">
        <f t="shared" si="2"/>
        <v>73</v>
      </c>
      <c r="I671" s="175" t="s">
        <v>66</v>
      </c>
      <c r="J671" s="175" t="s">
        <v>567</v>
      </c>
      <c r="K671" s="179" t="s">
        <v>487</v>
      </c>
      <c r="L671" s="184"/>
      <c r="M671" s="184"/>
      <c r="N671" s="175" t="s">
        <v>17</v>
      </c>
      <c r="O671" s="178"/>
      <c r="P671" s="61"/>
      <c r="Q671" s="61"/>
      <c r="R671" s="61"/>
      <c r="S671" s="61"/>
      <c r="T671" s="61"/>
      <c r="U671" s="80"/>
      <c r="V671" s="80"/>
      <c r="W671" s="80"/>
    </row>
    <row r="672">
      <c r="A672" s="174">
        <v>45705.0</v>
      </c>
      <c r="B672" s="174">
        <v>45716.0</v>
      </c>
      <c r="C672" s="35">
        <v>12999.0</v>
      </c>
      <c r="D672" s="175"/>
      <c r="E672" s="174">
        <v>43586.0</v>
      </c>
      <c r="F672" s="176">
        <f t="shared" si="1"/>
        <v>69</v>
      </c>
      <c r="G672" s="174">
        <v>43617.0</v>
      </c>
      <c r="H672" s="210">
        <f t="shared" si="2"/>
        <v>68</v>
      </c>
      <c r="I672" s="175" t="s">
        <v>139</v>
      </c>
      <c r="J672" s="175" t="s">
        <v>567</v>
      </c>
      <c r="K672" s="179" t="s">
        <v>487</v>
      </c>
      <c r="L672" s="184"/>
      <c r="M672" s="184"/>
      <c r="N672" s="175" t="s">
        <v>17</v>
      </c>
      <c r="O672" s="178"/>
      <c r="P672" s="61"/>
      <c r="Q672" s="61"/>
      <c r="R672" s="61"/>
      <c r="S672" s="61"/>
      <c r="T672" s="61"/>
      <c r="U672" s="80"/>
      <c r="V672" s="80"/>
      <c r="W672" s="80"/>
    </row>
    <row r="673">
      <c r="A673" s="174">
        <v>45705.0</v>
      </c>
      <c r="B673" s="174">
        <v>45716.0</v>
      </c>
      <c r="C673" s="35">
        <v>10288.0</v>
      </c>
      <c r="D673" s="175"/>
      <c r="E673" s="174">
        <v>43536.0</v>
      </c>
      <c r="F673" s="176">
        <f t="shared" si="1"/>
        <v>71</v>
      </c>
      <c r="G673" s="174">
        <v>43545.0</v>
      </c>
      <c r="H673" s="210">
        <f t="shared" si="2"/>
        <v>71</v>
      </c>
      <c r="I673" s="175" t="s">
        <v>66</v>
      </c>
      <c r="J673" s="175" t="s">
        <v>567</v>
      </c>
      <c r="K673" s="179" t="s">
        <v>487</v>
      </c>
      <c r="L673" s="184"/>
      <c r="M673" s="184"/>
      <c r="N673" s="175" t="s">
        <v>17</v>
      </c>
      <c r="O673" s="178"/>
      <c r="P673" s="61"/>
      <c r="Q673" s="61"/>
      <c r="R673" s="61"/>
      <c r="S673" s="61"/>
      <c r="T673" s="61"/>
      <c r="U673" s="80"/>
      <c r="V673" s="80"/>
      <c r="W673" s="80"/>
    </row>
    <row r="674">
      <c r="A674" s="174">
        <v>45705.0</v>
      </c>
      <c r="B674" s="174">
        <v>45716.0</v>
      </c>
      <c r="C674" s="35">
        <v>4009.0</v>
      </c>
      <c r="D674" s="175"/>
      <c r="E674" s="174">
        <v>43252.0</v>
      </c>
      <c r="F674" s="176">
        <f t="shared" si="1"/>
        <v>80</v>
      </c>
      <c r="G674" s="174">
        <v>43259.0</v>
      </c>
      <c r="H674" s="210">
        <f t="shared" si="2"/>
        <v>80</v>
      </c>
      <c r="I674" s="175" t="s">
        <v>62</v>
      </c>
      <c r="J674" s="175" t="s">
        <v>567</v>
      </c>
      <c r="K674" s="179" t="s">
        <v>487</v>
      </c>
      <c r="L674" s="184"/>
      <c r="M674" s="184"/>
      <c r="N674" s="175" t="s">
        <v>17</v>
      </c>
      <c r="O674" s="178"/>
      <c r="P674" s="61"/>
      <c r="Q674" s="61"/>
      <c r="R674" s="61"/>
      <c r="S674" s="61"/>
      <c r="T674" s="61"/>
      <c r="U674" s="80"/>
      <c r="V674" s="80"/>
      <c r="W674" s="80"/>
    </row>
    <row r="675">
      <c r="A675" s="174">
        <v>45705.0</v>
      </c>
      <c r="B675" s="174">
        <v>45716.0</v>
      </c>
      <c r="C675" s="35">
        <v>10358.0</v>
      </c>
      <c r="D675" s="175"/>
      <c r="E675" s="177">
        <v>43059.0</v>
      </c>
      <c r="F675" s="176">
        <f t="shared" si="1"/>
        <v>87</v>
      </c>
      <c r="G675" s="174">
        <v>43545.0</v>
      </c>
      <c r="H675" s="210">
        <f t="shared" si="2"/>
        <v>71</v>
      </c>
      <c r="I675" s="175" t="s">
        <v>118</v>
      </c>
      <c r="J675" s="175" t="s">
        <v>567</v>
      </c>
      <c r="K675" s="179" t="s">
        <v>487</v>
      </c>
      <c r="L675" s="184"/>
      <c r="M675" s="184"/>
      <c r="N675" s="175" t="s">
        <v>17</v>
      </c>
      <c r="O675" s="178"/>
      <c r="P675" s="61"/>
      <c r="Q675" s="61"/>
      <c r="R675" s="61"/>
      <c r="S675" s="61"/>
      <c r="T675" s="61"/>
      <c r="U675" s="80"/>
      <c r="V675" s="80"/>
      <c r="W675" s="80"/>
    </row>
    <row r="676">
      <c r="A676" s="174">
        <v>45705.0</v>
      </c>
      <c r="B676" s="174">
        <v>45716.0</v>
      </c>
      <c r="C676" s="35">
        <v>8651.0</v>
      </c>
      <c r="D676" s="175"/>
      <c r="E676" s="177">
        <v>43782.0</v>
      </c>
      <c r="F676" s="176">
        <f t="shared" si="1"/>
        <v>63</v>
      </c>
      <c r="G676" s="174">
        <v>43486.0</v>
      </c>
      <c r="H676" s="210">
        <f t="shared" si="2"/>
        <v>73</v>
      </c>
      <c r="I676" s="175" t="s">
        <v>43</v>
      </c>
      <c r="J676" s="175" t="s">
        <v>567</v>
      </c>
      <c r="K676" s="179" t="s">
        <v>487</v>
      </c>
      <c r="L676" s="184"/>
      <c r="M676" s="184"/>
      <c r="N676" s="175" t="s">
        <v>17</v>
      </c>
      <c r="O676" s="178"/>
      <c r="P676" s="61"/>
      <c r="Q676" s="61"/>
      <c r="R676" s="61"/>
      <c r="S676" s="61"/>
      <c r="T676" s="61"/>
      <c r="U676" s="80"/>
      <c r="V676" s="80"/>
      <c r="W676" s="80"/>
    </row>
    <row r="677">
      <c r="A677" s="174">
        <v>45705.0</v>
      </c>
      <c r="B677" s="174">
        <v>45716.0</v>
      </c>
      <c r="C677" s="35">
        <v>4576.0</v>
      </c>
      <c r="D677" s="175"/>
      <c r="E677" s="174">
        <v>43312.0</v>
      </c>
      <c r="F677" s="176">
        <f t="shared" si="1"/>
        <v>78</v>
      </c>
      <c r="G677" s="174">
        <v>43382.0</v>
      </c>
      <c r="H677" s="210">
        <f t="shared" si="2"/>
        <v>76</v>
      </c>
      <c r="I677" s="175" t="s">
        <v>46</v>
      </c>
      <c r="J677" s="175" t="s">
        <v>567</v>
      </c>
      <c r="K677" s="179" t="s">
        <v>487</v>
      </c>
      <c r="L677" s="184"/>
      <c r="M677" s="184"/>
      <c r="N677" s="175" t="s">
        <v>17</v>
      </c>
      <c r="O677" s="178"/>
      <c r="P677" s="61"/>
      <c r="Q677" s="61"/>
      <c r="R677" s="61"/>
      <c r="S677" s="61"/>
      <c r="T677" s="61"/>
      <c r="U677" s="80"/>
      <c r="V677" s="80"/>
      <c r="W677" s="80"/>
    </row>
    <row r="678">
      <c r="A678" s="174">
        <v>45705.0</v>
      </c>
      <c r="B678" s="174">
        <v>45716.0</v>
      </c>
      <c r="C678" s="35">
        <v>220526.0</v>
      </c>
      <c r="D678" s="175"/>
      <c r="E678" s="174">
        <v>45444.0</v>
      </c>
      <c r="F678" s="176">
        <f t="shared" si="1"/>
        <v>8</v>
      </c>
      <c r="G678" s="174">
        <v>45485.0</v>
      </c>
      <c r="H678" s="210">
        <f t="shared" si="2"/>
        <v>7</v>
      </c>
      <c r="I678" s="175" t="s">
        <v>46</v>
      </c>
      <c r="J678" s="175">
        <v>436.0</v>
      </c>
      <c r="K678" s="179" t="s">
        <v>487</v>
      </c>
      <c r="L678" s="184"/>
      <c r="M678" s="184"/>
      <c r="N678" s="175" t="s">
        <v>17</v>
      </c>
      <c r="O678" s="178"/>
      <c r="P678" s="61"/>
      <c r="Q678" s="61"/>
      <c r="R678" s="61"/>
      <c r="S678" s="61"/>
      <c r="T678" s="61"/>
      <c r="U678" s="80"/>
      <c r="V678" s="80"/>
      <c r="W678" s="80"/>
    </row>
    <row r="679">
      <c r="A679" s="174">
        <v>45705.0</v>
      </c>
      <c r="B679" s="174">
        <v>45716.0</v>
      </c>
      <c r="C679" s="35">
        <v>222663.0</v>
      </c>
      <c r="D679" s="175"/>
      <c r="E679" s="174">
        <v>45474.0</v>
      </c>
      <c r="F679" s="176">
        <f t="shared" si="1"/>
        <v>7</v>
      </c>
      <c r="G679" s="174">
        <v>45499.0</v>
      </c>
      <c r="H679" s="210">
        <f t="shared" si="2"/>
        <v>7</v>
      </c>
      <c r="I679" s="175" t="s">
        <v>49</v>
      </c>
      <c r="J679" s="203" t="s">
        <v>512</v>
      </c>
      <c r="K679" s="179" t="s">
        <v>487</v>
      </c>
      <c r="L679" s="184"/>
      <c r="M679" s="184"/>
      <c r="N679" s="175" t="s">
        <v>17</v>
      </c>
      <c r="O679" s="178"/>
      <c r="P679" s="61"/>
      <c r="Q679" s="61"/>
      <c r="R679" s="61"/>
      <c r="S679" s="61"/>
      <c r="T679" s="61"/>
      <c r="U679" s="80"/>
      <c r="V679" s="80"/>
      <c r="W679" s="80"/>
    </row>
    <row r="680">
      <c r="A680" s="174">
        <v>45705.0</v>
      </c>
      <c r="B680" s="174">
        <v>45716.0</v>
      </c>
      <c r="C680" s="35">
        <v>198267.0</v>
      </c>
      <c r="D680" s="175" t="s">
        <v>48</v>
      </c>
      <c r="E680" s="174">
        <v>45292.0</v>
      </c>
      <c r="F680" s="176">
        <f t="shared" si="1"/>
        <v>13</v>
      </c>
      <c r="G680" s="174">
        <v>45302.0</v>
      </c>
      <c r="H680" s="210">
        <f t="shared" si="2"/>
        <v>13</v>
      </c>
      <c r="I680" s="175" t="s">
        <v>46</v>
      </c>
      <c r="J680" s="175">
        <v>436.0</v>
      </c>
      <c r="K680" s="179" t="s">
        <v>487</v>
      </c>
      <c r="L680" s="184"/>
      <c r="M680" s="184"/>
      <c r="N680" s="175" t="s">
        <v>17</v>
      </c>
      <c r="O680" s="178"/>
      <c r="P680" s="61"/>
      <c r="Q680" s="61"/>
      <c r="R680" s="61"/>
      <c r="S680" s="61"/>
      <c r="T680" s="61"/>
      <c r="U680" s="80"/>
      <c r="V680" s="80"/>
      <c r="W680" s="80"/>
    </row>
    <row r="681">
      <c r="A681" s="174">
        <v>45705.0</v>
      </c>
      <c r="B681" s="174">
        <v>45716.0</v>
      </c>
      <c r="C681" s="35">
        <v>201392.0</v>
      </c>
      <c r="D681" s="175" t="s">
        <v>99</v>
      </c>
      <c r="E681" s="174">
        <v>45292.0</v>
      </c>
      <c r="F681" s="176">
        <f t="shared" si="1"/>
        <v>13</v>
      </c>
      <c r="G681" s="174">
        <v>45330.0</v>
      </c>
      <c r="H681" s="210">
        <f t="shared" si="2"/>
        <v>12</v>
      </c>
      <c r="I681" s="175" t="s">
        <v>49</v>
      </c>
      <c r="J681" s="175">
        <v>1.1993106739E10</v>
      </c>
      <c r="K681" s="179">
        <v>7000.0</v>
      </c>
      <c r="L681" s="184"/>
      <c r="M681" s="184"/>
      <c r="N681" s="175" t="s">
        <v>17</v>
      </c>
      <c r="O681" s="178"/>
      <c r="P681" s="61"/>
      <c r="Q681" s="61"/>
      <c r="R681" s="61"/>
      <c r="S681" s="61"/>
      <c r="T681" s="61"/>
      <c r="U681" s="80"/>
      <c r="V681" s="80"/>
      <c r="W681" s="80"/>
    </row>
    <row r="682">
      <c r="A682" s="174">
        <v>45705.0</v>
      </c>
      <c r="B682" s="174">
        <v>45716.0</v>
      </c>
      <c r="C682" s="35">
        <v>122048.0</v>
      </c>
      <c r="D682" s="175"/>
      <c r="E682" s="174">
        <v>44621.0</v>
      </c>
      <c r="F682" s="176">
        <f t="shared" si="1"/>
        <v>35</v>
      </c>
      <c r="G682" s="174">
        <v>44651.0</v>
      </c>
      <c r="H682" s="210">
        <f t="shared" si="2"/>
        <v>34</v>
      </c>
      <c r="I682" s="175" t="s">
        <v>43</v>
      </c>
      <c r="J682" s="175">
        <v>107.0</v>
      </c>
      <c r="K682" s="179" t="s">
        <v>487</v>
      </c>
      <c r="L682" s="184"/>
      <c r="M682" s="184"/>
      <c r="N682" s="175" t="s">
        <v>17</v>
      </c>
      <c r="O682" s="178"/>
      <c r="P682" s="61"/>
      <c r="Q682" s="61"/>
      <c r="R682" s="61"/>
      <c r="S682" s="61"/>
      <c r="T682" s="61"/>
      <c r="U682" s="80"/>
      <c r="V682" s="80"/>
      <c r="W682" s="80"/>
    </row>
    <row r="683">
      <c r="A683" s="174">
        <v>45705.0</v>
      </c>
      <c r="B683" s="174">
        <v>45716.0</v>
      </c>
      <c r="C683" s="35">
        <v>163689.0</v>
      </c>
      <c r="D683" s="175"/>
      <c r="E683" s="174">
        <v>44986.0</v>
      </c>
      <c r="F683" s="176">
        <f t="shared" si="1"/>
        <v>23</v>
      </c>
      <c r="G683" s="174">
        <v>44998.0</v>
      </c>
      <c r="H683" s="210">
        <f t="shared" si="2"/>
        <v>23</v>
      </c>
      <c r="I683" s="175" t="s">
        <v>46</v>
      </c>
      <c r="J683" s="197">
        <v>436.0</v>
      </c>
      <c r="K683" s="202" t="s">
        <v>564</v>
      </c>
      <c r="L683" s="184"/>
      <c r="M683" s="184"/>
      <c r="N683" s="175" t="s">
        <v>17</v>
      </c>
      <c r="O683" s="178"/>
      <c r="P683" s="61"/>
      <c r="Q683" s="61"/>
      <c r="R683" s="61"/>
      <c r="S683" s="61"/>
      <c r="T683" s="61"/>
      <c r="U683" s="80"/>
      <c r="V683" s="80"/>
      <c r="W683" s="80"/>
    </row>
    <row r="684">
      <c r="A684" s="174">
        <v>45705.0</v>
      </c>
      <c r="B684" s="174">
        <v>45716.0</v>
      </c>
      <c r="C684" s="35">
        <v>21372.0</v>
      </c>
      <c r="D684" s="175"/>
      <c r="E684" s="174">
        <v>43617.0</v>
      </c>
      <c r="F684" s="176">
        <f t="shared" si="1"/>
        <v>68</v>
      </c>
      <c r="G684" s="174">
        <v>43663.0</v>
      </c>
      <c r="H684" s="210">
        <f t="shared" si="2"/>
        <v>67</v>
      </c>
      <c r="I684" s="175" t="s">
        <v>43</v>
      </c>
      <c r="J684" s="203" t="s">
        <v>512</v>
      </c>
      <c r="K684" s="179" t="s">
        <v>85</v>
      </c>
      <c r="L684" s="184"/>
      <c r="M684" s="184"/>
      <c r="N684" s="175" t="s">
        <v>17</v>
      </c>
      <c r="O684" s="178"/>
      <c r="P684" s="61"/>
      <c r="Q684" s="61"/>
      <c r="R684" s="61"/>
      <c r="S684" s="61"/>
      <c r="T684" s="61"/>
      <c r="U684" s="80"/>
      <c r="V684" s="80"/>
      <c r="W684" s="80"/>
    </row>
    <row r="685">
      <c r="A685" s="174">
        <v>45705.0</v>
      </c>
      <c r="B685" s="174">
        <v>45716.0</v>
      </c>
      <c r="C685" s="35">
        <v>186266.0</v>
      </c>
      <c r="D685" s="175"/>
      <c r="E685" s="174">
        <v>45139.0</v>
      </c>
      <c r="F685" s="176">
        <f t="shared" si="1"/>
        <v>18</v>
      </c>
      <c r="G685" s="174">
        <v>45184.0</v>
      </c>
      <c r="H685" s="210">
        <f t="shared" si="2"/>
        <v>17</v>
      </c>
      <c r="I685" s="175" t="s">
        <v>49</v>
      </c>
      <c r="J685" s="203" t="s">
        <v>512</v>
      </c>
      <c r="K685" s="179" t="s">
        <v>487</v>
      </c>
      <c r="L685" s="184"/>
      <c r="M685" s="184"/>
      <c r="N685" s="175" t="s">
        <v>17</v>
      </c>
      <c r="O685" s="178"/>
      <c r="P685" s="61"/>
      <c r="Q685" s="61"/>
      <c r="R685" s="61"/>
      <c r="S685" s="61"/>
      <c r="T685" s="61"/>
      <c r="U685" s="80"/>
      <c r="V685" s="80"/>
      <c r="W685" s="80"/>
    </row>
    <row r="686">
      <c r="A686" s="174">
        <v>45705.0</v>
      </c>
      <c r="B686" s="174">
        <v>45716.0</v>
      </c>
      <c r="C686" s="35">
        <v>222779.0</v>
      </c>
      <c r="D686" s="175"/>
      <c r="E686" s="174">
        <v>45474.0</v>
      </c>
      <c r="F686" s="176">
        <f t="shared" si="1"/>
        <v>7</v>
      </c>
      <c r="G686" s="174">
        <v>45503.0</v>
      </c>
      <c r="H686" s="210">
        <f t="shared" si="2"/>
        <v>6</v>
      </c>
      <c r="I686" s="175" t="s">
        <v>46</v>
      </c>
      <c r="J686" s="175" t="s">
        <v>647</v>
      </c>
      <c r="K686" s="179">
        <v>5000.0</v>
      </c>
      <c r="L686" s="184"/>
      <c r="M686" s="184"/>
      <c r="N686" s="175" t="s">
        <v>17</v>
      </c>
      <c r="O686" s="178"/>
      <c r="P686" s="61"/>
      <c r="Q686" s="61"/>
      <c r="R686" s="61"/>
      <c r="S686" s="61"/>
      <c r="T686" s="61"/>
      <c r="U686" s="80"/>
      <c r="V686" s="80"/>
      <c r="W686" s="80"/>
    </row>
    <row r="687">
      <c r="A687" s="174">
        <v>45705.0</v>
      </c>
      <c r="B687" s="174">
        <v>45716.0</v>
      </c>
      <c r="C687" s="35">
        <v>170539.0</v>
      </c>
      <c r="D687" s="175"/>
      <c r="E687" s="174">
        <v>44986.0</v>
      </c>
      <c r="F687" s="176">
        <f t="shared" si="1"/>
        <v>23</v>
      </c>
      <c r="G687" s="174">
        <v>45065.0</v>
      </c>
      <c r="H687" s="210">
        <f t="shared" si="2"/>
        <v>21</v>
      </c>
      <c r="I687" s="175" t="s">
        <v>46</v>
      </c>
      <c r="J687" s="175">
        <v>4.0045533E7</v>
      </c>
      <c r="K687" s="179" t="s">
        <v>487</v>
      </c>
      <c r="L687" s="184"/>
      <c r="M687" s="184"/>
      <c r="N687" s="175" t="s">
        <v>17</v>
      </c>
      <c r="O687" s="178"/>
      <c r="P687" s="61"/>
      <c r="Q687" s="61"/>
      <c r="R687" s="61"/>
      <c r="S687" s="61"/>
      <c r="T687" s="61"/>
      <c r="U687" s="80"/>
      <c r="V687" s="80"/>
      <c r="W687" s="80"/>
    </row>
    <row r="688">
      <c r="A688" s="174">
        <v>45705.0</v>
      </c>
      <c r="B688" s="174">
        <v>45716.0</v>
      </c>
      <c r="C688" s="35">
        <v>92724.0</v>
      </c>
      <c r="D688" s="175"/>
      <c r="E688" s="174">
        <v>44348.0</v>
      </c>
      <c r="F688" s="176">
        <f t="shared" si="1"/>
        <v>44</v>
      </c>
      <c r="G688" s="174">
        <v>44376.0</v>
      </c>
      <c r="H688" s="210">
        <f t="shared" si="2"/>
        <v>43</v>
      </c>
      <c r="I688" s="175" t="s">
        <v>49</v>
      </c>
      <c r="J688" s="175">
        <v>325.0</v>
      </c>
      <c r="K688" s="179" t="s">
        <v>487</v>
      </c>
      <c r="L688" s="184"/>
      <c r="M688" s="184"/>
      <c r="N688" s="175" t="s">
        <v>17</v>
      </c>
      <c r="O688" s="178"/>
      <c r="P688" s="61"/>
      <c r="Q688" s="61"/>
      <c r="R688" s="61"/>
      <c r="S688" s="61"/>
      <c r="T688" s="61"/>
      <c r="U688" s="80"/>
      <c r="V688" s="80"/>
      <c r="W688" s="80"/>
    </row>
    <row r="689">
      <c r="A689" s="174">
        <v>45705.0</v>
      </c>
      <c r="B689" s="174">
        <v>45708.0</v>
      </c>
      <c r="C689" s="35">
        <v>166765.0</v>
      </c>
      <c r="D689" s="175" t="s">
        <v>99</v>
      </c>
      <c r="E689" s="174">
        <v>45261.0</v>
      </c>
      <c r="F689" s="176">
        <f t="shared" si="1"/>
        <v>14</v>
      </c>
      <c r="G689" s="177">
        <v>45272.0</v>
      </c>
      <c r="H689" s="210">
        <f t="shared" si="2"/>
        <v>14</v>
      </c>
      <c r="I689" s="175" t="s">
        <v>46</v>
      </c>
      <c r="J689" s="175">
        <v>437.0</v>
      </c>
      <c r="K689" s="175" t="s">
        <v>487</v>
      </c>
      <c r="L689" s="175" t="s">
        <v>54</v>
      </c>
      <c r="M689" s="175" t="s">
        <v>151</v>
      </c>
      <c r="N689" s="175" t="s">
        <v>15</v>
      </c>
      <c r="O689" s="178" t="s">
        <v>648</v>
      </c>
      <c r="P689" s="61"/>
      <c r="Q689" s="61"/>
      <c r="R689" s="61"/>
      <c r="S689" s="61"/>
      <c r="T689" s="61"/>
      <c r="U689" s="80"/>
      <c r="V689" s="80"/>
      <c r="W689" s="80"/>
    </row>
    <row r="690">
      <c r="A690" s="174">
        <v>45705.0</v>
      </c>
      <c r="B690" s="174">
        <v>45716.0</v>
      </c>
      <c r="C690" s="35">
        <v>22403.0</v>
      </c>
      <c r="D690" s="175"/>
      <c r="E690" s="174">
        <v>43586.0</v>
      </c>
      <c r="F690" s="176">
        <f t="shared" si="1"/>
        <v>69</v>
      </c>
      <c r="G690" s="174">
        <v>43675.0</v>
      </c>
      <c r="H690" s="210">
        <f t="shared" si="2"/>
        <v>66</v>
      </c>
      <c r="I690" s="175" t="s">
        <v>49</v>
      </c>
      <c r="J690" s="203" t="s">
        <v>512</v>
      </c>
      <c r="K690" s="179" t="s">
        <v>487</v>
      </c>
      <c r="L690" s="184"/>
      <c r="M690" s="184"/>
      <c r="N690" s="175" t="s">
        <v>17</v>
      </c>
      <c r="O690" s="178"/>
      <c r="P690" s="61"/>
      <c r="Q690" s="61"/>
      <c r="R690" s="61"/>
      <c r="S690" s="61"/>
      <c r="T690" s="61"/>
      <c r="U690" s="80"/>
      <c r="V690" s="80"/>
      <c r="W690" s="80"/>
    </row>
    <row r="691">
      <c r="A691" s="174">
        <v>45705.0</v>
      </c>
      <c r="B691" s="174">
        <v>45716.0</v>
      </c>
      <c r="C691" s="35">
        <v>221004.0</v>
      </c>
      <c r="D691" s="175"/>
      <c r="E691" s="174">
        <v>45444.0</v>
      </c>
      <c r="F691" s="176">
        <f t="shared" si="1"/>
        <v>8</v>
      </c>
      <c r="G691" s="174">
        <v>45485.0</v>
      </c>
      <c r="H691" s="210">
        <f t="shared" si="2"/>
        <v>7</v>
      </c>
      <c r="I691" s="175" t="s">
        <v>49</v>
      </c>
      <c r="J691" s="203" t="s">
        <v>512</v>
      </c>
      <c r="K691" s="179" t="s">
        <v>487</v>
      </c>
      <c r="L691" s="184"/>
      <c r="M691" s="184"/>
      <c r="N691" s="175" t="s">
        <v>17</v>
      </c>
      <c r="O691" s="178"/>
      <c r="P691" s="61"/>
      <c r="Q691" s="61"/>
      <c r="R691" s="61"/>
      <c r="S691" s="61"/>
      <c r="T691" s="61"/>
      <c r="U691" s="80"/>
      <c r="V691" s="80"/>
      <c r="W691" s="80"/>
    </row>
    <row r="692">
      <c r="A692" s="174">
        <v>45705.0</v>
      </c>
      <c r="B692" s="174">
        <v>45716.0</v>
      </c>
      <c r="C692" s="35">
        <v>140028.0</v>
      </c>
      <c r="D692" s="175"/>
      <c r="E692" s="174">
        <v>44562.0</v>
      </c>
      <c r="F692" s="176">
        <f t="shared" si="1"/>
        <v>37</v>
      </c>
      <c r="G692" s="174">
        <v>44793.0</v>
      </c>
      <c r="H692" s="210">
        <f t="shared" si="2"/>
        <v>30</v>
      </c>
      <c r="I692" s="175" t="s">
        <v>49</v>
      </c>
      <c r="J692" s="203" t="s">
        <v>512</v>
      </c>
      <c r="K692" s="179" t="s">
        <v>487</v>
      </c>
      <c r="L692" s="184"/>
      <c r="M692" s="184"/>
      <c r="N692" s="175" t="s">
        <v>17</v>
      </c>
      <c r="O692" s="178"/>
      <c r="P692" s="61"/>
      <c r="Q692" s="61"/>
      <c r="R692" s="61"/>
      <c r="S692" s="61"/>
      <c r="T692" s="61"/>
      <c r="U692" s="80"/>
      <c r="V692" s="80"/>
      <c r="W692" s="80"/>
    </row>
    <row r="693">
      <c r="A693" s="174">
        <v>45705.0</v>
      </c>
      <c r="B693" s="174">
        <v>45716.0</v>
      </c>
      <c r="C693" s="35">
        <v>187735.0</v>
      </c>
      <c r="D693" s="175"/>
      <c r="E693" s="174">
        <v>45170.0</v>
      </c>
      <c r="F693" s="176">
        <f t="shared" si="1"/>
        <v>17</v>
      </c>
      <c r="G693" s="174">
        <v>45198.0</v>
      </c>
      <c r="H693" s="210">
        <f t="shared" si="2"/>
        <v>16</v>
      </c>
      <c r="I693" s="175" t="s">
        <v>49</v>
      </c>
      <c r="J693" s="175" t="s">
        <v>512</v>
      </c>
      <c r="K693" s="179">
        <v>2000.0</v>
      </c>
      <c r="L693" s="184"/>
      <c r="M693" s="184"/>
      <c r="N693" s="175" t="s">
        <v>17</v>
      </c>
      <c r="O693" s="178"/>
      <c r="P693" s="61"/>
      <c r="Q693" s="61"/>
      <c r="R693" s="61"/>
      <c r="S693" s="61"/>
      <c r="T693" s="61"/>
      <c r="U693" s="80"/>
      <c r="V693" s="80"/>
      <c r="W693" s="80"/>
    </row>
    <row r="694">
      <c r="A694" s="174">
        <v>45705.0</v>
      </c>
      <c r="B694" s="174">
        <v>45716.0</v>
      </c>
      <c r="C694" s="35">
        <v>156797.0</v>
      </c>
      <c r="D694" s="175"/>
      <c r="E694" s="174">
        <v>44896.0</v>
      </c>
      <c r="F694" s="176">
        <f t="shared" si="1"/>
        <v>26</v>
      </c>
      <c r="G694" s="174">
        <v>44940.0</v>
      </c>
      <c r="H694" s="210">
        <f t="shared" si="2"/>
        <v>25</v>
      </c>
      <c r="I694" s="175" t="s">
        <v>46</v>
      </c>
      <c r="J694" s="175">
        <v>435.0</v>
      </c>
      <c r="K694" s="179">
        <v>21000.0</v>
      </c>
      <c r="L694" s="184"/>
      <c r="M694" s="184"/>
      <c r="N694" s="175" t="s">
        <v>17</v>
      </c>
      <c r="O694" s="178"/>
      <c r="P694" s="61"/>
      <c r="Q694" s="61"/>
      <c r="R694" s="61"/>
      <c r="S694" s="61"/>
      <c r="T694" s="61"/>
      <c r="U694" s="80"/>
      <c r="V694" s="80"/>
      <c r="W694" s="80"/>
    </row>
    <row r="695">
      <c r="A695" s="174">
        <v>45705.0</v>
      </c>
      <c r="B695" s="174">
        <v>45716.0</v>
      </c>
      <c r="C695" s="35">
        <v>131284.0</v>
      </c>
      <c r="D695" s="175" t="s">
        <v>115</v>
      </c>
      <c r="E695" s="174">
        <v>45383.0</v>
      </c>
      <c r="F695" s="176">
        <f t="shared" si="1"/>
        <v>10</v>
      </c>
      <c r="G695" s="174">
        <v>44716.0</v>
      </c>
      <c r="H695" s="210">
        <f t="shared" si="2"/>
        <v>32</v>
      </c>
      <c r="I695" s="175" t="s">
        <v>49</v>
      </c>
      <c r="J695" s="203" t="s">
        <v>512</v>
      </c>
      <c r="K695" s="179" t="s">
        <v>487</v>
      </c>
      <c r="L695" s="184"/>
      <c r="M695" s="184"/>
      <c r="N695" s="175" t="s">
        <v>17</v>
      </c>
      <c r="O695" s="178" t="s">
        <v>649</v>
      </c>
      <c r="P695" s="61"/>
      <c r="Q695" s="61"/>
      <c r="R695" s="61"/>
      <c r="S695" s="61"/>
      <c r="T695" s="61"/>
      <c r="U695" s="80"/>
      <c r="V695" s="80"/>
      <c r="W695" s="80"/>
    </row>
    <row r="696">
      <c r="A696" s="174">
        <v>45705.0</v>
      </c>
      <c r="B696" s="174">
        <v>45716.0</v>
      </c>
      <c r="C696" s="35">
        <v>198817.0</v>
      </c>
      <c r="D696" s="175" t="s">
        <v>117</v>
      </c>
      <c r="E696" s="174">
        <v>45292.0</v>
      </c>
      <c r="F696" s="176">
        <f t="shared" si="1"/>
        <v>13</v>
      </c>
      <c r="G696" s="174">
        <v>45307.0</v>
      </c>
      <c r="H696" s="210">
        <f t="shared" si="2"/>
        <v>13</v>
      </c>
      <c r="I696" s="175" t="s">
        <v>46</v>
      </c>
      <c r="J696" s="175">
        <v>436.0</v>
      </c>
      <c r="K696" s="179" t="s">
        <v>487</v>
      </c>
      <c r="L696" s="184"/>
      <c r="M696" s="184"/>
      <c r="N696" s="175" t="s">
        <v>17</v>
      </c>
      <c r="O696" s="178"/>
      <c r="P696" s="61"/>
      <c r="Q696" s="61"/>
      <c r="R696" s="61"/>
      <c r="S696" s="61"/>
      <c r="T696" s="61"/>
      <c r="U696" s="80"/>
      <c r="V696" s="80"/>
      <c r="W696" s="80"/>
    </row>
    <row r="697">
      <c r="A697" s="174">
        <v>45705.0</v>
      </c>
      <c r="B697" s="174">
        <v>45708.0</v>
      </c>
      <c r="C697" s="35">
        <v>198266.0</v>
      </c>
      <c r="D697" s="175" t="s">
        <v>128</v>
      </c>
      <c r="E697" s="174">
        <v>45200.0</v>
      </c>
      <c r="F697" s="176">
        <f t="shared" si="1"/>
        <v>16</v>
      </c>
      <c r="G697" s="174">
        <v>45302.0</v>
      </c>
      <c r="H697" s="210">
        <f t="shared" si="2"/>
        <v>13</v>
      </c>
      <c r="I697" s="175" t="s">
        <v>43</v>
      </c>
      <c r="J697" s="175" t="s">
        <v>31</v>
      </c>
      <c r="K697" s="175" t="s">
        <v>85</v>
      </c>
      <c r="L697" s="175" t="s">
        <v>68</v>
      </c>
      <c r="M697" s="175" t="s">
        <v>650</v>
      </c>
      <c r="N697" s="175" t="s">
        <v>20</v>
      </c>
      <c r="O697" s="178" t="s">
        <v>500</v>
      </c>
      <c r="P697" s="61"/>
      <c r="Q697" s="61"/>
      <c r="R697" s="61"/>
      <c r="S697" s="61"/>
      <c r="T697" s="61"/>
      <c r="U697" s="80"/>
      <c r="V697" s="80"/>
      <c r="W697" s="80"/>
    </row>
    <row r="698">
      <c r="A698" s="174">
        <v>45705.0</v>
      </c>
      <c r="B698" s="174">
        <v>45716.0</v>
      </c>
      <c r="C698" s="35">
        <v>79806.0</v>
      </c>
      <c r="D698" s="175"/>
      <c r="E698" s="174">
        <v>44166.0</v>
      </c>
      <c r="F698" s="176">
        <f t="shared" si="1"/>
        <v>50</v>
      </c>
      <c r="G698" s="174">
        <v>44256.0</v>
      </c>
      <c r="H698" s="210">
        <f t="shared" si="2"/>
        <v>47</v>
      </c>
      <c r="I698" s="175" t="s">
        <v>49</v>
      </c>
      <c r="J698" s="175">
        <v>325.0</v>
      </c>
      <c r="K698" s="179" t="s">
        <v>487</v>
      </c>
      <c r="L698" s="184"/>
      <c r="M698" s="184"/>
      <c r="N698" s="175" t="s">
        <v>17</v>
      </c>
      <c r="O698" s="178"/>
      <c r="P698" s="61"/>
      <c r="Q698" s="61"/>
      <c r="R698" s="61"/>
      <c r="S698" s="61"/>
      <c r="T698" s="61"/>
      <c r="U698" s="80"/>
      <c r="V698" s="80"/>
      <c r="W698" s="80"/>
    </row>
    <row r="699">
      <c r="A699" s="174">
        <v>45705.0</v>
      </c>
      <c r="B699" s="174">
        <v>45716.0</v>
      </c>
      <c r="C699" s="35">
        <v>196779.0</v>
      </c>
      <c r="D699" s="175"/>
      <c r="E699" s="174">
        <v>45231.0</v>
      </c>
      <c r="F699" s="176">
        <f t="shared" si="1"/>
        <v>15</v>
      </c>
      <c r="G699" s="174">
        <v>45299.0</v>
      </c>
      <c r="H699" s="210">
        <f t="shared" si="2"/>
        <v>13</v>
      </c>
      <c r="I699" s="175" t="s">
        <v>66</v>
      </c>
      <c r="J699" s="175">
        <v>69.0</v>
      </c>
      <c r="K699" s="179" t="s">
        <v>487</v>
      </c>
      <c r="L699" s="184"/>
      <c r="M699" s="184"/>
      <c r="N699" s="175" t="s">
        <v>17</v>
      </c>
      <c r="O699" s="178" t="s">
        <v>651</v>
      </c>
      <c r="P699" s="61"/>
      <c r="Q699" s="61"/>
      <c r="R699" s="61"/>
      <c r="S699" s="61"/>
      <c r="T699" s="61"/>
      <c r="U699" s="80"/>
      <c r="V699" s="80"/>
      <c r="W699" s="80"/>
    </row>
    <row r="700">
      <c r="A700" s="174">
        <v>45705.0</v>
      </c>
      <c r="B700" s="174">
        <v>45716.0</v>
      </c>
      <c r="C700" s="35">
        <v>211509.0</v>
      </c>
      <c r="D700" s="175" t="s">
        <v>134</v>
      </c>
      <c r="E700" s="174">
        <v>45383.0</v>
      </c>
      <c r="F700" s="176">
        <f t="shared" si="1"/>
        <v>10</v>
      </c>
      <c r="G700" s="174">
        <v>45425.0</v>
      </c>
      <c r="H700" s="210">
        <f t="shared" si="2"/>
        <v>9</v>
      </c>
      <c r="I700" s="175" t="s">
        <v>39</v>
      </c>
      <c r="J700" s="175">
        <v>510.0</v>
      </c>
      <c r="K700" s="179">
        <v>3500.0</v>
      </c>
      <c r="L700" s="184"/>
      <c r="M700" s="184"/>
      <c r="N700" s="175" t="s">
        <v>17</v>
      </c>
      <c r="O700" s="178"/>
      <c r="P700" s="61"/>
      <c r="Q700" s="61"/>
      <c r="R700" s="61"/>
      <c r="S700" s="61"/>
      <c r="T700" s="61"/>
      <c r="U700" s="80"/>
      <c r="V700" s="80"/>
      <c r="W700" s="80"/>
    </row>
    <row r="701">
      <c r="A701" s="174">
        <v>45705.0</v>
      </c>
      <c r="B701" s="174">
        <v>45716.0</v>
      </c>
      <c r="C701" s="35">
        <v>163275.0</v>
      </c>
      <c r="D701" s="175"/>
      <c r="E701" s="174">
        <v>44986.0</v>
      </c>
      <c r="F701" s="176">
        <f t="shared" si="1"/>
        <v>23</v>
      </c>
      <c r="G701" s="174">
        <v>44993.0</v>
      </c>
      <c r="H701" s="210">
        <f t="shared" si="2"/>
        <v>23</v>
      </c>
      <c r="I701" s="175" t="s">
        <v>49</v>
      </c>
      <c r="J701" s="175" t="s">
        <v>405</v>
      </c>
      <c r="K701" s="179">
        <v>11000.0</v>
      </c>
      <c r="L701" s="184"/>
      <c r="M701" s="184"/>
      <c r="N701" s="175" t="s">
        <v>17</v>
      </c>
      <c r="O701" s="178"/>
      <c r="P701" s="61"/>
      <c r="Q701" s="61"/>
      <c r="R701" s="61"/>
      <c r="S701" s="61"/>
      <c r="T701" s="61"/>
      <c r="U701" s="80"/>
      <c r="V701" s="80"/>
      <c r="W701" s="80"/>
    </row>
    <row r="702">
      <c r="A702" s="174">
        <v>45712.0</v>
      </c>
      <c r="B702" s="174">
        <v>45712.0</v>
      </c>
      <c r="C702" s="83">
        <v>219536.0</v>
      </c>
      <c r="D702" s="175"/>
      <c r="E702" s="174"/>
      <c r="F702" s="176"/>
      <c r="G702" s="174"/>
      <c r="H702" s="210"/>
      <c r="I702" s="175" t="s">
        <v>62</v>
      </c>
      <c r="J702" s="175">
        <v>101.0</v>
      </c>
      <c r="K702" s="179" t="s">
        <v>652</v>
      </c>
      <c r="L702" s="175" t="s">
        <v>68</v>
      </c>
      <c r="M702" s="184" t="s">
        <v>208</v>
      </c>
      <c r="N702" s="215" t="s">
        <v>21</v>
      </c>
      <c r="O702" s="178" t="s">
        <v>653</v>
      </c>
      <c r="P702" s="61"/>
      <c r="Q702" s="61"/>
      <c r="R702" s="61"/>
      <c r="S702" s="61"/>
      <c r="T702" s="61"/>
      <c r="U702" s="80"/>
      <c r="V702" s="80"/>
      <c r="W702" s="80"/>
    </row>
    <row r="703">
      <c r="A703" s="85"/>
      <c r="B703" s="85"/>
      <c r="C703" s="83"/>
      <c r="D703" s="83"/>
      <c r="E703" s="85"/>
      <c r="F703" s="167"/>
      <c r="G703" s="85"/>
      <c r="H703" s="216"/>
      <c r="I703" s="83"/>
      <c r="J703" s="83"/>
      <c r="K703" s="160"/>
      <c r="L703" s="83"/>
      <c r="M703" s="135"/>
      <c r="N703" s="83"/>
      <c r="O703" s="217"/>
      <c r="P703" s="61"/>
      <c r="Q703" s="61"/>
      <c r="R703" s="61"/>
      <c r="S703" s="61"/>
      <c r="T703" s="61"/>
      <c r="U703" s="80"/>
      <c r="V703" s="80"/>
      <c r="W703" s="80"/>
    </row>
    <row r="704">
      <c r="A704" s="85"/>
      <c r="B704" s="85"/>
      <c r="C704" s="83"/>
      <c r="D704" s="83"/>
      <c r="E704" s="85"/>
      <c r="F704" s="167"/>
      <c r="G704" s="85"/>
      <c r="H704" s="216"/>
      <c r="I704" s="83"/>
      <c r="J704" s="83"/>
      <c r="K704" s="160"/>
      <c r="L704" s="83"/>
      <c r="M704" s="135"/>
      <c r="N704" s="83"/>
      <c r="O704" s="217"/>
      <c r="P704" s="61"/>
      <c r="Q704" s="61"/>
      <c r="R704" s="61"/>
      <c r="S704" s="61"/>
      <c r="T704" s="61"/>
      <c r="U704" s="80"/>
      <c r="V704" s="80"/>
      <c r="W704" s="80"/>
    </row>
    <row r="705">
      <c r="A705" s="85"/>
      <c r="B705" s="85"/>
      <c r="C705" s="83"/>
      <c r="D705" s="83"/>
      <c r="E705" s="85"/>
      <c r="F705" s="167"/>
      <c r="G705" s="85"/>
      <c r="H705" s="216"/>
      <c r="I705" s="83"/>
      <c r="J705" s="83"/>
      <c r="K705" s="160"/>
      <c r="L705" s="83"/>
      <c r="M705" s="135"/>
      <c r="N705" s="83"/>
      <c r="O705" s="217"/>
      <c r="P705" s="61"/>
      <c r="Q705" s="61"/>
      <c r="R705" s="61"/>
      <c r="S705" s="61"/>
      <c r="T705" s="61"/>
      <c r="U705" s="80"/>
      <c r="V705" s="80"/>
      <c r="W705" s="80"/>
    </row>
    <row r="706">
      <c r="A706" s="85"/>
      <c r="B706" s="85"/>
      <c r="C706" s="83"/>
      <c r="D706" s="83"/>
      <c r="E706" s="85"/>
      <c r="F706" s="167"/>
      <c r="G706" s="85"/>
      <c r="H706" s="216"/>
      <c r="I706" s="83"/>
      <c r="J706" s="83"/>
      <c r="K706" s="160"/>
      <c r="L706" s="83"/>
      <c r="M706" s="135"/>
      <c r="N706" s="83"/>
      <c r="O706" s="217"/>
      <c r="P706" s="61"/>
      <c r="Q706" s="61"/>
      <c r="R706" s="61"/>
      <c r="S706" s="61"/>
      <c r="T706" s="61"/>
      <c r="U706" s="80"/>
      <c r="V706" s="80"/>
      <c r="W706" s="80"/>
    </row>
    <row r="707">
      <c r="A707" s="85"/>
      <c r="B707" s="85"/>
      <c r="C707" s="83"/>
      <c r="D707" s="83"/>
      <c r="E707" s="85"/>
      <c r="F707" s="167"/>
      <c r="G707" s="85"/>
      <c r="H707" s="216"/>
      <c r="I707" s="83"/>
      <c r="J707" s="83"/>
      <c r="K707" s="160"/>
      <c r="L707" s="83"/>
      <c r="M707" s="135"/>
      <c r="N707" s="83"/>
      <c r="O707" s="217"/>
      <c r="P707" s="61"/>
      <c r="Q707" s="61"/>
      <c r="R707" s="61"/>
      <c r="S707" s="61"/>
      <c r="T707" s="61"/>
      <c r="U707" s="80"/>
      <c r="V707" s="80"/>
      <c r="W707" s="80"/>
    </row>
    <row r="708">
      <c r="A708" s="85"/>
      <c r="B708" s="85"/>
      <c r="C708" s="83"/>
      <c r="D708" s="83"/>
      <c r="E708" s="85"/>
      <c r="F708" s="167"/>
      <c r="G708" s="85"/>
      <c r="H708" s="216"/>
      <c r="I708" s="83"/>
      <c r="J708" s="83"/>
      <c r="K708" s="160"/>
      <c r="L708" s="83"/>
      <c r="M708" s="135"/>
      <c r="N708" s="83"/>
      <c r="O708" s="217"/>
      <c r="P708" s="61"/>
      <c r="Q708" s="61"/>
      <c r="R708" s="61"/>
      <c r="S708" s="61"/>
      <c r="T708" s="61"/>
      <c r="U708" s="80"/>
      <c r="V708" s="80"/>
      <c r="W708" s="80"/>
    </row>
  </sheetData>
  <mergeCells count="5">
    <mergeCell ref="R2:S2"/>
    <mergeCell ref="U2:V2"/>
    <mergeCell ref="T3:T12"/>
    <mergeCell ref="Q14:S14"/>
    <mergeCell ref="U14:V14"/>
  </mergeCells>
  <conditionalFormatting sqref="N2:N708">
    <cfRule type="cellIs" dxfId="0" priority="1" operator="equal">
      <formula>"PENDENTE"</formula>
    </cfRule>
  </conditionalFormatting>
  <conditionalFormatting sqref="N2:N708">
    <cfRule type="cellIs" dxfId="1" priority="2" operator="equal">
      <formula>"PRIORIDADE"</formula>
    </cfRule>
  </conditionalFormatting>
  <conditionalFormatting sqref="N2:N708">
    <cfRule type="cellIs" dxfId="2" priority="3" operator="equal">
      <formula>"PRIORIDADE TOTAL"</formula>
    </cfRule>
  </conditionalFormatting>
  <conditionalFormatting sqref="N2:N708">
    <cfRule type="containsText" dxfId="3" priority="4" operator="containsText" text="ANÁLISE">
      <formula>NOT(ISERROR(SEARCH(("ANÁLISE"),(N2))))</formula>
    </cfRule>
  </conditionalFormatting>
  <conditionalFormatting sqref="N2:N708">
    <cfRule type="containsText" dxfId="4" priority="5" operator="containsText" text="VERIFICADO">
      <formula>NOT(ISERROR(SEARCH(("VERIFICADO"),(N2))))</formula>
    </cfRule>
  </conditionalFormatting>
  <conditionalFormatting sqref="N2:N708">
    <cfRule type="containsText" dxfId="5" priority="6" operator="containsText" text="APREENDIDO">
      <formula>NOT(ISERROR(SEARCH(("APREENDIDO"),(N2))))</formula>
    </cfRule>
  </conditionalFormatting>
  <conditionalFormatting sqref="N2:N708">
    <cfRule type="containsText" dxfId="6" priority="7" operator="containsText" text="APROVADO">
      <formula>NOT(ISERROR(SEARCH(("APROVADO"),(N2))))</formula>
    </cfRule>
  </conditionalFormatting>
  <conditionalFormatting sqref="N2:N708">
    <cfRule type="containsText" dxfId="7" priority="8" operator="containsText" text="QUITADO">
      <formula>NOT(ISERROR(SEARCH(("QUITADO"),(N2))))</formula>
    </cfRule>
  </conditionalFormatting>
  <conditionalFormatting sqref="N2:N708">
    <cfRule type="containsText" dxfId="8" priority="9" operator="containsText" text="OUTROS ACORDOS">
      <formula>NOT(ISERROR(SEARCH(("OUTROS ACORDOS"),(N2))))</formula>
    </cfRule>
  </conditionalFormatting>
  <conditionalFormatting sqref="N2:N708">
    <cfRule type="containsText" dxfId="9" priority="10" operator="containsText" text="CANCELADO">
      <formula>NOT(ISERROR(SEARCH(("CANCELADO"),(N2))))</formula>
    </cfRule>
  </conditionalFormatting>
  <conditionalFormatting sqref="H1:H708">
    <cfRule type="colorScale" priority="11">
      <colorScale>
        <cfvo type="formula" val="0"/>
        <cfvo type="formula" val="5"/>
        <cfvo type="formula" val="18"/>
        <color rgb="FF57BB8A"/>
        <color rgb="FFFFD666"/>
        <color rgb="FFE67C73"/>
      </colorScale>
    </cfRule>
  </conditionalFormatting>
  <dataValidations>
    <dataValidation type="list" allowBlank="1" showErrorMessage="1" sqref="N2:N708">
      <formula1>"PENDENTE,PRIORIDADE,PRIORIDADE TOTAL,VERIFICADO,ANÁLISE,APROVADO,QUITADO,APREENDIDO,CANCELADO,OUTROS ACORDOS"</formula1>
    </dataValidation>
    <dataValidation type="list" allowBlank="1" showErrorMessage="1" sqref="I2:I708">
      <formula1>"BRADESCO,BV FINANCEIRA,CREDITAS,GMAC,HYUNDAI,ITAÚ,OMNI S.A.,PANAMERICANO,PSA,RCI,RENNER,SAFRA,SANTANA,SANTANDER,TOYOTA,VOLKSWAGEN"</formula1>
    </dataValidation>
    <dataValidation type="list" allowBlank="1" showErrorMessage="1" sqref="L2:L708">
      <formula1>"LIGAÇÃO,WPP,SEM SUCESSO"</formula1>
    </dataValidation>
    <dataValidation type="list" allowBlank="1" showErrorMessage="1" sqref="D2:D708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SANTANA"</formula1>
    </dataValidation>
    <dataValidation type="list" allowBlank="1" showErrorMessage="1" sqref="S16:S54">
      <formula1>"PAGO,NÃO PAGO,AGUARDANDO"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8" max="8" width="11.88"/>
    <col customWidth="1" min="9" max="9" width="16.25"/>
    <col customWidth="1" min="10" max="10" width="12.13"/>
    <col customWidth="1" min="11" max="11" width="17.63"/>
    <col customWidth="1" min="12" max="12" width="16.5"/>
    <col customWidth="1" min="13" max="13" width="18.13"/>
    <col customWidth="1" min="14" max="14" width="19.0"/>
    <col customWidth="1" min="15" max="15" width="24.0"/>
    <col customWidth="1" min="16" max="17" width="18.0"/>
    <col customWidth="1" min="18" max="18" width="14.63"/>
    <col customWidth="1" min="19" max="19" width="14.5"/>
    <col customWidth="1" min="20" max="20" width="8.63"/>
    <col customWidth="1" min="21" max="21" width="16.63"/>
    <col customWidth="1" min="22" max="23" width="10.13"/>
  </cols>
  <sheetData>
    <row r="1" ht="24.0" customHeight="1">
      <c r="A1" s="28" t="s">
        <v>24</v>
      </c>
      <c r="B1" s="28" t="s">
        <v>25</v>
      </c>
      <c r="C1" s="28" t="s">
        <v>26</v>
      </c>
      <c r="D1" s="29" t="s">
        <v>27</v>
      </c>
      <c r="E1" s="30" t="s">
        <v>28</v>
      </c>
      <c r="F1" s="31" t="s">
        <v>29</v>
      </c>
      <c r="G1" s="31" t="s">
        <v>30</v>
      </c>
      <c r="H1" s="31" t="s">
        <v>29</v>
      </c>
      <c r="I1" s="29" t="s">
        <v>31</v>
      </c>
      <c r="J1" s="31" t="s">
        <v>32</v>
      </c>
      <c r="K1" s="32" t="s">
        <v>33</v>
      </c>
      <c r="L1" s="31" t="s">
        <v>34</v>
      </c>
      <c r="M1" s="29" t="s">
        <v>35</v>
      </c>
      <c r="N1" s="31" t="s">
        <v>36</v>
      </c>
      <c r="O1" s="31" t="s">
        <v>37</v>
      </c>
      <c r="P1" s="33"/>
      <c r="Q1" s="33"/>
      <c r="R1" s="33"/>
      <c r="S1" s="33"/>
      <c r="T1" s="33"/>
      <c r="U1" s="33"/>
      <c r="V1" s="33"/>
      <c r="W1" s="33"/>
    </row>
    <row r="2" ht="15.75" customHeight="1">
      <c r="A2" s="34">
        <v>45705.0</v>
      </c>
      <c r="B2" s="34">
        <v>45706.0</v>
      </c>
      <c r="C2" s="35">
        <v>197386.0</v>
      </c>
      <c r="D2" s="35" t="s">
        <v>42</v>
      </c>
      <c r="E2" s="34">
        <v>45261.0</v>
      </c>
      <c r="F2" s="36">
        <f t="shared" ref="F2:F17" si="1">DATEDIF(E2,TODAY(),"M")</f>
        <v>14</v>
      </c>
      <c r="G2" s="37">
        <v>45299.0</v>
      </c>
      <c r="H2" s="36">
        <f t="shared" ref="H2:H17" si="2">DATEDIF(G2,TODAY(),"M")</f>
        <v>13</v>
      </c>
      <c r="I2" s="35" t="s">
        <v>47</v>
      </c>
      <c r="J2" s="35">
        <v>1004.0</v>
      </c>
      <c r="K2" s="38"/>
      <c r="L2" s="35" t="s">
        <v>54</v>
      </c>
      <c r="M2" s="34">
        <v>45706.0</v>
      </c>
      <c r="N2" s="35" t="s">
        <v>15</v>
      </c>
      <c r="O2" s="35" t="s">
        <v>654</v>
      </c>
      <c r="P2" s="41"/>
      <c r="Q2" s="42"/>
      <c r="R2" s="43" t="s">
        <v>40</v>
      </c>
      <c r="S2" s="44"/>
      <c r="T2" s="45">
        <f>TODAY()</f>
        <v>45716</v>
      </c>
      <c r="U2" s="46" t="s">
        <v>41</v>
      </c>
      <c r="V2" s="44"/>
      <c r="W2" s="47"/>
    </row>
    <row r="3" ht="15.75" customHeight="1">
      <c r="A3" s="34">
        <v>45705.0</v>
      </c>
      <c r="B3" s="34">
        <v>45706.0</v>
      </c>
      <c r="C3" s="35">
        <v>204640.0</v>
      </c>
      <c r="D3" s="35" t="s">
        <v>42</v>
      </c>
      <c r="E3" s="34">
        <v>45292.0</v>
      </c>
      <c r="F3" s="36">
        <f t="shared" si="1"/>
        <v>13</v>
      </c>
      <c r="G3" s="34">
        <v>45352.0</v>
      </c>
      <c r="H3" s="36">
        <f t="shared" si="2"/>
        <v>11</v>
      </c>
      <c r="I3" s="35" t="s">
        <v>62</v>
      </c>
      <c r="J3" s="35" t="s">
        <v>170</v>
      </c>
      <c r="K3" s="38"/>
      <c r="L3" s="35" t="s">
        <v>54</v>
      </c>
      <c r="M3" s="34">
        <v>45706.0</v>
      </c>
      <c r="N3" s="35" t="s">
        <v>15</v>
      </c>
      <c r="O3" s="35" t="s">
        <v>655</v>
      </c>
      <c r="P3" s="41"/>
      <c r="Q3" s="42"/>
      <c r="R3" s="50" t="s">
        <v>15</v>
      </c>
      <c r="S3" s="51">
        <f>COUNTIFS(N:N,"VERIFICADO",B:B,T2)</f>
        <v>2</v>
      </c>
      <c r="T3" s="52"/>
      <c r="U3" s="50" t="s">
        <v>15</v>
      </c>
      <c r="V3" s="51">
        <f>COUNTIFS(N:N,"VERIFICADO")</f>
        <v>54</v>
      </c>
      <c r="W3" s="53"/>
    </row>
    <row r="4" ht="15.75" customHeight="1">
      <c r="A4" s="34">
        <v>45705.0</v>
      </c>
      <c r="B4" s="34">
        <v>45716.0</v>
      </c>
      <c r="C4" s="35">
        <v>227563.0</v>
      </c>
      <c r="D4" s="35" t="s">
        <v>42</v>
      </c>
      <c r="E4" s="34">
        <v>45444.0</v>
      </c>
      <c r="F4" s="36">
        <f t="shared" si="1"/>
        <v>8</v>
      </c>
      <c r="G4" s="34">
        <v>45583.0</v>
      </c>
      <c r="H4" s="36">
        <f t="shared" si="2"/>
        <v>4</v>
      </c>
      <c r="I4" s="35" t="s">
        <v>62</v>
      </c>
      <c r="J4" s="39"/>
      <c r="K4" s="38"/>
      <c r="L4" s="39"/>
      <c r="M4" s="39"/>
      <c r="N4" s="35" t="s">
        <v>17</v>
      </c>
      <c r="O4" s="39"/>
      <c r="P4" s="41"/>
      <c r="Q4" s="42"/>
      <c r="R4" s="50" t="s">
        <v>16</v>
      </c>
      <c r="S4" s="51">
        <f>COUNTIFS(N:N,"análise",B:B,T2)</f>
        <v>2</v>
      </c>
      <c r="U4" s="50" t="s">
        <v>16</v>
      </c>
      <c r="V4" s="51">
        <f>COUNTIFS(N:N,"ANÁLISE")</f>
        <v>5</v>
      </c>
      <c r="W4" s="53"/>
    </row>
    <row r="5" ht="15.75" customHeight="1">
      <c r="A5" s="34">
        <v>45705.0</v>
      </c>
      <c r="B5" s="34">
        <v>45706.0</v>
      </c>
      <c r="C5" s="35">
        <v>150302.0</v>
      </c>
      <c r="D5" s="35" t="s">
        <v>48</v>
      </c>
      <c r="E5" s="34">
        <v>44835.0</v>
      </c>
      <c r="F5" s="36">
        <f t="shared" si="1"/>
        <v>28</v>
      </c>
      <c r="G5" s="34">
        <v>44874.0</v>
      </c>
      <c r="H5" s="36">
        <f t="shared" si="2"/>
        <v>27</v>
      </c>
      <c r="I5" s="35" t="s">
        <v>49</v>
      </c>
      <c r="J5" s="218">
        <v>222.0</v>
      </c>
      <c r="K5" s="38"/>
      <c r="L5" s="35" t="s">
        <v>54</v>
      </c>
      <c r="M5" s="34">
        <v>45706.0</v>
      </c>
      <c r="N5" s="35" t="s">
        <v>15</v>
      </c>
      <c r="O5" s="39"/>
      <c r="P5" s="41"/>
      <c r="Q5" s="42"/>
      <c r="R5" s="50" t="s">
        <v>17</v>
      </c>
      <c r="S5" s="51">
        <f>COUNTIFS(N:N,"pendente",B:B,T2)</f>
        <v>510</v>
      </c>
      <c r="U5" s="50" t="s">
        <v>17</v>
      </c>
      <c r="V5" s="51">
        <f>COUNTIFS(N:N,"PENDENTE")</f>
        <v>510</v>
      </c>
      <c r="W5" s="53"/>
    </row>
    <row r="6" ht="15.75" customHeight="1">
      <c r="A6" s="34">
        <v>45705.0</v>
      </c>
      <c r="B6" s="34">
        <v>45706.0</v>
      </c>
      <c r="C6" s="35">
        <v>182078.0</v>
      </c>
      <c r="D6" s="35" t="s">
        <v>48</v>
      </c>
      <c r="E6" s="34">
        <v>45200.0</v>
      </c>
      <c r="F6" s="36">
        <f t="shared" si="1"/>
        <v>16</v>
      </c>
      <c r="G6" s="37">
        <v>45384.0</v>
      </c>
      <c r="H6" s="36">
        <f t="shared" si="2"/>
        <v>10</v>
      </c>
      <c r="I6" s="35" t="s">
        <v>268</v>
      </c>
      <c r="J6" s="35">
        <v>347.0</v>
      </c>
      <c r="K6" s="48">
        <v>8300.0</v>
      </c>
      <c r="L6" s="35" t="s">
        <v>70</v>
      </c>
      <c r="M6" s="34">
        <v>45706.0</v>
      </c>
      <c r="N6" s="35" t="s">
        <v>20</v>
      </c>
      <c r="O6" s="35" t="s">
        <v>656</v>
      </c>
      <c r="P6" s="41"/>
      <c r="Q6" s="42"/>
      <c r="R6" s="50" t="s">
        <v>18</v>
      </c>
      <c r="S6" s="51">
        <f>COUNTIFS(N:N,"prioridade",B:B,T2)</f>
        <v>0</v>
      </c>
      <c r="U6" s="50" t="s">
        <v>18</v>
      </c>
      <c r="V6" s="51">
        <f>COUNTIFS(N:N,"PRIORIDADE")</f>
        <v>0</v>
      </c>
      <c r="W6" s="53"/>
    </row>
    <row r="7" ht="15.75" customHeight="1">
      <c r="A7" s="34">
        <v>45705.0</v>
      </c>
      <c r="B7" s="34">
        <v>45712.0</v>
      </c>
      <c r="C7" s="35">
        <v>176506.0</v>
      </c>
      <c r="D7" s="35" t="s">
        <v>48</v>
      </c>
      <c r="E7" s="34">
        <v>44958.0</v>
      </c>
      <c r="F7" s="36">
        <f t="shared" si="1"/>
        <v>24</v>
      </c>
      <c r="G7" s="34">
        <v>45107.0</v>
      </c>
      <c r="H7" s="36">
        <f t="shared" si="2"/>
        <v>19</v>
      </c>
      <c r="I7" s="35" t="s">
        <v>49</v>
      </c>
      <c r="J7" s="35">
        <v>259.0</v>
      </c>
      <c r="K7" s="38"/>
      <c r="L7" s="35" t="s">
        <v>54</v>
      </c>
      <c r="M7" s="34">
        <v>45712.0</v>
      </c>
      <c r="N7" s="35" t="s">
        <v>15</v>
      </c>
      <c r="O7" s="35" t="s">
        <v>55</v>
      </c>
      <c r="P7" s="41"/>
      <c r="Q7" s="42"/>
      <c r="R7" s="50" t="s">
        <v>19</v>
      </c>
      <c r="S7" s="51">
        <f>COUNTIFS(N:N,"prioridade total",B:B,T2)</f>
        <v>0</v>
      </c>
      <c r="U7" s="50" t="s">
        <v>19</v>
      </c>
      <c r="V7" s="51">
        <f>COUNTIFS(N:N,"PRIORIDADE TOTAL")</f>
        <v>0</v>
      </c>
      <c r="W7" s="53"/>
    </row>
    <row r="8" ht="15.75" customHeight="1">
      <c r="A8" s="34">
        <v>45705.0</v>
      </c>
      <c r="B8" s="34">
        <v>45712.0</v>
      </c>
      <c r="C8" s="35">
        <v>225776.0</v>
      </c>
      <c r="D8" s="35" t="s">
        <v>48</v>
      </c>
      <c r="E8" s="34">
        <v>45383.0</v>
      </c>
      <c r="F8" s="36">
        <f t="shared" si="1"/>
        <v>10</v>
      </c>
      <c r="G8" s="37">
        <v>45526.0</v>
      </c>
      <c r="H8" s="36">
        <f t="shared" si="2"/>
        <v>6</v>
      </c>
      <c r="I8" s="35" t="s">
        <v>49</v>
      </c>
      <c r="J8" s="35">
        <v>208.0</v>
      </c>
      <c r="K8" s="38"/>
      <c r="L8" s="39"/>
      <c r="M8" s="39"/>
      <c r="N8" s="35" t="s">
        <v>15</v>
      </c>
      <c r="O8" s="35" t="s">
        <v>55</v>
      </c>
      <c r="P8" s="41"/>
      <c r="Q8" s="42"/>
      <c r="R8" s="50" t="s">
        <v>20</v>
      </c>
      <c r="S8" s="51">
        <f>COUNTIFS(N:N,"aprovado",B:B,T2)</f>
        <v>2</v>
      </c>
      <c r="U8" s="50" t="s">
        <v>20</v>
      </c>
      <c r="V8" s="51">
        <f>COUNTIFS(N:N,"APROVADO")</f>
        <v>40</v>
      </c>
      <c r="W8" s="53"/>
    </row>
    <row r="9" ht="15.75" customHeight="1">
      <c r="A9" s="34">
        <v>45705.0</v>
      </c>
      <c r="B9" s="34">
        <v>45709.0</v>
      </c>
      <c r="C9" s="35">
        <v>198863.0</v>
      </c>
      <c r="D9" s="35" t="s">
        <v>48</v>
      </c>
      <c r="E9" s="34">
        <v>45261.0</v>
      </c>
      <c r="F9" s="36">
        <f t="shared" si="1"/>
        <v>14</v>
      </c>
      <c r="G9" s="34">
        <v>45329.0</v>
      </c>
      <c r="H9" s="36">
        <f t="shared" si="2"/>
        <v>12</v>
      </c>
      <c r="I9" s="35" t="s">
        <v>62</v>
      </c>
      <c r="J9" s="35">
        <v>101.0</v>
      </c>
      <c r="K9" s="38"/>
      <c r="L9" s="35" t="s">
        <v>54</v>
      </c>
      <c r="M9" s="34">
        <v>45709.0</v>
      </c>
      <c r="N9" s="35" t="s">
        <v>20</v>
      </c>
      <c r="O9" s="35" t="s">
        <v>657</v>
      </c>
      <c r="P9" s="41"/>
      <c r="Q9" s="42"/>
      <c r="R9" s="56" t="s">
        <v>21</v>
      </c>
      <c r="S9" s="51">
        <f>COUNTIFS(N:N,"quitado",B:B,T2)</f>
        <v>0</v>
      </c>
      <c r="U9" s="56" t="s">
        <v>21</v>
      </c>
      <c r="V9" s="51">
        <f>COUNTIFS(N:N,"QUITADO")</f>
        <v>20</v>
      </c>
      <c r="W9" s="53"/>
    </row>
    <row r="10" ht="15.75" customHeight="1">
      <c r="A10" s="34">
        <v>45705.0</v>
      </c>
      <c r="B10" s="34">
        <v>45709.0</v>
      </c>
      <c r="C10" s="35">
        <v>209807.0</v>
      </c>
      <c r="D10" s="35" t="s">
        <v>48</v>
      </c>
      <c r="E10" s="34">
        <v>45352.0</v>
      </c>
      <c r="F10" s="36">
        <f t="shared" si="1"/>
        <v>11</v>
      </c>
      <c r="G10" s="34">
        <v>45395.0</v>
      </c>
      <c r="H10" s="36">
        <f t="shared" si="2"/>
        <v>10</v>
      </c>
      <c r="I10" s="35" t="s">
        <v>39</v>
      </c>
      <c r="J10" s="35" t="s">
        <v>146</v>
      </c>
      <c r="K10" s="38"/>
      <c r="L10" s="35" t="s">
        <v>54</v>
      </c>
      <c r="M10" s="34">
        <v>45709.0</v>
      </c>
      <c r="N10" s="35" t="s">
        <v>15</v>
      </c>
      <c r="O10" s="35" t="s">
        <v>654</v>
      </c>
      <c r="P10" s="41"/>
      <c r="Q10" s="42"/>
      <c r="R10" s="50" t="s">
        <v>22</v>
      </c>
      <c r="S10" s="51">
        <f>COUNTIFS(N:N,"apreendido",B:B,T2)</f>
        <v>1</v>
      </c>
      <c r="U10" s="50" t="s">
        <v>22</v>
      </c>
      <c r="V10" s="51">
        <f>COUNTIFS(N:N,"APREENDIDO")</f>
        <v>7</v>
      </c>
      <c r="W10" s="53"/>
    </row>
    <row r="11" ht="15.75" customHeight="1">
      <c r="A11" s="34">
        <v>45705.0</v>
      </c>
      <c r="B11" s="34">
        <v>45716.0</v>
      </c>
      <c r="C11" s="35">
        <v>225262.0</v>
      </c>
      <c r="D11" s="35" t="s">
        <v>48</v>
      </c>
      <c r="E11" s="34">
        <v>45383.0</v>
      </c>
      <c r="F11" s="36">
        <f t="shared" si="1"/>
        <v>10</v>
      </c>
      <c r="G11" s="34">
        <v>45530.0</v>
      </c>
      <c r="H11" s="36">
        <f t="shared" si="2"/>
        <v>6</v>
      </c>
      <c r="I11" s="35" t="s">
        <v>62</v>
      </c>
      <c r="J11" s="39"/>
      <c r="K11" s="38"/>
      <c r="L11" s="39"/>
      <c r="M11" s="39"/>
      <c r="N11" s="35" t="s">
        <v>17</v>
      </c>
      <c r="O11" s="39"/>
      <c r="P11" s="41"/>
      <c r="Q11" s="42"/>
      <c r="R11" s="50" t="s">
        <v>23</v>
      </c>
      <c r="S11" s="51">
        <f>COUNTIFS(N:N,"cancelado",B:B,T2)</f>
        <v>0</v>
      </c>
      <c r="U11" s="50" t="s">
        <v>23</v>
      </c>
      <c r="V11" s="51">
        <f>COUNTIFS(N:N,"CANCELADO")</f>
        <v>10</v>
      </c>
      <c r="W11" s="53"/>
    </row>
    <row r="12">
      <c r="A12" s="34">
        <v>45705.0</v>
      </c>
      <c r="B12" s="34">
        <v>45712.0</v>
      </c>
      <c r="C12" s="35">
        <v>238726.0</v>
      </c>
      <c r="D12" s="35" t="s">
        <v>48</v>
      </c>
      <c r="E12" s="34">
        <v>45566.0</v>
      </c>
      <c r="F12" s="36">
        <f t="shared" si="1"/>
        <v>4</v>
      </c>
      <c r="G12" s="34">
        <v>45670.0</v>
      </c>
      <c r="H12" s="36">
        <f t="shared" si="2"/>
        <v>1</v>
      </c>
      <c r="I12" s="35" t="s">
        <v>268</v>
      </c>
      <c r="J12" s="39"/>
      <c r="K12" s="38"/>
      <c r="L12" s="39"/>
      <c r="M12" s="39"/>
      <c r="N12" s="35" t="s">
        <v>23</v>
      </c>
      <c r="O12" s="39"/>
      <c r="P12" s="57"/>
      <c r="Q12" s="42"/>
      <c r="R12" s="58" t="s">
        <v>14</v>
      </c>
      <c r="S12" s="59">
        <f>SUM(S3,S4,S8)</f>
        <v>6</v>
      </c>
      <c r="T12" s="19"/>
      <c r="U12" s="58" t="s">
        <v>14</v>
      </c>
      <c r="V12" s="59">
        <f>SUM(V3:V11)</f>
        <v>646</v>
      </c>
      <c r="W12" s="60"/>
    </row>
    <row r="13">
      <c r="A13" s="34">
        <v>45712.0</v>
      </c>
      <c r="B13" s="34">
        <v>45712.0</v>
      </c>
      <c r="C13" s="35">
        <v>230768.0</v>
      </c>
      <c r="D13" s="35" t="s">
        <v>48</v>
      </c>
      <c r="E13" s="34">
        <v>45536.0</v>
      </c>
      <c r="F13" s="36">
        <f t="shared" si="1"/>
        <v>5</v>
      </c>
      <c r="G13" s="37">
        <v>45586.0</v>
      </c>
      <c r="H13" s="36">
        <f t="shared" si="2"/>
        <v>4</v>
      </c>
      <c r="I13" s="35" t="s">
        <v>46</v>
      </c>
      <c r="J13" s="35">
        <v>402.0</v>
      </c>
      <c r="K13" s="38"/>
      <c r="L13" s="35" t="s">
        <v>54</v>
      </c>
      <c r="M13" s="34">
        <v>45712.0</v>
      </c>
      <c r="N13" s="35" t="s">
        <v>20</v>
      </c>
      <c r="O13" s="35" t="s">
        <v>658</v>
      </c>
      <c r="P13" s="61"/>
      <c r="Q13" s="62"/>
      <c r="R13" s="63"/>
      <c r="S13" s="63"/>
      <c r="T13" s="64"/>
      <c r="U13" s="63"/>
      <c r="V13" s="63"/>
      <c r="W13" s="65"/>
    </row>
    <row r="14">
      <c r="A14" s="34">
        <v>45705.0</v>
      </c>
      <c r="B14" s="34">
        <v>45705.0</v>
      </c>
      <c r="C14" s="35">
        <v>201851.0</v>
      </c>
      <c r="D14" s="35" t="s">
        <v>48</v>
      </c>
      <c r="E14" s="34">
        <v>45292.0</v>
      </c>
      <c r="F14" s="36">
        <f t="shared" si="1"/>
        <v>13</v>
      </c>
      <c r="G14" s="34">
        <v>45330.0</v>
      </c>
      <c r="H14" s="36">
        <f t="shared" si="2"/>
        <v>12</v>
      </c>
      <c r="I14" s="35" t="s">
        <v>39</v>
      </c>
      <c r="J14" s="35">
        <v>501.0</v>
      </c>
      <c r="K14" s="48">
        <v>20319.58</v>
      </c>
      <c r="L14" s="35" t="s">
        <v>70</v>
      </c>
      <c r="M14" s="34">
        <v>45705.0</v>
      </c>
      <c r="N14" s="35" t="s">
        <v>20</v>
      </c>
      <c r="O14" s="35" t="s">
        <v>659</v>
      </c>
      <c r="P14" s="66"/>
      <c r="Q14" s="67" t="s">
        <v>56</v>
      </c>
      <c r="R14" s="68"/>
      <c r="S14" s="44"/>
      <c r="T14" s="69"/>
      <c r="U14" s="70" t="s">
        <v>57</v>
      </c>
      <c r="V14" s="44"/>
      <c r="W14" s="71"/>
    </row>
    <row r="15">
      <c r="A15" s="34">
        <v>45705.0</v>
      </c>
      <c r="B15" s="34">
        <v>45712.0</v>
      </c>
      <c r="C15" s="35">
        <v>178651.0</v>
      </c>
      <c r="D15" s="35" t="s">
        <v>59</v>
      </c>
      <c r="E15" s="34">
        <v>45108.0</v>
      </c>
      <c r="F15" s="36">
        <f t="shared" si="1"/>
        <v>19</v>
      </c>
      <c r="G15" s="34">
        <v>45132.0</v>
      </c>
      <c r="H15" s="36">
        <f t="shared" si="2"/>
        <v>19</v>
      </c>
      <c r="I15" s="35" t="s">
        <v>49</v>
      </c>
      <c r="J15" s="35" t="s">
        <v>107</v>
      </c>
      <c r="K15" s="38"/>
      <c r="L15" s="35"/>
      <c r="M15" s="39"/>
      <c r="N15" s="35" t="s">
        <v>21</v>
      </c>
      <c r="O15" s="35" t="s">
        <v>208</v>
      </c>
      <c r="P15" s="66"/>
      <c r="Q15" s="71" t="s">
        <v>24</v>
      </c>
      <c r="R15" s="71" t="s">
        <v>58</v>
      </c>
      <c r="S15" s="71" t="s">
        <v>36</v>
      </c>
      <c r="T15" s="69"/>
      <c r="U15" s="72"/>
      <c r="V15" s="73"/>
      <c r="W15" s="51" t="str">
        <f t="shared" ref="W15:W20" si="3">100% -(V15/U15)</f>
        <v>#DIV/0!</v>
      </c>
    </row>
    <row r="16">
      <c r="A16" s="34">
        <v>45705.0</v>
      </c>
      <c r="B16" s="34">
        <v>45705.0</v>
      </c>
      <c r="C16" s="35">
        <v>217022.0</v>
      </c>
      <c r="D16" s="35" t="s">
        <v>59</v>
      </c>
      <c r="E16" s="34">
        <v>45383.0</v>
      </c>
      <c r="F16" s="36">
        <f t="shared" si="1"/>
        <v>10</v>
      </c>
      <c r="G16" s="34">
        <v>45449.0</v>
      </c>
      <c r="H16" s="36">
        <f t="shared" si="2"/>
        <v>8</v>
      </c>
      <c r="I16" s="35" t="s">
        <v>268</v>
      </c>
      <c r="J16" s="35">
        <v>312.0</v>
      </c>
      <c r="K16" s="48">
        <v>10000.0</v>
      </c>
      <c r="L16" s="35" t="s">
        <v>54</v>
      </c>
      <c r="M16" s="34">
        <v>45705.0</v>
      </c>
      <c r="N16" s="35" t="s">
        <v>20</v>
      </c>
      <c r="O16" s="35" t="s">
        <v>660</v>
      </c>
      <c r="P16" s="66"/>
      <c r="Q16" s="162">
        <v>45713.0</v>
      </c>
      <c r="R16" s="75">
        <v>191492.0</v>
      </c>
      <c r="S16" s="75" t="s">
        <v>60</v>
      </c>
      <c r="T16" s="69"/>
      <c r="U16" s="76"/>
      <c r="V16" s="73"/>
      <c r="W16" s="51" t="str">
        <f t="shared" si="3"/>
        <v>#DIV/0!</v>
      </c>
    </row>
    <row r="17">
      <c r="A17" s="34">
        <v>45705.0</v>
      </c>
      <c r="B17" s="34">
        <v>45715.0</v>
      </c>
      <c r="C17" s="35">
        <v>219427.0</v>
      </c>
      <c r="D17" s="35" t="s">
        <v>59</v>
      </c>
      <c r="E17" s="34">
        <v>45352.0</v>
      </c>
      <c r="F17" s="36">
        <f t="shared" si="1"/>
        <v>11</v>
      </c>
      <c r="G17" s="37">
        <v>45583.0</v>
      </c>
      <c r="H17" s="36">
        <f t="shared" si="2"/>
        <v>4</v>
      </c>
      <c r="I17" s="35" t="s">
        <v>46</v>
      </c>
      <c r="J17" s="35">
        <v>406.0</v>
      </c>
      <c r="K17" s="38"/>
      <c r="L17" s="35" t="s">
        <v>68</v>
      </c>
      <c r="M17" s="34">
        <v>45715.0</v>
      </c>
      <c r="N17" s="35" t="s">
        <v>20</v>
      </c>
      <c r="O17" s="35" t="s">
        <v>661</v>
      </c>
      <c r="P17" s="66"/>
      <c r="Q17" s="162">
        <v>45713.0</v>
      </c>
      <c r="R17" s="75">
        <v>221151.0</v>
      </c>
      <c r="S17" s="75" t="s">
        <v>207</v>
      </c>
      <c r="T17" s="69"/>
      <c r="U17" s="79"/>
      <c r="V17" s="79"/>
      <c r="W17" s="51" t="str">
        <f t="shared" si="3"/>
        <v>#DIV/0!</v>
      </c>
    </row>
    <row r="18">
      <c r="A18" s="34">
        <v>45705.0</v>
      </c>
      <c r="B18" s="34">
        <v>45705.0</v>
      </c>
      <c r="C18" s="120">
        <v>205181.0</v>
      </c>
      <c r="D18" s="120" t="s">
        <v>89</v>
      </c>
      <c r="E18" s="121">
        <v>45352.0</v>
      </c>
      <c r="F18" s="36">
        <v>11.0</v>
      </c>
      <c r="G18" s="121">
        <v>45393.0</v>
      </c>
      <c r="H18" s="36">
        <v>10.0</v>
      </c>
      <c r="I18" s="120" t="s">
        <v>47</v>
      </c>
      <c r="J18" s="86" t="s">
        <v>90</v>
      </c>
      <c r="K18" s="48">
        <v>18000.0</v>
      </c>
      <c r="L18" s="35" t="s">
        <v>68</v>
      </c>
      <c r="M18" s="34">
        <v>45705.0</v>
      </c>
      <c r="N18" s="159" t="s">
        <v>15</v>
      </c>
      <c r="O18" s="35" t="s">
        <v>654</v>
      </c>
      <c r="P18" s="66"/>
      <c r="Q18" s="162">
        <v>45712.0</v>
      </c>
      <c r="R18" s="75">
        <v>218202.0</v>
      </c>
      <c r="S18" s="75" t="s">
        <v>207</v>
      </c>
      <c r="T18" s="69"/>
      <c r="U18" s="79"/>
      <c r="V18" s="79"/>
      <c r="W18" s="51" t="str">
        <f t="shared" si="3"/>
        <v>#DIV/0!</v>
      </c>
    </row>
    <row r="19">
      <c r="A19" s="34">
        <v>45705.0</v>
      </c>
      <c r="B19" s="34">
        <v>45713.0</v>
      </c>
      <c r="C19" s="35">
        <v>221151.0</v>
      </c>
      <c r="D19" s="35" t="s">
        <v>59</v>
      </c>
      <c r="E19" s="34">
        <v>45444.0</v>
      </c>
      <c r="F19" s="36">
        <f t="shared" ref="F19:F646" si="4">DATEDIF(E19,TODAY(),"M")</f>
        <v>8</v>
      </c>
      <c r="G19" s="34">
        <v>45490.0</v>
      </c>
      <c r="H19" s="36">
        <f t="shared" ref="H19:H646" si="5">DATEDIF(G19,TODAY(),"M")</f>
        <v>7</v>
      </c>
      <c r="I19" s="35" t="s">
        <v>62</v>
      </c>
      <c r="J19" s="35">
        <v>102.0</v>
      </c>
      <c r="K19" s="38"/>
      <c r="L19" s="35" t="s">
        <v>54</v>
      </c>
      <c r="M19" s="34">
        <v>45713.0</v>
      </c>
      <c r="N19" s="35" t="s">
        <v>15</v>
      </c>
      <c r="O19" s="35" t="s">
        <v>654</v>
      </c>
      <c r="P19" s="66"/>
      <c r="Q19" s="162">
        <v>45714.0</v>
      </c>
      <c r="R19" s="75">
        <v>205690.0</v>
      </c>
      <c r="S19" s="75" t="s">
        <v>60</v>
      </c>
      <c r="T19" s="69"/>
      <c r="U19" s="79"/>
      <c r="V19" s="79"/>
      <c r="W19" s="51" t="str">
        <f t="shared" si="3"/>
        <v>#DIV/0!</v>
      </c>
    </row>
    <row r="20">
      <c r="A20" s="34">
        <v>45705.0</v>
      </c>
      <c r="B20" s="34">
        <v>45716.0</v>
      </c>
      <c r="C20" s="35">
        <v>224219.0</v>
      </c>
      <c r="D20" s="35" t="s">
        <v>65</v>
      </c>
      <c r="E20" s="34">
        <v>45352.0</v>
      </c>
      <c r="F20" s="36">
        <f t="shared" si="4"/>
        <v>11</v>
      </c>
      <c r="G20" s="34">
        <v>45512.0</v>
      </c>
      <c r="H20" s="36">
        <f t="shared" si="5"/>
        <v>6</v>
      </c>
      <c r="I20" s="35" t="s">
        <v>43</v>
      </c>
      <c r="J20" s="39"/>
      <c r="K20" s="38"/>
      <c r="L20" s="39"/>
      <c r="M20" s="39"/>
      <c r="N20" s="35" t="s">
        <v>17</v>
      </c>
      <c r="O20" s="39"/>
      <c r="P20" s="66"/>
      <c r="Q20" s="162">
        <v>45715.0</v>
      </c>
      <c r="R20" s="75">
        <v>188790.0</v>
      </c>
      <c r="S20" s="75" t="s">
        <v>60</v>
      </c>
      <c r="T20" s="69"/>
      <c r="U20" s="79"/>
      <c r="V20" s="79"/>
      <c r="W20" s="51" t="str">
        <f t="shared" si="3"/>
        <v>#DIV/0!</v>
      </c>
    </row>
    <row r="21">
      <c r="A21" s="34">
        <v>45705.0</v>
      </c>
      <c r="B21" s="34">
        <v>45716.0</v>
      </c>
      <c r="C21" s="35">
        <v>130361.0</v>
      </c>
      <c r="D21" s="35" t="s">
        <v>65</v>
      </c>
      <c r="E21" s="34">
        <v>44652.0</v>
      </c>
      <c r="F21" s="36">
        <f t="shared" si="4"/>
        <v>34</v>
      </c>
      <c r="G21" s="34">
        <v>44707.0</v>
      </c>
      <c r="H21" s="36">
        <f t="shared" si="5"/>
        <v>33</v>
      </c>
      <c r="I21" s="35" t="s">
        <v>49</v>
      </c>
      <c r="J21" s="39"/>
      <c r="K21" s="38"/>
      <c r="L21" s="39"/>
      <c r="M21" s="39"/>
      <c r="N21" s="35" t="s">
        <v>17</v>
      </c>
      <c r="O21" s="39"/>
      <c r="P21" s="66"/>
      <c r="Q21" s="162">
        <v>45716.0</v>
      </c>
      <c r="R21" s="75">
        <v>187726.0</v>
      </c>
      <c r="S21" s="75" t="s">
        <v>60</v>
      </c>
      <c r="T21" s="80"/>
      <c r="U21" s="80"/>
      <c r="V21" s="80"/>
      <c r="W21" s="81"/>
    </row>
    <row r="22">
      <c r="A22" s="34">
        <v>45705.0</v>
      </c>
      <c r="B22" s="34">
        <v>45716.0</v>
      </c>
      <c r="C22" s="35">
        <v>170434.0</v>
      </c>
      <c r="D22" s="35" t="s">
        <v>65</v>
      </c>
      <c r="E22" s="34">
        <v>45017.0</v>
      </c>
      <c r="F22" s="36">
        <f t="shared" si="4"/>
        <v>22</v>
      </c>
      <c r="G22" s="34">
        <v>45056.0</v>
      </c>
      <c r="H22" s="36">
        <f t="shared" si="5"/>
        <v>21</v>
      </c>
      <c r="I22" s="35" t="s">
        <v>265</v>
      </c>
      <c r="J22" s="35" t="s">
        <v>662</v>
      </c>
      <c r="K22" s="38"/>
      <c r="L22" s="39"/>
      <c r="M22" s="39"/>
      <c r="N22" s="35" t="s">
        <v>17</v>
      </c>
      <c r="O22" s="39"/>
      <c r="P22" s="66"/>
      <c r="Q22" s="162">
        <v>45716.0</v>
      </c>
      <c r="R22" s="75">
        <v>191418.0</v>
      </c>
      <c r="S22" s="75" t="s">
        <v>207</v>
      </c>
      <c r="T22" s="80"/>
      <c r="U22" s="80"/>
      <c r="V22" s="80"/>
      <c r="W22" s="80"/>
    </row>
    <row r="23">
      <c r="A23" s="34">
        <v>45705.0</v>
      </c>
      <c r="B23" s="34">
        <v>45712.0</v>
      </c>
      <c r="C23" s="35">
        <v>184022.0</v>
      </c>
      <c r="D23" s="35" t="s">
        <v>65</v>
      </c>
      <c r="E23" s="34">
        <v>45108.0</v>
      </c>
      <c r="F23" s="36">
        <f t="shared" si="4"/>
        <v>19</v>
      </c>
      <c r="G23" s="34">
        <v>45166.0</v>
      </c>
      <c r="H23" s="36">
        <f t="shared" si="5"/>
        <v>18</v>
      </c>
      <c r="I23" s="35" t="s">
        <v>49</v>
      </c>
      <c r="J23" s="35" t="s">
        <v>107</v>
      </c>
      <c r="K23" s="38"/>
      <c r="L23" s="35" t="s">
        <v>54</v>
      </c>
      <c r="M23" s="34">
        <v>45712.0</v>
      </c>
      <c r="N23" s="35" t="s">
        <v>20</v>
      </c>
      <c r="O23" s="35" t="s">
        <v>663</v>
      </c>
      <c r="P23" s="66"/>
      <c r="Q23" s="79"/>
      <c r="R23" s="79"/>
      <c r="S23" s="79"/>
      <c r="T23" s="80"/>
      <c r="U23" s="80"/>
      <c r="V23" s="80"/>
      <c r="W23" s="80"/>
    </row>
    <row r="24">
      <c r="A24" s="34">
        <v>45705.0</v>
      </c>
      <c r="B24" s="34">
        <v>45712.0</v>
      </c>
      <c r="C24" s="35">
        <v>198717.0</v>
      </c>
      <c r="D24" s="35" t="s">
        <v>65</v>
      </c>
      <c r="E24" s="34">
        <v>45200.0</v>
      </c>
      <c r="F24" s="36">
        <f t="shared" si="4"/>
        <v>16</v>
      </c>
      <c r="G24" s="34">
        <v>45306.0</v>
      </c>
      <c r="H24" s="36">
        <f t="shared" si="5"/>
        <v>13</v>
      </c>
      <c r="I24" s="35" t="s">
        <v>39</v>
      </c>
      <c r="J24" s="39"/>
      <c r="K24" s="38"/>
      <c r="L24" s="39"/>
      <c r="M24" s="39"/>
      <c r="N24" s="35" t="s">
        <v>22</v>
      </c>
      <c r="O24" s="39"/>
      <c r="P24" s="66"/>
      <c r="Q24" s="79"/>
      <c r="R24" s="79"/>
      <c r="S24" s="79"/>
      <c r="T24" s="80"/>
      <c r="U24" s="80"/>
      <c r="V24" s="80"/>
      <c r="W24" s="80"/>
    </row>
    <row r="25">
      <c r="A25" s="34">
        <v>45705.0</v>
      </c>
      <c r="B25" s="34">
        <v>45712.0</v>
      </c>
      <c r="C25" s="35">
        <v>219188.0</v>
      </c>
      <c r="D25" s="35" t="s">
        <v>65</v>
      </c>
      <c r="E25" s="34">
        <v>45231.0</v>
      </c>
      <c r="F25" s="36">
        <f t="shared" si="4"/>
        <v>15</v>
      </c>
      <c r="G25" s="34">
        <v>45468.0</v>
      </c>
      <c r="H25" s="36">
        <f t="shared" si="5"/>
        <v>8</v>
      </c>
      <c r="I25" s="35" t="s">
        <v>49</v>
      </c>
      <c r="J25" s="35">
        <v>269.0</v>
      </c>
      <c r="K25" s="38"/>
      <c r="L25" s="35" t="s">
        <v>54</v>
      </c>
      <c r="M25" s="34">
        <v>45712.0</v>
      </c>
      <c r="N25" s="35" t="s">
        <v>15</v>
      </c>
      <c r="O25" s="35" t="s">
        <v>55</v>
      </c>
      <c r="P25" s="66"/>
      <c r="Q25" s="79"/>
      <c r="R25" s="79"/>
      <c r="S25" s="79"/>
      <c r="T25" s="80"/>
      <c r="U25" s="80"/>
      <c r="V25" s="80"/>
      <c r="W25" s="80"/>
    </row>
    <row r="26">
      <c r="A26" s="34">
        <v>45705.0</v>
      </c>
      <c r="B26" s="34">
        <v>45705.0</v>
      </c>
      <c r="C26" s="35">
        <v>218006.0</v>
      </c>
      <c r="D26" s="35" t="s">
        <v>65</v>
      </c>
      <c r="E26" s="34">
        <v>45383.0</v>
      </c>
      <c r="F26" s="36">
        <f t="shared" si="4"/>
        <v>10</v>
      </c>
      <c r="G26" s="34">
        <v>45457.0</v>
      </c>
      <c r="H26" s="36">
        <f t="shared" si="5"/>
        <v>8</v>
      </c>
      <c r="I26" s="35" t="s">
        <v>268</v>
      </c>
      <c r="J26" s="35">
        <v>309.0</v>
      </c>
      <c r="K26" s="48">
        <v>2000.0</v>
      </c>
      <c r="L26" s="35" t="s">
        <v>68</v>
      </c>
      <c r="M26" s="34">
        <v>45705.0</v>
      </c>
      <c r="N26" s="35" t="s">
        <v>20</v>
      </c>
      <c r="O26" s="35" t="s">
        <v>664</v>
      </c>
      <c r="P26" s="66"/>
      <c r="Q26" s="79"/>
      <c r="R26" s="79"/>
      <c r="S26" s="79"/>
      <c r="T26" s="80"/>
      <c r="U26" s="80"/>
      <c r="V26" s="80"/>
      <c r="W26" s="80"/>
    </row>
    <row r="27">
      <c r="A27" s="34">
        <v>45705.0</v>
      </c>
      <c r="B27" s="34">
        <v>45712.0</v>
      </c>
      <c r="C27" s="35">
        <v>215554.0</v>
      </c>
      <c r="D27" s="35" t="s">
        <v>65</v>
      </c>
      <c r="E27" s="34">
        <v>45383.0</v>
      </c>
      <c r="F27" s="36">
        <f t="shared" si="4"/>
        <v>10</v>
      </c>
      <c r="G27" s="34">
        <v>45435.0</v>
      </c>
      <c r="H27" s="36">
        <f t="shared" si="5"/>
        <v>9</v>
      </c>
      <c r="I27" s="35" t="s">
        <v>46</v>
      </c>
      <c r="J27" s="35">
        <v>404.0</v>
      </c>
      <c r="K27" s="38"/>
      <c r="L27" s="35" t="s">
        <v>54</v>
      </c>
      <c r="M27" s="34">
        <v>45712.0</v>
      </c>
      <c r="N27" s="35" t="s">
        <v>15</v>
      </c>
      <c r="O27" s="35" t="s">
        <v>55</v>
      </c>
      <c r="P27" s="66"/>
      <c r="Q27" s="79"/>
      <c r="R27" s="79"/>
      <c r="S27" s="79"/>
      <c r="T27" s="80"/>
      <c r="U27" s="80"/>
      <c r="V27" s="80"/>
      <c r="W27" s="80"/>
    </row>
    <row r="28">
      <c r="A28" s="34">
        <v>45705.0</v>
      </c>
      <c r="B28" s="34">
        <v>45712.0</v>
      </c>
      <c r="C28" s="35">
        <v>224755.0</v>
      </c>
      <c r="D28" s="35" t="s">
        <v>65</v>
      </c>
      <c r="E28" s="34">
        <v>45352.0</v>
      </c>
      <c r="F28" s="36">
        <f t="shared" si="4"/>
        <v>11</v>
      </c>
      <c r="G28" s="34">
        <v>45517.0</v>
      </c>
      <c r="H28" s="36">
        <f t="shared" si="5"/>
        <v>6</v>
      </c>
      <c r="I28" s="35" t="s">
        <v>49</v>
      </c>
      <c r="J28" s="35">
        <v>212.0</v>
      </c>
      <c r="K28" s="38"/>
      <c r="L28" s="35" t="s">
        <v>54</v>
      </c>
      <c r="M28" s="34">
        <v>45712.0</v>
      </c>
      <c r="N28" s="35" t="s">
        <v>15</v>
      </c>
      <c r="O28" s="35" t="s">
        <v>55</v>
      </c>
      <c r="P28" s="66"/>
      <c r="Q28" s="79"/>
      <c r="R28" s="79"/>
      <c r="S28" s="79"/>
      <c r="T28" s="80"/>
      <c r="U28" s="80"/>
      <c r="V28" s="80"/>
      <c r="W28" s="80"/>
    </row>
    <row r="29">
      <c r="A29" s="34">
        <v>45708.0</v>
      </c>
      <c r="B29" s="34">
        <v>45708.0</v>
      </c>
      <c r="C29" s="35">
        <v>227324.0</v>
      </c>
      <c r="D29" s="35" t="s">
        <v>65</v>
      </c>
      <c r="E29" s="34">
        <v>45444.0</v>
      </c>
      <c r="F29" s="36">
        <f t="shared" si="4"/>
        <v>8</v>
      </c>
      <c r="G29" s="34">
        <v>45544.0</v>
      </c>
      <c r="H29" s="36">
        <f t="shared" si="5"/>
        <v>5</v>
      </c>
      <c r="I29" s="35" t="s">
        <v>43</v>
      </c>
      <c r="J29" s="35" t="s">
        <v>101</v>
      </c>
      <c r="K29" s="48">
        <v>19000.0</v>
      </c>
      <c r="L29" s="35" t="s">
        <v>68</v>
      </c>
      <c r="M29" s="34">
        <v>45708.0</v>
      </c>
      <c r="N29" s="35" t="s">
        <v>20</v>
      </c>
      <c r="O29" s="35" t="s">
        <v>665</v>
      </c>
      <c r="P29" s="66"/>
      <c r="Q29" s="79"/>
      <c r="R29" s="79"/>
      <c r="S29" s="79"/>
      <c r="T29" s="80"/>
      <c r="U29" s="80"/>
      <c r="V29" s="80"/>
      <c r="W29" s="80"/>
    </row>
    <row r="30">
      <c r="A30" s="34">
        <v>45705.0</v>
      </c>
      <c r="B30" s="34">
        <v>45713.0</v>
      </c>
      <c r="C30" s="35">
        <v>216902.0</v>
      </c>
      <c r="D30" s="35" t="s">
        <v>65</v>
      </c>
      <c r="E30" s="34">
        <v>45413.0</v>
      </c>
      <c r="F30" s="36">
        <f t="shared" si="4"/>
        <v>9</v>
      </c>
      <c r="G30" s="34">
        <v>45447.0</v>
      </c>
      <c r="H30" s="36">
        <f t="shared" si="5"/>
        <v>8</v>
      </c>
      <c r="I30" s="35" t="s">
        <v>49</v>
      </c>
      <c r="J30" s="35">
        <v>269.0</v>
      </c>
      <c r="K30" s="38"/>
      <c r="L30" s="39"/>
      <c r="M30" s="39"/>
      <c r="N30" s="35" t="s">
        <v>22</v>
      </c>
      <c r="O30" s="39"/>
      <c r="P30" s="66"/>
      <c r="Q30" s="79"/>
      <c r="R30" s="79"/>
      <c r="S30" s="79"/>
      <c r="T30" s="80"/>
      <c r="U30" s="80"/>
      <c r="V30" s="80"/>
      <c r="W30" s="80"/>
    </row>
    <row r="31">
      <c r="A31" s="34">
        <v>45705.0</v>
      </c>
      <c r="B31" s="34">
        <v>45716.0</v>
      </c>
      <c r="C31" s="35">
        <v>231168.0</v>
      </c>
      <c r="D31" s="35" t="s">
        <v>65</v>
      </c>
      <c r="E31" s="34">
        <v>45474.0</v>
      </c>
      <c r="F31" s="36">
        <f t="shared" si="4"/>
        <v>7</v>
      </c>
      <c r="G31" s="37">
        <v>45580.0</v>
      </c>
      <c r="H31" s="36">
        <f t="shared" si="5"/>
        <v>4</v>
      </c>
      <c r="I31" s="35" t="s">
        <v>62</v>
      </c>
      <c r="J31" s="39"/>
      <c r="K31" s="38"/>
      <c r="L31" s="39"/>
      <c r="M31" s="39"/>
      <c r="N31" s="35" t="s">
        <v>17</v>
      </c>
      <c r="O31" s="39"/>
      <c r="P31" s="66"/>
      <c r="Q31" s="79"/>
      <c r="R31" s="79"/>
      <c r="S31" s="79"/>
      <c r="T31" s="80"/>
      <c r="U31" s="80"/>
      <c r="V31" s="80"/>
      <c r="W31" s="80"/>
    </row>
    <row r="32">
      <c r="A32" s="34">
        <v>45705.0</v>
      </c>
      <c r="B32" s="34">
        <v>45712.0</v>
      </c>
      <c r="C32" s="35">
        <v>225090.0</v>
      </c>
      <c r="D32" s="35" t="s">
        <v>65</v>
      </c>
      <c r="E32" s="34">
        <v>45505.0</v>
      </c>
      <c r="F32" s="36">
        <f t="shared" si="4"/>
        <v>6</v>
      </c>
      <c r="G32" s="34">
        <v>45520.0</v>
      </c>
      <c r="H32" s="36">
        <f t="shared" si="5"/>
        <v>6</v>
      </c>
      <c r="I32" s="35" t="s">
        <v>62</v>
      </c>
      <c r="J32" s="35">
        <v>101.0</v>
      </c>
      <c r="K32" s="38"/>
      <c r="L32" s="35" t="s">
        <v>54</v>
      </c>
      <c r="M32" s="34">
        <v>45712.0</v>
      </c>
      <c r="N32" s="35" t="s">
        <v>15</v>
      </c>
      <c r="O32" s="35" t="s">
        <v>55</v>
      </c>
      <c r="P32" s="66"/>
      <c r="Q32" s="79"/>
      <c r="R32" s="79"/>
      <c r="S32" s="79"/>
      <c r="T32" s="80"/>
      <c r="U32" s="80"/>
      <c r="V32" s="80"/>
      <c r="W32" s="80"/>
    </row>
    <row r="33">
      <c r="A33" s="34">
        <v>45705.0</v>
      </c>
      <c r="B33" s="34">
        <v>45712.0</v>
      </c>
      <c r="C33" s="35">
        <v>195670.0</v>
      </c>
      <c r="D33" s="35" t="s">
        <v>72</v>
      </c>
      <c r="E33" s="34">
        <v>45017.0</v>
      </c>
      <c r="F33" s="36">
        <f t="shared" si="4"/>
        <v>22</v>
      </c>
      <c r="G33" s="37">
        <v>45272.0</v>
      </c>
      <c r="H33" s="36">
        <f t="shared" si="5"/>
        <v>14</v>
      </c>
      <c r="I33" s="35" t="s">
        <v>49</v>
      </c>
      <c r="J33" s="39"/>
      <c r="K33" s="38"/>
      <c r="L33" s="39"/>
      <c r="M33" s="39"/>
      <c r="N33" s="35" t="s">
        <v>87</v>
      </c>
      <c r="O33" s="35" t="s">
        <v>666</v>
      </c>
      <c r="P33" s="66"/>
      <c r="Q33" s="79"/>
      <c r="R33" s="79"/>
      <c r="S33" s="79"/>
      <c r="T33" s="80"/>
      <c r="U33" s="80"/>
      <c r="V33" s="80"/>
      <c r="W33" s="80"/>
    </row>
    <row r="34">
      <c r="A34" s="34">
        <v>45705.0</v>
      </c>
      <c r="B34" s="34">
        <v>45713.0</v>
      </c>
      <c r="C34" s="35">
        <v>191418.0</v>
      </c>
      <c r="D34" s="35" t="s">
        <v>72</v>
      </c>
      <c r="E34" s="34">
        <v>45200.0</v>
      </c>
      <c r="F34" s="36">
        <f t="shared" si="4"/>
        <v>16</v>
      </c>
      <c r="G34" s="34">
        <v>45238.0</v>
      </c>
      <c r="H34" s="36">
        <f t="shared" si="5"/>
        <v>15</v>
      </c>
      <c r="I34" s="35" t="s">
        <v>43</v>
      </c>
      <c r="J34" s="35" t="s">
        <v>124</v>
      </c>
      <c r="K34" s="38"/>
      <c r="L34" s="35" t="s">
        <v>68</v>
      </c>
      <c r="M34" s="34">
        <v>45713.0</v>
      </c>
      <c r="N34" s="35" t="s">
        <v>20</v>
      </c>
      <c r="O34" s="35" t="s">
        <v>667</v>
      </c>
      <c r="P34" s="66"/>
      <c r="Q34" s="79"/>
      <c r="R34" s="79"/>
      <c r="S34" s="79"/>
      <c r="T34" s="80"/>
      <c r="U34" s="80"/>
      <c r="V34" s="80"/>
      <c r="W34" s="80"/>
    </row>
    <row r="35">
      <c r="A35" s="34">
        <v>45705.0</v>
      </c>
      <c r="B35" s="34">
        <v>45712.0</v>
      </c>
      <c r="C35" s="35">
        <v>199241.0</v>
      </c>
      <c r="D35" s="35" t="s">
        <v>210</v>
      </c>
      <c r="E35" s="34">
        <v>45261.0</v>
      </c>
      <c r="F35" s="36">
        <f t="shared" si="4"/>
        <v>14</v>
      </c>
      <c r="G35" s="34">
        <v>45313.0</v>
      </c>
      <c r="H35" s="36">
        <f t="shared" si="5"/>
        <v>13</v>
      </c>
      <c r="I35" s="35" t="s">
        <v>46</v>
      </c>
      <c r="J35" s="35">
        <v>406.0</v>
      </c>
      <c r="K35" s="38"/>
      <c r="L35" s="39"/>
      <c r="M35" s="39"/>
      <c r="N35" s="35" t="s">
        <v>21</v>
      </c>
      <c r="O35" s="35" t="s">
        <v>668</v>
      </c>
      <c r="P35" s="66"/>
      <c r="Q35" s="79"/>
      <c r="R35" s="79"/>
      <c r="S35" s="79"/>
      <c r="T35" s="80"/>
      <c r="U35" s="80"/>
      <c r="V35" s="80"/>
      <c r="W35" s="80"/>
    </row>
    <row r="36">
      <c r="A36" s="34">
        <v>45705.0</v>
      </c>
      <c r="B36" s="34">
        <v>45712.0</v>
      </c>
      <c r="C36" s="35">
        <v>184024.0</v>
      </c>
      <c r="D36" s="35" t="s">
        <v>210</v>
      </c>
      <c r="E36" s="34">
        <v>45078.0</v>
      </c>
      <c r="F36" s="36">
        <f t="shared" si="4"/>
        <v>20</v>
      </c>
      <c r="G36" s="34">
        <v>45166.0</v>
      </c>
      <c r="H36" s="36">
        <f t="shared" si="5"/>
        <v>18</v>
      </c>
      <c r="I36" s="35" t="s">
        <v>265</v>
      </c>
      <c r="J36" s="39"/>
      <c r="K36" s="38"/>
      <c r="L36" s="39"/>
      <c r="M36" s="39"/>
      <c r="N36" s="35" t="s">
        <v>21</v>
      </c>
      <c r="O36" s="35" t="s">
        <v>668</v>
      </c>
      <c r="P36" s="66"/>
      <c r="Q36" s="79"/>
      <c r="R36" s="79"/>
      <c r="S36" s="79"/>
      <c r="T36" s="80"/>
      <c r="U36" s="80"/>
      <c r="V36" s="80"/>
      <c r="W36" s="80"/>
    </row>
    <row r="37">
      <c r="A37" s="34">
        <v>45705.0</v>
      </c>
      <c r="B37" s="34">
        <v>45713.0</v>
      </c>
      <c r="C37" s="35">
        <v>192267.0</v>
      </c>
      <c r="D37" s="35" t="s">
        <v>210</v>
      </c>
      <c r="E37" s="34">
        <v>45170.0</v>
      </c>
      <c r="F37" s="36">
        <f t="shared" si="4"/>
        <v>17</v>
      </c>
      <c r="G37" s="34">
        <v>45239.0</v>
      </c>
      <c r="H37" s="36">
        <f t="shared" si="5"/>
        <v>15</v>
      </c>
      <c r="I37" s="35" t="s">
        <v>268</v>
      </c>
      <c r="J37" s="35">
        <v>312.0</v>
      </c>
      <c r="K37" s="38"/>
      <c r="L37" s="39"/>
      <c r="M37" s="39"/>
      <c r="N37" s="35" t="s">
        <v>15</v>
      </c>
      <c r="O37" s="35" t="s">
        <v>654</v>
      </c>
      <c r="P37" s="66"/>
      <c r="Q37" s="79"/>
      <c r="R37" s="79"/>
      <c r="S37" s="79"/>
      <c r="T37" s="80"/>
      <c r="U37" s="80"/>
      <c r="V37" s="80"/>
      <c r="W37" s="80"/>
    </row>
    <row r="38">
      <c r="A38" s="34">
        <v>45705.0</v>
      </c>
      <c r="B38" s="34">
        <v>45712.0</v>
      </c>
      <c r="C38" s="35">
        <v>226845.0</v>
      </c>
      <c r="D38" s="35" t="s">
        <v>210</v>
      </c>
      <c r="E38" s="34">
        <v>45352.0</v>
      </c>
      <c r="F38" s="36">
        <f t="shared" si="4"/>
        <v>11</v>
      </c>
      <c r="G38" s="34">
        <v>45539.0</v>
      </c>
      <c r="H38" s="36">
        <f t="shared" si="5"/>
        <v>5</v>
      </c>
      <c r="I38" s="35" t="s">
        <v>265</v>
      </c>
      <c r="J38" s="39"/>
      <c r="K38" s="38"/>
      <c r="L38" s="39"/>
      <c r="M38" s="39"/>
      <c r="N38" s="35" t="s">
        <v>23</v>
      </c>
      <c r="O38" s="39"/>
      <c r="P38" s="66"/>
      <c r="Q38" s="79"/>
      <c r="R38" s="79"/>
      <c r="S38" s="79"/>
      <c r="T38" s="80"/>
      <c r="U38" s="80"/>
      <c r="V38" s="80"/>
      <c r="W38" s="80"/>
    </row>
    <row r="39">
      <c r="A39" s="34">
        <v>45705.0</v>
      </c>
      <c r="B39" s="34">
        <v>45716.0</v>
      </c>
      <c r="C39" s="35">
        <v>225103.0</v>
      </c>
      <c r="D39" s="35" t="s">
        <v>210</v>
      </c>
      <c r="E39" s="34">
        <v>45474.0</v>
      </c>
      <c r="F39" s="36">
        <f t="shared" si="4"/>
        <v>7</v>
      </c>
      <c r="G39" s="34">
        <v>45524.0</v>
      </c>
      <c r="H39" s="36">
        <f t="shared" si="5"/>
        <v>6</v>
      </c>
      <c r="I39" s="35" t="s">
        <v>268</v>
      </c>
      <c r="J39" s="39"/>
      <c r="K39" s="38"/>
      <c r="L39" s="39"/>
      <c r="M39" s="39"/>
      <c r="N39" s="35" t="s">
        <v>17</v>
      </c>
      <c r="O39" s="39"/>
      <c r="P39" s="66"/>
      <c r="Q39" s="79"/>
      <c r="R39" s="79"/>
      <c r="S39" s="79"/>
      <c r="T39" s="80"/>
      <c r="U39" s="80"/>
      <c r="V39" s="80"/>
      <c r="W39" s="80"/>
    </row>
    <row r="40">
      <c r="A40" s="34">
        <v>45705.0</v>
      </c>
      <c r="B40" s="34">
        <v>45716.0</v>
      </c>
      <c r="C40" s="35">
        <v>224513.0</v>
      </c>
      <c r="D40" s="35" t="s">
        <v>210</v>
      </c>
      <c r="E40" s="34">
        <v>45505.0</v>
      </c>
      <c r="F40" s="36">
        <f t="shared" si="4"/>
        <v>6</v>
      </c>
      <c r="G40" s="34">
        <v>45514.0</v>
      </c>
      <c r="H40" s="36">
        <f t="shared" si="5"/>
        <v>6</v>
      </c>
      <c r="I40" s="35" t="s">
        <v>268</v>
      </c>
      <c r="J40" s="39"/>
      <c r="K40" s="38"/>
      <c r="L40" s="39"/>
      <c r="M40" s="39"/>
      <c r="N40" s="35" t="s">
        <v>17</v>
      </c>
      <c r="O40" s="39"/>
      <c r="P40" s="66"/>
      <c r="Q40" s="79"/>
      <c r="R40" s="79"/>
      <c r="S40" s="79"/>
      <c r="T40" s="80"/>
      <c r="U40" s="80"/>
      <c r="V40" s="80"/>
      <c r="W40" s="80"/>
    </row>
    <row r="41">
      <c r="A41" s="34">
        <v>45705.0</v>
      </c>
      <c r="B41" s="34">
        <v>45714.0</v>
      </c>
      <c r="C41" s="35">
        <v>131317.0</v>
      </c>
      <c r="D41" s="35" t="s">
        <v>210</v>
      </c>
      <c r="E41" s="34">
        <v>44652.0</v>
      </c>
      <c r="F41" s="36">
        <f t="shared" si="4"/>
        <v>34</v>
      </c>
      <c r="G41" s="34">
        <v>44713.0</v>
      </c>
      <c r="H41" s="36">
        <f t="shared" si="5"/>
        <v>32</v>
      </c>
      <c r="I41" s="35" t="s">
        <v>118</v>
      </c>
      <c r="J41" s="35" t="s">
        <v>119</v>
      </c>
      <c r="K41" s="38"/>
      <c r="L41" s="35" t="s">
        <v>54</v>
      </c>
      <c r="M41" s="34">
        <v>45714.0</v>
      </c>
      <c r="N41" s="35" t="s">
        <v>15</v>
      </c>
      <c r="O41" s="35" t="s">
        <v>55</v>
      </c>
      <c r="P41" s="66"/>
      <c r="Q41" s="79"/>
      <c r="R41" s="79"/>
      <c r="S41" s="79"/>
      <c r="T41" s="80"/>
      <c r="U41" s="80"/>
      <c r="V41" s="80"/>
      <c r="W41" s="80"/>
    </row>
    <row r="42">
      <c r="A42" s="34">
        <v>45705.0</v>
      </c>
      <c r="B42" s="34">
        <v>45714.0</v>
      </c>
      <c r="C42" s="35">
        <v>163248.0</v>
      </c>
      <c r="D42" s="35" t="s">
        <v>210</v>
      </c>
      <c r="E42" s="34">
        <v>44958.0</v>
      </c>
      <c r="F42" s="36">
        <f t="shared" si="4"/>
        <v>24</v>
      </c>
      <c r="G42" s="34">
        <v>44993.0</v>
      </c>
      <c r="H42" s="36">
        <f t="shared" si="5"/>
        <v>23</v>
      </c>
      <c r="I42" s="35" t="s">
        <v>49</v>
      </c>
      <c r="J42" s="35">
        <v>212.0</v>
      </c>
      <c r="K42" s="38"/>
      <c r="L42" s="35" t="s">
        <v>54</v>
      </c>
      <c r="M42" s="34">
        <v>45714.0</v>
      </c>
      <c r="N42" s="35" t="s">
        <v>20</v>
      </c>
      <c r="O42" s="35" t="s">
        <v>669</v>
      </c>
      <c r="P42" s="66"/>
      <c r="Q42" s="79"/>
      <c r="R42" s="79"/>
      <c r="S42" s="79"/>
      <c r="T42" s="80"/>
      <c r="U42" s="80"/>
      <c r="V42" s="80"/>
      <c r="W42" s="80"/>
    </row>
    <row r="43">
      <c r="A43" s="34">
        <v>45705.0</v>
      </c>
      <c r="B43" s="34">
        <v>45716.0</v>
      </c>
      <c r="C43" s="35">
        <v>181640.0</v>
      </c>
      <c r="D43" s="35" t="s">
        <v>210</v>
      </c>
      <c r="E43" s="34">
        <v>45108.0</v>
      </c>
      <c r="F43" s="36">
        <f t="shared" si="4"/>
        <v>19</v>
      </c>
      <c r="G43" s="34">
        <v>45147.0</v>
      </c>
      <c r="H43" s="36">
        <f t="shared" si="5"/>
        <v>18</v>
      </c>
      <c r="I43" s="35" t="s">
        <v>265</v>
      </c>
      <c r="J43" s="35">
        <v>42.0</v>
      </c>
      <c r="K43" s="38"/>
      <c r="L43" s="39"/>
      <c r="M43" s="39"/>
      <c r="N43" s="35" t="s">
        <v>17</v>
      </c>
      <c r="O43" s="39"/>
      <c r="P43" s="66"/>
      <c r="Q43" s="79"/>
      <c r="R43" s="79"/>
      <c r="S43" s="79"/>
      <c r="T43" s="80"/>
      <c r="U43" s="80"/>
      <c r="V43" s="80"/>
      <c r="W43" s="80"/>
    </row>
    <row r="44">
      <c r="A44" s="34">
        <v>45705.0</v>
      </c>
      <c r="B44" s="34">
        <v>45714.0</v>
      </c>
      <c r="C44" s="35">
        <v>194672.0</v>
      </c>
      <c r="D44" s="35" t="s">
        <v>210</v>
      </c>
      <c r="E44" s="34">
        <v>45261.0</v>
      </c>
      <c r="F44" s="36">
        <f t="shared" si="4"/>
        <v>14</v>
      </c>
      <c r="G44" s="34">
        <v>45261.0</v>
      </c>
      <c r="H44" s="36">
        <f t="shared" si="5"/>
        <v>14</v>
      </c>
      <c r="I44" s="35" t="s">
        <v>268</v>
      </c>
      <c r="J44" s="35" t="s">
        <v>78</v>
      </c>
      <c r="K44" s="38"/>
      <c r="L44" s="35" t="s">
        <v>54</v>
      </c>
      <c r="M44" s="34">
        <v>45714.0</v>
      </c>
      <c r="N44" s="35" t="s">
        <v>20</v>
      </c>
      <c r="O44" s="35" t="s">
        <v>670</v>
      </c>
      <c r="P44" s="66"/>
      <c r="Q44" s="79"/>
      <c r="R44" s="79"/>
      <c r="S44" s="79"/>
      <c r="T44" s="80"/>
      <c r="U44" s="80"/>
      <c r="V44" s="80"/>
      <c r="W44" s="80"/>
    </row>
    <row r="45">
      <c r="A45" s="34">
        <v>45705.0</v>
      </c>
      <c r="B45" s="34">
        <v>45714.0</v>
      </c>
      <c r="C45" s="35">
        <v>214335.0</v>
      </c>
      <c r="D45" s="35" t="s">
        <v>210</v>
      </c>
      <c r="E45" s="34">
        <v>45383.0</v>
      </c>
      <c r="F45" s="36">
        <f t="shared" si="4"/>
        <v>10</v>
      </c>
      <c r="G45" s="34">
        <v>45426.0</v>
      </c>
      <c r="H45" s="36">
        <f t="shared" si="5"/>
        <v>9</v>
      </c>
      <c r="I45" s="35" t="s">
        <v>49</v>
      </c>
      <c r="J45" s="35">
        <v>212.0</v>
      </c>
      <c r="K45" s="48">
        <v>22000.0</v>
      </c>
      <c r="L45" s="35" t="s">
        <v>68</v>
      </c>
      <c r="M45" s="34">
        <v>45714.0</v>
      </c>
      <c r="N45" s="35" t="s">
        <v>15</v>
      </c>
      <c r="O45" s="35" t="s">
        <v>55</v>
      </c>
      <c r="P45" s="66"/>
      <c r="Q45" s="79"/>
      <c r="R45" s="79"/>
      <c r="S45" s="79"/>
      <c r="T45" s="80"/>
      <c r="U45" s="80"/>
      <c r="V45" s="80"/>
      <c r="W45" s="80"/>
    </row>
    <row r="46">
      <c r="A46" s="34">
        <v>45705.0</v>
      </c>
      <c r="B46" s="34">
        <v>45716.0</v>
      </c>
      <c r="C46" s="35">
        <v>228752.0</v>
      </c>
      <c r="D46" s="35" t="s">
        <v>210</v>
      </c>
      <c r="E46" s="34">
        <v>45444.0</v>
      </c>
      <c r="F46" s="36">
        <f t="shared" si="4"/>
        <v>8</v>
      </c>
      <c r="G46" s="34">
        <v>45561.0</v>
      </c>
      <c r="H46" s="36">
        <f t="shared" si="5"/>
        <v>5</v>
      </c>
      <c r="I46" s="35" t="s">
        <v>43</v>
      </c>
      <c r="J46" s="39"/>
      <c r="K46" s="38"/>
      <c r="L46" s="39"/>
      <c r="M46" s="39"/>
      <c r="N46" s="35" t="s">
        <v>17</v>
      </c>
      <c r="O46" s="39"/>
      <c r="P46" s="66"/>
      <c r="Q46" s="79"/>
      <c r="R46" s="79"/>
      <c r="S46" s="79"/>
      <c r="T46" s="80"/>
      <c r="U46" s="80"/>
      <c r="V46" s="80"/>
      <c r="W46" s="80"/>
    </row>
    <row r="47">
      <c r="A47" s="34">
        <v>45705.0</v>
      </c>
      <c r="B47" s="34">
        <v>45714.0</v>
      </c>
      <c r="C47" s="35">
        <v>225355.0</v>
      </c>
      <c r="D47" s="35" t="s">
        <v>210</v>
      </c>
      <c r="E47" s="34">
        <v>45474.0</v>
      </c>
      <c r="F47" s="36">
        <f t="shared" si="4"/>
        <v>7</v>
      </c>
      <c r="G47" s="34">
        <v>45523.0</v>
      </c>
      <c r="H47" s="36">
        <f t="shared" si="5"/>
        <v>6</v>
      </c>
      <c r="I47" s="35" t="s">
        <v>43</v>
      </c>
      <c r="J47" s="35">
        <v>307.0</v>
      </c>
      <c r="K47" s="38"/>
      <c r="L47" s="35" t="s">
        <v>54</v>
      </c>
      <c r="M47" s="34">
        <v>45714.0</v>
      </c>
      <c r="N47" s="35" t="s">
        <v>15</v>
      </c>
      <c r="O47" s="35" t="s">
        <v>55</v>
      </c>
      <c r="P47" s="66"/>
      <c r="Q47" s="79"/>
      <c r="R47" s="79"/>
      <c r="S47" s="79"/>
      <c r="T47" s="80"/>
      <c r="U47" s="80"/>
      <c r="V47" s="80"/>
      <c r="W47" s="80"/>
    </row>
    <row r="48">
      <c r="A48" s="34">
        <v>45705.0</v>
      </c>
      <c r="B48" s="34">
        <v>45713.0</v>
      </c>
      <c r="C48" s="35">
        <v>193044.0</v>
      </c>
      <c r="D48" s="35" t="s">
        <v>210</v>
      </c>
      <c r="E48" s="34">
        <v>45231.0</v>
      </c>
      <c r="F48" s="36">
        <f t="shared" si="4"/>
        <v>15</v>
      </c>
      <c r="G48" s="37">
        <v>45247.0</v>
      </c>
      <c r="H48" s="36">
        <f t="shared" si="5"/>
        <v>15</v>
      </c>
      <c r="I48" s="35" t="s">
        <v>62</v>
      </c>
      <c r="J48" s="35">
        <v>102.0</v>
      </c>
      <c r="K48" s="38"/>
      <c r="L48" s="35" t="s">
        <v>54</v>
      </c>
      <c r="M48" s="34">
        <v>45713.0</v>
      </c>
      <c r="N48" s="35" t="s">
        <v>20</v>
      </c>
      <c r="O48" s="35" t="s">
        <v>671</v>
      </c>
      <c r="P48" s="66"/>
      <c r="Q48" s="79"/>
      <c r="R48" s="79"/>
      <c r="S48" s="79"/>
      <c r="T48" s="80"/>
      <c r="U48" s="80"/>
      <c r="V48" s="80"/>
      <c r="W48" s="80"/>
    </row>
    <row r="49">
      <c r="A49" s="34">
        <v>45705.0</v>
      </c>
      <c r="B49" s="34">
        <v>45713.0</v>
      </c>
      <c r="C49" s="35">
        <v>224694.0</v>
      </c>
      <c r="D49" s="35" t="s">
        <v>210</v>
      </c>
      <c r="E49" s="34">
        <v>45444.0</v>
      </c>
      <c r="F49" s="36">
        <f t="shared" si="4"/>
        <v>8</v>
      </c>
      <c r="G49" s="34">
        <v>45517.0</v>
      </c>
      <c r="H49" s="36">
        <f t="shared" si="5"/>
        <v>6</v>
      </c>
      <c r="I49" s="35" t="s">
        <v>62</v>
      </c>
      <c r="J49" s="35">
        <v>106.0</v>
      </c>
      <c r="K49" s="38"/>
      <c r="L49" s="35" t="s">
        <v>54</v>
      </c>
      <c r="M49" s="34">
        <v>45713.0</v>
      </c>
      <c r="N49" s="35" t="s">
        <v>15</v>
      </c>
      <c r="O49" s="35" t="s">
        <v>55</v>
      </c>
      <c r="P49" s="66"/>
      <c r="Q49" s="79"/>
      <c r="R49" s="79"/>
      <c r="S49" s="79"/>
      <c r="T49" s="80"/>
      <c r="U49" s="80"/>
      <c r="V49" s="80"/>
      <c r="W49" s="80"/>
    </row>
    <row r="50">
      <c r="A50" s="34">
        <v>45705.0</v>
      </c>
      <c r="B50" s="34">
        <v>45714.0</v>
      </c>
      <c r="C50" s="35">
        <v>222007.0</v>
      </c>
      <c r="D50" s="35" t="s">
        <v>210</v>
      </c>
      <c r="E50" s="34">
        <v>45383.0</v>
      </c>
      <c r="F50" s="36">
        <f t="shared" si="4"/>
        <v>10</v>
      </c>
      <c r="G50" s="34">
        <v>45492.0</v>
      </c>
      <c r="H50" s="36">
        <f t="shared" si="5"/>
        <v>7</v>
      </c>
      <c r="I50" s="35" t="s">
        <v>268</v>
      </c>
      <c r="J50" s="35">
        <v>307.0</v>
      </c>
      <c r="K50" s="38"/>
      <c r="L50" s="35" t="s">
        <v>54</v>
      </c>
      <c r="M50" s="34">
        <v>45714.0</v>
      </c>
      <c r="N50" s="35" t="s">
        <v>15</v>
      </c>
      <c r="O50" s="35" t="s">
        <v>55</v>
      </c>
      <c r="P50" s="66"/>
      <c r="Q50" s="79"/>
      <c r="R50" s="79"/>
      <c r="S50" s="79"/>
      <c r="T50" s="80"/>
      <c r="U50" s="80"/>
      <c r="V50" s="80"/>
      <c r="W50" s="80"/>
    </row>
    <row r="51">
      <c r="A51" s="34">
        <v>45705.0</v>
      </c>
      <c r="B51" s="34">
        <v>45715.0</v>
      </c>
      <c r="C51" s="35">
        <v>219127.0</v>
      </c>
      <c r="D51" s="35" t="s">
        <v>210</v>
      </c>
      <c r="E51" s="34">
        <v>45444.0</v>
      </c>
      <c r="F51" s="36">
        <f t="shared" si="4"/>
        <v>8</v>
      </c>
      <c r="G51" s="34">
        <v>45467.0</v>
      </c>
      <c r="H51" s="36">
        <f t="shared" si="5"/>
        <v>8</v>
      </c>
      <c r="I51" s="35" t="s">
        <v>39</v>
      </c>
      <c r="J51" s="35" t="s">
        <v>672</v>
      </c>
      <c r="K51" s="38"/>
      <c r="L51" s="35" t="s">
        <v>54</v>
      </c>
      <c r="M51" s="34">
        <v>45715.0</v>
      </c>
      <c r="N51" s="35" t="s">
        <v>20</v>
      </c>
      <c r="O51" s="35" t="s">
        <v>673</v>
      </c>
      <c r="P51" s="66"/>
      <c r="Q51" s="79"/>
      <c r="R51" s="79"/>
      <c r="S51" s="79"/>
      <c r="T51" s="80"/>
      <c r="U51" s="80"/>
      <c r="V51" s="80"/>
      <c r="W51" s="80"/>
    </row>
    <row r="52">
      <c r="A52" s="34">
        <v>45705.0</v>
      </c>
      <c r="B52" s="34">
        <v>45715.0</v>
      </c>
      <c r="C52" s="35">
        <v>231463.0</v>
      </c>
      <c r="D52" s="35" t="s">
        <v>79</v>
      </c>
      <c r="E52" s="34">
        <v>45536.0</v>
      </c>
      <c r="F52" s="36">
        <f t="shared" si="4"/>
        <v>5</v>
      </c>
      <c r="G52" s="37">
        <v>45582.0</v>
      </c>
      <c r="H52" s="36">
        <f t="shared" si="5"/>
        <v>4</v>
      </c>
      <c r="I52" s="35" t="s">
        <v>43</v>
      </c>
      <c r="J52" s="35" t="s">
        <v>101</v>
      </c>
      <c r="K52" s="38"/>
      <c r="L52" s="35" t="s">
        <v>54</v>
      </c>
      <c r="M52" s="34">
        <v>45716.0</v>
      </c>
      <c r="N52" s="35" t="s">
        <v>15</v>
      </c>
      <c r="O52" s="35" t="s">
        <v>55</v>
      </c>
      <c r="P52" s="66"/>
      <c r="Q52" s="79"/>
      <c r="R52" s="79"/>
      <c r="S52" s="79"/>
      <c r="T52" s="80"/>
      <c r="U52" s="80"/>
      <c r="V52" s="80"/>
      <c r="W52" s="80"/>
    </row>
    <row r="53">
      <c r="A53" s="34">
        <v>45705.0</v>
      </c>
      <c r="B53" s="34">
        <v>45716.0</v>
      </c>
      <c r="C53" s="35">
        <v>168022.0</v>
      </c>
      <c r="D53" s="35" t="s">
        <v>79</v>
      </c>
      <c r="E53" s="34">
        <v>44986.0</v>
      </c>
      <c r="F53" s="36">
        <f t="shared" si="4"/>
        <v>23</v>
      </c>
      <c r="G53" s="34">
        <v>45110.0</v>
      </c>
      <c r="H53" s="36">
        <f t="shared" si="5"/>
        <v>19</v>
      </c>
      <c r="I53" s="35" t="s">
        <v>265</v>
      </c>
      <c r="J53" s="35">
        <v>42.0</v>
      </c>
      <c r="K53" s="38"/>
      <c r="L53" s="39"/>
      <c r="M53" s="39"/>
      <c r="N53" s="35" t="s">
        <v>17</v>
      </c>
      <c r="O53" s="39"/>
      <c r="P53" s="66"/>
      <c r="Q53" s="79"/>
      <c r="R53" s="79"/>
      <c r="S53" s="79"/>
      <c r="T53" s="80"/>
      <c r="U53" s="80"/>
      <c r="V53" s="80"/>
      <c r="W53" s="80"/>
    </row>
    <row r="54">
      <c r="A54" s="34">
        <v>45705.0</v>
      </c>
      <c r="B54" s="34">
        <v>45716.0</v>
      </c>
      <c r="C54" s="35">
        <v>203277.0</v>
      </c>
      <c r="D54" s="35" t="s">
        <v>79</v>
      </c>
      <c r="E54" s="34">
        <v>45292.0</v>
      </c>
      <c r="F54" s="36">
        <f t="shared" si="4"/>
        <v>13</v>
      </c>
      <c r="G54" s="34">
        <v>45344.0</v>
      </c>
      <c r="H54" s="36">
        <f t="shared" si="5"/>
        <v>12</v>
      </c>
      <c r="I54" s="35" t="s">
        <v>268</v>
      </c>
      <c r="J54" s="35" t="s">
        <v>212</v>
      </c>
      <c r="K54" s="48">
        <v>10000.0</v>
      </c>
      <c r="L54" s="35"/>
      <c r="M54" s="34"/>
      <c r="N54" s="35" t="s">
        <v>17</v>
      </c>
      <c r="O54" s="35"/>
      <c r="P54" s="66"/>
      <c r="Q54" s="79"/>
      <c r="R54" s="79"/>
      <c r="S54" s="79"/>
      <c r="T54" s="80"/>
      <c r="U54" s="80"/>
      <c r="V54" s="80"/>
      <c r="W54" s="80"/>
    </row>
    <row r="55">
      <c r="A55" s="34">
        <v>45705.0</v>
      </c>
      <c r="B55" s="34">
        <v>45716.0</v>
      </c>
      <c r="C55" s="35">
        <v>203369.0</v>
      </c>
      <c r="D55" s="35" t="s">
        <v>79</v>
      </c>
      <c r="E55" s="34">
        <v>45323.0</v>
      </c>
      <c r="F55" s="36">
        <f t="shared" si="4"/>
        <v>12</v>
      </c>
      <c r="G55" s="34">
        <v>45312.0</v>
      </c>
      <c r="H55" s="36">
        <f t="shared" si="5"/>
        <v>13</v>
      </c>
      <c r="I55" s="35" t="s">
        <v>49</v>
      </c>
      <c r="J55" s="35" t="s">
        <v>77</v>
      </c>
      <c r="K55" s="38"/>
      <c r="L55" s="39"/>
      <c r="M55" s="39"/>
      <c r="N55" s="35" t="s">
        <v>17</v>
      </c>
      <c r="O55" s="39"/>
      <c r="P55" s="66"/>
      <c r="Q55" s="79"/>
      <c r="R55" s="79"/>
      <c r="S55" s="79"/>
      <c r="T55" s="80"/>
      <c r="U55" s="80"/>
      <c r="V55" s="80"/>
      <c r="W55" s="80"/>
    </row>
    <row r="56">
      <c r="A56" s="34">
        <v>45705.0</v>
      </c>
      <c r="B56" s="34">
        <v>45716.0</v>
      </c>
      <c r="C56" s="35">
        <v>215847.0</v>
      </c>
      <c r="D56" s="35" t="s">
        <v>79</v>
      </c>
      <c r="E56" s="34">
        <v>45413.0</v>
      </c>
      <c r="F56" s="36">
        <f t="shared" si="4"/>
        <v>9</v>
      </c>
      <c r="G56" s="34">
        <v>45436.0</v>
      </c>
      <c r="H56" s="36">
        <f t="shared" si="5"/>
        <v>9</v>
      </c>
      <c r="I56" s="35" t="s">
        <v>43</v>
      </c>
      <c r="J56" s="35" t="s">
        <v>674</v>
      </c>
      <c r="K56" s="38"/>
      <c r="L56" s="39"/>
      <c r="M56" s="39"/>
      <c r="N56" s="35" t="s">
        <v>17</v>
      </c>
      <c r="O56" s="39"/>
      <c r="P56" s="61"/>
      <c r="Q56" s="82"/>
      <c r="R56" s="82"/>
      <c r="S56" s="82"/>
      <c r="T56" s="61"/>
      <c r="U56" s="80"/>
      <c r="V56" s="80"/>
      <c r="W56" s="80"/>
    </row>
    <row r="57">
      <c r="A57" s="34">
        <v>45705.0</v>
      </c>
      <c r="B57" s="34">
        <v>45713.0</v>
      </c>
      <c r="C57" s="35">
        <v>210322.0</v>
      </c>
      <c r="D57" s="35" t="s">
        <v>79</v>
      </c>
      <c r="E57" s="34">
        <v>45261.0</v>
      </c>
      <c r="F57" s="36">
        <f t="shared" si="4"/>
        <v>14</v>
      </c>
      <c r="G57" s="34">
        <v>45415.0</v>
      </c>
      <c r="H57" s="36">
        <f t="shared" si="5"/>
        <v>9</v>
      </c>
      <c r="I57" s="35" t="s">
        <v>62</v>
      </c>
      <c r="J57" s="35" t="s">
        <v>434</v>
      </c>
      <c r="K57" s="38"/>
      <c r="L57" s="35" t="s">
        <v>54</v>
      </c>
      <c r="M57" s="34">
        <v>45713.0</v>
      </c>
      <c r="N57" s="35" t="s">
        <v>20</v>
      </c>
      <c r="O57" s="35" t="s">
        <v>675</v>
      </c>
      <c r="P57" s="61"/>
      <c r="Q57" s="61"/>
      <c r="R57" s="61"/>
      <c r="S57" s="61"/>
      <c r="T57" s="61"/>
      <c r="U57" s="80"/>
      <c r="V57" s="80"/>
      <c r="W57" s="80"/>
    </row>
    <row r="58">
      <c r="A58" s="34">
        <v>45705.0</v>
      </c>
      <c r="B58" s="34">
        <v>45716.0</v>
      </c>
      <c r="C58" s="35">
        <v>227838.0</v>
      </c>
      <c r="D58" s="35" t="s">
        <v>79</v>
      </c>
      <c r="E58" s="34">
        <v>45505.0</v>
      </c>
      <c r="F58" s="36">
        <f t="shared" si="4"/>
        <v>6</v>
      </c>
      <c r="G58" s="34">
        <v>45547.0</v>
      </c>
      <c r="H58" s="36">
        <f t="shared" si="5"/>
        <v>5</v>
      </c>
      <c r="I58" s="35" t="s">
        <v>268</v>
      </c>
      <c r="J58" s="35" t="s">
        <v>676</v>
      </c>
      <c r="K58" s="38"/>
      <c r="L58" s="39"/>
      <c r="M58" s="39"/>
      <c r="N58" s="35" t="s">
        <v>17</v>
      </c>
      <c r="O58" s="39"/>
      <c r="P58" s="61"/>
      <c r="Q58" s="61"/>
      <c r="R58" s="61"/>
      <c r="S58" s="61"/>
      <c r="T58" s="61"/>
      <c r="U58" s="80"/>
      <c r="V58" s="80"/>
      <c r="W58" s="80"/>
    </row>
    <row r="59">
      <c r="A59" s="34">
        <v>45705.0</v>
      </c>
      <c r="B59" s="34">
        <v>45716.0</v>
      </c>
      <c r="C59" s="35">
        <v>230173.0</v>
      </c>
      <c r="D59" s="35" t="s">
        <v>79</v>
      </c>
      <c r="E59" s="34">
        <v>45536.0</v>
      </c>
      <c r="F59" s="36">
        <f t="shared" si="4"/>
        <v>5</v>
      </c>
      <c r="G59" s="37">
        <v>45581.0</v>
      </c>
      <c r="H59" s="36">
        <f t="shared" si="5"/>
        <v>4</v>
      </c>
      <c r="I59" s="35" t="s">
        <v>268</v>
      </c>
      <c r="J59" s="35">
        <v>312.0</v>
      </c>
      <c r="K59" s="38"/>
      <c r="L59" s="39"/>
      <c r="M59" s="39"/>
      <c r="N59" s="35" t="s">
        <v>17</v>
      </c>
      <c r="O59" s="39"/>
      <c r="P59" s="61"/>
      <c r="Q59" s="61"/>
      <c r="R59" s="61"/>
      <c r="S59" s="61"/>
      <c r="T59" s="61"/>
      <c r="U59" s="80"/>
      <c r="V59" s="80"/>
      <c r="W59" s="80"/>
    </row>
    <row r="60">
      <c r="A60" s="34">
        <v>45705.0</v>
      </c>
      <c r="B60" s="34">
        <v>45716.0</v>
      </c>
      <c r="C60" s="35">
        <v>215229.0</v>
      </c>
      <c r="D60" s="35" t="s">
        <v>79</v>
      </c>
      <c r="E60" s="34">
        <v>45413.0</v>
      </c>
      <c r="F60" s="36">
        <f t="shared" si="4"/>
        <v>9</v>
      </c>
      <c r="G60" s="34">
        <v>45433.0</v>
      </c>
      <c r="H60" s="36">
        <f t="shared" si="5"/>
        <v>9</v>
      </c>
      <c r="I60" s="35" t="s">
        <v>62</v>
      </c>
      <c r="J60" s="35">
        <v>105.0</v>
      </c>
      <c r="K60" s="48">
        <v>17000.0</v>
      </c>
      <c r="L60" s="39"/>
      <c r="M60" s="34">
        <v>45716.0</v>
      </c>
      <c r="N60" s="35" t="s">
        <v>20</v>
      </c>
      <c r="O60" s="35" t="s">
        <v>677</v>
      </c>
      <c r="P60" s="61"/>
      <c r="Q60" s="61"/>
      <c r="R60" s="61"/>
      <c r="S60" s="61"/>
      <c r="T60" s="61"/>
      <c r="U60" s="80"/>
      <c r="V60" s="80"/>
      <c r="W60" s="80"/>
    </row>
    <row r="61">
      <c r="A61" s="34">
        <v>45705.0</v>
      </c>
      <c r="B61" s="34">
        <v>45713.0</v>
      </c>
      <c r="C61" s="35">
        <v>221730.0</v>
      </c>
      <c r="D61" s="35" t="s">
        <v>79</v>
      </c>
      <c r="E61" s="34">
        <v>45444.0</v>
      </c>
      <c r="F61" s="36">
        <f t="shared" si="4"/>
        <v>8</v>
      </c>
      <c r="G61" s="34">
        <v>45489.0</v>
      </c>
      <c r="H61" s="36">
        <f t="shared" si="5"/>
        <v>7</v>
      </c>
      <c r="I61" s="35" t="s">
        <v>62</v>
      </c>
      <c r="J61" s="35">
        <v>120.0</v>
      </c>
      <c r="K61" s="48">
        <v>20000.0</v>
      </c>
      <c r="L61" s="35" t="s">
        <v>54</v>
      </c>
      <c r="M61" s="34">
        <v>45713.0</v>
      </c>
      <c r="N61" s="35" t="s">
        <v>15</v>
      </c>
      <c r="O61" s="35" t="s">
        <v>654</v>
      </c>
      <c r="P61" s="61"/>
      <c r="Q61" s="61"/>
      <c r="R61" s="61"/>
      <c r="S61" s="61"/>
      <c r="T61" s="61"/>
      <c r="U61" s="80"/>
      <c r="V61" s="80"/>
      <c r="W61" s="80"/>
    </row>
    <row r="62">
      <c r="A62" s="34">
        <v>45705.0</v>
      </c>
      <c r="B62" s="34">
        <v>45716.0</v>
      </c>
      <c r="C62" s="35">
        <v>178190.0</v>
      </c>
      <c r="D62" s="35" t="s">
        <v>214</v>
      </c>
      <c r="E62" s="34">
        <v>44896.0</v>
      </c>
      <c r="F62" s="36">
        <f t="shared" si="4"/>
        <v>26</v>
      </c>
      <c r="G62" s="34">
        <v>45121.0</v>
      </c>
      <c r="H62" s="36">
        <f t="shared" si="5"/>
        <v>19</v>
      </c>
      <c r="I62" s="35" t="s">
        <v>268</v>
      </c>
      <c r="J62" s="35">
        <v>304.0</v>
      </c>
      <c r="K62" s="38"/>
      <c r="L62" s="39"/>
      <c r="M62" s="39"/>
      <c r="N62" s="35" t="s">
        <v>17</v>
      </c>
      <c r="O62" s="39"/>
      <c r="P62" s="61"/>
      <c r="Q62" s="61"/>
      <c r="R62" s="61"/>
      <c r="S62" s="61"/>
      <c r="T62" s="61"/>
      <c r="U62" s="80"/>
      <c r="V62" s="80"/>
      <c r="W62" s="80"/>
    </row>
    <row r="63">
      <c r="A63" s="34">
        <v>45705.0</v>
      </c>
      <c r="B63" s="34">
        <v>45716.0</v>
      </c>
      <c r="C63" s="35">
        <v>198716.0</v>
      </c>
      <c r="D63" s="35" t="s">
        <v>214</v>
      </c>
      <c r="E63" s="34">
        <v>45170.0</v>
      </c>
      <c r="F63" s="36">
        <f t="shared" si="4"/>
        <v>17</v>
      </c>
      <c r="G63" s="34">
        <v>45308.0</v>
      </c>
      <c r="H63" s="36">
        <f t="shared" si="5"/>
        <v>13</v>
      </c>
      <c r="I63" s="35" t="s">
        <v>268</v>
      </c>
      <c r="J63" s="35">
        <v>301.0</v>
      </c>
      <c r="K63" s="38"/>
      <c r="L63" s="39"/>
      <c r="M63" s="39"/>
      <c r="N63" s="35" t="s">
        <v>17</v>
      </c>
      <c r="O63" s="39"/>
      <c r="P63" s="61"/>
      <c r="Q63" s="61"/>
      <c r="R63" s="61"/>
      <c r="S63" s="61"/>
      <c r="T63" s="61"/>
      <c r="U63" s="80"/>
      <c r="V63" s="80"/>
      <c r="W63" s="80"/>
    </row>
    <row r="64">
      <c r="A64" s="34">
        <v>45705.0</v>
      </c>
      <c r="B64" s="34">
        <v>45713.0</v>
      </c>
      <c r="C64" s="35">
        <v>186171.0</v>
      </c>
      <c r="D64" s="35" t="s">
        <v>214</v>
      </c>
      <c r="E64" s="34">
        <v>45078.0</v>
      </c>
      <c r="F64" s="36">
        <f t="shared" si="4"/>
        <v>20</v>
      </c>
      <c r="G64" s="34">
        <v>45190.0</v>
      </c>
      <c r="H64" s="36">
        <f t="shared" si="5"/>
        <v>17</v>
      </c>
      <c r="I64" s="35" t="s">
        <v>62</v>
      </c>
      <c r="J64" s="35">
        <v>102.0</v>
      </c>
      <c r="K64" s="38"/>
      <c r="L64" s="35" t="s">
        <v>54</v>
      </c>
      <c r="M64" s="34">
        <v>45713.0</v>
      </c>
      <c r="N64" s="35" t="s">
        <v>20</v>
      </c>
      <c r="O64" s="35" t="s">
        <v>678</v>
      </c>
      <c r="P64" s="61"/>
      <c r="Q64" s="61"/>
      <c r="R64" s="61"/>
      <c r="S64" s="61"/>
      <c r="T64" s="61"/>
      <c r="U64" s="80"/>
      <c r="V64" s="80"/>
      <c r="W64" s="80"/>
    </row>
    <row r="65">
      <c r="A65" s="34">
        <v>45705.0</v>
      </c>
      <c r="B65" s="34">
        <v>45712.0</v>
      </c>
      <c r="C65" s="35">
        <v>224008.0</v>
      </c>
      <c r="D65" s="35" t="s">
        <v>214</v>
      </c>
      <c r="E65" s="34">
        <v>45352.0</v>
      </c>
      <c r="F65" s="36">
        <f t="shared" si="4"/>
        <v>11</v>
      </c>
      <c r="G65" s="34">
        <v>45510.0</v>
      </c>
      <c r="H65" s="36">
        <f t="shared" si="5"/>
        <v>6</v>
      </c>
      <c r="I65" s="35" t="s">
        <v>268</v>
      </c>
      <c r="J65" s="39"/>
      <c r="K65" s="38"/>
      <c r="L65" s="39"/>
      <c r="M65" s="39"/>
      <c r="N65" s="35" t="s">
        <v>23</v>
      </c>
      <c r="O65" s="39"/>
      <c r="P65" s="61"/>
      <c r="Q65" s="61"/>
      <c r="R65" s="61"/>
      <c r="S65" s="61"/>
      <c r="T65" s="61"/>
      <c r="U65" s="80"/>
      <c r="V65" s="80"/>
      <c r="W65" s="80"/>
    </row>
    <row r="66">
      <c r="A66" s="34">
        <v>45705.0</v>
      </c>
      <c r="B66" s="34">
        <v>45716.0</v>
      </c>
      <c r="C66" s="35">
        <v>214047.0</v>
      </c>
      <c r="D66" s="35" t="s">
        <v>214</v>
      </c>
      <c r="E66" s="34">
        <v>45413.0</v>
      </c>
      <c r="F66" s="36">
        <f t="shared" si="4"/>
        <v>9</v>
      </c>
      <c r="G66" s="34">
        <v>45427.0</v>
      </c>
      <c r="H66" s="36">
        <f t="shared" si="5"/>
        <v>9</v>
      </c>
      <c r="I66" s="35" t="s">
        <v>268</v>
      </c>
      <c r="J66" s="35">
        <v>302.0</v>
      </c>
      <c r="K66" s="38"/>
      <c r="L66" s="39"/>
      <c r="M66" s="39"/>
      <c r="N66" s="35" t="s">
        <v>17</v>
      </c>
      <c r="O66" s="39"/>
      <c r="P66" s="61"/>
      <c r="Q66" s="61"/>
      <c r="R66" s="61"/>
      <c r="S66" s="61"/>
      <c r="T66" s="61"/>
      <c r="U66" s="80"/>
      <c r="V66" s="80"/>
      <c r="W66" s="80"/>
    </row>
    <row r="67">
      <c r="A67" s="34">
        <v>45705.0</v>
      </c>
      <c r="B67" s="34">
        <v>45713.0</v>
      </c>
      <c r="C67" s="35">
        <v>219754.0</v>
      </c>
      <c r="D67" s="35" t="s">
        <v>214</v>
      </c>
      <c r="E67" s="34">
        <v>45413.0</v>
      </c>
      <c r="F67" s="36">
        <f t="shared" si="4"/>
        <v>9</v>
      </c>
      <c r="G67" s="34">
        <v>45471.0</v>
      </c>
      <c r="H67" s="36">
        <f t="shared" si="5"/>
        <v>8</v>
      </c>
      <c r="I67" s="35" t="s">
        <v>62</v>
      </c>
      <c r="J67" s="35">
        <v>106.0</v>
      </c>
      <c r="K67" s="48">
        <v>12000.0</v>
      </c>
      <c r="L67" s="35" t="s">
        <v>54</v>
      </c>
      <c r="M67" s="34">
        <v>45713.0</v>
      </c>
      <c r="N67" s="35" t="s">
        <v>15</v>
      </c>
      <c r="O67" s="35" t="s">
        <v>654</v>
      </c>
      <c r="P67" s="61"/>
      <c r="Q67" s="61"/>
      <c r="R67" s="61"/>
      <c r="S67" s="61"/>
      <c r="T67" s="61"/>
      <c r="U67" s="80"/>
      <c r="V67" s="80"/>
      <c r="W67" s="80"/>
    </row>
    <row r="68">
      <c r="A68" s="34">
        <v>45705.0</v>
      </c>
      <c r="B68" s="34">
        <v>45716.0</v>
      </c>
      <c r="C68" s="35">
        <v>235199.0</v>
      </c>
      <c r="D68" s="35" t="s">
        <v>214</v>
      </c>
      <c r="E68" s="34">
        <v>45444.0</v>
      </c>
      <c r="F68" s="36">
        <f t="shared" si="4"/>
        <v>8</v>
      </c>
      <c r="G68" s="37">
        <v>45622.0</v>
      </c>
      <c r="H68" s="36">
        <f t="shared" si="5"/>
        <v>3</v>
      </c>
      <c r="I68" s="35" t="s">
        <v>62</v>
      </c>
      <c r="J68" s="39"/>
      <c r="K68" s="38"/>
      <c r="L68" s="39"/>
      <c r="M68" s="39"/>
      <c r="N68" s="35" t="s">
        <v>17</v>
      </c>
      <c r="O68" s="39"/>
      <c r="P68" s="61"/>
      <c r="Q68" s="61"/>
      <c r="R68" s="61"/>
      <c r="S68" s="61"/>
      <c r="T68" s="61"/>
      <c r="U68" s="80"/>
      <c r="V68" s="80"/>
      <c r="W68" s="80"/>
    </row>
    <row r="69">
      <c r="A69" s="34">
        <v>45705.0</v>
      </c>
      <c r="B69" s="34">
        <v>45716.0</v>
      </c>
      <c r="C69" s="35">
        <v>144186.0</v>
      </c>
      <c r="D69" s="35" t="s">
        <v>84</v>
      </c>
      <c r="E69" s="34">
        <v>44593.0</v>
      </c>
      <c r="F69" s="36">
        <f t="shared" si="4"/>
        <v>36</v>
      </c>
      <c r="G69" s="34">
        <v>44805.0</v>
      </c>
      <c r="H69" s="36">
        <f t="shared" si="5"/>
        <v>29</v>
      </c>
      <c r="I69" s="35" t="s">
        <v>49</v>
      </c>
      <c r="J69" s="35">
        <v>203.0</v>
      </c>
      <c r="K69" s="38"/>
      <c r="L69" s="39"/>
      <c r="M69" s="39"/>
      <c r="N69" s="35" t="s">
        <v>17</v>
      </c>
      <c r="O69" s="39"/>
      <c r="P69" s="61"/>
      <c r="Q69" s="61"/>
      <c r="R69" s="61"/>
      <c r="S69" s="61"/>
      <c r="T69" s="61"/>
      <c r="U69" s="80"/>
      <c r="V69" s="80"/>
      <c r="W69" s="80"/>
    </row>
    <row r="70">
      <c r="A70" s="34">
        <v>45705.0</v>
      </c>
      <c r="B70" s="34">
        <v>45716.0</v>
      </c>
      <c r="C70" s="35">
        <v>174030.0</v>
      </c>
      <c r="D70" s="35" t="s">
        <v>84</v>
      </c>
      <c r="E70" s="34">
        <v>45047.0</v>
      </c>
      <c r="F70" s="36">
        <f t="shared" si="4"/>
        <v>21</v>
      </c>
      <c r="G70" s="34">
        <v>45170.0</v>
      </c>
      <c r="H70" s="36">
        <f t="shared" si="5"/>
        <v>17</v>
      </c>
      <c r="I70" s="35" t="s">
        <v>118</v>
      </c>
      <c r="J70" s="35">
        <v>607.0</v>
      </c>
      <c r="K70" s="38"/>
      <c r="L70" s="39"/>
      <c r="M70" s="39"/>
      <c r="N70" s="35" t="s">
        <v>17</v>
      </c>
      <c r="O70" s="39"/>
      <c r="P70" s="61"/>
      <c r="Q70" s="61"/>
      <c r="R70" s="61"/>
      <c r="S70" s="61"/>
      <c r="T70" s="61"/>
      <c r="U70" s="80"/>
      <c r="V70" s="80"/>
      <c r="W70" s="80"/>
    </row>
    <row r="71">
      <c r="A71" s="34">
        <v>45705.0</v>
      </c>
      <c r="B71" s="34">
        <v>45712.0</v>
      </c>
      <c r="C71" s="35">
        <v>187538.0</v>
      </c>
      <c r="D71" s="35" t="s">
        <v>84</v>
      </c>
      <c r="E71" s="34">
        <v>45139.0</v>
      </c>
      <c r="F71" s="36">
        <f t="shared" si="4"/>
        <v>18</v>
      </c>
      <c r="G71" s="34">
        <v>45198.0</v>
      </c>
      <c r="H71" s="36">
        <f t="shared" si="5"/>
        <v>16</v>
      </c>
      <c r="I71" s="35" t="s">
        <v>49</v>
      </c>
      <c r="J71" s="39"/>
      <c r="K71" s="38"/>
      <c r="L71" s="39"/>
      <c r="M71" s="39"/>
      <c r="N71" s="35" t="s">
        <v>22</v>
      </c>
      <c r="O71" s="39"/>
      <c r="P71" s="61"/>
      <c r="Q71" s="61"/>
      <c r="R71" s="61"/>
      <c r="S71" s="61"/>
      <c r="T71" s="61"/>
      <c r="U71" s="80"/>
      <c r="V71" s="80"/>
      <c r="W71" s="80"/>
    </row>
    <row r="72">
      <c r="A72" s="34">
        <v>45705.0</v>
      </c>
      <c r="B72" s="34">
        <v>45716.0</v>
      </c>
      <c r="C72" s="35">
        <v>203441.0</v>
      </c>
      <c r="D72" s="35" t="s">
        <v>84</v>
      </c>
      <c r="E72" s="34">
        <v>45292.0</v>
      </c>
      <c r="F72" s="36">
        <f t="shared" si="4"/>
        <v>13</v>
      </c>
      <c r="G72" s="34">
        <v>45345.0</v>
      </c>
      <c r="H72" s="36">
        <f t="shared" si="5"/>
        <v>12</v>
      </c>
      <c r="I72" s="35" t="s">
        <v>46</v>
      </c>
      <c r="J72" s="35">
        <v>404.0</v>
      </c>
      <c r="K72" s="38"/>
      <c r="L72" s="39"/>
      <c r="M72" s="39"/>
      <c r="N72" s="35" t="s">
        <v>17</v>
      </c>
      <c r="O72" s="39"/>
      <c r="P72" s="61"/>
      <c r="Q72" s="61"/>
      <c r="R72" s="61"/>
      <c r="S72" s="61"/>
      <c r="T72" s="61"/>
      <c r="U72" s="80"/>
      <c r="V72" s="80"/>
      <c r="W72" s="80"/>
    </row>
    <row r="73">
      <c r="A73" s="34">
        <v>45705.0</v>
      </c>
      <c r="B73" s="34">
        <v>45716.0</v>
      </c>
      <c r="C73" s="35">
        <v>207653.0</v>
      </c>
      <c r="D73" s="35" t="s">
        <v>84</v>
      </c>
      <c r="E73" s="34">
        <v>45323.0</v>
      </c>
      <c r="F73" s="36">
        <f t="shared" si="4"/>
        <v>12</v>
      </c>
      <c r="G73" s="34">
        <v>45377.0</v>
      </c>
      <c r="H73" s="36">
        <f t="shared" si="5"/>
        <v>11</v>
      </c>
      <c r="I73" s="35" t="s">
        <v>46</v>
      </c>
      <c r="J73" s="35">
        <v>406.0</v>
      </c>
      <c r="K73" s="38"/>
      <c r="L73" s="39"/>
      <c r="M73" s="39"/>
      <c r="N73" s="35" t="s">
        <v>17</v>
      </c>
      <c r="O73" s="39"/>
      <c r="P73" s="61"/>
      <c r="Q73" s="61"/>
      <c r="R73" s="61"/>
      <c r="S73" s="61"/>
      <c r="T73" s="61"/>
      <c r="U73" s="80"/>
      <c r="V73" s="80"/>
      <c r="W73" s="80"/>
    </row>
    <row r="74">
      <c r="A74" s="34">
        <v>45705.0</v>
      </c>
      <c r="B74" s="34">
        <v>45716.0</v>
      </c>
      <c r="C74" s="35">
        <v>221218.0</v>
      </c>
      <c r="D74" s="35" t="s">
        <v>84</v>
      </c>
      <c r="E74" s="34">
        <v>45383.0</v>
      </c>
      <c r="F74" s="36">
        <f t="shared" si="4"/>
        <v>10</v>
      </c>
      <c r="G74" s="34">
        <v>45485.0</v>
      </c>
      <c r="H74" s="36">
        <f t="shared" si="5"/>
        <v>7</v>
      </c>
      <c r="I74" s="35" t="s">
        <v>131</v>
      </c>
      <c r="J74" s="35">
        <v>8003.0</v>
      </c>
      <c r="K74" s="38"/>
      <c r="L74" s="39"/>
      <c r="M74" s="39"/>
      <c r="N74" s="35" t="s">
        <v>17</v>
      </c>
      <c r="O74" s="39"/>
      <c r="P74" s="61"/>
      <c r="Q74" s="61"/>
      <c r="R74" s="61"/>
      <c r="S74" s="61"/>
      <c r="T74" s="61"/>
      <c r="U74" s="80"/>
      <c r="V74" s="80"/>
      <c r="W74" s="80"/>
    </row>
    <row r="75">
      <c r="A75" s="34">
        <v>45705.0</v>
      </c>
      <c r="B75" s="34">
        <v>45712.0</v>
      </c>
      <c r="C75" s="35">
        <v>195126.0</v>
      </c>
      <c r="D75" s="35" t="s">
        <v>84</v>
      </c>
      <c r="E75" s="34">
        <v>45200.0</v>
      </c>
      <c r="F75" s="36">
        <f t="shared" si="4"/>
        <v>16</v>
      </c>
      <c r="G75" s="34">
        <v>45267.0</v>
      </c>
      <c r="H75" s="36">
        <f t="shared" si="5"/>
        <v>14</v>
      </c>
      <c r="I75" s="35" t="s">
        <v>39</v>
      </c>
      <c r="J75" s="35">
        <v>516.0</v>
      </c>
      <c r="K75" s="38"/>
      <c r="L75" s="35" t="s">
        <v>68</v>
      </c>
      <c r="M75" s="34">
        <v>45712.0</v>
      </c>
      <c r="N75" s="35" t="s">
        <v>20</v>
      </c>
      <c r="O75" s="35" t="s">
        <v>679</v>
      </c>
      <c r="P75" s="61"/>
      <c r="Q75" s="61"/>
      <c r="R75" s="61"/>
      <c r="S75" s="61"/>
      <c r="T75" s="61"/>
      <c r="U75" s="80"/>
      <c r="V75" s="80"/>
      <c r="W75" s="80"/>
    </row>
    <row r="76">
      <c r="A76" s="34">
        <v>45705.0</v>
      </c>
      <c r="B76" s="34">
        <v>45715.0</v>
      </c>
      <c r="C76" s="35">
        <v>212483.0</v>
      </c>
      <c r="D76" s="35" t="s">
        <v>84</v>
      </c>
      <c r="E76" s="34">
        <v>45352.0</v>
      </c>
      <c r="F76" s="36">
        <f t="shared" si="4"/>
        <v>11</v>
      </c>
      <c r="G76" s="34">
        <v>45415.0</v>
      </c>
      <c r="H76" s="36">
        <f t="shared" si="5"/>
        <v>9</v>
      </c>
      <c r="I76" s="35" t="s">
        <v>46</v>
      </c>
      <c r="J76" s="35">
        <v>401.0</v>
      </c>
      <c r="K76" s="48">
        <v>4300.0</v>
      </c>
      <c r="L76" s="35" t="s">
        <v>54</v>
      </c>
      <c r="M76" s="34">
        <v>45715.0</v>
      </c>
      <c r="N76" s="35" t="s">
        <v>20</v>
      </c>
      <c r="O76" s="35" t="s">
        <v>680</v>
      </c>
      <c r="P76" s="61"/>
      <c r="Q76" s="61"/>
      <c r="R76" s="61"/>
      <c r="S76" s="61"/>
      <c r="T76" s="61"/>
      <c r="U76" s="80"/>
      <c r="V76" s="80"/>
      <c r="W76" s="80"/>
    </row>
    <row r="77">
      <c r="A77" s="34">
        <v>45705.0</v>
      </c>
      <c r="B77" s="34">
        <v>45716.0</v>
      </c>
      <c r="C77" s="35">
        <v>226422.0</v>
      </c>
      <c r="D77" s="35" t="s">
        <v>84</v>
      </c>
      <c r="E77" s="34">
        <v>45383.0</v>
      </c>
      <c r="F77" s="36">
        <f t="shared" si="4"/>
        <v>10</v>
      </c>
      <c r="G77" s="34">
        <v>45534.0</v>
      </c>
      <c r="H77" s="36">
        <f t="shared" si="5"/>
        <v>5</v>
      </c>
      <c r="I77" s="35" t="s">
        <v>46</v>
      </c>
      <c r="J77" s="39"/>
      <c r="K77" s="38"/>
      <c r="L77" s="39"/>
      <c r="M77" s="39"/>
      <c r="N77" s="35" t="s">
        <v>17</v>
      </c>
      <c r="O77" s="39"/>
      <c r="P77" s="61"/>
      <c r="Q77" s="61"/>
      <c r="R77" s="61"/>
      <c r="S77" s="61"/>
      <c r="T77" s="61"/>
      <c r="U77" s="80"/>
      <c r="V77" s="80"/>
      <c r="W77" s="80"/>
    </row>
    <row r="78">
      <c r="A78" s="34">
        <v>45705.0</v>
      </c>
      <c r="B78" s="34">
        <v>45716.0</v>
      </c>
      <c r="C78" s="35">
        <v>214500.0</v>
      </c>
      <c r="D78" s="35" t="s">
        <v>84</v>
      </c>
      <c r="E78" s="34">
        <v>45383.0</v>
      </c>
      <c r="F78" s="36">
        <f t="shared" si="4"/>
        <v>10</v>
      </c>
      <c r="G78" s="34">
        <v>45446.0</v>
      </c>
      <c r="H78" s="36">
        <f t="shared" si="5"/>
        <v>8</v>
      </c>
      <c r="I78" s="35" t="s">
        <v>265</v>
      </c>
      <c r="J78" s="35">
        <v>49.0</v>
      </c>
      <c r="K78" s="38"/>
      <c r="L78" s="39"/>
      <c r="M78" s="39"/>
      <c r="N78" s="35" t="s">
        <v>17</v>
      </c>
      <c r="O78" s="39"/>
      <c r="P78" s="61"/>
      <c r="Q78" s="61"/>
      <c r="R78" s="61"/>
      <c r="S78" s="61"/>
      <c r="T78" s="61"/>
      <c r="U78" s="80"/>
      <c r="V78" s="80"/>
      <c r="W78" s="80"/>
    </row>
    <row r="79">
      <c r="A79" s="34">
        <v>45705.0</v>
      </c>
      <c r="B79" s="34">
        <v>45716.0</v>
      </c>
      <c r="C79" s="35">
        <v>208973.0</v>
      </c>
      <c r="D79" s="35" t="s">
        <v>84</v>
      </c>
      <c r="E79" s="34">
        <v>45505.0</v>
      </c>
      <c r="F79" s="36">
        <f t="shared" si="4"/>
        <v>6</v>
      </c>
      <c r="G79" s="34">
        <v>45561.0</v>
      </c>
      <c r="H79" s="36">
        <f t="shared" si="5"/>
        <v>5</v>
      </c>
      <c r="I79" s="35" t="s">
        <v>43</v>
      </c>
      <c r="J79" s="35">
        <v>307.0</v>
      </c>
      <c r="K79" s="38"/>
      <c r="L79" s="39"/>
      <c r="M79" s="39"/>
      <c r="N79" s="35" t="s">
        <v>17</v>
      </c>
      <c r="O79" s="39"/>
      <c r="P79" s="61"/>
      <c r="Q79" s="61"/>
      <c r="R79" s="61"/>
      <c r="S79" s="61"/>
      <c r="T79" s="61"/>
      <c r="U79" s="80"/>
      <c r="V79" s="80"/>
      <c r="W79" s="80"/>
    </row>
    <row r="80">
      <c r="A80" s="34">
        <v>45705.0</v>
      </c>
      <c r="B80" s="34">
        <v>45712.0</v>
      </c>
      <c r="C80" s="35">
        <v>221303.0</v>
      </c>
      <c r="D80" s="35" t="s">
        <v>84</v>
      </c>
      <c r="E80" s="34">
        <v>45413.0</v>
      </c>
      <c r="F80" s="36">
        <f t="shared" si="4"/>
        <v>9</v>
      </c>
      <c r="G80" s="34">
        <v>45490.0</v>
      </c>
      <c r="H80" s="36">
        <f t="shared" si="5"/>
        <v>7</v>
      </c>
      <c r="I80" s="35" t="s">
        <v>39</v>
      </c>
      <c r="J80" s="39"/>
      <c r="K80" s="38"/>
      <c r="L80" s="39"/>
      <c r="M80" s="39"/>
      <c r="N80" s="35" t="s">
        <v>23</v>
      </c>
      <c r="O80" s="39"/>
      <c r="P80" s="61"/>
      <c r="Q80" s="61"/>
      <c r="R80" s="61"/>
      <c r="S80" s="61"/>
      <c r="T80" s="61"/>
      <c r="U80" s="80"/>
      <c r="V80" s="80"/>
      <c r="W80" s="80"/>
    </row>
    <row r="81">
      <c r="A81" s="34">
        <v>45705.0</v>
      </c>
      <c r="B81" s="34">
        <v>45712.0</v>
      </c>
      <c r="C81" s="35">
        <v>231306.0</v>
      </c>
      <c r="D81" s="35" t="s">
        <v>84</v>
      </c>
      <c r="E81" s="34">
        <v>45536.0</v>
      </c>
      <c r="F81" s="36">
        <f t="shared" si="4"/>
        <v>5</v>
      </c>
      <c r="G81" s="34">
        <v>45628.0</v>
      </c>
      <c r="H81" s="36">
        <f t="shared" si="5"/>
        <v>2</v>
      </c>
      <c r="I81" s="35" t="s">
        <v>46</v>
      </c>
      <c r="J81" s="39"/>
      <c r="K81" s="38"/>
      <c r="L81" s="39"/>
      <c r="M81" s="39"/>
      <c r="N81" s="35" t="s">
        <v>22</v>
      </c>
      <c r="O81" s="39"/>
      <c r="P81" s="61"/>
      <c r="Q81" s="61"/>
      <c r="R81" s="61"/>
      <c r="S81" s="61"/>
      <c r="T81" s="61"/>
      <c r="U81" s="80"/>
      <c r="V81" s="80"/>
      <c r="W81" s="80"/>
    </row>
    <row r="82">
      <c r="A82" s="34">
        <v>45705.0</v>
      </c>
      <c r="B82" s="34">
        <v>45716.0</v>
      </c>
      <c r="C82" s="35">
        <v>236574.0</v>
      </c>
      <c r="D82" s="35" t="s">
        <v>84</v>
      </c>
      <c r="E82" s="34">
        <v>45536.0</v>
      </c>
      <c r="F82" s="36">
        <f t="shared" si="4"/>
        <v>5</v>
      </c>
      <c r="G82" s="37">
        <v>45636.0</v>
      </c>
      <c r="H82" s="36">
        <f t="shared" si="5"/>
        <v>2</v>
      </c>
      <c r="I82" s="35" t="s">
        <v>268</v>
      </c>
      <c r="J82" s="39"/>
      <c r="K82" s="38"/>
      <c r="L82" s="39"/>
      <c r="M82" s="39"/>
      <c r="N82" s="35" t="s">
        <v>17</v>
      </c>
      <c r="O82" s="39"/>
      <c r="P82" s="61"/>
      <c r="Q82" s="61"/>
      <c r="R82" s="61"/>
      <c r="S82" s="61"/>
      <c r="T82" s="61"/>
      <c r="U82" s="80"/>
      <c r="V82" s="80"/>
      <c r="W82" s="80"/>
    </row>
    <row r="83">
      <c r="A83" s="34">
        <v>45705.0</v>
      </c>
      <c r="B83" s="34">
        <v>45705.0</v>
      </c>
      <c r="C83" s="35">
        <v>217507.0</v>
      </c>
      <c r="D83" s="35" t="s">
        <v>84</v>
      </c>
      <c r="E83" s="34">
        <v>45413.0</v>
      </c>
      <c r="F83" s="36">
        <f t="shared" si="4"/>
        <v>9</v>
      </c>
      <c r="G83" s="34">
        <v>45453.0</v>
      </c>
      <c r="H83" s="36">
        <f t="shared" si="5"/>
        <v>8</v>
      </c>
      <c r="I83" s="35" t="s">
        <v>46</v>
      </c>
      <c r="J83" s="39"/>
      <c r="K83" s="38"/>
      <c r="L83" s="39"/>
      <c r="M83" s="39"/>
      <c r="N83" s="35" t="s">
        <v>21</v>
      </c>
      <c r="O83" s="35" t="s">
        <v>668</v>
      </c>
      <c r="P83" s="61"/>
      <c r="Q83" s="61"/>
      <c r="R83" s="61"/>
      <c r="S83" s="61"/>
      <c r="T83" s="61"/>
      <c r="U83" s="80"/>
      <c r="V83" s="80"/>
      <c r="W83" s="80"/>
    </row>
    <row r="84">
      <c r="A84" s="34">
        <v>45705.0</v>
      </c>
      <c r="B84" s="34">
        <v>45716.0</v>
      </c>
      <c r="C84" s="35">
        <v>233450.0</v>
      </c>
      <c r="D84" s="35" t="s">
        <v>84</v>
      </c>
      <c r="E84" s="34">
        <v>45566.0</v>
      </c>
      <c r="F84" s="36">
        <f t="shared" si="4"/>
        <v>4</v>
      </c>
      <c r="G84" s="34">
        <v>45603.0</v>
      </c>
      <c r="H84" s="36">
        <f t="shared" si="5"/>
        <v>3</v>
      </c>
      <c r="I84" s="35" t="s">
        <v>43</v>
      </c>
      <c r="J84" s="39"/>
      <c r="K84" s="38"/>
      <c r="L84" s="39"/>
      <c r="M84" s="39"/>
      <c r="N84" s="35" t="s">
        <v>17</v>
      </c>
      <c r="O84" s="39"/>
      <c r="P84" s="61"/>
      <c r="Q84" s="61"/>
      <c r="R84" s="61"/>
      <c r="S84" s="61"/>
      <c r="T84" s="61"/>
      <c r="U84" s="80"/>
      <c r="V84" s="80"/>
      <c r="W84" s="80"/>
    </row>
    <row r="85">
      <c r="A85" s="34">
        <v>45705.0</v>
      </c>
      <c r="B85" s="34">
        <v>45716.0</v>
      </c>
      <c r="C85" s="35">
        <v>220932.0</v>
      </c>
      <c r="D85" s="35" t="s">
        <v>89</v>
      </c>
      <c r="E85" s="34">
        <v>45413.0</v>
      </c>
      <c r="F85" s="36">
        <f t="shared" si="4"/>
        <v>9</v>
      </c>
      <c r="G85" s="34">
        <v>45484.0</v>
      </c>
      <c r="H85" s="36">
        <f t="shared" si="5"/>
        <v>7</v>
      </c>
      <c r="I85" s="35" t="s">
        <v>268</v>
      </c>
      <c r="J85" s="35">
        <v>302.0</v>
      </c>
      <c r="K85" s="38"/>
      <c r="L85" s="39"/>
      <c r="M85" s="39"/>
      <c r="N85" s="35" t="s">
        <v>17</v>
      </c>
      <c r="O85" s="39"/>
      <c r="P85" s="61"/>
      <c r="Q85" s="61"/>
      <c r="R85" s="61"/>
      <c r="S85" s="61"/>
      <c r="T85" s="61"/>
      <c r="U85" s="80"/>
      <c r="V85" s="80"/>
      <c r="W85" s="80"/>
    </row>
    <row r="86">
      <c r="A86" s="34">
        <v>45694.0</v>
      </c>
      <c r="B86" s="34">
        <v>45705.0</v>
      </c>
      <c r="C86" s="35">
        <v>140117.0</v>
      </c>
      <c r="D86" s="35" t="s">
        <v>89</v>
      </c>
      <c r="E86" s="34">
        <v>44682.0</v>
      </c>
      <c r="F86" s="36">
        <f t="shared" si="4"/>
        <v>33</v>
      </c>
      <c r="G86" s="34">
        <v>44774.0</v>
      </c>
      <c r="H86" s="36">
        <f t="shared" si="5"/>
        <v>30</v>
      </c>
      <c r="I86" s="35" t="s">
        <v>118</v>
      </c>
      <c r="J86" s="35">
        <v>608.0</v>
      </c>
      <c r="K86" s="48" t="s">
        <v>74</v>
      </c>
      <c r="L86" s="35" t="s">
        <v>54</v>
      </c>
      <c r="M86" s="34">
        <v>45705.0</v>
      </c>
      <c r="N86" s="35" t="s">
        <v>15</v>
      </c>
      <c r="O86" s="39"/>
      <c r="P86" s="61"/>
      <c r="Q86" s="61"/>
      <c r="R86" s="61"/>
      <c r="S86" s="61"/>
      <c r="T86" s="61"/>
      <c r="U86" s="80"/>
      <c r="V86" s="80"/>
      <c r="W86" s="80"/>
    </row>
    <row r="87">
      <c r="A87" s="34">
        <v>45705.0</v>
      </c>
      <c r="B87" s="34">
        <v>45705.0</v>
      </c>
      <c r="C87" s="35">
        <v>191169.0</v>
      </c>
      <c r="D87" s="35" t="s">
        <v>89</v>
      </c>
      <c r="E87" s="34">
        <v>45078.0</v>
      </c>
      <c r="F87" s="36">
        <f t="shared" si="4"/>
        <v>20</v>
      </c>
      <c r="G87" s="34">
        <v>45236.0</v>
      </c>
      <c r="H87" s="36">
        <f t="shared" si="5"/>
        <v>15</v>
      </c>
      <c r="I87" s="35" t="s">
        <v>49</v>
      </c>
      <c r="J87" s="35">
        <v>214.0</v>
      </c>
      <c r="K87" s="38"/>
      <c r="L87" s="39"/>
      <c r="M87" s="39"/>
      <c r="N87" s="35" t="s">
        <v>21</v>
      </c>
      <c r="O87" s="35" t="s">
        <v>668</v>
      </c>
      <c r="P87" s="61"/>
      <c r="Q87" s="61"/>
      <c r="R87" s="61"/>
      <c r="S87" s="61"/>
      <c r="T87" s="61"/>
      <c r="U87" s="80"/>
      <c r="V87" s="80"/>
      <c r="W87" s="80"/>
    </row>
    <row r="88">
      <c r="A88" s="34">
        <v>45705.0</v>
      </c>
      <c r="B88" s="34">
        <v>45706.0</v>
      </c>
      <c r="C88" s="35">
        <v>213215.0</v>
      </c>
      <c r="D88" s="35" t="s">
        <v>89</v>
      </c>
      <c r="E88" s="34">
        <v>45078.0</v>
      </c>
      <c r="F88" s="36">
        <f t="shared" si="4"/>
        <v>20</v>
      </c>
      <c r="G88" s="34">
        <v>45425.0</v>
      </c>
      <c r="H88" s="36">
        <f t="shared" si="5"/>
        <v>9</v>
      </c>
      <c r="I88" s="35" t="s">
        <v>49</v>
      </c>
      <c r="J88" s="35">
        <v>214.0</v>
      </c>
      <c r="K88" s="38"/>
      <c r="L88" s="39"/>
      <c r="M88" s="34">
        <v>45706.0</v>
      </c>
      <c r="N88" s="35" t="s">
        <v>21</v>
      </c>
      <c r="O88" s="35" t="s">
        <v>668</v>
      </c>
      <c r="P88" s="61"/>
      <c r="Q88" s="61"/>
      <c r="R88" s="61"/>
      <c r="S88" s="61"/>
      <c r="T88" s="61"/>
      <c r="U88" s="80"/>
      <c r="V88" s="80"/>
      <c r="W88" s="80"/>
    </row>
    <row r="89">
      <c r="A89" s="34">
        <v>45705.0</v>
      </c>
      <c r="B89" s="34">
        <v>45706.0</v>
      </c>
      <c r="C89" s="35">
        <v>209648.0</v>
      </c>
      <c r="D89" s="35" t="s">
        <v>89</v>
      </c>
      <c r="E89" s="34">
        <v>45352.0</v>
      </c>
      <c r="F89" s="36">
        <f t="shared" si="4"/>
        <v>11</v>
      </c>
      <c r="G89" s="34">
        <v>45392.0</v>
      </c>
      <c r="H89" s="36">
        <f t="shared" si="5"/>
        <v>10</v>
      </c>
      <c r="I89" s="35" t="s">
        <v>268</v>
      </c>
      <c r="J89" s="35" t="s">
        <v>101</v>
      </c>
      <c r="K89" s="38"/>
      <c r="L89" s="35" t="s">
        <v>54</v>
      </c>
      <c r="M89" s="34">
        <v>45706.0</v>
      </c>
      <c r="N89" s="35" t="s">
        <v>20</v>
      </c>
      <c r="O89" s="35" t="s">
        <v>681</v>
      </c>
      <c r="P89" s="61"/>
      <c r="Q89" s="61"/>
      <c r="R89" s="61"/>
      <c r="S89" s="61"/>
      <c r="T89" s="61"/>
      <c r="U89" s="80"/>
      <c r="V89" s="80"/>
      <c r="W89" s="80"/>
    </row>
    <row r="90">
      <c r="A90" s="34">
        <v>45705.0</v>
      </c>
      <c r="B90" s="34">
        <v>45706.0</v>
      </c>
      <c r="C90" s="35">
        <v>203642.0</v>
      </c>
      <c r="D90" s="35" t="s">
        <v>89</v>
      </c>
      <c r="E90" s="34">
        <v>45323.0</v>
      </c>
      <c r="F90" s="36">
        <f t="shared" si="4"/>
        <v>12</v>
      </c>
      <c r="G90" s="34">
        <v>45349.0</v>
      </c>
      <c r="H90" s="36">
        <f t="shared" si="5"/>
        <v>12</v>
      </c>
      <c r="I90" s="35" t="s">
        <v>49</v>
      </c>
      <c r="J90" s="35">
        <v>203.0</v>
      </c>
      <c r="K90" s="38"/>
      <c r="L90" s="39"/>
      <c r="M90" s="34">
        <v>45706.0</v>
      </c>
      <c r="N90" s="35" t="s">
        <v>21</v>
      </c>
      <c r="O90" s="35" t="s">
        <v>668</v>
      </c>
      <c r="P90" s="61"/>
      <c r="Q90" s="61"/>
      <c r="R90" s="61"/>
      <c r="S90" s="61"/>
      <c r="T90" s="61"/>
      <c r="U90" s="80"/>
      <c r="V90" s="80"/>
      <c r="W90" s="80"/>
    </row>
    <row r="91">
      <c r="A91" s="34">
        <v>45705.0</v>
      </c>
      <c r="B91" s="34">
        <v>45716.0</v>
      </c>
      <c r="C91" s="35">
        <v>228044.0</v>
      </c>
      <c r="D91" s="35" t="s">
        <v>89</v>
      </c>
      <c r="E91" s="34">
        <v>44621.0</v>
      </c>
      <c r="F91" s="36">
        <f t="shared" si="4"/>
        <v>35</v>
      </c>
      <c r="G91" s="34">
        <v>45551.0</v>
      </c>
      <c r="H91" s="36">
        <f t="shared" si="5"/>
        <v>5</v>
      </c>
      <c r="I91" s="35" t="s">
        <v>268</v>
      </c>
      <c r="J91" s="39"/>
      <c r="K91" s="38"/>
      <c r="L91" s="39"/>
      <c r="M91" s="39"/>
      <c r="N91" s="35" t="s">
        <v>17</v>
      </c>
      <c r="O91" s="39"/>
      <c r="P91" s="61"/>
      <c r="Q91" s="61"/>
      <c r="R91" s="61"/>
      <c r="S91" s="61"/>
      <c r="T91" s="61"/>
      <c r="U91" s="80"/>
      <c r="V91" s="80"/>
      <c r="W91" s="80"/>
    </row>
    <row r="92">
      <c r="A92" s="34">
        <v>45705.0</v>
      </c>
      <c r="B92" s="34">
        <v>45716.0</v>
      </c>
      <c r="C92" s="35">
        <v>231405.0</v>
      </c>
      <c r="D92" s="35" t="s">
        <v>89</v>
      </c>
      <c r="E92" s="34">
        <v>45413.0</v>
      </c>
      <c r="F92" s="36">
        <f t="shared" si="4"/>
        <v>9</v>
      </c>
      <c r="G92" s="37">
        <v>45582.0</v>
      </c>
      <c r="H92" s="36">
        <f t="shared" si="5"/>
        <v>4</v>
      </c>
      <c r="I92" s="35" t="s">
        <v>46</v>
      </c>
      <c r="J92" s="39"/>
      <c r="K92" s="38"/>
      <c r="L92" s="39"/>
      <c r="M92" s="39"/>
      <c r="N92" s="35" t="s">
        <v>17</v>
      </c>
      <c r="O92" s="39"/>
      <c r="P92" s="61"/>
      <c r="Q92" s="61"/>
      <c r="R92" s="61"/>
      <c r="S92" s="61"/>
      <c r="T92" s="61"/>
      <c r="U92" s="80"/>
      <c r="V92" s="80"/>
      <c r="W92" s="80"/>
    </row>
    <row r="93">
      <c r="A93" s="34">
        <v>45705.0</v>
      </c>
      <c r="B93" s="34">
        <v>45712.0</v>
      </c>
      <c r="C93" s="35">
        <v>230596.0</v>
      </c>
      <c r="D93" s="35" t="s">
        <v>89</v>
      </c>
      <c r="E93" s="34">
        <v>45505.0</v>
      </c>
      <c r="F93" s="36">
        <f t="shared" si="4"/>
        <v>6</v>
      </c>
      <c r="G93" s="37">
        <v>45575.0</v>
      </c>
      <c r="H93" s="36">
        <f t="shared" si="5"/>
        <v>4</v>
      </c>
      <c r="I93" s="35" t="s">
        <v>268</v>
      </c>
      <c r="J93" s="35" t="s">
        <v>101</v>
      </c>
      <c r="K93" s="48">
        <v>7000.0</v>
      </c>
      <c r="L93" s="35" t="s">
        <v>54</v>
      </c>
      <c r="M93" s="34">
        <v>45712.0</v>
      </c>
      <c r="N93" s="35" t="s">
        <v>15</v>
      </c>
      <c r="O93" s="35" t="s">
        <v>55</v>
      </c>
      <c r="P93" s="61"/>
      <c r="Q93" s="61"/>
      <c r="R93" s="61"/>
      <c r="S93" s="61"/>
      <c r="T93" s="61"/>
      <c r="U93" s="80"/>
      <c r="V93" s="80"/>
      <c r="W93" s="80"/>
    </row>
    <row r="94">
      <c r="A94" s="34">
        <v>45705.0</v>
      </c>
      <c r="B94" s="34">
        <v>45707.0</v>
      </c>
      <c r="C94" s="35">
        <v>231607.0</v>
      </c>
      <c r="D94" s="35" t="s">
        <v>89</v>
      </c>
      <c r="E94" s="34">
        <v>45536.0</v>
      </c>
      <c r="F94" s="36">
        <f t="shared" si="4"/>
        <v>5</v>
      </c>
      <c r="G94" s="37">
        <v>45583.0</v>
      </c>
      <c r="H94" s="36">
        <f t="shared" si="5"/>
        <v>4</v>
      </c>
      <c r="I94" s="35" t="s">
        <v>43</v>
      </c>
      <c r="J94" s="39"/>
      <c r="K94" s="38"/>
      <c r="L94" s="39"/>
      <c r="M94" s="39"/>
      <c r="N94" s="35" t="s">
        <v>23</v>
      </c>
      <c r="O94" s="39"/>
      <c r="P94" s="61"/>
      <c r="Q94" s="61"/>
      <c r="R94" s="61"/>
      <c r="S94" s="61"/>
      <c r="T94" s="61"/>
      <c r="U94" s="80"/>
      <c r="V94" s="80"/>
      <c r="W94" s="80"/>
    </row>
    <row r="95">
      <c r="A95" s="34">
        <v>45705.0</v>
      </c>
      <c r="B95" s="34">
        <v>45716.0</v>
      </c>
      <c r="C95" s="35">
        <v>240152.0</v>
      </c>
      <c r="D95" s="35" t="s">
        <v>89</v>
      </c>
      <c r="E95" s="34">
        <v>45474.0</v>
      </c>
      <c r="F95" s="36">
        <f t="shared" si="4"/>
        <v>7</v>
      </c>
      <c r="G95" s="34">
        <v>45678.0</v>
      </c>
      <c r="H95" s="36">
        <f t="shared" si="5"/>
        <v>1</v>
      </c>
      <c r="I95" s="35" t="s">
        <v>43</v>
      </c>
      <c r="J95" s="39"/>
      <c r="K95" s="38"/>
      <c r="L95" s="39"/>
      <c r="M95" s="39"/>
      <c r="N95" s="35" t="s">
        <v>17</v>
      </c>
      <c r="O95" s="39"/>
      <c r="P95" s="61"/>
      <c r="Q95" s="61"/>
      <c r="R95" s="61"/>
      <c r="S95" s="61"/>
      <c r="T95" s="61"/>
      <c r="U95" s="80"/>
      <c r="V95" s="80"/>
      <c r="W95" s="80"/>
    </row>
    <row r="96">
      <c r="A96" s="34">
        <v>45705.0</v>
      </c>
      <c r="B96" s="34">
        <v>45713.0</v>
      </c>
      <c r="C96" s="35">
        <v>161780.0</v>
      </c>
      <c r="D96" s="35" t="s">
        <v>94</v>
      </c>
      <c r="E96" s="34">
        <v>44896.0</v>
      </c>
      <c r="F96" s="36">
        <f t="shared" si="4"/>
        <v>26</v>
      </c>
      <c r="G96" s="34">
        <v>44981.0</v>
      </c>
      <c r="H96" s="36">
        <f t="shared" si="5"/>
        <v>24</v>
      </c>
      <c r="I96" s="35" t="s">
        <v>118</v>
      </c>
      <c r="J96" s="35" t="s">
        <v>565</v>
      </c>
      <c r="K96" s="48">
        <v>26000.0</v>
      </c>
      <c r="L96" s="35" t="s">
        <v>68</v>
      </c>
      <c r="M96" s="34">
        <v>45713.0</v>
      </c>
      <c r="N96" s="35" t="s">
        <v>15</v>
      </c>
      <c r="O96" s="35" t="s">
        <v>654</v>
      </c>
      <c r="P96" s="61"/>
      <c r="Q96" s="61"/>
      <c r="R96" s="61"/>
      <c r="S96" s="61"/>
      <c r="T96" s="61"/>
      <c r="U96" s="80"/>
      <c r="V96" s="80"/>
      <c r="W96" s="80"/>
    </row>
    <row r="97">
      <c r="A97" s="34">
        <v>45714.0</v>
      </c>
      <c r="B97" s="34">
        <v>45716.0</v>
      </c>
      <c r="C97" s="35">
        <v>205982.0</v>
      </c>
      <c r="D97" s="35" t="s">
        <v>94</v>
      </c>
      <c r="E97" s="34">
        <v>45292.0</v>
      </c>
      <c r="F97" s="36">
        <f t="shared" si="4"/>
        <v>13</v>
      </c>
      <c r="G97" s="34">
        <v>45363.0</v>
      </c>
      <c r="H97" s="36">
        <f t="shared" si="5"/>
        <v>11</v>
      </c>
      <c r="I97" s="35" t="s">
        <v>268</v>
      </c>
      <c r="J97" s="35" t="s">
        <v>205</v>
      </c>
      <c r="K97" s="48">
        <v>5000.0</v>
      </c>
      <c r="L97" s="35" t="s">
        <v>54</v>
      </c>
      <c r="M97" s="34">
        <v>45716.0</v>
      </c>
      <c r="N97" s="35" t="s">
        <v>15</v>
      </c>
      <c r="O97" s="35" t="s">
        <v>654</v>
      </c>
      <c r="P97" s="61"/>
      <c r="Q97" s="61"/>
      <c r="R97" s="61"/>
      <c r="S97" s="61"/>
      <c r="T97" s="61"/>
      <c r="U97" s="80"/>
      <c r="V97" s="80"/>
      <c r="W97" s="80"/>
    </row>
    <row r="98">
      <c r="A98" s="34">
        <v>45705.0</v>
      </c>
      <c r="B98" s="34">
        <v>45716.0</v>
      </c>
      <c r="C98" s="35">
        <v>204115.0</v>
      </c>
      <c r="D98" s="35" t="s">
        <v>94</v>
      </c>
      <c r="E98" s="34">
        <v>45292.0</v>
      </c>
      <c r="F98" s="36">
        <f t="shared" si="4"/>
        <v>13</v>
      </c>
      <c r="G98" s="34">
        <v>45349.0</v>
      </c>
      <c r="H98" s="36">
        <f t="shared" si="5"/>
        <v>12</v>
      </c>
      <c r="I98" s="35" t="s">
        <v>49</v>
      </c>
      <c r="J98" s="35">
        <v>212.0</v>
      </c>
      <c r="K98" s="38"/>
      <c r="L98" s="39"/>
      <c r="M98" s="39"/>
      <c r="N98" s="35" t="s">
        <v>17</v>
      </c>
      <c r="O98" s="39"/>
      <c r="P98" s="61"/>
      <c r="Q98" s="61"/>
      <c r="R98" s="61"/>
      <c r="S98" s="61"/>
      <c r="T98" s="61"/>
      <c r="U98" s="80"/>
      <c r="V98" s="80"/>
      <c r="W98" s="80"/>
    </row>
    <row r="99">
      <c r="A99" s="34">
        <v>45705.0</v>
      </c>
      <c r="B99" s="34">
        <v>45716.0</v>
      </c>
      <c r="C99" s="35">
        <v>204073.0</v>
      </c>
      <c r="D99" s="35" t="s">
        <v>94</v>
      </c>
      <c r="E99" s="34">
        <v>45323.0</v>
      </c>
      <c r="F99" s="36">
        <f t="shared" si="4"/>
        <v>12</v>
      </c>
      <c r="G99" s="34">
        <v>45349.0</v>
      </c>
      <c r="H99" s="36">
        <f t="shared" si="5"/>
        <v>12</v>
      </c>
      <c r="I99" s="35" t="s">
        <v>62</v>
      </c>
      <c r="J99" s="35">
        <v>101.0</v>
      </c>
      <c r="K99" s="38"/>
      <c r="L99" s="35" t="s">
        <v>54</v>
      </c>
      <c r="M99" s="34">
        <v>45716.0</v>
      </c>
      <c r="N99" s="35" t="s">
        <v>20</v>
      </c>
      <c r="O99" s="35" t="s">
        <v>682</v>
      </c>
      <c r="P99" s="61"/>
      <c r="Q99" s="61"/>
      <c r="R99" s="61"/>
      <c r="S99" s="61"/>
      <c r="T99" s="61"/>
      <c r="U99" s="80"/>
      <c r="V99" s="80"/>
      <c r="W99" s="80"/>
    </row>
    <row r="100">
      <c r="A100" s="34">
        <v>45705.0</v>
      </c>
      <c r="B100" s="34">
        <v>45716.0</v>
      </c>
      <c r="C100" s="35">
        <v>183817.0</v>
      </c>
      <c r="D100" s="35" t="s">
        <v>94</v>
      </c>
      <c r="E100" s="34">
        <v>45108.0</v>
      </c>
      <c r="F100" s="36">
        <f t="shared" si="4"/>
        <v>19</v>
      </c>
      <c r="G100" s="34">
        <v>45164.0</v>
      </c>
      <c r="H100" s="36">
        <f t="shared" si="5"/>
        <v>18</v>
      </c>
      <c r="I100" s="35" t="s">
        <v>268</v>
      </c>
      <c r="J100" s="39"/>
      <c r="K100" s="38"/>
      <c r="L100" s="39"/>
      <c r="M100" s="39"/>
      <c r="N100" s="35" t="s">
        <v>17</v>
      </c>
      <c r="O100" s="39"/>
      <c r="P100" s="61"/>
      <c r="Q100" s="61"/>
      <c r="R100" s="61"/>
      <c r="S100" s="61"/>
      <c r="T100" s="61"/>
      <c r="U100" s="80"/>
      <c r="V100" s="80"/>
      <c r="W100" s="80"/>
    </row>
    <row r="101">
      <c r="A101" s="34">
        <v>45705.0</v>
      </c>
      <c r="B101" s="34">
        <v>45716.0</v>
      </c>
      <c r="C101" s="35">
        <v>106904.0</v>
      </c>
      <c r="D101" s="35" t="s">
        <v>95</v>
      </c>
      <c r="E101" s="34">
        <v>44501.0</v>
      </c>
      <c r="F101" s="36">
        <f t="shared" si="4"/>
        <v>39</v>
      </c>
      <c r="G101" s="37">
        <v>44517.0</v>
      </c>
      <c r="H101" s="36">
        <f t="shared" si="5"/>
        <v>39</v>
      </c>
      <c r="I101" s="35" t="s">
        <v>118</v>
      </c>
      <c r="J101" s="35" t="s">
        <v>565</v>
      </c>
      <c r="K101" s="38"/>
      <c r="L101" s="39"/>
      <c r="M101" s="39"/>
      <c r="N101" s="35" t="s">
        <v>17</v>
      </c>
      <c r="O101" s="39"/>
      <c r="P101" s="61"/>
      <c r="Q101" s="61"/>
      <c r="R101" s="61"/>
      <c r="S101" s="61"/>
      <c r="T101" s="61"/>
      <c r="U101" s="80"/>
      <c r="V101" s="80"/>
      <c r="W101" s="80"/>
    </row>
    <row r="102">
      <c r="A102" s="34">
        <v>45705.0</v>
      </c>
      <c r="B102" s="34">
        <v>45713.0</v>
      </c>
      <c r="C102" s="35">
        <v>232464.0</v>
      </c>
      <c r="D102" s="35" t="s">
        <v>95</v>
      </c>
      <c r="E102" s="34">
        <v>45200.0</v>
      </c>
      <c r="F102" s="36">
        <f t="shared" si="4"/>
        <v>16</v>
      </c>
      <c r="G102" s="37">
        <v>45590.0</v>
      </c>
      <c r="H102" s="36">
        <f t="shared" si="5"/>
        <v>4</v>
      </c>
      <c r="I102" s="35" t="s">
        <v>49</v>
      </c>
      <c r="J102" s="35">
        <v>214.0</v>
      </c>
      <c r="K102" s="48" t="s">
        <v>74</v>
      </c>
      <c r="L102" s="35" t="s">
        <v>68</v>
      </c>
      <c r="M102" s="34">
        <v>45713.0</v>
      </c>
      <c r="N102" s="35" t="s">
        <v>15</v>
      </c>
      <c r="O102" s="35" t="s">
        <v>55</v>
      </c>
      <c r="P102" s="61"/>
      <c r="Q102" s="61"/>
      <c r="R102" s="61"/>
      <c r="S102" s="61"/>
      <c r="T102" s="61"/>
      <c r="U102" s="80"/>
      <c r="V102" s="80"/>
      <c r="W102" s="80"/>
    </row>
    <row r="103">
      <c r="A103" s="34">
        <v>45705.0</v>
      </c>
      <c r="B103" s="34">
        <v>45707.0</v>
      </c>
      <c r="C103" s="35">
        <v>224857.0</v>
      </c>
      <c r="D103" s="35" t="s">
        <v>98</v>
      </c>
      <c r="E103" s="34">
        <v>45413.0</v>
      </c>
      <c r="F103" s="36">
        <f t="shared" si="4"/>
        <v>9</v>
      </c>
      <c r="G103" s="34">
        <v>45523.0</v>
      </c>
      <c r="H103" s="36">
        <f t="shared" si="5"/>
        <v>6</v>
      </c>
      <c r="I103" s="35" t="s">
        <v>62</v>
      </c>
      <c r="J103" s="35" t="s">
        <v>361</v>
      </c>
      <c r="K103" s="48">
        <v>2500.0</v>
      </c>
      <c r="L103" s="35" t="s">
        <v>54</v>
      </c>
      <c r="M103" s="34">
        <v>45707.0</v>
      </c>
      <c r="N103" s="35" t="s">
        <v>15</v>
      </c>
      <c r="O103" s="35" t="s">
        <v>55</v>
      </c>
      <c r="P103" s="61"/>
      <c r="Q103" s="61"/>
      <c r="R103" s="61"/>
      <c r="S103" s="61"/>
      <c r="T103" s="61"/>
      <c r="U103" s="80"/>
      <c r="V103" s="80"/>
      <c r="W103" s="80"/>
    </row>
    <row r="104">
      <c r="A104" s="34">
        <v>45705.0</v>
      </c>
      <c r="B104" s="34">
        <v>45716.0</v>
      </c>
      <c r="C104" s="35">
        <v>237211.0</v>
      </c>
      <c r="D104" s="35" t="s">
        <v>99</v>
      </c>
      <c r="E104" s="34">
        <v>45323.0</v>
      </c>
      <c r="F104" s="36">
        <f t="shared" si="4"/>
        <v>12</v>
      </c>
      <c r="G104" s="37">
        <v>45642.0</v>
      </c>
      <c r="H104" s="36">
        <f t="shared" si="5"/>
        <v>2</v>
      </c>
      <c r="I104" s="35" t="s">
        <v>47</v>
      </c>
      <c r="J104" s="39"/>
      <c r="K104" s="38"/>
      <c r="L104" s="39"/>
      <c r="M104" s="39"/>
      <c r="N104" s="35" t="s">
        <v>17</v>
      </c>
      <c r="O104" s="39"/>
      <c r="P104" s="61"/>
      <c r="Q104" s="61"/>
      <c r="R104" s="61"/>
      <c r="S104" s="61"/>
      <c r="T104" s="61"/>
      <c r="U104" s="80"/>
      <c r="V104" s="80"/>
      <c r="W104" s="80"/>
    </row>
    <row r="105">
      <c r="A105" s="34">
        <v>45705.0</v>
      </c>
      <c r="B105" s="34">
        <v>45706.0</v>
      </c>
      <c r="C105" s="35">
        <v>182711.0</v>
      </c>
      <c r="D105" s="35" t="s">
        <v>99</v>
      </c>
      <c r="E105" s="34">
        <v>45139.0</v>
      </c>
      <c r="F105" s="36">
        <f t="shared" si="4"/>
        <v>18</v>
      </c>
      <c r="G105" s="37">
        <v>45222.0</v>
      </c>
      <c r="H105" s="36">
        <f t="shared" si="5"/>
        <v>16</v>
      </c>
      <c r="I105" s="35" t="s">
        <v>62</v>
      </c>
      <c r="J105" s="39"/>
      <c r="K105" s="38"/>
      <c r="L105" s="39"/>
      <c r="M105" s="34">
        <v>45706.0</v>
      </c>
      <c r="N105" s="35" t="s">
        <v>21</v>
      </c>
      <c r="O105" s="35" t="s">
        <v>683</v>
      </c>
      <c r="P105" s="61"/>
      <c r="Q105" s="61"/>
      <c r="R105" s="61"/>
      <c r="S105" s="61"/>
      <c r="T105" s="61"/>
      <c r="U105" s="80"/>
      <c r="V105" s="80"/>
      <c r="W105" s="80"/>
    </row>
    <row r="106">
      <c r="A106" s="34">
        <v>45705.0</v>
      </c>
      <c r="B106" s="34">
        <v>45706.0</v>
      </c>
      <c r="C106" s="35">
        <v>201668.0</v>
      </c>
      <c r="D106" s="35" t="s">
        <v>99</v>
      </c>
      <c r="E106" s="34">
        <v>45292.0</v>
      </c>
      <c r="F106" s="36">
        <f t="shared" si="4"/>
        <v>13</v>
      </c>
      <c r="G106" s="34">
        <v>45330.0</v>
      </c>
      <c r="H106" s="36">
        <f t="shared" si="5"/>
        <v>12</v>
      </c>
      <c r="I106" s="35" t="s">
        <v>268</v>
      </c>
      <c r="J106" s="39"/>
      <c r="K106" s="38"/>
      <c r="L106" s="39"/>
      <c r="M106" s="34">
        <v>45706.0</v>
      </c>
      <c r="N106" s="35" t="s">
        <v>21</v>
      </c>
      <c r="O106" s="35" t="s">
        <v>683</v>
      </c>
      <c r="P106" s="61"/>
      <c r="Q106" s="61"/>
      <c r="R106" s="61"/>
      <c r="S106" s="61"/>
      <c r="T106" s="61"/>
      <c r="U106" s="80"/>
      <c r="V106" s="80"/>
      <c r="W106" s="80"/>
    </row>
    <row r="107">
      <c r="A107" s="34">
        <v>45705.0</v>
      </c>
      <c r="B107" s="34">
        <v>45716.0</v>
      </c>
      <c r="C107" s="35">
        <v>220512.0</v>
      </c>
      <c r="D107" s="35" t="s">
        <v>99</v>
      </c>
      <c r="E107" s="34">
        <v>45444.0</v>
      </c>
      <c r="F107" s="36">
        <f t="shared" si="4"/>
        <v>8</v>
      </c>
      <c r="G107" s="34">
        <v>45478.0</v>
      </c>
      <c r="H107" s="36">
        <f t="shared" si="5"/>
        <v>7</v>
      </c>
      <c r="I107" s="35" t="s">
        <v>268</v>
      </c>
      <c r="J107" s="35">
        <v>308.0</v>
      </c>
      <c r="K107" s="38"/>
      <c r="L107" s="39"/>
      <c r="M107" s="39"/>
      <c r="N107" s="35" t="s">
        <v>17</v>
      </c>
      <c r="O107" s="39"/>
      <c r="P107" s="61"/>
      <c r="Q107" s="61"/>
      <c r="R107" s="61"/>
      <c r="S107" s="61"/>
      <c r="T107" s="61"/>
      <c r="U107" s="80"/>
      <c r="V107" s="80"/>
      <c r="W107" s="80"/>
    </row>
    <row r="108">
      <c r="A108" s="34">
        <v>45705.0</v>
      </c>
      <c r="B108" s="34">
        <v>45716.0</v>
      </c>
      <c r="C108" s="35">
        <v>219013.0</v>
      </c>
      <c r="D108" s="35" t="s">
        <v>99</v>
      </c>
      <c r="E108" s="34">
        <v>45444.0</v>
      </c>
      <c r="F108" s="36">
        <f t="shared" si="4"/>
        <v>8</v>
      </c>
      <c r="G108" s="34">
        <v>45471.0</v>
      </c>
      <c r="H108" s="36">
        <f t="shared" si="5"/>
        <v>8</v>
      </c>
      <c r="I108" s="35" t="s">
        <v>49</v>
      </c>
      <c r="J108" s="35" t="s">
        <v>405</v>
      </c>
      <c r="K108" s="38"/>
      <c r="L108" s="39"/>
      <c r="M108" s="39"/>
      <c r="N108" s="35" t="s">
        <v>17</v>
      </c>
      <c r="O108" s="39"/>
      <c r="P108" s="61"/>
      <c r="Q108" s="61"/>
      <c r="R108" s="61"/>
      <c r="S108" s="61"/>
      <c r="T108" s="61"/>
      <c r="U108" s="80"/>
      <c r="V108" s="80"/>
      <c r="W108" s="80"/>
    </row>
    <row r="109">
      <c r="A109" s="34">
        <v>45705.0</v>
      </c>
      <c r="B109" s="34">
        <v>45716.0</v>
      </c>
      <c r="C109" s="35">
        <v>223680.0</v>
      </c>
      <c r="D109" s="35" t="s">
        <v>102</v>
      </c>
      <c r="E109" s="34">
        <v>45444.0</v>
      </c>
      <c r="F109" s="36">
        <f t="shared" si="4"/>
        <v>8</v>
      </c>
      <c r="G109" s="34">
        <v>45512.0</v>
      </c>
      <c r="H109" s="36">
        <f t="shared" si="5"/>
        <v>6</v>
      </c>
      <c r="I109" s="35" t="s">
        <v>46</v>
      </c>
      <c r="J109" s="39"/>
      <c r="K109" s="38"/>
      <c r="L109" s="39"/>
      <c r="M109" s="39"/>
      <c r="N109" s="35" t="s">
        <v>17</v>
      </c>
      <c r="O109" s="39"/>
      <c r="P109" s="61"/>
      <c r="Q109" s="61"/>
      <c r="R109" s="61"/>
      <c r="S109" s="61"/>
      <c r="T109" s="61"/>
      <c r="U109" s="80"/>
      <c r="V109" s="80"/>
      <c r="W109" s="80"/>
    </row>
    <row r="110">
      <c r="A110" s="34">
        <v>45705.0</v>
      </c>
      <c r="B110" s="34">
        <v>45716.0</v>
      </c>
      <c r="C110" s="35">
        <v>183266.0</v>
      </c>
      <c r="D110" s="35" t="s">
        <v>102</v>
      </c>
      <c r="E110" s="34">
        <v>45078.0</v>
      </c>
      <c r="F110" s="36">
        <f t="shared" si="4"/>
        <v>20</v>
      </c>
      <c r="G110" s="34">
        <v>45161.0</v>
      </c>
      <c r="H110" s="36">
        <f t="shared" si="5"/>
        <v>18</v>
      </c>
      <c r="I110" s="35" t="s">
        <v>49</v>
      </c>
      <c r="J110" s="35" t="s">
        <v>354</v>
      </c>
      <c r="K110" s="38"/>
      <c r="L110" s="39"/>
      <c r="M110" s="39"/>
      <c r="N110" s="35" t="s">
        <v>17</v>
      </c>
      <c r="O110" s="39"/>
      <c r="P110" s="61"/>
      <c r="Q110" s="61"/>
      <c r="R110" s="61"/>
      <c r="S110" s="61"/>
      <c r="T110" s="61"/>
      <c r="U110" s="80"/>
      <c r="V110" s="80"/>
      <c r="W110" s="80"/>
    </row>
    <row r="111">
      <c r="A111" s="34">
        <v>45705.0</v>
      </c>
      <c r="B111" s="34">
        <v>45716.0</v>
      </c>
      <c r="C111" s="35">
        <v>224045.0</v>
      </c>
      <c r="D111" s="35" t="s">
        <v>102</v>
      </c>
      <c r="E111" s="34">
        <v>45444.0</v>
      </c>
      <c r="F111" s="36">
        <f t="shared" si="4"/>
        <v>8</v>
      </c>
      <c r="G111" s="34">
        <v>45545.0</v>
      </c>
      <c r="H111" s="36">
        <f t="shared" si="5"/>
        <v>5</v>
      </c>
      <c r="I111" s="35" t="s">
        <v>43</v>
      </c>
      <c r="J111" s="35" t="s">
        <v>69</v>
      </c>
      <c r="K111" s="38"/>
      <c r="L111" s="39"/>
      <c r="M111" s="39"/>
      <c r="N111" s="35" t="s">
        <v>17</v>
      </c>
      <c r="O111" s="39"/>
      <c r="P111" s="61"/>
      <c r="Q111" s="61"/>
      <c r="R111" s="61"/>
      <c r="S111" s="61"/>
      <c r="T111" s="61"/>
      <c r="U111" s="80"/>
      <c r="V111" s="80"/>
      <c r="W111" s="80"/>
    </row>
    <row r="112">
      <c r="A112" s="34">
        <v>45705.0</v>
      </c>
      <c r="B112" s="34">
        <v>45716.0</v>
      </c>
      <c r="C112" s="35">
        <v>233188.0</v>
      </c>
      <c r="D112" s="35" t="s">
        <v>102</v>
      </c>
      <c r="E112" s="34">
        <v>45474.0</v>
      </c>
      <c r="F112" s="36">
        <f t="shared" si="4"/>
        <v>7</v>
      </c>
      <c r="G112" s="34">
        <v>45601.0</v>
      </c>
      <c r="H112" s="36">
        <f t="shared" si="5"/>
        <v>3</v>
      </c>
      <c r="I112" s="35" t="s">
        <v>46</v>
      </c>
      <c r="J112" s="35" t="s">
        <v>684</v>
      </c>
      <c r="K112" s="38"/>
      <c r="L112" s="39"/>
      <c r="M112" s="39"/>
      <c r="N112" s="35" t="s">
        <v>17</v>
      </c>
      <c r="O112" s="39"/>
      <c r="P112" s="61"/>
      <c r="Q112" s="61"/>
      <c r="R112" s="61"/>
      <c r="S112" s="61"/>
      <c r="T112" s="61"/>
      <c r="U112" s="80"/>
      <c r="V112" s="80"/>
      <c r="W112" s="80"/>
    </row>
    <row r="113">
      <c r="A113" s="34">
        <v>45705.0</v>
      </c>
      <c r="B113" s="34">
        <v>45716.0</v>
      </c>
      <c r="C113" s="35">
        <v>226607.0</v>
      </c>
      <c r="D113" s="35" t="s">
        <v>102</v>
      </c>
      <c r="E113" s="34">
        <v>45474.0</v>
      </c>
      <c r="F113" s="36">
        <f t="shared" si="4"/>
        <v>7</v>
      </c>
      <c r="G113" s="34">
        <v>45534.0</v>
      </c>
      <c r="H113" s="36">
        <f t="shared" si="5"/>
        <v>5</v>
      </c>
      <c r="I113" s="35" t="s">
        <v>46</v>
      </c>
      <c r="J113" s="39"/>
      <c r="K113" s="38"/>
      <c r="L113" s="39"/>
      <c r="M113" s="39"/>
      <c r="N113" s="35" t="s">
        <v>17</v>
      </c>
      <c r="O113" s="39"/>
      <c r="P113" s="61"/>
      <c r="Q113" s="61"/>
      <c r="R113" s="61"/>
      <c r="S113" s="61"/>
      <c r="T113" s="61"/>
      <c r="U113" s="80"/>
      <c r="V113" s="80"/>
      <c r="W113" s="80"/>
    </row>
    <row r="114">
      <c r="A114" s="34">
        <v>45705.0</v>
      </c>
      <c r="B114" s="34">
        <v>45716.0</v>
      </c>
      <c r="C114" s="35">
        <v>224396.0</v>
      </c>
      <c r="D114" s="35" t="s">
        <v>102</v>
      </c>
      <c r="E114" s="34">
        <v>45474.0</v>
      </c>
      <c r="F114" s="36">
        <f t="shared" si="4"/>
        <v>7</v>
      </c>
      <c r="G114" s="34">
        <v>45532.0</v>
      </c>
      <c r="H114" s="36">
        <f t="shared" si="5"/>
        <v>6</v>
      </c>
      <c r="I114" s="35" t="s">
        <v>46</v>
      </c>
      <c r="J114" s="35">
        <v>401.0</v>
      </c>
      <c r="K114" s="48">
        <v>10000.0</v>
      </c>
      <c r="L114" s="39"/>
      <c r="M114" s="35" t="s">
        <v>443</v>
      </c>
      <c r="N114" s="35" t="s">
        <v>17</v>
      </c>
      <c r="O114" s="39"/>
      <c r="P114" s="61"/>
      <c r="Q114" s="61"/>
      <c r="R114" s="61"/>
      <c r="S114" s="61"/>
      <c r="T114" s="61"/>
      <c r="U114" s="80"/>
      <c r="V114" s="80"/>
      <c r="W114" s="80"/>
    </row>
    <row r="115">
      <c r="A115" s="34">
        <v>45705.0</v>
      </c>
      <c r="B115" s="34">
        <v>45706.0</v>
      </c>
      <c r="C115" s="35">
        <v>209616.0</v>
      </c>
      <c r="D115" s="35" t="s">
        <v>105</v>
      </c>
      <c r="E115" s="34">
        <v>45352.0</v>
      </c>
      <c r="F115" s="36">
        <f t="shared" si="4"/>
        <v>11</v>
      </c>
      <c r="G115" s="34">
        <v>45390.0</v>
      </c>
      <c r="H115" s="36">
        <f t="shared" si="5"/>
        <v>10</v>
      </c>
      <c r="I115" s="35" t="s">
        <v>47</v>
      </c>
      <c r="J115" s="39"/>
      <c r="K115" s="38"/>
      <c r="L115" s="39"/>
      <c r="M115" s="34">
        <v>45706.0</v>
      </c>
      <c r="N115" s="35" t="s">
        <v>22</v>
      </c>
      <c r="O115" s="35" t="s">
        <v>685</v>
      </c>
      <c r="P115" s="61"/>
      <c r="Q115" s="61"/>
      <c r="R115" s="61"/>
      <c r="S115" s="61"/>
      <c r="T115" s="61"/>
      <c r="U115" s="80"/>
      <c r="V115" s="80"/>
      <c r="W115" s="80"/>
    </row>
    <row r="116">
      <c r="A116" s="34">
        <v>45705.0</v>
      </c>
      <c r="B116" s="34">
        <v>45716.0</v>
      </c>
      <c r="C116" s="35">
        <v>225909.0</v>
      </c>
      <c r="D116" s="35" t="s">
        <v>105</v>
      </c>
      <c r="E116" s="34">
        <v>45474.0</v>
      </c>
      <c r="F116" s="36">
        <f t="shared" si="4"/>
        <v>7</v>
      </c>
      <c r="G116" s="34">
        <v>45527.0</v>
      </c>
      <c r="H116" s="36">
        <f t="shared" si="5"/>
        <v>6</v>
      </c>
      <c r="I116" s="35" t="s">
        <v>43</v>
      </c>
      <c r="J116" s="35" t="s">
        <v>80</v>
      </c>
      <c r="K116" s="38"/>
      <c r="L116" s="39"/>
      <c r="M116" s="39"/>
      <c r="N116" s="35" t="s">
        <v>17</v>
      </c>
      <c r="O116" s="39"/>
      <c r="P116" s="61"/>
      <c r="Q116" s="61"/>
      <c r="R116" s="61"/>
      <c r="S116" s="61"/>
      <c r="T116" s="61"/>
      <c r="U116" s="80"/>
      <c r="V116" s="80"/>
      <c r="W116" s="80"/>
    </row>
    <row r="117">
      <c r="A117" s="34">
        <v>45705.0</v>
      </c>
      <c r="B117" s="34">
        <v>45716.0</v>
      </c>
      <c r="C117" s="35">
        <v>218214.0</v>
      </c>
      <c r="D117" s="35" t="s">
        <v>105</v>
      </c>
      <c r="E117" s="34">
        <v>45444.0</v>
      </c>
      <c r="F117" s="36">
        <f t="shared" si="4"/>
        <v>8</v>
      </c>
      <c r="G117" s="34">
        <v>45460.0</v>
      </c>
      <c r="H117" s="36">
        <f t="shared" si="5"/>
        <v>8</v>
      </c>
      <c r="I117" s="35" t="s">
        <v>49</v>
      </c>
      <c r="J117" s="35">
        <v>208.0</v>
      </c>
      <c r="K117" s="38"/>
      <c r="L117" s="39"/>
      <c r="M117" s="39"/>
      <c r="N117" s="35" t="s">
        <v>17</v>
      </c>
      <c r="O117" s="39"/>
      <c r="P117" s="61"/>
      <c r="Q117" s="61"/>
      <c r="R117" s="61"/>
      <c r="S117" s="61"/>
      <c r="T117" s="61"/>
      <c r="U117" s="80"/>
      <c r="V117" s="80"/>
      <c r="W117" s="80"/>
    </row>
    <row r="118">
      <c r="A118" s="34">
        <v>45705.0</v>
      </c>
      <c r="B118" s="34">
        <v>45716.0</v>
      </c>
      <c r="C118" s="35">
        <v>212343.0</v>
      </c>
      <c r="D118" s="35" t="s">
        <v>106</v>
      </c>
      <c r="E118" s="34">
        <v>45352.0</v>
      </c>
      <c r="F118" s="36">
        <f t="shared" si="4"/>
        <v>11</v>
      </c>
      <c r="G118" s="34">
        <v>45411.0</v>
      </c>
      <c r="H118" s="36">
        <f t="shared" si="5"/>
        <v>9</v>
      </c>
      <c r="I118" s="35" t="s">
        <v>265</v>
      </c>
      <c r="J118" s="94" t="s">
        <v>686</v>
      </c>
      <c r="K118" s="38"/>
      <c r="L118" s="39"/>
      <c r="M118" s="39"/>
      <c r="N118" s="35" t="s">
        <v>17</v>
      </c>
      <c r="O118" s="39"/>
      <c r="P118" s="61"/>
      <c r="Q118" s="61"/>
      <c r="R118" s="61"/>
      <c r="S118" s="61"/>
      <c r="T118" s="61"/>
      <c r="U118" s="80"/>
      <c r="V118" s="80"/>
      <c r="W118" s="80"/>
    </row>
    <row r="119">
      <c r="A119" s="34">
        <v>45705.0</v>
      </c>
      <c r="B119" s="34">
        <v>45716.0</v>
      </c>
      <c r="C119" s="35">
        <v>222785.0</v>
      </c>
      <c r="D119" s="35" t="s">
        <v>106</v>
      </c>
      <c r="E119" s="34">
        <v>45474.0</v>
      </c>
      <c r="F119" s="36">
        <f t="shared" si="4"/>
        <v>7</v>
      </c>
      <c r="G119" s="34">
        <v>45498.0</v>
      </c>
      <c r="H119" s="36">
        <f t="shared" si="5"/>
        <v>7</v>
      </c>
      <c r="I119" s="35" t="s">
        <v>39</v>
      </c>
      <c r="J119" s="35" t="s">
        <v>687</v>
      </c>
      <c r="K119" s="38"/>
      <c r="L119" s="39"/>
      <c r="M119" s="39"/>
      <c r="N119" s="35" t="s">
        <v>17</v>
      </c>
      <c r="O119" s="39"/>
      <c r="P119" s="61"/>
      <c r="Q119" s="61"/>
      <c r="R119" s="61"/>
      <c r="S119" s="61"/>
      <c r="T119" s="61"/>
      <c r="U119" s="80"/>
      <c r="V119" s="80"/>
      <c r="W119" s="80"/>
    </row>
    <row r="120">
      <c r="A120" s="34">
        <v>45705.0</v>
      </c>
      <c r="B120" s="34">
        <v>45712.0</v>
      </c>
      <c r="C120" s="35">
        <v>240236.0</v>
      </c>
      <c r="D120" s="35" t="s">
        <v>106</v>
      </c>
      <c r="E120" s="34">
        <v>45536.0</v>
      </c>
      <c r="F120" s="36">
        <f t="shared" si="4"/>
        <v>5</v>
      </c>
      <c r="G120" s="34">
        <v>45684.0</v>
      </c>
      <c r="H120" s="36">
        <f t="shared" si="5"/>
        <v>1</v>
      </c>
      <c r="I120" s="35" t="s">
        <v>265</v>
      </c>
      <c r="J120" s="39"/>
      <c r="K120" s="38"/>
      <c r="L120" s="39"/>
      <c r="M120" s="39"/>
      <c r="N120" s="35" t="s">
        <v>23</v>
      </c>
      <c r="O120" s="39"/>
      <c r="P120" s="61"/>
      <c r="Q120" s="61"/>
      <c r="R120" s="61"/>
      <c r="S120" s="61"/>
      <c r="T120" s="61"/>
      <c r="U120" s="80"/>
      <c r="V120" s="80"/>
      <c r="W120" s="80"/>
    </row>
    <row r="121">
      <c r="A121" s="34">
        <v>45705.0</v>
      </c>
      <c r="B121" s="34">
        <v>45716.0</v>
      </c>
      <c r="C121" s="35">
        <v>158907.0</v>
      </c>
      <c r="D121" s="35" t="s">
        <v>109</v>
      </c>
      <c r="E121" s="34">
        <v>44896.0</v>
      </c>
      <c r="F121" s="36">
        <f t="shared" si="4"/>
        <v>26</v>
      </c>
      <c r="G121" s="34">
        <v>44957.0</v>
      </c>
      <c r="H121" s="36">
        <f t="shared" si="5"/>
        <v>24</v>
      </c>
      <c r="I121" s="35" t="s">
        <v>49</v>
      </c>
      <c r="J121" s="39"/>
      <c r="K121" s="38"/>
      <c r="L121" s="39"/>
      <c r="M121" s="39"/>
      <c r="N121" s="35" t="s">
        <v>17</v>
      </c>
      <c r="O121" s="39"/>
      <c r="P121" s="61"/>
      <c r="Q121" s="61"/>
      <c r="R121" s="61"/>
      <c r="S121" s="61"/>
      <c r="T121" s="61"/>
      <c r="U121" s="80"/>
      <c r="V121" s="80"/>
      <c r="W121" s="80"/>
    </row>
    <row r="122">
      <c r="A122" s="34">
        <v>45705.0</v>
      </c>
      <c r="B122" s="34">
        <v>45716.0</v>
      </c>
      <c r="C122" s="35">
        <v>205939.0</v>
      </c>
      <c r="D122" s="35" t="s">
        <v>109</v>
      </c>
      <c r="E122" s="34">
        <v>45352.0</v>
      </c>
      <c r="F122" s="36">
        <f t="shared" si="4"/>
        <v>11</v>
      </c>
      <c r="G122" s="34">
        <v>45363.0</v>
      </c>
      <c r="H122" s="36">
        <f t="shared" si="5"/>
        <v>11</v>
      </c>
      <c r="I122" s="35" t="s">
        <v>46</v>
      </c>
      <c r="J122" s="35">
        <v>401.0</v>
      </c>
      <c r="K122" s="48">
        <v>8000.0</v>
      </c>
      <c r="L122" s="39"/>
      <c r="M122" s="35" t="s">
        <v>443</v>
      </c>
      <c r="N122" s="35" t="s">
        <v>17</v>
      </c>
      <c r="O122" s="39"/>
      <c r="P122" s="61"/>
      <c r="Q122" s="61"/>
      <c r="R122" s="61"/>
      <c r="S122" s="61"/>
      <c r="T122" s="61"/>
      <c r="U122" s="80"/>
      <c r="V122" s="80"/>
      <c r="W122" s="80"/>
    </row>
    <row r="123">
      <c r="A123" s="34">
        <v>45705.0</v>
      </c>
      <c r="B123" s="34">
        <v>45716.0</v>
      </c>
      <c r="C123" s="35">
        <v>129725.0</v>
      </c>
      <c r="D123" s="35" t="s">
        <v>110</v>
      </c>
      <c r="E123" s="34">
        <v>45108.0</v>
      </c>
      <c r="F123" s="36">
        <f t="shared" si="4"/>
        <v>19</v>
      </c>
      <c r="G123" s="34">
        <v>45132.0</v>
      </c>
      <c r="H123" s="36">
        <f t="shared" si="5"/>
        <v>19</v>
      </c>
      <c r="I123" s="35" t="s">
        <v>131</v>
      </c>
      <c r="J123" s="35">
        <v>8000.0</v>
      </c>
      <c r="K123" s="38"/>
      <c r="L123" s="39"/>
      <c r="M123" s="39"/>
      <c r="N123" s="35" t="s">
        <v>17</v>
      </c>
      <c r="O123" s="39"/>
      <c r="P123" s="61"/>
      <c r="Q123" s="61"/>
      <c r="R123" s="61"/>
      <c r="S123" s="61"/>
      <c r="T123" s="61"/>
      <c r="U123" s="80"/>
      <c r="V123" s="80"/>
      <c r="W123" s="80"/>
    </row>
    <row r="124">
      <c r="A124" s="34">
        <v>45713.0</v>
      </c>
      <c r="B124" s="34">
        <v>45713.0</v>
      </c>
      <c r="C124" s="35">
        <v>217158.0</v>
      </c>
      <c r="D124" s="35" t="s">
        <v>113</v>
      </c>
      <c r="E124" s="34">
        <v>45413.0</v>
      </c>
      <c r="F124" s="36">
        <f t="shared" si="4"/>
        <v>9</v>
      </c>
      <c r="G124" s="34">
        <v>45450.0</v>
      </c>
      <c r="H124" s="36">
        <f t="shared" si="5"/>
        <v>8</v>
      </c>
      <c r="I124" s="35" t="s">
        <v>62</v>
      </c>
      <c r="J124" s="35">
        <v>106.0</v>
      </c>
      <c r="K124" s="48" t="s">
        <v>74</v>
      </c>
      <c r="L124" s="35" t="s">
        <v>54</v>
      </c>
      <c r="M124" s="34">
        <v>45713.0</v>
      </c>
      <c r="N124" s="35" t="s">
        <v>15</v>
      </c>
      <c r="O124" s="35" t="s">
        <v>654</v>
      </c>
      <c r="P124" s="61"/>
      <c r="Q124" s="61"/>
      <c r="R124" s="61"/>
      <c r="S124" s="61"/>
      <c r="T124" s="61"/>
      <c r="U124" s="80"/>
      <c r="V124" s="80"/>
      <c r="W124" s="80"/>
    </row>
    <row r="125">
      <c r="A125" s="34">
        <v>45705.0</v>
      </c>
      <c r="B125" s="34">
        <v>45707.0</v>
      </c>
      <c r="C125" s="35">
        <v>227639.0</v>
      </c>
      <c r="D125" s="35" t="s">
        <v>114</v>
      </c>
      <c r="E125" s="34">
        <v>45474.0</v>
      </c>
      <c r="F125" s="36">
        <f t="shared" si="4"/>
        <v>7</v>
      </c>
      <c r="G125" s="34">
        <v>45552.0</v>
      </c>
      <c r="H125" s="36">
        <f t="shared" si="5"/>
        <v>5</v>
      </c>
      <c r="I125" s="35" t="s">
        <v>265</v>
      </c>
      <c r="J125" s="39"/>
      <c r="K125" s="38"/>
      <c r="L125" s="39"/>
      <c r="M125" s="39"/>
      <c r="N125" s="35" t="s">
        <v>23</v>
      </c>
      <c r="O125" s="39"/>
      <c r="P125" s="61"/>
      <c r="Q125" s="61"/>
      <c r="R125" s="61"/>
      <c r="S125" s="61"/>
      <c r="T125" s="61"/>
      <c r="U125" s="80"/>
      <c r="V125" s="80"/>
      <c r="W125" s="80"/>
    </row>
    <row r="126">
      <c r="A126" s="34">
        <v>45705.0</v>
      </c>
      <c r="B126" s="34">
        <v>45707.0</v>
      </c>
      <c r="C126" s="35">
        <v>228085.0</v>
      </c>
      <c r="D126" s="35" t="s">
        <v>114</v>
      </c>
      <c r="E126" s="34">
        <v>45505.0</v>
      </c>
      <c r="F126" s="36">
        <f t="shared" si="4"/>
        <v>6</v>
      </c>
      <c r="G126" s="34">
        <v>45551.0</v>
      </c>
      <c r="H126" s="36">
        <f t="shared" si="5"/>
        <v>5</v>
      </c>
      <c r="I126" s="35" t="s">
        <v>43</v>
      </c>
      <c r="J126" s="39"/>
      <c r="K126" s="38"/>
      <c r="L126" s="39"/>
      <c r="M126" s="39"/>
      <c r="N126" s="35" t="s">
        <v>23</v>
      </c>
      <c r="O126" s="39"/>
      <c r="P126" s="61"/>
      <c r="Q126" s="61"/>
      <c r="R126" s="61"/>
      <c r="S126" s="61"/>
      <c r="T126" s="61"/>
      <c r="U126" s="80"/>
      <c r="V126" s="80"/>
      <c r="W126" s="80"/>
    </row>
    <row r="127">
      <c r="A127" s="34">
        <v>45705.0</v>
      </c>
      <c r="B127" s="34">
        <v>45716.0</v>
      </c>
      <c r="C127" s="35">
        <v>131446.0</v>
      </c>
      <c r="D127" s="35" t="s">
        <v>115</v>
      </c>
      <c r="E127" s="34">
        <v>44652.0</v>
      </c>
      <c r="F127" s="36">
        <f t="shared" si="4"/>
        <v>34</v>
      </c>
      <c r="G127" s="34">
        <v>44714.0</v>
      </c>
      <c r="H127" s="36">
        <f t="shared" si="5"/>
        <v>32</v>
      </c>
      <c r="I127" s="35" t="s">
        <v>265</v>
      </c>
      <c r="J127" s="39"/>
      <c r="K127" s="38"/>
      <c r="L127" s="39"/>
      <c r="M127" s="39"/>
      <c r="N127" s="35" t="s">
        <v>17</v>
      </c>
      <c r="O127" s="39"/>
      <c r="P127" s="61"/>
      <c r="Q127" s="61"/>
      <c r="R127" s="61"/>
      <c r="S127" s="61"/>
      <c r="T127" s="61"/>
      <c r="U127" s="80"/>
      <c r="V127" s="80"/>
      <c r="W127" s="80"/>
    </row>
    <row r="128">
      <c r="A128" s="34">
        <v>45705.0</v>
      </c>
      <c r="B128" s="34">
        <v>45716.0</v>
      </c>
      <c r="C128" s="35">
        <v>204922.0</v>
      </c>
      <c r="D128" s="35" t="s">
        <v>115</v>
      </c>
      <c r="E128" s="34">
        <v>45231.0</v>
      </c>
      <c r="F128" s="36">
        <f t="shared" si="4"/>
        <v>15</v>
      </c>
      <c r="G128" s="34">
        <v>45355.0</v>
      </c>
      <c r="H128" s="36">
        <f t="shared" si="5"/>
        <v>11</v>
      </c>
      <c r="I128" s="35" t="s">
        <v>67</v>
      </c>
      <c r="J128" s="39"/>
      <c r="K128" s="38"/>
      <c r="L128" s="39"/>
      <c r="M128" s="39"/>
      <c r="N128" s="35" t="s">
        <v>17</v>
      </c>
      <c r="O128" s="39"/>
      <c r="P128" s="61"/>
      <c r="Q128" s="61"/>
      <c r="R128" s="61"/>
      <c r="S128" s="61"/>
      <c r="T128" s="61"/>
      <c r="U128" s="80"/>
      <c r="V128" s="80"/>
      <c r="W128" s="80"/>
    </row>
    <row r="129">
      <c r="A129" s="34">
        <v>45705.0</v>
      </c>
      <c r="B129" s="34">
        <v>45716.0</v>
      </c>
      <c r="C129" s="35">
        <v>202628.0</v>
      </c>
      <c r="D129" s="35" t="s">
        <v>115</v>
      </c>
      <c r="E129" s="34">
        <v>45323.0</v>
      </c>
      <c r="F129" s="36">
        <f t="shared" si="4"/>
        <v>12</v>
      </c>
      <c r="G129" s="34">
        <v>45365.0</v>
      </c>
      <c r="H129" s="36">
        <f t="shared" si="5"/>
        <v>11</v>
      </c>
      <c r="I129" s="35" t="s">
        <v>268</v>
      </c>
      <c r="J129" s="35" t="s">
        <v>101</v>
      </c>
      <c r="K129" s="38"/>
      <c r="L129" s="39"/>
      <c r="M129" s="39"/>
      <c r="N129" s="35" t="s">
        <v>17</v>
      </c>
      <c r="O129" s="39"/>
      <c r="P129" s="61"/>
      <c r="Q129" s="61"/>
      <c r="R129" s="61"/>
      <c r="S129" s="61"/>
      <c r="T129" s="61"/>
      <c r="U129" s="80"/>
      <c r="V129" s="80"/>
      <c r="W129" s="80"/>
    </row>
    <row r="130">
      <c r="A130" s="34">
        <v>45705.0</v>
      </c>
      <c r="B130" s="34">
        <v>45716.0</v>
      </c>
      <c r="C130" s="35">
        <v>212268.0</v>
      </c>
      <c r="D130" s="35" t="s">
        <v>115</v>
      </c>
      <c r="E130" s="34">
        <v>45352.0</v>
      </c>
      <c r="F130" s="36">
        <f t="shared" si="4"/>
        <v>11</v>
      </c>
      <c r="G130" s="34">
        <v>45411.0</v>
      </c>
      <c r="H130" s="36">
        <f t="shared" si="5"/>
        <v>9</v>
      </c>
      <c r="I130" s="35" t="s">
        <v>43</v>
      </c>
      <c r="J130" s="39"/>
      <c r="K130" s="38"/>
      <c r="L130" s="39"/>
      <c r="M130" s="39"/>
      <c r="N130" s="35" t="s">
        <v>17</v>
      </c>
      <c r="O130" s="39"/>
      <c r="P130" s="61"/>
      <c r="Q130" s="61"/>
      <c r="R130" s="61"/>
      <c r="S130" s="61"/>
      <c r="T130" s="61"/>
      <c r="U130" s="80"/>
      <c r="V130" s="80"/>
      <c r="W130" s="80"/>
    </row>
    <row r="131">
      <c r="A131" s="34">
        <v>45705.0</v>
      </c>
      <c r="B131" s="34">
        <v>45705.0</v>
      </c>
      <c r="C131" s="35">
        <v>207346.0</v>
      </c>
      <c r="D131" s="35" t="s">
        <v>115</v>
      </c>
      <c r="E131" s="34">
        <v>45352.0</v>
      </c>
      <c r="F131" s="36">
        <f t="shared" si="4"/>
        <v>11</v>
      </c>
      <c r="G131" s="34">
        <v>45373.0</v>
      </c>
      <c r="H131" s="36">
        <f t="shared" si="5"/>
        <v>11</v>
      </c>
      <c r="I131" s="35" t="s">
        <v>49</v>
      </c>
      <c r="J131" s="35">
        <v>218.0</v>
      </c>
      <c r="K131" s="48">
        <v>9500.0</v>
      </c>
      <c r="L131" s="35" t="s">
        <v>70</v>
      </c>
      <c r="M131" s="34">
        <v>45705.0</v>
      </c>
      <c r="N131" s="35" t="s">
        <v>15</v>
      </c>
      <c r="O131" s="39"/>
      <c r="P131" s="61"/>
      <c r="Q131" s="61"/>
      <c r="R131" s="61"/>
      <c r="S131" s="61"/>
      <c r="T131" s="61"/>
      <c r="U131" s="80"/>
      <c r="V131" s="80"/>
      <c r="W131" s="80"/>
    </row>
    <row r="132">
      <c r="A132" s="34">
        <v>45705.0</v>
      </c>
      <c r="B132" s="34">
        <v>45716.0</v>
      </c>
      <c r="C132" s="35">
        <v>194530.0</v>
      </c>
      <c r="D132" s="35" t="s">
        <v>115</v>
      </c>
      <c r="E132" s="34">
        <v>44986.0</v>
      </c>
      <c r="F132" s="36">
        <f t="shared" si="4"/>
        <v>23</v>
      </c>
      <c r="G132" s="34">
        <v>45267.0</v>
      </c>
      <c r="H132" s="36">
        <f t="shared" si="5"/>
        <v>14</v>
      </c>
      <c r="I132" s="35" t="s">
        <v>46</v>
      </c>
      <c r="J132" s="35">
        <v>404.0</v>
      </c>
      <c r="K132" s="48"/>
      <c r="L132" s="39"/>
      <c r="M132" s="39"/>
      <c r="N132" s="35" t="s">
        <v>17</v>
      </c>
      <c r="O132" s="39"/>
      <c r="P132" s="61"/>
      <c r="Q132" s="61"/>
      <c r="R132" s="61"/>
      <c r="S132" s="61"/>
      <c r="T132" s="61"/>
      <c r="U132" s="80"/>
      <c r="V132" s="80"/>
      <c r="W132" s="80"/>
    </row>
    <row r="133">
      <c r="A133" s="34">
        <v>45705.0</v>
      </c>
      <c r="B133" s="34">
        <v>45716.0</v>
      </c>
      <c r="C133" s="35">
        <v>189228.0</v>
      </c>
      <c r="D133" s="35" t="s">
        <v>115</v>
      </c>
      <c r="E133" s="34">
        <v>45170.0</v>
      </c>
      <c r="F133" s="36">
        <f t="shared" si="4"/>
        <v>17</v>
      </c>
      <c r="G133" s="37">
        <v>45219.0</v>
      </c>
      <c r="H133" s="36">
        <f t="shared" si="5"/>
        <v>16</v>
      </c>
      <c r="I133" s="35" t="s">
        <v>49</v>
      </c>
      <c r="J133" s="39"/>
      <c r="K133" s="38"/>
      <c r="L133" s="39"/>
      <c r="M133" s="39"/>
      <c r="N133" s="35" t="s">
        <v>17</v>
      </c>
      <c r="O133" s="39"/>
      <c r="P133" s="61"/>
      <c r="Q133" s="61"/>
      <c r="R133" s="61"/>
      <c r="S133" s="61"/>
      <c r="T133" s="61"/>
      <c r="U133" s="80"/>
      <c r="V133" s="80"/>
      <c r="W133" s="80"/>
    </row>
    <row r="134">
      <c r="A134" s="34">
        <v>45705.0</v>
      </c>
      <c r="B134" s="34">
        <v>45716.0</v>
      </c>
      <c r="C134" s="35">
        <v>98603.0</v>
      </c>
      <c r="D134" s="35" t="s">
        <v>116</v>
      </c>
      <c r="E134" s="34">
        <v>44652.0</v>
      </c>
      <c r="F134" s="36">
        <f t="shared" si="4"/>
        <v>34</v>
      </c>
      <c r="G134" s="34">
        <v>44435.0</v>
      </c>
      <c r="H134" s="36">
        <f t="shared" si="5"/>
        <v>42</v>
      </c>
      <c r="I134" s="35" t="s">
        <v>265</v>
      </c>
      <c r="J134" s="39"/>
      <c r="K134" s="38"/>
      <c r="L134" s="39"/>
      <c r="M134" s="39"/>
      <c r="N134" s="35" t="s">
        <v>17</v>
      </c>
      <c r="O134" s="39"/>
      <c r="P134" s="61"/>
      <c r="Q134" s="61"/>
      <c r="R134" s="61"/>
      <c r="S134" s="61"/>
      <c r="T134" s="61"/>
      <c r="U134" s="80"/>
      <c r="V134" s="80"/>
      <c r="W134" s="80"/>
    </row>
    <row r="135">
      <c r="A135" s="34">
        <v>45705.0</v>
      </c>
      <c r="B135" s="34">
        <v>45716.0</v>
      </c>
      <c r="C135" s="35">
        <v>213249.0</v>
      </c>
      <c r="D135" s="35" t="s">
        <v>116</v>
      </c>
      <c r="E135" s="34">
        <v>45323.0</v>
      </c>
      <c r="F135" s="36">
        <f t="shared" si="4"/>
        <v>12</v>
      </c>
      <c r="G135" s="34">
        <v>45418.0</v>
      </c>
      <c r="H135" s="36">
        <f t="shared" si="5"/>
        <v>9</v>
      </c>
      <c r="I135" s="35" t="s">
        <v>268</v>
      </c>
      <c r="J135" s="35">
        <v>308.0</v>
      </c>
      <c r="K135" s="38"/>
      <c r="L135" s="39"/>
      <c r="M135" s="39"/>
      <c r="N135" s="35" t="s">
        <v>17</v>
      </c>
      <c r="O135" s="39"/>
      <c r="P135" s="61"/>
      <c r="Q135" s="61"/>
      <c r="R135" s="61"/>
      <c r="S135" s="61"/>
      <c r="T135" s="61"/>
      <c r="U135" s="80"/>
      <c r="V135" s="80"/>
      <c r="W135" s="80"/>
    </row>
    <row r="136">
      <c r="A136" s="34">
        <v>45705.0</v>
      </c>
      <c r="B136" s="34">
        <v>45707.0</v>
      </c>
      <c r="C136" s="35">
        <v>220380.0</v>
      </c>
      <c r="D136" s="35" t="s">
        <v>116</v>
      </c>
      <c r="E136" s="34">
        <v>45352.0</v>
      </c>
      <c r="F136" s="36">
        <f t="shared" si="4"/>
        <v>11</v>
      </c>
      <c r="G136" s="34">
        <v>45481.0</v>
      </c>
      <c r="H136" s="36">
        <f t="shared" si="5"/>
        <v>7</v>
      </c>
      <c r="I136" s="35" t="s">
        <v>49</v>
      </c>
      <c r="J136" s="39"/>
      <c r="K136" s="38"/>
      <c r="L136" s="39"/>
      <c r="M136" s="39"/>
      <c r="N136" s="35" t="s">
        <v>23</v>
      </c>
      <c r="O136" s="39"/>
      <c r="P136" s="61"/>
      <c r="Q136" s="61"/>
      <c r="R136" s="61"/>
      <c r="S136" s="61"/>
      <c r="T136" s="61"/>
      <c r="U136" s="80"/>
      <c r="V136" s="80"/>
      <c r="W136" s="80"/>
    </row>
    <row r="137">
      <c r="A137" s="34">
        <v>45705.0</v>
      </c>
      <c r="B137" s="34">
        <v>45716.0</v>
      </c>
      <c r="C137" s="35">
        <v>234574.0</v>
      </c>
      <c r="D137" s="35" t="s">
        <v>116</v>
      </c>
      <c r="E137" s="34">
        <v>45597.0</v>
      </c>
      <c r="F137" s="36">
        <f t="shared" si="4"/>
        <v>3</v>
      </c>
      <c r="G137" s="37">
        <v>45615.0</v>
      </c>
      <c r="H137" s="36">
        <f t="shared" si="5"/>
        <v>3</v>
      </c>
      <c r="I137" s="35" t="s">
        <v>43</v>
      </c>
      <c r="J137" s="39"/>
      <c r="K137" s="38"/>
      <c r="L137" s="39"/>
      <c r="M137" s="39"/>
      <c r="N137" s="35" t="s">
        <v>17</v>
      </c>
      <c r="O137" s="39"/>
      <c r="P137" s="61"/>
      <c r="Q137" s="61"/>
      <c r="R137" s="61"/>
      <c r="S137" s="61"/>
      <c r="T137" s="61"/>
      <c r="U137" s="80"/>
      <c r="V137" s="80"/>
      <c r="W137" s="80"/>
    </row>
    <row r="138">
      <c r="A138" s="34">
        <v>45705.0</v>
      </c>
      <c r="B138" s="34">
        <v>45716.0</v>
      </c>
      <c r="C138" s="35">
        <v>159843.0</v>
      </c>
      <c r="D138" s="35" t="s">
        <v>117</v>
      </c>
      <c r="E138" s="34">
        <v>44896.0</v>
      </c>
      <c r="F138" s="36">
        <f t="shared" si="4"/>
        <v>26</v>
      </c>
      <c r="G138" s="34">
        <v>44958.0</v>
      </c>
      <c r="H138" s="36">
        <f t="shared" si="5"/>
        <v>24</v>
      </c>
      <c r="I138" s="35" t="s">
        <v>265</v>
      </c>
      <c r="J138" s="39"/>
      <c r="K138" s="38"/>
      <c r="L138" s="39"/>
      <c r="M138" s="39"/>
      <c r="N138" s="35" t="s">
        <v>17</v>
      </c>
      <c r="O138" s="39"/>
      <c r="P138" s="61"/>
      <c r="Q138" s="61"/>
      <c r="R138" s="61"/>
      <c r="S138" s="61"/>
      <c r="T138" s="61"/>
      <c r="U138" s="80"/>
      <c r="V138" s="80"/>
      <c r="W138" s="80"/>
    </row>
    <row r="139">
      <c r="A139" s="34">
        <v>45706.0</v>
      </c>
      <c r="B139" s="34">
        <v>45706.0</v>
      </c>
      <c r="C139" s="35">
        <v>183484.0</v>
      </c>
      <c r="D139" s="35" t="s">
        <v>117</v>
      </c>
      <c r="E139" s="34">
        <v>45078.0</v>
      </c>
      <c r="F139" s="36">
        <f t="shared" si="4"/>
        <v>20</v>
      </c>
      <c r="G139" s="34">
        <v>45117.0</v>
      </c>
      <c r="H139" s="36">
        <f t="shared" si="5"/>
        <v>19</v>
      </c>
      <c r="I139" s="35" t="s">
        <v>62</v>
      </c>
      <c r="J139" s="35">
        <v>129.0</v>
      </c>
      <c r="K139" s="48" t="s">
        <v>74</v>
      </c>
      <c r="L139" s="35" t="s">
        <v>54</v>
      </c>
      <c r="M139" s="34">
        <v>45706.0</v>
      </c>
      <c r="N139" s="35" t="s">
        <v>15</v>
      </c>
      <c r="O139" s="35" t="s">
        <v>253</v>
      </c>
      <c r="P139" s="61"/>
      <c r="Q139" s="61"/>
      <c r="R139" s="61"/>
      <c r="S139" s="61"/>
      <c r="T139" s="61"/>
      <c r="U139" s="80"/>
      <c r="V139" s="80"/>
      <c r="W139" s="80"/>
    </row>
    <row r="140">
      <c r="A140" s="34">
        <v>45705.0</v>
      </c>
      <c r="B140" s="34">
        <v>45713.0</v>
      </c>
      <c r="C140" s="35">
        <v>182787.0</v>
      </c>
      <c r="D140" s="35" t="s">
        <v>117</v>
      </c>
      <c r="E140" s="34">
        <v>45170.0</v>
      </c>
      <c r="F140" s="36">
        <f t="shared" si="4"/>
        <v>17</v>
      </c>
      <c r="G140" s="34">
        <v>45329.0</v>
      </c>
      <c r="H140" s="36">
        <f t="shared" si="5"/>
        <v>12</v>
      </c>
      <c r="I140" s="35" t="s">
        <v>39</v>
      </c>
      <c r="J140" s="39"/>
      <c r="K140" s="48" t="s">
        <v>74</v>
      </c>
      <c r="L140" s="39"/>
      <c r="M140" s="39"/>
      <c r="N140" s="35" t="s">
        <v>21</v>
      </c>
      <c r="O140" s="35" t="s">
        <v>688</v>
      </c>
      <c r="P140" s="61"/>
      <c r="Q140" s="61"/>
      <c r="R140" s="61"/>
      <c r="S140" s="61"/>
      <c r="T140" s="61"/>
      <c r="U140" s="80"/>
      <c r="V140" s="80"/>
      <c r="W140" s="80"/>
    </row>
    <row r="141">
      <c r="A141" s="34">
        <v>45705.0</v>
      </c>
      <c r="B141" s="34">
        <v>45716.0</v>
      </c>
      <c r="C141" s="35">
        <v>192698.0</v>
      </c>
      <c r="D141" s="35" t="s">
        <v>117</v>
      </c>
      <c r="E141" s="34">
        <v>45292.0</v>
      </c>
      <c r="F141" s="36">
        <f t="shared" si="4"/>
        <v>13</v>
      </c>
      <c r="G141" s="34">
        <v>45309.0</v>
      </c>
      <c r="H141" s="36">
        <f t="shared" si="5"/>
        <v>13</v>
      </c>
      <c r="I141" s="35" t="s">
        <v>62</v>
      </c>
      <c r="J141" s="39"/>
      <c r="K141" s="38"/>
      <c r="L141" s="39"/>
      <c r="M141" s="39"/>
      <c r="N141" s="35" t="s">
        <v>17</v>
      </c>
      <c r="O141" s="39"/>
      <c r="P141" s="61"/>
      <c r="Q141" s="61"/>
      <c r="R141" s="61"/>
      <c r="S141" s="61"/>
      <c r="T141" s="61"/>
      <c r="U141" s="80"/>
      <c r="V141" s="80"/>
      <c r="W141" s="80"/>
    </row>
    <row r="142">
      <c r="A142" s="34">
        <v>45705.0</v>
      </c>
      <c r="B142" s="34">
        <v>45716.0</v>
      </c>
      <c r="C142" s="35">
        <v>192848.0</v>
      </c>
      <c r="D142" s="35" t="s">
        <v>117</v>
      </c>
      <c r="E142" s="34">
        <v>45200.0</v>
      </c>
      <c r="F142" s="36">
        <f t="shared" si="4"/>
        <v>16</v>
      </c>
      <c r="G142" s="37">
        <v>45244.0</v>
      </c>
      <c r="H142" s="36">
        <f t="shared" si="5"/>
        <v>15</v>
      </c>
      <c r="I142" s="35" t="s">
        <v>49</v>
      </c>
      <c r="J142" s="35" t="s">
        <v>150</v>
      </c>
      <c r="K142" s="38"/>
      <c r="L142" s="39"/>
      <c r="M142" s="39"/>
      <c r="N142" s="35" t="s">
        <v>17</v>
      </c>
      <c r="O142" s="39"/>
      <c r="P142" s="61"/>
      <c r="Q142" s="61"/>
      <c r="R142" s="61"/>
      <c r="S142" s="61"/>
      <c r="T142" s="61"/>
      <c r="U142" s="80"/>
      <c r="V142" s="80"/>
      <c r="W142" s="80"/>
    </row>
    <row r="143">
      <c r="A143" s="34">
        <v>45707.0</v>
      </c>
      <c r="B143" s="34">
        <v>45707.0</v>
      </c>
      <c r="C143" s="35">
        <v>217951.0</v>
      </c>
      <c r="D143" s="35" t="s">
        <v>117</v>
      </c>
      <c r="E143" s="34">
        <v>45323.0</v>
      </c>
      <c r="F143" s="36">
        <f t="shared" si="4"/>
        <v>12</v>
      </c>
      <c r="G143" s="34">
        <v>45456.0</v>
      </c>
      <c r="H143" s="36">
        <f t="shared" si="5"/>
        <v>8</v>
      </c>
      <c r="I143" s="35" t="s">
        <v>268</v>
      </c>
      <c r="J143" s="35" t="s">
        <v>101</v>
      </c>
      <c r="K143" s="48">
        <v>3000.0</v>
      </c>
      <c r="L143" s="35" t="s">
        <v>68</v>
      </c>
      <c r="M143" s="34">
        <v>45707.0</v>
      </c>
      <c r="N143" s="35" t="s">
        <v>20</v>
      </c>
      <c r="O143" s="35" t="s">
        <v>689</v>
      </c>
      <c r="P143" s="61"/>
      <c r="Q143" s="61"/>
      <c r="R143" s="61"/>
      <c r="S143" s="61"/>
      <c r="T143" s="61"/>
      <c r="U143" s="80"/>
      <c r="V143" s="80"/>
      <c r="W143" s="80"/>
    </row>
    <row r="144">
      <c r="A144" s="34">
        <v>45705.0</v>
      </c>
      <c r="B144" s="34">
        <v>45716.0</v>
      </c>
      <c r="C144" s="35">
        <v>216247.0</v>
      </c>
      <c r="D144" s="35" t="s">
        <v>117</v>
      </c>
      <c r="E144" s="34">
        <v>45383.0</v>
      </c>
      <c r="F144" s="36">
        <f t="shared" si="4"/>
        <v>10</v>
      </c>
      <c r="G144" s="34">
        <v>45441.0</v>
      </c>
      <c r="H144" s="36">
        <f t="shared" si="5"/>
        <v>8</v>
      </c>
      <c r="I144" s="35" t="s">
        <v>265</v>
      </c>
      <c r="J144" s="35" t="s">
        <v>195</v>
      </c>
      <c r="K144" s="38"/>
      <c r="L144" s="39"/>
      <c r="M144" s="39"/>
      <c r="N144" s="35" t="s">
        <v>17</v>
      </c>
      <c r="O144" s="39"/>
      <c r="P144" s="61"/>
      <c r="Q144" s="61"/>
      <c r="R144" s="61"/>
      <c r="S144" s="61"/>
      <c r="T144" s="61"/>
      <c r="U144" s="80"/>
      <c r="V144" s="80"/>
      <c r="W144" s="80"/>
    </row>
    <row r="145">
      <c r="A145" s="34">
        <v>45705.0</v>
      </c>
      <c r="B145" s="34">
        <v>45716.0</v>
      </c>
      <c r="C145" s="35">
        <v>228988.0</v>
      </c>
      <c r="D145" s="35" t="s">
        <v>117</v>
      </c>
      <c r="E145" s="34">
        <v>45505.0</v>
      </c>
      <c r="F145" s="36">
        <f t="shared" si="4"/>
        <v>6</v>
      </c>
      <c r="G145" s="34">
        <v>45559.0</v>
      </c>
      <c r="H145" s="36">
        <f t="shared" si="5"/>
        <v>5</v>
      </c>
      <c r="I145" s="35" t="s">
        <v>268</v>
      </c>
      <c r="J145" s="39"/>
      <c r="K145" s="38"/>
      <c r="L145" s="39"/>
      <c r="M145" s="39"/>
      <c r="N145" s="35" t="s">
        <v>17</v>
      </c>
      <c r="O145" s="39"/>
      <c r="P145" s="61"/>
      <c r="Q145" s="61"/>
      <c r="R145" s="61"/>
      <c r="S145" s="61"/>
      <c r="T145" s="61"/>
      <c r="U145" s="80"/>
      <c r="V145" s="80"/>
      <c r="W145" s="80"/>
    </row>
    <row r="146">
      <c r="A146" s="34">
        <v>45705.0</v>
      </c>
      <c r="B146" s="34">
        <v>45706.0</v>
      </c>
      <c r="C146" s="35">
        <v>231713.0</v>
      </c>
      <c r="D146" s="35" t="s">
        <v>117</v>
      </c>
      <c r="E146" s="34">
        <v>45292.0</v>
      </c>
      <c r="F146" s="36">
        <f t="shared" si="4"/>
        <v>13</v>
      </c>
      <c r="G146" s="37">
        <v>45586.0</v>
      </c>
      <c r="H146" s="36">
        <f t="shared" si="5"/>
        <v>4</v>
      </c>
      <c r="I146" s="35" t="s">
        <v>62</v>
      </c>
      <c r="J146" s="35">
        <v>120.0</v>
      </c>
      <c r="K146" s="38"/>
      <c r="L146" s="39"/>
      <c r="M146" s="34"/>
      <c r="N146" s="35" t="s">
        <v>21</v>
      </c>
      <c r="O146" s="35" t="s">
        <v>683</v>
      </c>
      <c r="P146" s="61"/>
      <c r="Q146" s="61"/>
      <c r="R146" s="61"/>
      <c r="S146" s="61"/>
      <c r="T146" s="61"/>
      <c r="U146" s="80"/>
      <c r="V146" s="80"/>
      <c r="W146" s="80"/>
    </row>
    <row r="147">
      <c r="A147" s="34">
        <v>45705.0</v>
      </c>
      <c r="B147" s="34">
        <v>45716.0</v>
      </c>
      <c r="C147" s="35">
        <v>232620.0</v>
      </c>
      <c r="D147" s="35" t="s">
        <v>117</v>
      </c>
      <c r="E147" s="34">
        <v>45505.0</v>
      </c>
      <c r="F147" s="36">
        <f t="shared" si="4"/>
        <v>6</v>
      </c>
      <c r="G147" s="37">
        <v>45593.0</v>
      </c>
      <c r="H147" s="36">
        <f t="shared" si="5"/>
        <v>4</v>
      </c>
      <c r="I147" s="35" t="s">
        <v>268</v>
      </c>
      <c r="J147" s="39"/>
      <c r="K147" s="38"/>
      <c r="L147" s="39"/>
      <c r="M147" s="39"/>
      <c r="N147" s="35" t="s">
        <v>17</v>
      </c>
      <c r="O147" s="39"/>
      <c r="P147" s="61"/>
      <c r="Q147" s="61"/>
      <c r="R147" s="61"/>
      <c r="S147" s="61"/>
      <c r="T147" s="61"/>
      <c r="U147" s="80"/>
      <c r="V147" s="80"/>
      <c r="W147" s="80"/>
    </row>
    <row r="148">
      <c r="A148" s="34">
        <v>45705.0</v>
      </c>
      <c r="B148" s="34">
        <v>45716.0</v>
      </c>
      <c r="C148" s="35">
        <v>239827.0</v>
      </c>
      <c r="D148" s="35" t="s">
        <v>117</v>
      </c>
      <c r="E148" s="34">
        <v>45352.0</v>
      </c>
      <c r="F148" s="36">
        <f t="shared" si="4"/>
        <v>11</v>
      </c>
      <c r="G148" s="34">
        <v>45677.0</v>
      </c>
      <c r="H148" s="36">
        <f t="shared" si="5"/>
        <v>1</v>
      </c>
      <c r="I148" s="35" t="s">
        <v>39</v>
      </c>
      <c r="J148" s="39"/>
      <c r="K148" s="38"/>
      <c r="L148" s="39"/>
      <c r="M148" s="39"/>
      <c r="N148" s="35" t="s">
        <v>17</v>
      </c>
      <c r="O148" s="39"/>
      <c r="P148" s="61"/>
      <c r="Q148" s="61"/>
      <c r="R148" s="61"/>
      <c r="S148" s="61"/>
      <c r="T148" s="61"/>
      <c r="U148" s="80"/>
      <c r="V148" s="80"/>
      <c r="W148" s="80"/>
    </row>
    <row r="149">
      <c r="A149" s="34">
        <v>45705.0</v>
      </c>
      <c r="B149" s="34">
        <v>45716.0</v>
      </c>
      <c r="C149" s="35">
        <v>132107.0</v>
      </c>
      <c r="D149" s="35" t="s">
        <v>125</v>
      </c>
      <c r="E149" s="34">
        <v>44621.0</v>
      </c>
      <c r="F149" s="36">
        <f t="shared" si="4"/>
        <v>35</v>
      </c>
      <c r="G149" s="34">
        <v>44719.0</v>
      </c>
      <c r="H149" s="36">
        <f t="shared" si="5"/>
        <v>32</v>
      </c>
      <c r="I149" s="35" t="s">
        <v>118</v>
      </c>
      <c r="J149" s="39"/>
      <c r="K149" s="38"/>
      <c r="L149" s="39"/>
      <c r="M149" s="39"/>
      <c r="N149" s="35" t="s">
        <v>17</v>
      </c>
      <c r="O149" s="39"/>
      <c r="P149" s="61"/>
      <c r="Q149" s="61"/>
      <c r="R149" s="61"/>
      <c r="S149" s="61"/>
      <c r="T149" s="61"/>
      <c r="U149" s="80"/>
      <c r="V149" s="80"/>
      <c r="W149" s="80"/>
    </row>
    <row r="150">
      <c r="A150" s="34">
        <v>45705.0</v>
      </c>
      <c r="B150" s="34">
        <v>45716.0</v>
      </c>
      <c r="C150" s="35">
        <v>204055.0</v>
      </c>
      <c r="D150" s="35" t="s">
        <v>125</v>
      </c>
      <c r="E150" s="34">
        <v>45261.0</v>
      </c>
      <c r="F150" s="36">
        <f t="shared" si="4"/>
        <v>14</v>
      </c>
      <c r="G150" s="34">
        <v>45349.0</v>
      </c>
      <c r="H150" s="36">
        <f t="shared" si="5"/>
        <v>12</v>
      </c>
      <c r="I150" s="35" t="s">
        <v>43</v>
      </c>
      <c r="J150" s="39"/>
      <c r="K150" s="38"/>
      <c r="L150" s="39"/>
      <c r="M150" s="39"/>
      <c r="N150" s="35" t="s">
        <v>17</v>
      </c>
      <c r="O150" s="39"/>
      <c r="P150" s="61"/>
      <c r="Q150" s="61"/>
      <c r="R150" s="61"/>
      <c r="S150" s="61"/>
      <c r="T150" s="61"/>
      <c r="U150" s="80"/>
      <c r="V150" s="80"/>
      <c r="W150" s="80"/>
    </row>
    <row r="151">
      <c r="A151" s="34">
        <v>45705.0</v>
      </c>
      <c r="B151" s="34">
        <v>45716.0</v>
      </c>
      <c r="C151" s="35">
        <v>221349.0</v>
      </c>
      <c r="D151" s="35" t="s">
        <v>125</v>
      </c>
      <c r="E151" s="34">
        <v>45323.0</v>
      </c>
      <c r="F151" s="36">
        <f t="shared" si="4"/>
        <v>12</v>
      </c>
      <c r="G151" s="34">
        <v>45485.0</v>
      </c>
      <c r="H151" s="36">
        <f t="shared" si="5"/>
        <v>7</v>
      </c>
      <c r="I151" s="35" t="s">
        <v>47</v>
      </c>
      <c r="J151" s="35">
        <v>1001.0</v>
      </c>
      <c r="K151" s="38"/>
      <c r="L151" s="39"/>
      <c r="M151" s="39"/>
      <c r="N151" s="35" t="s">
        <v>17</v>
      </c>
      <c r="O151" s="39"/>
      <c r="P151" s="61"/>
      <c r="Q151" s="61"/>
      <c r="R151" s="61"/>
      <c r="S151" s="61"/>
      <c r="T151" s="61"/>
      <c r="U151" s="80"/>
      <c r="V151" s="80"/>
      <c r="W151" s="80"/>
    </row>
    <row r="152">
      <c r="A152" s="34">
        <v>45705.0</v>
      </c>
      <c r="B152" s="34">
        <v>45709.0</v>
      </c>
      <c r="C152" s="35">
        <v>205520.0</v>
      </c>
      <c r="D152" s="35" t="s">
        <v>125</v>
      </c>
      <c r="E152" s="34">
        <v>45352.0</v>
      </c>
      <c r="F152" s="36">
        <f t="shared" si="4"/>
        <v>11</v>
      </c>
      <c r="G152" s="34">
        <v>45363.0</v>
      </c>
      <c r="H152" s="36">
        <f t="shared" si="5"/>
        <v>11</v>
      </c>
      <c r="I152" s="35" t="s">
        <v>43</v>
      </c>
      <c r="J152" s="35">
        <v>312.0</v>
      </c>
      <c r="K152" s="38"/>
      <c r="L152" s="35" t="s">
        <v>54</v>
      </c>
      <c r="M152" s="34">
        <v>45709.0</v>
      </c>
      <c r="N152" s="35" t="s">
        <v>20</v>
      </c>
      <c r="O152" s="35" t="s">
        <v>690</v>
      </c>
      <c r="P152" s="61"/>
      <c r="Q152" s="61"/>
      <c r="R152" s="61"/>
      <c r="S152" s="61"/>
      <c r="T152" s="61"/>
      <c r="U152" s="80"/>
      <c r="V152" s="80"/>
      <c r="W152" s="80"/>
    </row>
    <row r="153">
      <c r="A153" s="34">
        <v>45705.0</v>
      </c>
      <c r="B153" s="34">
        <v>45707.0</v>
      </c>
      <c r="C153" s="35">
        <v>225292.0</v>
      </c>
      <c r="D153" s="35" t="s">
        <v>125</v>
      </c>
      <c r="E153" s="34">
        <v>45474.0</v>
      </c>
      <c r="F153" s="36">
        <f t="shared" si="4"/>
        <v>7</v>
      </c>
      <c r="G153" s="34">
        <v>45523.0</v>
      </c>
      <c r="H153" s="36">
        <f t="shared" si="5"/>
        <v>6</v>
      </c>
      <c r="I153" s="35" t="s">
        <v>46</v>
      </c>
      <c r="J153" s="39"/>
      <c r="K153" s="38"/>
      <c r="L153" s="39"/>
      <c r="M153" s="39"/>
      <c r="N153" s="35" t="s">
        <v>21</v>
      </c>
      <c r="O153" s="39"/>
      <c r="P153" s="61"/>
      <c r="Q153" s="61"/>
      <c r="R153" s="61"/>
      <c r="S153" s="61"/>
      <c r="T153" s="61"/>
      <c r="U153" s="80"/>
      <c r="V153" s="80"/>
      <c r="W153" s="80"/>
    </row>
    <row r="154">
      <c r="A154" s="34">
        <v>45705.0</v>
      </c>
      <c r="B154" s="34">
        <v>45716.0</v>
      </c>
      <c r="C154" s="35">
        <v>240644.0</v>
      </c>
      <c r="D154" s="35" t="s">
        <v>125</v>
      </c>
      <c r="E154" s="34">
        <v>44593.0</v>
      </c>
      <c r="F154" s="36">
        <f t="shared" si="4"/>
        <v>36</v>
      </c>
      <c r="G154" s="34">
        <v>45685.0</v>
      </c>
      <c r="H154" s="36">
        <f t="shared" si="5"/>
        <v>1</v>
      </c>
      <c r="I154" s="35" t="s">
        <v>46</v>
      </c>
      <c r="J154" s="39"/>
      <c r="K154" s="38"/>
      <c r="L154" s="39"/>
      <c r="M154" s="39"/>
      <c r="N154" s="35" t="s">
        <v>17</v>
      </c>
      <c r="O154" s="39"/>
      <c r="P154" s="61"/>
      <c r="Q154" s="61"/>
      <c r="R154" s="61"/>
      <c r="S154" s="61"/>
      <c r="T154" s="61"/>
      <c r="U154" s="80"/>
      <c r="V154" s="80"/>
      <c r="W154" s="80"/>
    </row>
    <row r="155">
      <c r="A155" s="34">
        <v>45705.0</v>
      </c>
      <c r="B155" s="34">
        <v>45716.0</v>
      </c>
      <c r="C155" s="35">
        <v>168424.0</v>
      </c>
      <c r="D155" s="35" t="s">
        <v>128</v>
      </c>
      <c r="E155" s="34">
        <v>44958.0</v>
      </c>
      <c r="F155" s="36">
        <f t="shared" si="4"/>
        <v>24</v>
      </c>
      <c r="G155" s="34">
        <v>45037.0</v>
      </c>
      <c r="H155" s="36">
        <f t="shared" si="5"/>
        <v>22</v>
      </c>
      <c r="I155" s="35" t="s">
        <v>118</v>
      </c>
      <c r="J155" s="35">
        <v>619.0</v>
      </c>
      <c r="K155" s="38"/>
      <c r="L155" s="39"/>
      <c r="M155" s="39"/>
      <c r="N155" s="35" t="s">
        <v>17</v>
      </c>
      <c r="O155" s="39"/>
      <c r="P155" s="61"/>
      <c r="Q155" s="61"/>
      <c r="R155" s="61"/>
      <c r="S155" s="61"/>
      <c r="T155" s="61"/>
      <c r="U155" s="80"/>
      <c r="V155" s="80"/>
      <c r="W155" s="80"/>
    </row>
    <row r="156">
      <c r="A156" s="34">
        <v>45705.0</v>
      </c>
      <c r="B156" s="34">
        <v>45709.0</v>
      </c>
      <c r="C156" s="35">
        <v>183281.0</v>
      </c>
      <c r="D156" s="35" t="s">
        <v>128</v>
      </c>
      <c r="E156" s="34">
        <v>45139.0</v>
      </c>
      <c r="F156" s="36">
        <f t="shared" si="4"/>
        <v>18</v>
      </c>
      <c r="G156" s="34">
        <v>45160.0</v>
      </c>
      <c r="H156" s="36">
        <f t="shared" si="5"/>
        <v>18</v>
      </c>
      <c r="I156" s="35" t="s">
        <v>49</v>
      </c>
      <c r="J156" s="35">
        <v>208.0</v>
      </c>
      <c r="K156" s="38"/>
      <c r="L156" s="35" t="s">
        <v>54</v>
      </c>
      <c r="M156" s="34">
        <v>45709.0</v>
      </c>
      <c r="N156" s="35" t="s">
        <v>15</v>
      </c>
      <c r="O156" s="35" t="s">
        <v>654</v>
      </c>
      <c r="P156" s="61"/>
      <c r="Q156" s="61"/>
      <c r="R156" s="61"/>
      <c r="S156" s="61"/>
      <c r="T156" s="61"/>
      <c r="U156" s="80"/>
      <c r="V156" s="80"/>
      <c r="W156" s="80"/>
    </row>
    <row r="157">
      <c r="A157" s="34">
        <v>45705.0</v>
      </c>
      <c r="B157" s="34">
        <v>45716.0</v>
      </c>
      <c r="C157" s="35">
        <v>215925.0</v>
      </c>
      <c r="D157" s="35" t="s">
        <v>128</v>
      </c>
      <c r="E157" s="34">
        <v>45292.0</v>
      </c>
      <c r="F157" s="36">
        <f t="shared" si="4"/>
        <v>13</v>
      </c>
      <c r="G157" s="34">
        <v>45436.0</v>
      </c>
      <c r="H157" s="36">
        <f t="shared" si="5"/>
        <v>9</v>
      </c>
      <c r="I157" s="35" t="s">
        <v>265</v>
      </c>
      <c r="J157" s="39"/>
      <c r="K157" s="38"/>
      <c r="L157" s="39"/>
      <c r="M157" s="39"/>
      <c r="N157" s="35" t="s">
        <v>17</v>
      </c>
      <c r="O157" s="39"/>
      <c r="P157" s="61"/>
      <c r="Q157" s="61"/>
      <c r="R157" s="61"/>
      <c r="S157" s="61"/>
      <c r="T157" s="61"/>
      <c r="U157" s="80"/>
      <c r="V157" s="80"/>
      <c r="W157" s="80"/>
    </row>
    <row r="158">
      <c r="A158" s="34">
        <v>45705.0</v>
      </c>
      <c r="B158" s="34">
        <v>45709.0</v>
      </c>
      <c r="C158" s="35">
        <v>183796.0</v>
      </c>
      <c r="D158" s="35" t="s">
        <v>128</v>
      </c>
      <c r="E158" s="34">
        <v>45413.0</v>
      </c>
      <c r="F158" s="36">
        <f t="shared" si="4"/>
        <v>9</v>
      </c>
      <c r="G158" s="34">
        <v>45463.0</v>
      </c>
      <c r="H158" s="36">
        <f t="shared" si="5"/>
        <v>8</v>
      </c>
      <c r="I158" s="35" t="s">
        <v>43</v>
      </c>
      <c r="J158" s="35">
        <v>312.0</v>
      </c>
      <c r="K158" s="38"/>
      <c r="L158" s="35" t="s">
        <v>54</v>
      </c>
      <c r="M158" s="34">
        <v>45709.0</v>
      </c>
      <c r="N158" s="35" t="s">
        <v>20</v>
      </c>
      <c r="O158" s="35" t="s">
        <v>691</v>
      </c>
      <c r="P158" s="61"/>
      <c r="Q158" s="61"/>
      <c r="R158" s="61"/>
      <c r="S158" s="61"/>
      <c r="T158" s="61"/>
      <c r="U158" s="80"/>
      <c r="V158" s="80"/>
      <c r="W158" s="80"/>
    </row>
    <row r="159">
      <c r="A159" s="34">
        <v>45705.0</v>
      </c>
      <c r="B159" s="34">
        <v>45709.0</v>
      </c>
      <c r="C159" s="35">
        <v>218128.0</v>
      </c>
      <c r="D159" s="35" t="s">
        <v>128</v>
      </c>
      <c r="E159" s="34">
        <v>45413.0</v>
      </c>
      <c r="F159" s="36">
        <f t="shared" si="4"/>
        <v>9</v>
      </c>
      <c r="G159" s="34">
        <v>45460.0</v>
      </c>
      <c r="H159" s="36">
        <f t="shared" si="5"/>
        <v>8</v>
      </c>
      <c r="I159" s="35" t="s">
        <v>49</v>
      </c>
      <c r="J159" s="35">
        <v>212.0</v>
      </c>
      <c r="K159" s="38"/>
      <c r="L159" s="35" t="s">
        <v>54</v>
      </c>
      <c r="M159" s="34">
        <v>45709.0</v>
      </c>
      <c r="N159" s="35" t="s">
        <v>15</v>
      </c>
      <c r="O159" s="35" t="s">
        <v>55</v>
      </c>
      <c r="P159" s="61"/>
      <c r="Q159" s="61"/>
      <c r="R159" s="61"/>
      <c r="S159" s="61"/>
      <c r="T159" s="61"/>
      <c r="U159" s="80"/>
      <c r="V159" s="80"/>
      <c r="W159" s="80"/>
    </row>
    <row r="160">
      <c r="A160" s="34">
        <v>45705.0</v>
      </c>
      <c r="B160" s="34">
        <v>45707.0</v>
      </c>
      <c r="C160" s="35">
        <v>213335.0</v>
      </c>
      <c r="D160" s="35" t="s">
        <v>128</v>
      </c>
      <c r="E160" s="34">
        <v>45383.0</v>
      </c>
      <c r="F160" s="36">
        <f t="shared" si="4"/>
        <v>10</v>
      </c>
      <c r="G160" s="34">
        <v>45419.0</v>
      </c>
      <c r="H160" s="36">
        <f t="shared" si="5"/>
        <v>9</v>
      </c>
      <c r="I160" s="35" t="s">
        <v>439</v>
      </c>
      <c r="J160" s="35" t="s">
        <v>152</v>
      </c>
      <c r="K160" s="38"/>
      <c r="L160" s="39"/>
      <c r="M160" s="39"/>
      <c r="N160" s="35" t="s">
        <v>21</v>
      </c>
      <c r="O160" s="35" t="s">
        <v>668</v>
      </c>
      <c r="P160" s="61"/>
      <c r="Q160" s="61"/>
      <c r="R160" s="61"/>
      <c r="S160" s="61"/>
      <c r="T160" s="61"/>
      <c r="U160" s="80"/>
      <c r="V160" s="80"/>
      <c r="W160" s="80"/>
    </row>
    <row r="161">
      <c r="A161" s="34">
        <v>45714.0</v>
      </c>
      <c r="B161" s="34">
        <v>45707.0</v>
      </c>
      <c r="C161" s="35">
        <v>226867.0</v>
      </c>
      <c r="D161" s="35" t="s">
        <v>128</v>
      </c>
      <c r="E161" s="34">
        <v>45505.0</v>
      </c>
      <c r="F161" s="36">
        <f t="shared" si="4"/>
        <v>6</v>
      </c>
      <c r="G161" s="34">
        <v>45547.0</v>
      </c>
      <c r="H161" s="36">
        <f t="shared" si="5"/>
        <v>5</v>
      </c>
      <c r="I161" s="35" t="s">
        <v>43</v>
      </c>
      <c r="J161" s="35" t="s">
        <v>80</v>
      </c>
      <c r="K161" s="48">
        <v>17000.0</v>
      </c>
      <c r="L161" s="35" t="s">
        <v>54</v>
      </c>
      <c r="M161" s="34">
        <v>45714.0</v>
      </c>
      <c r="N161" s="35" t="s">
        <v>15</v>
      </c>
      <c r="O161" s="35" t="s">
        <v>55</v>
      </c>
      <c r="P161" s="61"/>
      <c r="Q161" s="61"/>
      <c r="R161" s="61"/>
      <c r="S161" s="61"/>
      <c r="T161" s="61"/>
      <c r="U161" s="80"/>
      <c r="V161" s="80"/>
      <c r="W161" s="80"/>
    </row>
    <row r="162">
      <c r="A162" s="34">
        <v>45705.0</v>
      </c>
      <c r="B162" s="34">
        <v>45716.0</v>
      </c>
      <c r="C162" s="35">
        <v>183752.0</v>
      </c>
      <c r="D162" s="35" t="s">
        <v>129</v>
      </c>
      <c r="E162" s="34">
        <v>44986.0</v>
      </c>
      <c r="F162" s="36">
        <f t="shared" si="4"/>
        <v>23</v>
      </c>
      <c r="G162" s="34">
        <v>45164.0</v>
      </c>
      <c r="H162" s="36">
        <f t="shared" si="5"/>
        <v>18</v>
      </c>
      <c r="I162" s="35" t="s">
        <v>265</v>
      </c>
      <c r="J162" s="35">
        <v>30.0</v>
      </c>
      <c r="K162" s="38"/>
      <c r="L162" s="39"/>
      <c r="M162" s="39"/>
      <c r="N162" s="35" t="s">
        <v>17</v>
      </c>
      <c r="O162" s="39"/>
      <c r="P162" s="61"/>
      <c r="Q162" s="61"/>
      <c r="R162" s="61"/>
      <c r="S162" s="61"/>
      <c r="T162" s="61"/>
      <c r="U162" s="80"/>
      <c r="V162" s="80"/>
      <c r="W162" s="80"/>
    </row>
    <row r="163">
      <c r="A163" s="34">
        <v>45705.0</v>
      </c>
      <c r="B163" s="34">
        <v>45716.0</v>
      </c>
      <c r="C163" s="35">
        <v>196278.0</v>
      </c>
      <c r="D163" s="35" t="s">
        <v>129</v>
      </c>
      <c r="E163" s="34">
        <v>45261.0</v>
      </c>
      <c r="F163" s="36">
        <f t="shared" si="4"/>
        <v>14</v>
      </c>
      <c r="G163" s="37">
        <v>45278.0</v>
      </c>
      <c r="H163" s="36">
        <f t="shared" si="5"/>
        <v>14</v>
      </c>
      <c r="I163" s="35" t="s">
        <v>692</v>
      </c>
      <c r="J163" s="35">
        <v>608.0</v>
      </c>
      <c r="K163" s="38"/>
      <c r="L163" s="39"/>
      <c r="M163" s="39"/>
      <c r="N163" s="35" t="s">
        <v>17</v>
      </c>
      <c r="O163" s="39"/>
      <c r="P163" s="61"/>
      <c r="Q163" s="61"/>
      <c r="R163" s="61"/>
      <c r="S163" s="61"/>
      <c r="T163" s="61"/>
      <c r="U163" s="80"/>
      <c r="V163" s="80"/>
      <c r="W163" s="80"/>
    </row>
    <row r="164">
      <c r="A164" s="34">
        <v>45705.0</v>
      </c>
      <c r="B164" s="34">
        <v>45716.0</v>
      </c>
      <c r="C164" s="35">
        <v>232910.0</v>
      </c>
      <c r="D164" s="35" t="s">
        <v>129</v>
      </c>
      <c r="E164" s="34">
        <v>45383.0</v>
      </c>
      <c r="F164" s="36">
        <f t="shared" si="4"/>
        <v>10</v>
      </c>
      <c r="G164" s="34">
        <v>45600.0</v>
      </c>
      <c r="H164" s="36">
        <f t="shared" si="5"/>
        <v>3</v>
      </c>
      <c r="I164" s="35" t="s">
        <v>43</v>
      </c>
      <c r="J164" s="39"/>
      <c r="K164" s="38"/>
      <c r="L164" s="39"/>
      <c r="M164" s="39"/>
      <c r="N164" s="35" t="s">
        <v>17</v>
      </c>
      <c r="O164" s="39"/>
      <c r="P164" s="61"/>
      <c r="Q164" s="61"/>
      <c r="R164" s="61"/>
      <c r="S164" s="61"/>
      <c r="T164" s="61"/>
      <c r="U164" s="80"/>
      <c r="V164" s="80"/>
      <c r="W164" s="80"/>
    </row>
    <row r="165">
      <c r="A165" s="34">
        <v>45705.0</v>
      </c>
      <c r="B165" s="34">
        <v>45716.0</v>
      </c>
      <c r="C165" s="35">
        <v>237856.0</v>
      </c>
      <c r="D165" s="35" t="s">
        <v>129</v>
      </c>
      <c r="E165" s="34">
        <v>45474.0</v>
      </c>
      <c r="F165" s="36">
        <f t="shared" si="4"/>
        <v>7</v>
      </c>
      <c r="G165" s="37">
        <v>45654.0</v>
      </c>
      <c r="H165" s="36">
        <f t="shared" si="5"/>
        <v>2</v>
      </c>
      <c r="I165" s="35" t="s">
        <v>265</v>
      </c>
      <c r="J165" s="39"/>
      <c r="K165" s="38"/>
      <c r="L165" s="39"/>
      <c r="M165" s="39"/>
      <c r="N165" s="35" t="s">
        <v>17</v>
      </c>
      <c r="O165" s="39"/>
      <c r="P165" s="61"/>
      <c r="Q165" s="61"/>
      <c r="R165" s="61"/>
      <c r="S165" s="61"/>
      <c r="T165" s="61"/>
      <c r="U165" s="80"/>
      <c r="V165" s="80"/>
      <c r="W165" s="80"/>
    </row>
    <row r="166">
      <c r="A166" s="34">
        <v>45705.0</v>
      </c>
      <c r="B166" s="34">
        <v>45709.0</v>
      </c>
      <c r="C166" s="35">
        <v>198389.0</v>
      </c>
      <c r="D166" s="35" t="s">
        <v>132</v>
      </c>
      <c r="E166" s="34">
        <v>44470.0</v>
      </c>
      <c r="F166" s="36">
        <f t="shared" si="4"/>
        <v>40</v>
      </c>
      <c r="G166" s="34">
        <v>45303.0</v>
      </c>
      <c r="H166" s="36">
        <f t="shared" si="5"/>
        <v>13</v>
      </c>
      <c r="I166" s="35" t="s">
        <v>39</v>
      </c>
      <c r="J166" s="35" t="s">
        <v>693</v>
      </c>
      <c r="K166" s="38"/>
      <c r="L166" s="35" t="s">
        <v>54</v>
      </c>
      <c r="M166" s="34">
        <v>45709.0</v>
      </c>
      <c r="N166" s="35" t="s">
        <v>21</v>
      </c>
      <c r="O166" s="35" t="s">
        <v>457</v>
      </c>
      <c r="P166" s="61"/>
      <c r="Q166" s="61"/>
      <c r="R166" s="61"/>
      <c r="S166" s="61"/>
      <c r="T166" s="61"/>
      <c r="U166" s="80"/>
      <c r="V166" s="80"/>
      <c r="W166" s="80"/>
    </row>
    <row r="167">
      <c r="A167" s="34">
        <v>45705.0</v>
      </c>
      <c r="B167" s="34">
        <v>45707.0</v>
      </c>
      <c r="C167" s="35">
        <v>222260.0</v>
      </c>
      <c r="D167" s="35" t="s">
        <v>132</v>
      </c>
      <c r="E167" s="34">
        <v>45352.0</v>
      </c>
      <c r="F167" s="36">
        <f t="shared" si="4"/>
        <v>11</v>
      </c>
      <c r="G167" s="34">
        <v>45495.0</v>
      </c>
      <c r="H167" s="36">
        <f t="shared" si="5"/>
        <v>7</v>
      </c>
      <c r="I167" s="35" t="s">
        <v>265</v>
      </c>
      <c r="J167" s="39"/>
      <c r="K167" s="38"/>
      <c r="L167" s="39"/>
      <c r="M167" s="39"/>
      <c r="N167" s="35" t="s">
        <v>21</v>
      </c>
      <c r="O167" s="39"/>
      <c r="P167" s="61"/>
      <c r="Q167" s="61"/>
      <c r="R167" s="61"/>
      <c r="S167" s="61"/>
      <c r="T167" s="61"/>
      <c r="U167" s="80"/>
      <c r="V167" s="80"/>
      <c r="W167" s="80"/>
    </row>
    <row r="168">
      <c r="A168" s="34">
        <v>45705.0</v>
      </c>
      <c r="B168" s="34">
        <v>45707.0</v>
      </c>
      <c r="C168" s="35">
        <v>233889.0</v>
      </c>
      <c r="D168" s="35" t="s">
        <v>132</v>
      </c>
      <c r="E168" s="34">
        <v>45413.0</v>
      </c>
      <c r="F168" s="36">
        <f t="shared" si="4"/>
        <v>9</v>
      </c>
      <c r="G168" s="37">
        <v>45607.0</v>
      </c>
      <c r="H168" s="36">
        <f t="shared" si="5"/>
        <v>3</v>
      </c>
      <c r="I168" s="35" t="s">
        <v>39</v>
      </c>
      <c r="J168" s="39"/>
      <c r="K168" s="38"/>
      <c r="L168" s="39"/>
      <c r="M168" s="39"/>
      <c r="N168" s="35" t="s">
        <v>23</v>
      </c>
      <c r="O168" s="39"/>
      <c r="P168" s="61"/>
      <c r="Q168" s="61"/>
      <c r="R168" s="61"/>
      <c r="S168" s="61"/>
      <c r="T168" s="61"/>
      <c r="U168" s="80"/>
      <c r="V168" s="80"/>
      <c r="W168" s="80"/>
    </row>
    <row r="169">
      <c r="A169" s="34">
        <v>45713.0</v>
      </c>
      <c r="B169" s="34">
        <v>45712.0</v>
      </c>
      <c r="C169" s="35">
        <v>225910.0</v>
      </c>
      <c r="D169" s="35" t="s">
        <v>132</v>
      </c>
      <c r="E169" s="34">
        <v>45474.0</v>
      </c>
      <c r="F169" s="36">
        <f t="shared" si="4"/>
        <v>7</v>
      </c>
      <c r="G169" s="34">
        <v>45527.0</v>
      </c>
      <c r="H169" s="36">
        <f t="shared" si="5"/>
        <v>6</v>
      </c>
      <c r="I169" s="35" t="s">
        <v>46</v>
      </c>
      <c r="J169" s="35">
        <v>431.0</v>
      </c>
      <c r="K169" s="48">
        <v>13000.0</v>
      </c>
      <c r="L169" s="39"/>
      <c r="M169" s="35">
        <v>431.0</v>
      </c>
      <c r="N169" s="35" t="s">
        <v>15</v>
      </c>
      <c r="O169" s="35" t="s">
        <v>55</v>
      </c>
      <c r="P169" s="61"/>
      <c r="Q169" s="61"/>
      <c r="R169" s="61"/>
      <c r="S169" s="61"/>
      <c r="T169" s="61"/>
      <c r="U169" s="80"/>
      <c r="V169" s="80"/>
      <c r="W169" s="80"/>
    </row>
    <row r="170">
      <c r="A170" s="34">
        <v>45705.0</v>
      </c>
      <c r="B170" s="34">
        <v>45714.0</v>
      </c>
      <c r="C170" s="35">
        <v>192027.0</v>
      </c>
      <c r="D170" s="35" t="s">
        <v>134</v>
      </c>
      <c r="E170" s="34">
        <v>45170.0</v>
      </c>
      <c r="F170" s="36">
        <f t="shared" si="4"/>
        <v>17</v>
      </c>
      <c r="G170" s="34">
        <v>45237.0</v>
      </c>
      <c r="H170" s="36">
        <f t="shared" si="5"/>
        <v>15</v>
      </c>
      <c r="I170" s="35" t="s">
        <v>62</v>
      </c>
      <c r="J170" s="35">
        <v>106.0</v>
      </c>
      <c r="K170" s="38"/>
      <c r="L170" s="35" t="s">
        <v>54</v>
      </c>
      <c r="M170" s="35" t="s">
        <v>217</v>
      </c>
      <c r="N170" s="35" t="s">
        <v>20</v>
      </c>
      <c r="O170" s="35" t="s">
        <v>694</v>
      </c>
      <c r="P170" s="61"/>
      <c r="Q170" s="61"/>
      <c r="R170" s="61"/>
      <c r="S170" s="61"/>
      <c r="T170" s="61"/>
      <c r="U170" s="80"/>
      <c r="V170" s="80"/>
      <c r="W170" s="80"/>
    </row>
    <row r="171">
      <c r="A171" s="34">
        <v>45705.0</v>
      </c>
      <c r="B171" s="34">
        <v>45714.0</v>
      </c>
      <c r="C171" s="35">
        <v>191825.0</v>
      </c>
      <c r="D171" s="35" t="s">
        <v>134</v>
      </c>
      <c r="E171" s="34">
        <v>45017.0</v>
      </c>
      <c r="F171" s="36">
        <f t="shared" si="4"/>
        <v>22</v>
      </c>
      <c r="G171" s="34">
        <v>45236.0</v>
      </c>
      <c r="H171" s="36">
        <f t="shared" si="5"/>
        <v>15</v>
      </c>
      <c r="I171" s="35" t="s">
        <v>265</v>
      </c>
      <c r="J171" s="39"/>
      <c r="K171" s="38"/>
      <c r="L171" s="39"/>
      <c r="M171" s="39"/>
      <c r="N171" s="35" t="s">
        <v>16</v>
      </c>
      <c r="O171" s="35" t="s">
        <v>695</v>
      </c>
      <c r="P171" s="61"/>
      <c r="Q171" s="61"/>
      <c r="R171" s="61"/>
      <c r="S171" s="61"/>
      <c r="T171" s="61"/>
      <c r="U171" s="80"/>
      <c r="V171" s="80"/>
      <c r="W171" s="80"/>
    </row>
    <row r="172">
      <c r="A172" s="34">
        <v>45705.0</v>
      </c>
      <c r="B172" s="34">
        <v>45716.0</v>
      </c>
      <c r="C172" s="35">
        <v>197331.0</v>
      </c>
      <c r="D172" s="35" t="s">
        <v>134</v>
      </c>
      <c r="E172" s="34">
        <v>45261.0</v>
      </c>
      <c r="F172" s="36">
        <f t="shared" si="4"/>
        <v>14</v>
      </c>
      <c r="G172" s="34">
        <v>45301.0</v>
      </c>
      <c r="H172" s="36">
        <f t="shared" si="5"/>
        <v>13</v>
      </c>
      <c r="I172" s="35" t="s">
        <v>49</v>
      </c>
      <c r="J172" s="35" t="s">
        <v>137</v>
      </c>
      <c r="K172" s="38"/>
      <c r="L172" s="39"/>
      <c r="M172" s="39"/>
      <c r="N172" s="35" t="s">
        <v>17</v>
      </c>
      <c r="O172" s="39"/>
      <c r="P172" s="61"/>
      <c r="Q172" s="61"/>
      <c r="R172" s="61"/>
      <c r="S172" s="61"/>
      <c r="T172" s="61"/>
      <c r="U172" s="80"/>
      <c r="V172" s="80"/>
      <c r="W172" s="80"/>
    </row>
    <row r="173">
      <c r="A173" s="34">
        <v>45705.0</v>
      </c>
      <c r="B173" s="34">
        <v>45716.0</v>
      </c>
      <c r="C173" s="35">
        <v>214055.0</v>
      </c>
      <c r="D173" s="35" t="s">
        <v>134</v>
      </c>
      <c r="E173" s="34">
        <v>45383.0</v>
      </c>
      <c r="F173" s="36">
        <f t="shared" si="4"/>
        <v>10</v>
      </c>
      <c r="G173" s="34">
        <v>45427.0</v>
      </c>
      <c r="H173" s="36">
        <f t="shared" si="5"/>
        <v>9</v>
      </c>
      <c r="I173" s="35" t="s">
        <v>43</v>
      </c>
      <c r="J173" s="35">
        <v>301.0</v>
      </c>
      <c r="K173" s="38"/>
      <c r="L173" s="39"/>
      <c r="M173" s="39"/>
      <c r="N173" s="35" t="s">
        <v>17</v>
      </c>
      <c r="O173" s="39"/>
      <c r="P173" s="61"/>
      <c r="Q173" s="61"/>
      <c r="R173" s="61"/>
      <c r="S173" s="61"/>
      <c r="T173" s="61"/>
      <c r="U173" s="80"/>
      <c r="V173" s="80"/>
      <c r="W173" s="80"/>
    </row>
    <row r="174">
      <c r="A174" s="34">
        <v>45705.0</v>
      </c>
      <c r="B174" s="34">
        <v>45716.0</v>
      </c>
      <c r="C174" s="35">
        <v>224569.0</v>
      </c>
      <c r="D174" s="35" t="s">
        <v>134</v>
      </c>
      <c r="E174" s="34">
        <v>45383.0</v>
      </c>
      <c r="F174" s="36">
        <f t="shared" si="4"/>
        <v>10</v>
      </c>
      <c r="G174" s="34">
        <v>45516.0</v>
      </c>
      <c r="H174" s="36">
        <f t="shared" si="5"/>
        <v>6</v>
      </c>
      <c r="I174" s="35" t="s">
        <v>39</v>
      </c>
      <c r="J174" s="39"/>
      <c r="K174" s="38"/>
      <c r="L174" s="39"/>
      <c r="M174" s="39"/>
      <c r="N174" s="35" t="s">
        <v>17</v>
      </c>
      <c r="O174" s="39"/>
      <c r="P174" s="61"/>
      <c r="Q174" s="61"/>
      <c r="R174" s="61"/>
      <c r="S174" s="61"/>
      <c r="T174" s="61"/>
      <c r="U174" s="80"/>
      <c r="V174" s="80"/>
      <c r="W174" s="80"/>
    </row>
    <row r="175">
      <c r="A175" s="34">
        <v>45705.0</v>
      </c>
      <c r="B175" s="34">
        <v>45716.0</v>
      </c>
      <c r="C175" s="35">
        <v>217701.0</v>
      </c>
      <c r="D175" s="35" t="s">
        <v>134</v>
      </c>
      <c r="E175" s="34">
        <v>45413.0</v>
      </c>
      <c r="F175" s="36">
        <f t="shared" si="4"/>
        <v>9</v>
      </c>
      <c r="G175" s="34">
        <v>45456.0</v>
      </c>
      <c r="H175" s="36">
        <f t="shared" si="5"/>
        <v>8</v>
      </c>
      <c r="I175" s="35" t="s">
        <v>39</v>
      </c>
      <c r="J175" s="35">
        <v>510.0</v>
      </c>
      <c r="K175" s="38"/>
      <c r="L175" s="39"/>
      <c r="M175" s="39"/>
      <c r="N175" s="35" t="s">
        <v>17</v>
      </c>
      <c r="O175" s="39"/>
      <c r="P175" s="61"/>
      <c r="Q175" s="61"/>
      <c r="R175" s="61"/>
      <c r="S175" s="61"/>
      <c r="T175" s="61"/>
      <c r="U175" s="80"/>
      <c r="V175" s="80"/>
      <c r="W175" s="80"/>
    </row>
    <row r="176">
      <c r="A176" s="34">
        <v>45705.0</v>
      </c>
      <c r="B176" s="34">
        <v>45716.0</v>
      </c>
      <c r="C176" s="35">
        <v>225304.0</v>
      </c>
      <c r="D176" s="35" t="s">
        <v>134</v>
      </c>
      <c r="E176" s="34">
        <v>45566.0</v>
      </c>
      <c r="F176" s="36">
        <f t="shared" si="4"/>
        <v>4</v>
      </c>
      <c r="G176" s="34">
        <v>45628.0</v>
      </c>
      <c r="H176" s="36">
        <f t="shared" si="5"/>
        <v>2</v>
      </c>
      <c r="I176" s="35" t="s">
        <v>43</v>
      </c>
      <c r="J176" s="39"/>
      <c r="K176" s="38"/>
      <c r="L176" s="39"/>
      <c r="M176" s="39"/>
      <c r="N176" s="35" t="s">
        <v>17</v>
      </c>
      <c r="O176" s="39"/>
      <c r="P176" s="61"/>
      <c r="Q176" s="61"/>
      <c r="R176" s="61"/>
      <c r="S176" s="61"/>
      <c r="T176" s="61"/>
      <c r="U176" s="80"/>
      <c r="V176" s="80"/>
      <c r="W176" s="80"/>
    </row>
    <row r="177">
      <c r="A177" s="34">
        <v>45705.0</v>
      </c>
      <c r="B177" s="34">
        <v>45716.0</v>
      </c>
      <c r="C177" s="35">
        <v>146386.0</v>
      </c>
      <c r="D177" s="35" t="s">
        <v>65</v>
      </c>
      <c r="E177" s="34">
        <v>44805.0</v>
      </c>
      <c r="F177" s="36">
        <f t="shared" si="4"/>
        <v>29</v>
      </c>
      <c r="G177" s="34">
        <v>44840.0</v>
      </c>
      <c r="H177" s="36">
        <f t="shared" si="5"/>
        <v>28</v>
      </c>
      <c r="I177" s="35" t="s">
        <v>139</v>
      </c>
      <c r="J177" s="39"/>
      <c r="K177" s="38"/>
      <c r="L177" s="39"/>
      <c r="M177" s="39"/>
      <c r="N177" s="35" t="s">
        <v>17</v>
      </c>
      <c r="O177" s="39"/>
      <c r="P177" s="61"/>
      <c r="Q177" s="61"/>
      <c r="R177" s="61"/>
      <c r="S177" s="61"/>
      <c r="T177" s="61"/>
      <c r="U177" s="80"/>
      <c r="V177" s="80"/>
      <c r="W177" s="80"/>
    </row>
    <row r="178">
      <c r="A178" s="34">
        <v>45705.0</v>
      </c>
      <c r="B178" s="34">
        <v>45716.0</v>
      </c>
      <c r="C178" s="35">
        <v>61754.0</v>
      </c>
      <c r="D178" s="35" t="s">
        <v>559</v>
      </c>
      <c r="E178" s="34">
        <v>43709.0</v>
      </c>
      <c r="F178" s="36">
        <f t="shared" si="4"/>
        <v>65</v>
      </c>
      <c r="G178" s="34">
        <v>44063.0</v>
      </c>
      <c r="H178" s="36">
        <f t="shared" si="5"/>
        <v>54</v>
      </c>
      <c r="I178" s="35" t="s">
        <v>139</v>
      </c>
      <c r="J178" s="39"/>
      <c r="K178" s="38"/>
      <c r="L178" s="39"/>
      <c r="M178" s="39"/>
      <c r="N178" s="35" t="s">
        <v>17</v>
      </c>
      <c r="O178" s="39"/>
      <c r="P178" s="61"/>
      <c r="Q178" s="61"/>
      <c r="R178" s="61"/>
      <c r="S178" s="61"/>
      <c r="T178" s="61"/>
      <c r="U178" s="80"/>
      <c r="V178" s="80"/>
      <c r="W178" s="80"/>
    </row>
    <row r="179">
      <c r="A179" s="34">
        <v>45705.0</v>
      </c>
      <c r="B179" s="34">
        <v>45716.0</v>
      </c>
      <c r="C179" s="35">
        <v>175724.0</v>
      </c>
      <c r="D179" s="35" t="s">
        <v>134</v>
      </c>
      <c r="E179" s="34">
        <v>45047.0</v>
      </c>
      <c r="F179" s="36">
        <f t="shared" si="4"/>
        <v>21</v>
      </c>
      <c r="G179" s="34">
        <v>45099.0</v>
      </c>
      <c r="H179" s="36">
        <f t="shared" si="5"/>
        <v>20</v>
      </c>
      <c r="I179" s="35" t="s">
        <v>139</v>
      </c>
      <c r="J179" s="39"/>
      <c r="K179" s="38"/>
      <c r="L179" s="39"/>
      <c r="M179" s="39"/>
      <c r="N179" s="35" t="s">
        <v>17</v>
      </c>
      <c r="O179" s="39"/>
      <c r="P179" s="61"/>
      <c r="Q179" s="61"/>
      <c r="R179" s="61"/>
      <c r="S179" s="61"/>
      <c r="T179" s="61"/>
      <c r="U179" s="80"/>
      <c r="V179" s="80"/>
      <c r="W179" s="80"/>
    </row>
    <row r="180">
      <c r="A180" s="34">
        <v>45705.0</v>
      </c>
      <c r="B180" s="34">
        <v>45716.0</v>
      </c>
      <c r="C180" s="35">
        <v>157132.0</v>
      </c>
      <c r="D180" s="35" t="s">
        <v>125</v>
      </c>
      <c r="E180" s="34">
        <v>44896.0</v>
      </c>
      <c r="F180" s="36">
        <f t="shared" si="4"/>
        <v>26</v>
      </c>
      <c r="G180" s="34">
        <v>44943.0</v>
      </c>
      <c r="H180" s="36">
        <f t="shared" si="5"/>
        <v>25</v>
      </c>
      <c r="I180" s="35" t="s">
        <v>139</v>
      </c>
      <c r="J180" s="35">
        <v>705.0</v>
      </c>
      <c r="K180" s="38"/>
      <c r="L180" s="39"/>
      <c r="M180" s="39"/>
      <c r="N180" s="35" t="s">
        <v>17</v>
      </c>
      <c r="O180" s="39"/>
      <c r="P180" s="61"/>
      <c r="Q180" s="61"/>
      <c r="R180" s="61"/>
      <c r="S180" s="61"/>
      <c r="T180" s="61"/>
      <c r="U180" s="80"/>
      <c r="V180" s="80"/>
      <c r="W180" s="80"/>
    </row>
    <row r="181">
      <c r="A181" s="34">
        <v>45705.0</v>
      </c>
      <c r="B181" s="34">
        <v>45716.0</v>
      </c>
      <c r="C181" s="35">
        <v>123314.0</v>
      </c>
      <c r="D181" s="35" t="s">
        <v>102</v>
      </c>
      <c r="E181" s="34">
        <v>44287.0</v>
      </c>
      <c r="F181" s="36">
        <f t="shared" si="4"/>
        <v>46</v>
      </c>
      <c r="G181" s="34">
        <v>44664.0</v>
      </c>
      <c r="H181" s="36">
        <f t="shared" si="5"/>
        <v>34</v>
      </c>
      <c r="I181" s="35" t="s">
        <v>139</v>
      </c>
      <c r="J181" s="39"/>
      <c r="K181" s="38"/>
      <c r="L181" s="39"/>
      <c r="M181" s="39"/>
      <c r="N181" s="35" t="s">
        <v>17</v>
      </c>
      <c r="O181" s="39"/>
      <c r="P181" s="61"/>
      <c r="Q181" s="61"/>
      <c r="R181" s="61"/>
      <c r="S181" s="61"/>
      <c r="T181" s="61"/>
      <c r="U181" s="80"/>
      <c r="V181" s="80"/>
      <c r="W181" s="80"/>
    </row>
    <row r="182">
      <c r="A182" s="34">
        <v>45705.0</v>
      </c>
      <c r="B182" s="34">
        <v>45716.0</v>
      </c>
      <c r="C182" s="35">
        <v>99048.0</v>
      </c>
      <c r="D182" s="35" t="s">
        <v>210</v>
      </c>
      <c r="E182" s="34">
        <v>44378.0</v>
      </c>
      <c r="F182" s="36">
        <f t="shared" si="4"/>
        <v>43</v>
      </c>
      <c r="G182" s="34">
        <v>44441.0</v>
      </c>
      <c r="H182" s="36">
        <f t="shared" si="5"/>
        <v>41</v>
      </c>
      <c r="I182" s="35" t="s">
        <v>139</v>
      </c>
      <c r="J182" s="35">
        <v>714.0</v>
      </c>
      <c r="K182" s="38"/>
      <c r="L182" s="39"/>
      <c r="M182" s="39"/>
      <c r="N182" s="35" t="s">
        <v>17</v>
      </c>
      <c r="O182" s="39"/>
      <c r="P182" s="61"/>
      <c r="Q182" s="61"/>
      <c r="R182" s="61"/>
      <c r="S182" s="61"/>
      <c r="T182" s="61"/>
      <c r="U182" s="80"/>
      <c r="V182" s="80"/>
      <c r="W182" s="80"/>
    </row>
    <row r="183">
      <c r="A183" s="34">
        <v>45705.0</v>
      </c>
      <c r="B183" s="34">
        <v>45716.0</v>
      </c>
      <c r="C183" s="35">
        <v>68976.0</v>
      </c>
      <c r="D183" s="35" t="s">
        <v>426</v>
      </c>
      <c r="E183" s="34">
        <v>43922.0</v>
      </c>
      <c r="F183" s="36">
        <f t="shared" si="4"/>
        <v>58</v>
      </c>
      <c r="G183" s="34">
        <v>44139.0</v>
      </c>
      <c r="H183" s="36">
        <f t="shared" si="5"/>
        <v>51</v>
      </c>
      <c r="I183" s="35" t="s">
        <v>139</v>
      </c>
      <c r="J183" s="35">
        <v>701.0</v>
      </c>
      <c r="K183" s="38"/>
      <c r="L183" s="39"/>
      <c r="M183" s="39"/>
      <c r="N183" s="35" t="s">
        <v>17</v>
      </c>
      <c r="O183" s="39"/>
      <c r="P183" s="61"/>
      <c r="Q183" s="61"/>
      <c r="R183" s="61"/>
      <c r="S183" s="61"/>
      <c r="T183" s="61"/>
      <c r="U183" s="80"/>
      <c r="V183" s="80"/>
      <c r="W183" s="80"/>
    </row>
    <row r="184">
      <c r="A184" s="34">
        <v>45705.0</v>
      </c>
      <c r="B184" s="34">
        <v>45716.0</v>
      </c>
      <c r="C184" s="35">
        <v>74717.0</v>
      </c>
      <c r="D184" s="35" t="s">
        <v>48</v>
      </c>
      <c r="E184" s="34">
        <v>44105.0</v>
      </c>
      <c r="F184" s="36">
        <f t="shared" si="4"/>
        <v>52</v>
      </c>
      <c r="G184" s="34">
        <v>44222.0</v>
      </c>
      <c r="H184" s="36">
        <f t="shared" si="5"/>
        <v>49</v>
      </c>
      <c r="I184" s="35" t="s">
        <v>139</v>
      </c>
      <c r="J184" s="39"/>
      <c r="K184" s="38"/>
      <c r="L184" s="39"/>
      <c r="M184" s="39"/>
      <c r="N184" s="35" t="s">
        <v>17</v>
      </c>
      <c r="O184" s="39"/>
      <c r="P184" s="61"/>
      <c r="Q184" s="61"/>
      <c r="R184" s="61"/>
      <c r="S184" s="61"/>
      <c r="T184" s="61"/>
      <c r="U184" s="80"/>
      <c r="V184" s="80"/>
      <c r="W184" s="80"/>
    </row>
    <row r="185">
      <c r="A185" s="34">
        <v>45705.0</v>
      </c>
      <c r="B185" s="34">
        <v>45716.0</v>
      </c>
      <c r="C185" s="35">
        <v>35110.0</v>
      </c>
      <c r="D185" s="35" t="s">
        <v>84</v>
      </c>
      <c r="E185" s="34">
        <v>43709.0</v>
      </c>
      <c r="F185" s="36">
        <f t="shared" si="4"/>
        <v>65</v>
      </c>
      <c r="G185" s="37">
        <v>43811.0</v>
      </c>
      <c r="H185" s="36">
        <f t="shared" si="5"/>
        <v>62</v>
      </c>
      <c r="I185" s="35" t="s">
        <v>139</v>
      </c>
      <c r="J185" s="35">
        <v>701.0</v>
      </c>
      <c r="K185" s="38"/>
      <c r="L185" s="39"/>
      <c r="M185" s="39"/>
      <c r="N185" s="35" t="s">
        <v>17</v>
      </c>
      <c r="O185" s="39"/>
      <c r="P185" s="61"/>
      <c r="Q185" s="61"/>
      <c r="R185" s="61"/>
      <c r="S185" s="61"/>
      <c r="T185" s="61"/>
      <c r="U185" s="80"/>
      <c r="V185" s="80"/>
      <c r="W185" s="80"/>
    </row>
    <row r="186">
      <c r="A186" s="34">
        <v>45705.0</v>
      </c>
      <c r="B186" s="34">
        <v>45716.0</v>
      </c>
      <c r="C186" s="35">
        <v>78237.0</v>
      </c>
      <c r="D186" s="35" t="s">
        <v>117</v>
      </c>
      <c r="E186" s="34">
        <v>44136.0</v>
      </c>
      <c r="F186" s="36">
        <f t="shared" si="4"/>
        <v>51</v>
      </c>
      <c r="G186" s="34">
        <v>44261.0</v>
      </c>
      <c r="H186" s="36">
        <f t="shared" si="5"/>
        <v>47</v>
      </c>
      <c r="I186" s="35" t="s">
        <v>265</v>
      </c>
      <c r="J186" s="39"/>
      <c r="K186" s="38"/>
      <c r="L186" s="39"/>
      <c r="M186" s="39"/>
      <c r="N186" s="35" t="s">
        <v>17</v>
      </c>
      <c r="O186" s="39"/>
      <c r="P186" s="61"/>
      <c r="Q186" s="61"/>
      <c r="R186" s="61"/>
      <c r="S186" s="61"/>
      <c r="T186" s="61"/>
      <c r="U186" s="80"/>
      <c r="V186" s="80"/>
      <c r="W186" s="80"/>
    </row>
    <row r="187">
      <c r="A187" s="34">
        <v>45705.0</v>
      </c>
      <c r="B187" s="34">
        <v>45716.0</v>
      </c>
      <c r="C187" s="35">
        <v>191398.0</v>
      </c>
      <c r="D187" s="35" t="s">
        <v>81</v>
      </c>
      <c r="E187" s="34">
        <v>44501.0</v>
      </c>
      <c r="F187" s="36">
        <f t="shared" si="4"/>
        <v>39</v>
      </c>
      <c r="G187" s="34">
        <v>45236.0</v>
      </c>
      <c r="H187" s="36">
        <f t="shared" si="5"/>
        <v>15</v>
      </c>
      <c r="I187" s="35" t="s">
        <v>49</v>
      </c>
      <c r="J187" s="39"/>
      <c r="K187" s="38"/>
      <c r="L187" s="39"/>
      <c r="M187" s="39"/>
      <c r="N187" s="35" t="s">
        <v>17</v>
      </c>
      <c r="O187" s="39"/>
      <c r="P187" s="61"/>
      <c r="Q187" s="61"/>
      <c r="R187" s="61"/>
      <c r="S187" s="61"/>
      <c r="T187" s="61"/>
      <c r="U187" s="80"/>
      <c r="V187" s="80"/>
      <c r="W187" s="80"/>
    </row>
    <row r="188">
      <c r="A188" s="34">
        <v>45705.0</v>
      </c>
      <c r="B188" s="34">
        <v>45716.0</v>
      </c>
      <c r="C188" s="35">
        <v>229338.0</v>
      </c>
      <c r="D188" s="35" t="s">
        <v>72</v>
      </c>
      <c r="E188" s="34">
        <v>45444.0</v>
      </c>
      <c r="F188" s="36">
        <f t="shared" si="4"/>
        <v>8</v>
      </c>
      <c r="G188" s="34">
        <v>45562.0</v>
      </c>
      <c r="H188" s="36">
        <f t="shared" si="5"/>
        <v>5</v>
      </c>
      <c r="I188" s="35" t="s">
        <v>43</v>
      </c>
      <c r="J188" s="35">
        <v>360.0</v>
      </c>
      <c r="K188" s="38"/>
      <c r="L188" s="39"/>
      <c r="M188" s="39"/>
      <c r="N188" s="35" t="s">
        <v>17</v>
      </c>
      <c r="O188" s="39"/>
      <c r="P188" s="61"/>
      <c r="Q188" s="61"/>
      <c r="R188" s="61"/>
      <c r="S188" s="61"/>
      <c r="T188" s="61"/>
      <c r="U188" s="80"/>
      <c r="V188" s="80"/>
      <c r="W188" s="80"/>
    </row>
    <row r="189">
      <c r="A189" s="34">
        <v>45705.0</v>
      </c>
      <c r="B189" s="34">
        <v>45716.0</v>
      </c>
      <c r="C189" s="35">
        <v>210746.0</v>
      </c>
      <c r="D189" s="35" t="s">
        <v>84</v>
      </c>
      <c r="E189" s="34">
        <v>45352.0</v>
      </c>
      <c r="F189" s="36">
        <f t="shared" si="4"/>
        <v>11</v>
      </c>
      <c r="G189" s="34">
        <v>45399.0</v>
      </c>
      <c r="H189" s="36">
        <f t="shared" si="5"/>
        <v>10</v>
      </c>
      <c r="I189" s="35" t="s">
        <v>268</v>
      </c>
      <c r="J189" s="35">
        <v>307.0</v>
      </c>
      <c r="K189" s="38"/>
      <c r="L189" s="39"/>
      <c r="M189" s="39"/>
      <c r="N189" s="35" t="s">
        <v>17</v>
      </c>
      <c r="O189" s="39"/>
      <c r="P189" s="61"/>
      <c r="Q189" s="61"/>
      <c r="R189" s="61"/>
      <c r="S189" s="61"/>
      <c r="T189" s="61"/>
      <c r="U189" s="80"/>
      <c r="V189" s="80"/>
      <c r="W189" s="80"/>
    </row>
    <row r="190">
      <c r="A190" s="34">
        <v>45705.0</v>
      </c>
      <c r="B190" s="34">
        <v>45716.0</v>
      </c>
      <c r="C190" s="35">
        <v>198318.0</v>
      </c>
      <c r="D190" s="35" t="s">
        <v>65</v>
      </c>
      <c r="E190" s="34">
        <v>45292.0</v>
      </c>
      <c r="F190" s="36">
        <f t="shared" si="4"/>
        <v>13</v>
      </c>
      <c r="G190" s="34">
        <v>45303.0</v>
      </c>
      <c r="H190" s="36">
        <f t="shared" si="5"/>
        <v>13</v>
      </c>
      <c r="I190" s="35" t="s">
        <v>43</v>
      </c>
      <c r="J190" s="35">
        <v>308.0</v>
      </c>
      <c r="K190" s="38"/>
      <c r="L190" s="39"/>
      <c r="M190" s="39"/>
      <c r="N190" s="35" t="s">
        <v>17</v>
      </c>
      <c r="O190" s="39"/>
      <c r="P190" s="61"/>
      <c r="Q190" s="61"/>
      <c r="R190" s="61"/>
      <c r="S190" s="61"/>
      <c r="T190" s="61"/>
      <c r="U190" s="80"/>
      <c r="V190" s="80"/>
      <c r="W190" s="80"/>
    </row>
    <row r="191">
      <c r="A191" s="34">
        <v>45705.0</v>
      </c>
      <c r="B191" s="34">
        <v>45716.0</v>
      </c>
      <c r="C191" s="35">
        <v>189814.0</v>
      </c>
      <c r="D191" s="35" t="s">
        <v>89</v>
      </c>
      <c r="E191" s="34">
        <v>45108.0</v>
      </c>
      <c r="F191" s="36">
        <f t="shared" si="4"/>
        <v>19</v>
      </c>
      <c r="G191" s="37">
        <v>45217.0</v>
      </c>
      <c r="H191" s="36">
        <f t="shared" si="5"/>
        <v>16</v>
      </c>
      <c r="I191" s="35" t="s">
        <v>268</v>
      </c>
      <c r="J191" s="35">
        <v>308.0</v>
      </c>
      <c r="K191" s="38"/>
      <c r="L191" s="39"/>
      <c r="M191" s="39"/>
      <c r="N191" s="35" t="s">
        <v>17</v>
      </c>
      <c r="O191" s="39"/>
      <c r="P191" s="61"/>
      <c r="Q191" s="61"/>
      <c r="R191" s="61"/>
      <c r="S191" s="61"/>
      <c r="T191" s="61"/>
      <c r="U191" s="80"/>
      <c r="V191" s="80"/>
      <c r="W191" s="80"/>
    </row>
    <row r="192">
      <c r="A192" s="34">
        <v>45705.0</v>
      </c>
      <c r="B192" s="34">
        <v>45716.0</v>
      </c>
      <c r="C192" s="35">
        <v>109183.0</v>
      </c>
      <c r="D192" s="35" t="s">
        <v>142</v>
      </c>
      <c r="E192" s="34">
        <v>44501.0</v>
      </c>
      <c r="F192" s="36">
        <f t="shared" si="4"/>
        <v>39</v>
      </c>
      <c r="G192" s="37">
        <v>44540.0</v>
      </c>
      <c r="H192" s="36">
        <f t="shared" si="5"/>
        <v>38</v>
      </c>
      <c r="I192" s="35" t="s">
        <v>265</v>
      </c>
      <c r="J192" s="35" t="s">
        <v>195</v>
      </c>
      <c r="K192" s="38"/>
      <c r="L192" s="39"/>
      <c r="M192" s="39"/>
      <c r="N192" s="35" t="s">
        <v>17</v>
      </c>
      <c r="O192" s="39"/>
      <c r="P192" s="61"/>
      <c r="Q192" s="61"/>
      <c r="R192" s="61"/>
      <c r="S192" s="61"/>
      <c r="T192" s="61"/>
      <c r="U192" s="80"/>
      <c r="V192" s="80"/>
      <c r="W192" s="80"/>
    </row>
    <row r="193">
      <c r="A193" s="34">
        <v>45705.0</v>
      </c>
      <c r="B193" s="34">
        <v>45716.0</v>
      </c>
      <c r="C193" s="35">
        <v>224170.0</v>
      </c>
      <c r="D193" s="35" t="s">
        <v>95</v>
      </c>
      <c r="E193" s="34">
        <v>45383.0</v>
      </c>
      <c r="F193" s="36">
        <f t="shared" si="4"/>
        <v>10</v>
      </c>
      <c r="G193" s="34">
        <v>45511.0</v>
      </c>
      <c r="H193" s="36">
        <f t="shared" si="5"/>
        <v>6</v>
      </c>
      <c r="I193" s="35" t="s">
        <v>43</v>
      </c>
      <c r="J193" s="39"/>
      <c r="K193" s="38"/>
      <c r="L193" s="39"/>
      <c r="M193" s="39"/>
      <c r="N193" s="35" t="s">
        <v>17</v>
      </c>
      <c r="O193" s="39"/>
      <c r="P193" s="61"/>
      <c r="Q193" s="61"/>
      <c r="R193" s="61"/>
      <c r="S193" s="61"/>
      <c r="T193" s="61"/>
      <c r="U193" s="80"/>
      <c r="V193" s="80"/>
      <c r="W193" s="80"/>
    </row>
    <row r="194">
      <c r="A194" s="34">
        <v>45705.0</v>
      </c>
      <c r="B194" s="34">
        <v>45713.0</v>
      </c>
      <c r="C194" s="35">
        <v>167958.0</v>
      </c>
      <c r="D194" s="35" t="s">
        <v>115</v>
      </c>
      <c r="E194" s="34">
        <v>45017.0</v>
      </c>
      <c r="F194" s="36">
        <f t="shared" si="4"/>
        <v>22</v>
      </c>
      <c r="G194" s="34">
        <v>45034.0</v>
      </c>
      <c r="H194" s="36">
        <f t="shared" si="5"/>
        <v>22</v>
      </c>
      <c r="I194" s="35" t="s">
        <v>265</v>
      </c>
      <c r="J194" s="35" t="s">
        <v>696</v>
      </c>
      <c r="K194" s="48" t="s">
        <v>74</v>
      </c>
      <c r="L194" s="35" t="s">
        <v>68</v>
      </c>
      <c r="M194" s="34">
        <v>45713.0</v>
      </c>
      <c r="N194" s="35" t="s">
        <v>21</v>
      </c>
      <c r="O194" s="35" t="s">
        <v>688</v>
      </c>
      <c r="P194" s="61"/>
      <c r="Q194" s="61"/>
      <c r="R194" s="61"/>
      <c r="S194" s="61"/>
      <c r="T194" s="61"/>
      <c r="U194" s="80"/>
      <c r="V194" s="80"/>
      <c r="W194" s="80"/>
    </row>
    <row r="195">
      <c r="A195" s="34">
        <v>45705.0</v>
      </c>
      <c r="B195" s="34">
        <v>45716.0</v>
      </c>
      <c r="C195" s="35">
        <v>131525.0</v>
      </c>
      <c r="D195" s="35" t="s">
        <v>427</v>
      </c>
      <c r="E195" s="34">
        <v>44652.0</v>
      </c>
      <c r="F195" s="36">
        <f t="shared" si="4"/>
        <v>34</v>
      </c>
      <c r="G195" s="34">
        <v>44715.0</v>
      </c>
      <c r="H195" s="36">
        <f t="shared" si="5"/>
        <v>32</v>
      </c>
      <c r="I195" s="35" t="s">
        <v>265</v>
      </c>
      <c r="J195" s="150">
        <v>1.7991766012E10</v>
      </c>
      <c r="K195" s="38"/>
      <c r="L195" s="39"/>
      <c r="M195" s="39"/>
      <c r="N195" s="35" t="s">
        <v>17</v>
      </c>
      <c r="O195" s="39"/>
      <c r="P195" s="61"/>
      <c r="Q195" s="61"/>
      <c r="R195" s="61"/>
      <c r="S195" s="61"/>
      <c r="T195" s="61"/>
      <c r="U195" s="80"/>
      <c r="V195" s="80"/>
      <c r="W195" s="80"/>
    </row>
    <row r="196">
      <c r="A196" s="34">
        <v>45705.0</v>
      </c>
      <c r="B196" s="34">
        <v>45716.0</v>
      </c>
      <c r="C196" s="35">
        <v>188752.0</v>
      </c>
      <c r="D196" s="35" t="s">
        <v>260</v>
      </c>
      <c r="E196" s="34">
        <v>45139.0</v>
      </c>
      <c r="F196" s="36">
        <f t="shared" si="4"/>
        <v>18</v>
      </c>
      <c r="G196" s="34">
        <v>45208.0</v>
      </c>
      <c r="H196" s="36">
        <f t="shared" si="5"/>
        <v>16</v>
      </c>
      <c r="I196" s="35" t="s">
        <v>268</v>
      </c>
      <c r="J196" s="35">
        <v>306.0</v>
      </c>
      <c r="K196" s="38"/>
      <c r="L196" s="39"/>
      <c r="M196" s="39"/>
      <c r="N196" s="35" t="s">
        <v>17</v>
      </c>
      <c r="O196" s="39"/>
      <c r="P196" s="61"/>
      <c r="Q196" s="61"/>
      <c r="R196" s="61"/>
      <c r="S196" s="61"/>
      <c r="T196" s="61"/>
      <c r="U196" s="80"/>
      <c r="V196" s="80"/>
      <c r="W196" s="80"/>
    </row>
    <row r="197">
      <c r="A197" s="34">
        <v>45705.0</v>
      </c>
      <c r="B197" s="34">
        <v>45716.0</v>
      </c>
      <c r="C197" s="35">
        <v>190399.0</v>
      </c>
      <c r="D197" s="35" t="s">
        <v>84</v>
      </c>
      <c r="E197" s="34">
        <v>44927.0</v>
      </c>
      <c r="F197" s="36">
        <f t="shared" si="4"/>
        <v>25</v>
      </c>
      <c r="G197" s="37">
        <v>45223.0</v>
      </c>
      <c r="H197" s="36">
        <f t="shared" si="5"/>
        <v>16</v>
      </c>
      <c r="I197" s="35" t="s">
        <v>268</v>
      </c>
      <c r="J197" s="35">
        <v>368.0</v>
      </c>
      <c r="K197" s="38"/>
      <c r="L197" s="39"/>
      <c r="M197" s="39"/>
      <c r="N197" s="35" t="s">
        <v>17</v>
      </c>
      <c r="O197" s="39"/>
      <c r="P197" s="61"/>
      <c r="Q197" s="61"/>
      <c r="R197" s="61"/>
      <c r="S197" s="61"/>
      <c r="T197" s="61"/>
      <c r="U197" s="80"/>
      <c r="V197" s="80"/>
      <c r="W197" s="80"/>
    </row>
    <row r="198">
      <c r="A198" s="34">
        <v>45705.0</v>
      </c>
      <c r="B198" s="34">
        <v>45716.0</v>
      </c>
      <c r="C198" s="35">
        <v>177133.0</v>
      </c>
      <c r="D198" s="35" t="s">
        <v>99</v>
      </c>
      <c r="E198" s="34">
        <v>45017.0</v>
      </c>
      <c r="F198" s="36">
        <f t="shared" si="4"/>
        <v>22</v>
      </c>
      <c r="G198" s="34">
        <v>45113.0</v>
      </c>
      <c r="H198" s="36">
        <f t="shared" si="5"/>
        <v>19</v>
      </c>
      <c r="I198" s="35" t="s">
        <v>268</v>
      </c>
      <c r="J198" s="35">
        <v>301.0</v>
      </c>
      <c r="K198" s="38"/>
      <c r="L198" s="39"/>
      <c r="M198" s="39"/>
      <c r="N198" s="35" t="s">
        <v>17</v>
      </c>
      <c r="O198" s="39"/>
      <c r="P198" s="61"/>
      <c r="Q198" s="61"/>
      <c r="R198" s="61"/>
      <c r="S198" s="61"/>
      <c r="T198" s="61"/>
      <c r="U198" s="80"/>
      <c r="V198" s="80"/>
      <c r="W198" s="80"/>
    </row>
    <row r="199">
      <c r="A199" s="34">
        <v>45705.0</v>
      </c>
      <c r="B199" s="34">
        <v>45716.0</v>
      </c>
      <c r="C199" s="35">
        <v>231580.0</v>
      </c>
      <c r="D199" s="35" t="s">
        <v>210</v>
      </c>
      <c r="E199" s="34">
        <v>45536.0</v>
      </c>
      <c r="F199" s="36">
        <f t="shared" si="4"/>
        <v>5</v>
      </c>
      <c r="G199" s="37">
        <v>45583.0</v>
      </c>
      <c r="H199" s="36">
        <f t="shared" si="5"/>
        <v>4</v>
      </c>
      <c r="I199" s="35" t="s">
        <v>268</v>
      </c>
      <c r="J199" s="39"/>
      <c r="K199" s="38"/>
      <c r="L199" s="39"/>
      <c r="M199" s="39"/>
      <c r="N199" s="35" t="s">
        <v>17</v>
      </c>
      <c r="O199" s="39"/>
      <c r="P199" s="61"/>
      <c r="Q199" s="61"/>
      <c r="R199" s="61"/>
      <c r="S199" s="61"/>
      <c r="T199" s="61"/>
      <c r="U199" s="80"/>
      <c r="V199" s="80"/>
      <c r="W199" s="80"/>
    </row>
    <row r="200">
      <c r="A200" s="34">
        <v>45705.0</v>
      </c>
      <c r="B200" s="34">
        <v>45716.0</v>
      </c>
      <c r="C200" s="35">
        <v>85787.0</v>
      </c>
      <c r="D200" s="35" t="s">
        <v>79</v>
      </c>
      <c r="E200" s="34">
        <v>44256.0</v>
      </c>
      <c r="F200" s="36">
        <f t="shared" si="4"/>
        <v>47</v>
      </c>
      <c r="G200" s="34">
        <v>44319.0</v>
      </c>
      <c r="H200" s="36">
        <f t="shared" si="5"/>
        <v>45</v>
      </c>
      <c r="I200" s="35" t="s">
        <v>62</v>
      </c>
      <c r="J200" s="35" t="s">
        <v>697</v>
      </c>
      <c r="K200" s="38"/>
      <c r="L200" s="39"/>
      <c r="M200" s="34">
        <v>45716.0</v>
      </c>
      <c r="N200" s="35" t="s">
        <v>87</v>
      </c>
      <c r="O200" s="39"/>
      <c r="P200" s="61"/>
      <c r="Q200" s="61"/>
      <c r="R200" s="61"/>
      <c r="S200" s="61"/>
      <c r="T200" s="61"/>
      <c r="U200" s="80"/>
      <c r="V200" s="80"/>
      <c r="W200" s="80"/>
    </row>
    <row r="201">
      <c r="A201" s="34">
        <v>45705.0</v>
      </c>
      <c r="B201" s="34">
        <v>45716.0</v>
      </c>
      <c r="C201" s="35">
        <v>216210.0</v>
      </c>
      <c r="D201" s="35" t="s">
        <v>110</v>
      </c>
      <c r="E201" s="34">
        <v>45413.0</v>
      </c>
      <c r="F201" s="36">
        <f t="shared" si="4"/>
        <v>9</v>
      </c>
      <c r="G201" s="34">
        <v>45457.0</v>
      </c>
      <c r="H201" s="36">
        <f t="shared" si="5"/>
        <v>8</v>
      </c>
      <c r="I201" s="35" t="s">
        <v>49</v>
      </c>
      <c r="J201" s="35">
        <v>215.0</v>
      </c>
      <c r="K201" s="38"/>
      <c r="L201" s="39"/>
      <c r="M201" s="39"/>
      <c r="N201" s="35" t="s">
        <v>17</v>
      </c>
      <c r="O201" s="39"/>
      <c r="P201" s="61"/>
      <c r="Q201" s="61"/>
      <c r="R201" s="61"/>
      <c r="S201" s="61"/>
      <c r="T201" s="61"/>
      <c r="U201" s="80"/>
      <c r="V201" s="80"/>
      <c r="W201" s="80"/>
    </row>
    <row r="202">
      <c r="A202" s="34">
        <v>45705.0</v>
      </c>
      <c r="B202" s="34">
        <v>45716.0</v>
      </c>
      <c r="C202" s="35">
        <v>14451.0</v>
      </c>
      <c r="D202" s="35" t="s">
        <v>233</v>
      </c>
      <c r="E202" s="34">
        <v>43252.0</v>
      </c>
      <c r="F202" s="36">
        <f t="shared" si="4"/>
        <v>80</v>
      </c>
      <c r="G202" s="34">
        <v>43642.0</v>
      </c>
      <c r="H202" s="36">
        <f t="shared" si="5"/>
        <v>68</v>
      </c>
      <c r="I202" s="35" t="s">
        <v>139</v>
      </c>
      <c r="J202" s="39"/>
      <c r="K202" s="38"/>
      <c r="L202" s="39"/>
      <c r="M202" s="39"/>
      <c r="N202" s="35" t="s">
        <v>17</v>
      </c>
      <c r="O202" s="39"/>
      <c r="P202" s="61"/>
      <c r="Q202" s="61"/>
      <c r="R202" s="61"/>
      <c r="S202" s="61"/>
      <c r="T202" s="61"/>
      <c r="U202" s="80"/>
      <c r="V202" s="80"/>
      <c r="W202" s="80"/>
    </row>
    <row r="203">
      <c r="A203" s="34">
        <v>45705.0</v>
      </c>
      <c r="B203" s="34">
        <v>45716.0</v>
      </c>
      <c r="C203" s="35">
        <v>7316.0</v>
      </c>
      <c r="D203" s="35" t="s">
        <v>89</v>
      </c>
      <c r="E203" s="34">
        <v>43413.0</v>
      </c>
      <c r="F203" s="36">
        <f t="shared" si="4"/>
        <v>75</v>
      </c>
      <c r="G203" s="34">
        <v>43413.0</v>
      </c>
      <c r="H203" s="36">
        <f t="shared" si="5"/>
        <v>75</v>
      </c>
      <c r="I203" s="35" t="s">
        <v>139</v>
      </c>
      <c r="J203" s="39"/>
      <c r="K203" s="38"/>
      <c r="L203" s="39"/>
      <c r="M203" s="39"/>
      <c r="N203" s="35" t="s">
        <v>17</v>
      </c>
      <c r="O203" s="39"/>
      <c r="P203" s="61"/>
      <c r="Q203" s="61"/>
      <c r="R203" s="61"/>
      <c r="S203" s="61"/>
      <c r="T203" s="61"/>
      <c r="U203" s="80"/>
      <c r="V203" s="80"/>
      <c r="W203" s="80"/>
    </row>
    <row r="204">
      <c r="A204" s="34">
        <v>45705.0</v>
      </c>
      <c r="B204" s="34">
        <v>45716.0</v>
      </c>
      <c r="C204" s="35">
        <v>6490.0</v>
      </c>
      <c r="D204" s="35" t="s">
        <v>233</v>
      </c>
      <c r="E204" s="34">
        <v>43221.0</v>
      </c>
      <c r="F204" s="36">
        <f t="shared" si="4"/>
        <v>81</v>
      </c>
      <c r="G204" s="37">
        <v>43434.0</v>
      </c>
      <c r="H204" s="36">
        <f t="shared" si="5"/>
        <v>74</v>
      </c>
      <c r="I204" s="35" t="s">
        <v>139</v>
      </c>
      <c r="J204" s="39"/>
      <c r="K204" s="38"/>
      <c r="L204" s="39"/>
      <c r="M204" s="39"/>
      <c r="N204" s="35" t="s">
        <v>17</v>
      </c>
      <c r="O204" s="39"/>
      <c r="P204" s="61"/>
      <c r="Q204" s="61"/>
      <c r="R204" s="61"/>
      <c r="S204" s="61"/>
      <c r="T204" s="61"/>
      <c r="U204" s="80"/>
      <c r="V204" s="80"/>
      <c r="W204" s="80"/>
    </row>
    <row r="205">
      <c r="A205" s="34">
        <v>45705.0</v>
      </c>
      <c r="B205" s="34">
        <v>45716.0</v>
      </c>
      <c r="C205" s="35">
        <v>102651.0</v>
      </c>
      <c r="D205" s="35" t="s">
        <v>142</v>
      </c>
      <c r="E205" s="34">
        <v>44440.0</v>
      </c>
      <c r="F205" s="36">
        <f t="shared" si="4"/>
        <v>41</v>
      </c>
      <c r="G205" s="37">
        <v>44483.0</v>
      </c>
      <c r="H205" s="36">
        <f t="shared" si="5"/>
        <v>40</v>
      </c>
      <c r="I205" s="35" t="s">
        <v>268</v>
      </c>
      <c r="J205" s="35">
        <v>304.0</v>
      </c>
      <c r="K205" s="38"/>
      <c r="L205" s="39"/>
      <c r="M205" s="39"/>
      <c r="N205" s="35" t="s">
        <v>17</v>
      </c>
      <c r="O205" s="39"/>
      <c r="P205" s="61"/>
      <c r="Q205" s="61"/>
      <c r="R205" s="61"/>
      <c r="S205" s="61"/>
      <c r="T205" s="61"/>
      <c r="U205" s="80"/>
      <c r="V205" s="80"/>
      <c r="W205" s="80"/>
    </row>
    <row r="206">
      <c r="A206" s="34">
        <v>45705.0</v>
      </c>
      <c r="B206" s="34">
        <v>45716.0</v>
      </c>
      <c r="C206" s="35">
        <v>197102.0</v>
      </c>
      <c r="D206" s="35" t="s">
        <v>42</v>
      </c>
      <c r="E206" s="34">
        <v>45261.0</v>
      </c>
      <c r="F206" s="36">
        <f t="shared" si="4"/>
        <v>14</v>
      </c>
      <c r="G206" s="34">
        <v>45296.0</v>
      </c>
      <c r="H206" s="36">
        <f t="shared" si="5"/>
        <v>13</v>
      </c>
      <c r="I206" s="35" t="s">
        <v>39</v>
      </c>
      <c r="J206" s="35"/>
      <c r="K206" s="38"/>
      <c r="L206" s="39"/>
      <c r="M206" s="39"/>
      <c r="N206" s="35" t="s">
        <v>17</v>
      </c>
      <c r="O206" s="39"/>
      <c r="P206" s="61"/>
      <c r="Q206" s="61"/>
      <c r="R206" s="61"/>
      <c r="S206" s="61"/>
      <c r="T206" s="61"/>
      <c r="U206" s="80"/>
      <c r="V206" s="80"/>
      <c r="W206" s="80"/>
    </row>
    <row r="207">
      <c r="A207" s="34">
        <v>45705.0</v>
      </c>
      <c r="B207" s="34">
        <v>45716.0</v>
      </c>
      <c r="C207" s="35">
        <v>235751.0</v>
      </c>
      <c r="D207" s="35" t="s">
        <v>42</v>
      </c>
      <c r="E207" s="34">
        <v>45536.0</v>
      </c>
      <c r="F207" s="36">
        <f t="shared" si="4"/>
        <v>5</v>
      </c>
      <c r="G207" s="34">
        <v>45629.0</v>
      </c>
      <c r="H207" s="36">
        <f t="shared" si="5"/>
        <v>2</v>
      </c>
      <c r="I207" s="35" t="s">
        <v>62</v>
      </c>
      <c r="J207" s="39"/>
      <c r="K207" s="38"/>
      <c r="L207" s="39"/>
      <c r="M207" s="39"/>
      <c r="N207" s="35" t="s">
        <v>17</v>
      </c>
      <c r="O207" s="39"/>
      <c r="P207" s="61"/>
      <c r="Q207" s="61"/>
      <c r="R207" s="61"/>
      <c r="S207" s="61"/>
      <c r="T207" s="61"/>
      <c r="U207" s="80"/>
      <c r="V207" s="80"/>
      <c r="W207" s="80"/>
    </row>
    <row r="208">
      <c r="A208" s="34">
        <v>45705.0</v>
      </c>
      <c r="B208" s="34">
        <v>45715.0</v>
      </c>
      <c r="C208" s="35">
        <v>207250.0</v>
      </c>
      <c r="D208" s="35" t="s">
        <v>42</v>
      </c>
      <c r="E208" s="34">
        <v>45352.0</v>
      </c>
      <c r="F208" s="36">
        <f t="shared" si="4"/>
        <v>11</v>
      </c>
      <c r="G208" s="34">
        <v>45374.0</v>
      </c>
      <c r="H208" s="36">
        <f t="shared" si="5"/>
        <v>11</v>
      </c>
      <c r="I208" s="35" t="s">
        <v>62</v>
      </c>
      <c r="J208" s="35">
        <v>105.0</v>
      </c>
      <c r="K208" s="38"/>
      <c r="L208" s="39"/>
      <c r="M208" s="39"/>
      <c r="N208" s="35" t="s">
        <v>22</v>
      </c>
      <c r="O208" s="39"/>
      <c r="P208" s="61"/>
      <c r="Q208" s="61"/>
      <c r="R208" s="61"/>
      <c r="S208" s="61"/>
      <c r="T208" s="61"/>
      <c r="U208" s="80"/>
      <c r="V208" s="80"/>
      <c r="W208" s="80"/>
    </row>
    <row r="209">
      <c r="A209" s="34">
        <v>45705.0</v>
      </c>
      <c r="B209" s="34">
        <v>45716.0</v>
      </c>
      <c r="C209" s="35">
        <v>223865.0</v>
      </c>
      <c r="D209" s="35" t="s">
        <v>42</v>
      </c>
      <c r="E209" s="34">
        <v>45474.0</v>
      </c>
      <c r="F209" s="36">
        <f t="shared" si="4"/>
        <v>7</v>
      </c>
      <c r="G209" s="34">
        <v>45509.0</v>
      </c>
      <c r="H209" s="36">
        <f t="shared" si="5"/>
        <v>6</v>
      </c>
      <c r="I209" s="35" t="s">
        <v>39</v>
      </c>
      <c r="J209" s="39"/>
      <c r="K209" s="38"/>
      <c r="L209" s="39"/>
      <c r="M209" s="39"/>
      <c r="N209" s="35" t="s">
        <v>17</v>
      </c>
      <c r="O209" s="39"/>
      <c r="P209" s="61"/>
      <c r="Q209" s="61"/>
      <c r="R209" s="61"/>
      <c r="S209" s="61"/>
      <c r="T209" s="61"/>
      <c r="U209" s="80"/>
      <c r="V209" s="80"/>
      <c r="W209" s="80"/>
    </row>
    <row r="210">
      <c r="A210" s="34">
        <v>45705.0</v>
      </c>
      <c r="B210" s="34">
        <v>45715.0</v>
      </c>
      <c r="C210" s="35">
        <v>208189.0</v>
      </c>
      <c r="D210" s="35" t="s">
        <v>42</v>
      </c>
      <c r="E210" s="34">
        <v>45505.0</v>
      </c>
      <c r="F210" s="36">
        <f t="shared" si="4"/>
        <v>6</v>
      </c>
      <c r="G210" s="37">
        <v>45587.0</v>
      </c>
      <c r="H210" s="36">
        <f t="shared" si="5"/>
        <v>4</v>
      </c>
      <c r="I210" s="35" t="s">
        <v>62</v>
      </c>
      <c r="J210" s="35">
        <v>102.0</v>
      </c>
      <c r="K210" s="38"/>
      <c r="L210" s="35" t="s">
        <v>54</v>
      </c>
      <c r="M210" s="34">
        <v>45715.0</v>
      </c>
      <c r="N210" s="35" t="s">
        <v>15</v>
      </c>
      <c r="O210" s="35" t="s">
        <v>55</v>
      </c>
      <c r="P210" s="61"/>
      <c r="Q210" s="61"/>
      <c r="R210" s="61"/>
      <c r="S210" s="61"/>
      <c r="T210" s="61"/>
      <c r="U210" s="80"/>
      <c r="V210" s="80"/>
      <c r="W210" s="80"/>
    </row>
    <row r="211">
      <c r="A211" s="34">
        <v>45705.0</v>
      </c>
      <c r="B211" s="34">
        <v>45716.0</v>
      </c>
      <c r="C211" s="35">
        <v>237702.0</v>
      </c>
      <c r="D211" s="35" t="s">
        <v>42</v>
      </c>
      <c r="E211" s="34">
        <v>45352.0</v>
      </c>
      <c r="F211" s="36">
        <f t="shared" si="4"/>
        <v>11</v>
      </c>
      <c r="G211" s="37">
        <v>45647.0</v>
      </c>
      <c r="H211" s="36">
        <f t="shared" si="5"/>
        <v>2</v>
      </c>
      <c r="I211" s="35" t="s">
        <v>43</v>
      </c>
      <c r="J211" s="35">
        <v>306.0</v>
      </c>
      <c r="K211" s="38"/>
      <c r="L211" s="39"/>
      <c r="M211" s="39"/>
      <c r="N211" s="35" t="s">
        <v>17</v>
      </c>
      <c r="O211" s="39"/>
      <c r="P211" s="61"/>
      <c r="Q211" s="61"/>
      <c r="R211" s="61"/>
      <c r="S211" s="61"/>
      <c r="T211" s="61"/>
      <c r="U211" s="80"/>
      <c r="V211" s="80"/>
      <c r="W211" s="80"/>
    </row>
    <row r="212">
      <c r="A212" s="34">
        <v>45705.0</v>
      </c>
      <c r="B212" s="34">
        <v>45716.0</v>
      </c>
      <c r="C212" s="35">
        <v>240659.0</v>
      </c>
      <c r="D212" s="35" t="s">
        <v>42</v>
      </c>
      <c r="E212" s="34">
        <v>45658.0</v>
      </c>
      <c r="F212" s="36">
        <f t="shared" si="4"/>
        <v>1</v>
      </c>
      <c r="G212" s="34">
        <v>45681.0</v>
      </c>
      <c r="H212" s="36">
        <f t="shared" si="5"/>
        <v>1</v>
      </c>
      <c r="I212" s="35" t="s">
        <v>46</v>
      </c>
      <c r="J212" s="39"/>
      <c r="K212" s="38"/>
      <c r="L212" s="39"/>
      <c r="M212" s="39"/>
      <c r="N212" s="35" t="s">
        <v>17</v>
      </c>
      <c r="O212" s="39"/>
      <c r="P212" s="61"/>
      <c r="Q212" s="61"/>
      <c r="R212" s="61"/>
      <c r="S212" s="61"/>
      <c r="T212" s="61"/>
      <c r="U212" s="80"/>
      <c r="V212" s="80"/>
      <c r="W212" s="80"/>
    </row>
    <row r="213">
      <c r="A213" s="34">
        <v>45705.0</v>
      </c>
      <c r="B213" s="34">
        <v>45716.0</v>
      </c>
      <c r="C213" s="35">
        <v>210418.0</v>
      </c>
      <c r="D213" s="35" t="s">
        <v>48</v>
      </c>
      <c r="E213" s="34">
        <v>45292.0</v>
      </c>
      <c r="F213" s="36">
        <f t="shared" si="4"/>
        <v>13</v>
      </c>
      <c r="G213" s="34">
        <v>45395.0</v>
      </c>
      <c r="H213" s="36">
        <f t="shared" si="5"/>
        <v>10</v>
      </c>
      <c r="I213" s="35" t="s">
        <v>67</v>
      </c>
      <c r="J213" s="35">
        <v>4005.0</v>
      </c>
      <c r="K213" s="38"/>
      <c r="L213" s="39"/>
      <c r="M213" s="39"/>
      <c r="N213" s="35" t="s">
        <v>17</v>
      </c>
      <c r="O213" s="39"/>
      <c r="P213" s="61"/>
      <c r="Q213" s="61"/>
      <c r="R213" s="61"/>
      <c r="S213" s="61"/>
      <c r="T213" s="61"/>
      <c r="U213" s="80"/>
      <c r="V213" s="80"/>
      <c r="W213" s="80"/>
    </row>
    <row r="214">
      <c r="A214" s="34">
        <v>45705.0</v>
      </c>
      <c r="B214" s="34">
        <v>45716.0</v>
      </c>
      <c r="C214" s="35">
        <v>144027.0</v>
      </c>
      <c r="D214" s="35" t="s">
        <v>48</v>
      </c>
      <c r="E214" s="34">
        <v>44805.0</v>
      </c>
      <c r="F214" s="36">
        <f t="shared" si="4"/>
        <v>29</v>
      </c>
      <c r="G214" s="34">
        <v>44842.0</v>
      </c>
      <c r="H214" s="36">
        <f t="shared" si="5"/>
        <v>28</v>
      </c>
      <c r="I214" s="35" t="s">
        <v>67</v>
      </c>
      <c r="J214" s="35">
        <v>4005.0</v>
      </c>
      <c r="K214" s="38"/>
      <c r="L214" s="39"/>
      <c r="M214" s="39"/>
      <c r="N214" s="35" t="s">
        <v>17</v>
      </c>
      <c r="O214" s="39"/>
      <c r="P214" s="61"/>
      <c r="Q214" s="61"/>
      <c r="R214" s="61"/>
      <c r="S214" s="61"/>
      <c r="T214" s="61"/>
      <c r="U214" s="80"/>
      <c r="V214" s="80"/>
      <c r="W214" s="80"/>
    </row>
    <row r="215">
      <c r="A215" s="34">
        <v>45705.0</v>
      </c>
      <c r="B215" s="34">
        <v>45716.0</v>
      </c>
      <c r="C215" s="35">
        <v>227862.0</v>
      </c>
      <c r="D215" s="35" t="s">
        <v>48</v>
      </c>
      <c r="E215" s="34">
        <v>45474.0</v>
      </c>
      <c r="F215" s="36">
        <f t="shared" si="4"/>
        <v>7</v>
      </c>
      <c r="G215" s="34">
        <v>45560.0</v>
      </c>
      <c r="H215" s="36">
        <f t="shared" si="5"/>
        <v>5</v>
      </c>
      <c r="I215" s="35" t="s">
        <v>67</v>
      </c>
      <c r="J215" s="39"/>
      <c r="K215" s="48">
        <v>45560.0</v>
      </c>
      <c r="L215" s="39"/>
      <c r="M215" s="39"/>
      <c r="N215" s="35" t="s">
        <v>17</v>
      </c>
      <c r="O215" s="39"/>
      <c r="P215" s="61"/>
      <c r="Q215" s="61"/>
      <c r="R215" s="61"/>
      <c r="S215" s="61"/>
      <c r="T215" s="61"/>
      <c r="U215" s="80"/>
      <c r="V215" s="80"/>
      <c r="W215" s="80"/>
    </row>
    <row r="216">
      <c r="A216" s="34">
        <v>45705.0</v>
      </c>
      <c r="B216" s="34">
        <v>45716.0</v>
      </c>
      <c r="C216" s="35">
        <v>171538.0</v>
      </c>
      <c r="D216" s="35" t="s">
        <v>48</v>
      </c>
      <c r="E216" s="34">
        <v>44682.0</v>
      </c>
      <c r="F216" s="36">
        <f t="shared" si="4"/>
        <v>33</v>
      </c>
      <c r="G216" s="34">
        <v>45069.0</v>
      </c>
      <c r="H216" s="36">
        <f t="shared" si="5"/>
        <v>21</v>
      </c>
      <c r="I216" s="35" t="s">
        <v>39</v>
      </c>
      <c r="J216" s="39"/>
      <c r="K216" s="38"/>
      <c r="L216" s="39"/>
      <c r="M216" s="39"/>
      <c r="N216" s="35" t="s">
        <v>17</v>
      </c>
      <c r="O216" s="39"/>
      <c r="P216" s="61"/>
      <c r="Q216" s="61"/>
      <c r="R216" s="61"/>
      <c r="S216" s="61"/>
      <c r="T216" s="61"/>
      <c r="U216" s="80"/>
      <c r="V216" s="80"/>
      <c r="W216" s="80"/>
    </row>
    <row r="217">
      <c r="A217" s="34">
        <v>45705.0</v>
      </c>
      <c r="B217" s="34">
        <v>45716.0</v>
      </c>
      <c r="C217" s="35">
        <v>184367.0</v>
      </c>
      <c r="D217" s="35" t="s">
        <v>48</v>
      </c>
      <c r="E217" s="34">
        <v>45047.0</v>
      </c>
      <c r="F217" s="36">
        <f t="shared" si="4"/>
        <v>21</v>
      </c>
      <c r="G217" s="34">
        <v>45171.0</v>
      </c>
      <c r="H217" s="36">
        <f t="shared" si="5"/>
        <v>17</v>
      </c>
      <c r="I217" s="35" t="s">
        <v>39</v>
      </c>
      <c r="J217" s="35">
        <v>505.0</v>
      </c>
      <c r="K217" s="38"/>
      <c r="L217" s="39"/>
      <c r="M217" s="39"/>
      <c r="N217" s="35" t="s">
        <v>17</v>
      </c>
      <c r="O217" s="39"/>
      <c r="P217" s="61"/>
      <c r="Q217" s="61"/>
      <c r="R217" s="61"/>
      <c r="S217" s="61"/>
      <c r="T217" s="61"/>
      <c r="U217" s="80"/>
      <c r="V217" s="80"/>
      <c r="W217" s="80"/>
    </row>
    <row r="218">
      <c r="A218" s="34">
        <v>45705.0</v>
      </c>
      <c r="B218" s="34">
        <v>45716.0</v>
      </c>
      <c r="C218" s="35">
        <v>189552.0</v>
      </c>
      <c r="D218" s="35" t="s">
        <v>48</v>
      </c>
      <c r="E218" s="34">
        <v>45200.0</v>
      </c>
      <c r="F218" s="36">
        <f t="shared" si="4"/>
        <v>16</v>
      </c>
      <c r="G218" s="37">
        <v>45230.0</v>
      </c>
      <c r="H218" s="36">
        <f t="shared" si="5"/>
        <v>15</v>
      </c>
      <c r="I218" s="35" t="s">
        <v>39</v>
      </c>
      <c r="J218" s="39"/>
      <c r="K218" s="38"/>
      <c r="L218" s="39"/>
      <c r="M218" s="39"/>
      <c r="N218" s="35" t="s">
        <v>17</v>
      </c>
      <c r="O218" s="39"/>
      <c r="P218" s="61"/>
      <c r="Q218" s="61"/>
      <c r="R218" s="61"/>
      <c r="S218" s="61"/>
      <c r="T218" s="61"/>
      <c r="U218" s="80"/>
      <c r="V218" s="80"/>
      <c r="W218" s="80"/>
    </row>
    <row r="219">
      <c r="A219" s="34">
        <v>45705.0</v>
      </c>
      <c r="B219" s="34">
        <v>45716.0</v>
      </c>
      <c r="C219" s="35">
        <v>192428.0</v>
      </c>
      <c r="D219" s="35" t="s">
        <v>48</v>
      </c>
      <c r="E219" s="34">
        <v>45231.0</v>
      </c>
      <c r="F219" s="36">
        <f t="shared" si="4"/>
        <v>15</v>
      </c>
      <c r="G219" s="34">
        <v>45310.0</v>
      </c>
      <c r="H219" s="36">
        <f t="shared" si="5"/>
        <v>13</v>
      </c>
      <c r="I219" s="35" t="s">
        <v>39</v>
      </c>
      <c r="J219" s="35">
        <v>501.0</v>
      </c>
      <c r="K219" s="38"/>
      <c r="L219" s="39"/>
      <c r="M219" s="39"/>
      <c r="N219" s="35" t="s">
        <v>17</v>
      </c>
      <c r="O219" s="39"/>
      <c r="P219" s="61"/>
      <c r="Q219" s="61"/>
      <c r="R219" s="61"/>
      <c r="S219" s="61"/>
      <c r="T219" s="61"/>
      <c r="U219" s="80"/>
      <c r="V219" s="80"/>
      <c r="W219" s="80"/>
    </row>
    <row r="220">
      <c r="A220" s="34">
        <v>45705.0</v>
      </c>
      <c r="B220" s="34">
        <v>45712.0</v>
      </c>
      <c r="C220" s="35">
        <v>207638.0</v>
      </c>
      <c r="D220" s="35" t="s">
        <v>48</v>
      </c>
      <c r="E220" s="34">
        <v>44531.0</v>
      </c>
      <c r="F220" s="36">
        <f t="shared" si="4"/>
        <v>38</v>
      </c>
      <c r="G220" s="34">
        <v>45376.0</v>
      </c>
      <c r="H220" s="36">
        <f t="shared" si="5"/>
        <v>11</v>
      </c>
      <c r="I220" s="35" t="s">
        <v>39</v>
      </c>
      <c r="J220" s="39"/>
      <c r="K220" s="38"/>
      <c r="L220" s="39"/>
      <c r="M220" s="39"/>
      <c r="N220" s="35" t="s">
        <v>21</v>
      </c>
      <c r="O220" s="35" t="s">
        <v>668</v>
      </c>
      <c r="P220" s="61"/>
      <c r="Q220" s="61"/>
      <c r="R220" s="61"/>
      <c r="S220" s="61"/>
      <c r="T220" s="61"/>
      <c r="U220" s="80"/>
      <c r="V220" s="80"/>
      <c r="W220" s="80"/>
    </row>
    <row r="221">
      <c r="A221" s="34">
        <v>45705.0</v>
      </c>
      <c r="B221" s="34">
        <v>45716.0</v>
      </c>
      <c r="C221" s="35">
        <v>196138.0</v>
      </c>
      <c r="D221" s="35" t="s">
        <v>48</v>
      </c>
      <c r="E221" s="34">
        <v>45231.0</v>
      </c>
      <c r="F221" s="36">
        <f t="shared" si="4"/>
        <v>15</v>
      </c>
      <c r="G221" s="34">
        <v>45388.0</v>
      </c>
      <c r="H221" s="36">
        <f t="shared" si="5"/>
        <v>10</v>
      </c>
      <c r="I221" s="35" t="s">
        <v>39</v>
      </c>
      <c r="J221" s="35">
        <v>501.0</v>
      </c>
      <c r="K221" s="38"/>
      <c r="L221" s="39"/>
      <c r="M221" s="39"/>
      <c r="N221" s="35" t="s">
        <v>17</v>
      </c>
      <c r="O221" s="39"/>
      <c r="P221" s="61"/>
      <c r="Q221" s="61"/>
      <c r="R221" s="61"/>
      <c r="S221" s="61"/>
      <c r="T221" s="61"/>
      <c r="U221" s="80"/>
      <c r="V221" s="80"/>
      <c r="W221" s="80"/>
    </row>
    <row r="222">
      <c r="A222" s="34">
        <v>45705.0</v>
      </c>
      <c r="B222" s="34">
        <v>45716.0</v>
      </c>
      <c r="C222" s="35">
        <v>216220.0</v>
      </c>
      <c r="D222" s="35" t="s">
        <v>48</v>
      </c>
      <c r="E222" s="34">
        <v>45383.0</v>
      </c>
      <c r="F222" s="36">
        <f t="shared" si="4"/>
        <v>10</v>
      </c>
      <c r="G222" s="34">
        <v>45440.0</v>
      </c>
      <c r="H222" s="36">
        <f t="shared" si="5"/>
        <v>9</v>
      </c>
      <c r="I222" s="35" t="s">
        <v>39</v>
      </c>
      <c r="J222" s="35">
        <v>510.0</v>
      </c>
      <c r="K222" s="38"/>
      <c r="L222" s="39"/>
      <c r="M222" s="39"/>
      <c r="N222" s="35" t="s">
        <v>17</v>
      </c>
      <c r="O222" s="39"/>
      <c r="P222" s="61"/>
      <c r="Q222" s="61"/>
      <c r="R222" s="61"/>
      <c r="S222" s="61"/>
      <c r="T222" s="61"/>
      <c r="U222" s="80"/>
      <c r="V222" s="80"/>
      <c r="W222" s="80"/>
    </row>
    <row r="223">
      <c r="A223" s="34">
        <v>45705.0</v>
      </c>
      <c r="B223" s="34">
        <v>45707.0</v>
      </c>
      <c r="C223" s="35">
        <v>219576.0</v>
      </c>
      <c r="D223" s="35" t="s">
        <v>48</v>
      </c>
      <c r="E223" s="34">
        <v>45413.0</v>
      </c>
      <c r="F223" s="36">
        <f t="shared" si="4"/>
        <v>9</v>
      </c>
      <c r="G223" s="34">
        <v>45472.0</v>
      </c>
      <c r="H223" s="36">
        <f t="shared" si="5"/>
        <v>7</v>
      </c>
      <c r="I223" s="35" t="s">
        <v>39</v>
      </c>
      <c r="J223" s="35">
        <v>514.0</v>
      </c>
      <c r="K223" s="48">
        <v>10000.0</v>
      </c>
      <c r="L223" s="35" t="s">
        <v>68</v>
      </c>
      <c r="M223" s="34">
        <v>45707.0</v>
      </c>
      <c r="N223" s="35" t="s">
        <v>20</v>
      </c>
      <c r="O223" s="35" t="s">
        <v>698</v>
      </c>
      <c r="P223" s="61"/>
      <c r="Q223" s="61"/>
      <c r="R223" s="61"/>
      <c r="S223" s="61"/>
      <c r="T223" s="61"/>
      <c r="U223" s="80"/>
      <c r="V223" s="80"/>
      <c r="W223" s="80"/>
    </row>
    <row r="224">
      <c r="A224" s="34">
        <v>45705.0</v>
      </c>
      <c r="B224" s="34">
        <v>45716.0</v>
      </c>
      <c r="C224" s="35">
        <v>220919.0</v>
      </c>
      <c r="D224" s="35" t="s">
        <v>48</v>
      </c>
      <c r="E224" s="34">
        <v>45444.0</v>
      </c>
      <c r="F224" s="36">
        <f t="shared" si="4"/>
        <v>8</v>
      </c>
      <c r="G224" s="34">
        <v>45490.0</v>
      </c>
      <c r="H224" s="36">
        <f t="shared" si="5"/>
        <v>7</v>
      </c>
      <c r="I224" s="35" t="s">
        <v>39</v>
      </c>
      <c r="J224" s="39"/>
      <c r="K224" s="38"/>
      <c r="L224" s="39"/>
      <c r="M224" s="39"/>
      <c r="N224" s="35" t="s">
        <v>17</v>
      </c>
      <c r="O224" s="39"/>
      <c r="P224" s="61"/>
      <c r="Q224" s="61"/>
      <c r="R224" s="61"/>
      <c r="S224" s="61"/>
      <c r="T224" s="61"/>
      <c r="U224" s="80"/>
      <c r="V224" s="80"/>
      <c r="W224" s="80"/>
    </row>
    <row r="225">
      <c r="A225" s="34">
        <v>45705.0</v>
      </c>
      <c r="B225" s="34">
        <v>45716.0</v>
      </c>
      <c r="C225" s="35">
        <v>218729.0</v>
      </c>
      <c r="D225" s="35" t="s">
        <v>48</v>
      </c>
      <c r="E225" s="34">
        <v>45444.0</v>
      </c>
      <c r="F225" s="36">
        <f t="shared" si="4"/>
        <v>8</v>
      </c>
      <c r="G225" s="34">
        <v>45516.0</v>
      </c>
      <c r="H225" s="36">
        <f t="shared" si="5"/>
        <v>6</v>
      </c>
      <c r="I225" s="35" t="s">
        <v>62</v>
      </c>
      <c r="J225" s="39"/>
      <c r="K225" s="38"/>
      <c r="L225" s="39"/>
      <c r="M225" s="39"/>
      <c r="N225" s="35" t="s">
        <v>17</v>
      </c>
      <c r="O225" s="39"/>
      <c r="P225" s="61"/>
      <c r="Q225" s="61"/>
      <c r="R225" s="61"/>
      <c r="S225" s="61"/>
      <c r="T225" s="61"/>
      <c r="U225" s="80"/>
      <c r="V225" s="80"/>
      <c r="W225" s="80"/>
    </row>
    <row r="226">
      <c r="A226" s="34">
        <v>45705.0</v>
      </c>
      <c r="B226" s="34">
        <v>45716.0</v>
      </c>
      <c r="C226" s="35">
        <v>227586.0</v>
      </c>
      <c r="D226" s="35" t="s">
        <v>48</v>
      </c>
      <c r="E226" s="34">
        <v>44896.0</v>
      </c>
      <c r="F226" s="36">
        <f t="shared" si="4"/>
        <v>26</v>
      </c>
      <c r="G226" s="34">
        <v>45545.0</v>
      </c>
      <c r="H226" s="36">
        <f t="shared" si="5"/>
        <v>5</v>
      </c>
      <c r="I226" s="35" t="s">
        <v>39</v>
      </c>
      <c r="J226" s="39"/>
      <c r="K226" s="38"/>
      <c r="L226" s="39"/>
      <c r="M226" s="39"/>
      <c r="N226" s="35" t="s">
        <v>17</v>
      </c>
      <c r="O226" s="39"/>
      <c r="P226" s="61"/>
      <c r="Q226" s="61"/>
      <c r="R226" s="61"/>
      <c r="S226" s="61"/>
      <c r="T226" s="61"/>
      <c r="U226" s="80"/>
      <c r="V226" s="80"/>
      <c r="W226" s="80"/>
    </row>
    <row r="227">
      <c r="A227" s="34">
        <v>45705.0</v>
      </c>
      <c r="B227" s="34">
        <v>45716.0</v>
      </c>
      <c r="C227" s="35">
        <v>230731.0</v>
      </c>
      <c r="D227" s="35" t="s">
        <v>48</v>
      </c>
      <c r="E227" s="34">
        <v>45566.0</v>
      </c>
      <c r="F227" s="36">
        <f t="shared" si="4"/>
        <v>4</v>
      </c>
      <c r="G227" s="37">
        <v>45576.0</v>
      </c>
      <c r="H227" s="36">
        <f t="shared" si="5"/>
        <v>4</v>
      </c>
      <c r="I227" s="35" t="s">
        <v>39</v>
      </c>
      <c r="J227" s="39"/>
      <c r="K227" s="38"/>
      <c r="L227" s="39"/>
      <c r="M227" s="39"/>
      <c r="N227" s="35" t="s">
        <v>17</v>
      </c>
      <c r="O227" s="39"/>
      <c r="P227" s="61"/>
      <c r="Q227" s="61"/>
      <c r="R227" s="61"/>
      <c r="S227" s="61"/>
      <c r="T227" s="61"/>
      <c r="U227" s="80"/>
      <c r="V227" s="80"/>
      <c r="W227" s="80"/>
    </row>
    <row r="228">
      <c r="A228" s="34">
        <v>45705.0</v>
      </c>
      <c r="B228" s="34">
        <v>45716.0</v>
      </c>
      <c r="C228" s="35">
        <v>228442.0</v>
      </c>
      <c r="D228" s="35" t="s">
        <v>48</v>
      </c>
      <c r="E228" s="34">
        <v>45505.0</v>
      </c>
      <c r="F228" s="36">
        <f t="shared" si="4"/>
        <v>6</v>
      </c>
      <c r="G228" s="37">
        <v>45593.0</v>
      </c>
      <c r="H228" s="36">
        <f t="shared" si="5"/>
        <v>4</v>
      </c>
      <c r="I228" s="35" t="s">
        <v>39</v>
      </c>
      <c r="J228" s="39"/>
      <c r="K228" s="38"/>
      <c r="L228" s="39"/>
      <c r="M228" s="39"/>
      <c r="N228" s="35" t="s">
        <v>17</v>
      </c>
      <c r="O228" s="39"/>
      <c r="P228" s="61"/>
      <c r="Q228" s="61"/>
      <c r="R228" s="61"/>
      <c r="S228" s="61"/>
      <c r="T228" s="61"/>
      <c r="U228" s="80"/>
      <c r="V228" s="80"/>
      <c r="W228" s="80"/>
    </row>
    <row r="229">
      <c r="A229" s="34">
        <v>45705.0</v>
      </c>
      <c r="B229" s="34">
        <v>45716.0</v>
      </c>
      <c r="C229" s="35">
        <v>178776.0</v>
      </c>
      <c r="D229" s="35" t="s">
        <v>48</v>
      </c>
      <c r="E229" s="34">
        <v>45597.0</v>
      </c>
      <c r="F229" s="36">
        <f t="shared" si="4"/>
        <v>3</v>
      </c>
      <c r="G229" s="37">
        <v>45610.0</v>
      </c>
      <c r="H229" s="36">
        <f t="shared" si="5"/>
        <v>3</v>
      </c>
      <c r="I229" s="35" t="s">
        <v>62</v>
      </c>
      <c r="J229" s="39"/>
      <c r="K229" s="38"/>
      <c r="L229" s="39"/>
      <c r="M229" s="39"/>
      <c r="N229" s="35" t="s">
        <v>17</v>
      </c>
      <c r="O229" s="39"/>
      <c r="P229" s="61"/>
      <c r="Q229" s="61"/>
      <c r="R229" s="61"/>
      <c r="S229" s="61"/>
      <c r="T229" s="61"/>
      <c r="U229" s="80"/>
      <c r="V229" s="80"/>
      <c r="W229" s="80"/>
    </row>
    <row r="230">
      <c r="A230" s="34">
        <v>45705.0</v>
      </c>
      <c r="B230" s="34">
        <v>45716.0</v>
      </c>
      <c r="C230" s="35">
        <v>236415.0</v>
      </c>
      <c r="D230" s="35" t="s">
        <v>48</v>
      </c>
      <c r="E230" s="34">
        <v>45627.0</v>
      </c>
      <c r="F230" s="36">
        <f t="shared" si="4"/>
        <v>2</v>
      </c>
      <c r="G230" s="34">
        <v>45632.0</v>
      </c>
      <c r="H230" s="36">
        <f t="shared" si="5"/>
        <v>2</v>
      </c>
      <c r="I230" s="35" t="s">
        <v>39</v>
      </c>
      <c r="J230" s="39"/>
      <c r="K230" s="38"/>
      <c r="L230" s="39"/>
      <c r="M230" s="39"/>
      <c r="N230" s="35" t="s">
        <v>17</v>
      </c>
      <c r="O230" s="39"/>
      <c r="P230" s="61"/>
      <c r="Q230" s="61"/>
      <c r="R230" s="61"/>
      <c r="S230" s="61"/>
      <c r="T230" s="61"/>
      <c r="U230" s="80"/>
      <c r="V230" s="80"/>
      <c r="W230" s="80"/>
    </row>
    <row r="231">
      <c r="A231" s="34">
        <v>45705.0</v>
      </c>
      <c r="B231" s="34">
        <v>45716.0</v>
      </c>
      <c r="C231" s="35">
        <v>237185.0</v>
      </c>
      <c r="D231" s="35" t="s">
        <v>48</v>
      </c>
      <c r="E231" s="34">
        <v>45474.0</v>
      </c>
      <c r="F231" s="36">
        <f t="shared" si="4"/>
        <v>7</v>
      </c>
      <c r="G231" s="37">
        <v>45642.0</v>
      </c>
      <c r="H231" s="36">
        <f t="shared" si="5"/>
        <v>2</v>
      </c>
      <c r="I231" s="35" t="s">
        <v>39</v>
      </c>
      <c r="J231" s="39"/>
      <c r="K231" s="38"/>
      <c r="L231" s="39"/>
      <c r="M231" s="39"/>
      <c r="N231" s="35" t="s">
        <v>17</v>
      </c>
      <c r="O231" s="39"/>
      <c r="P231" s="61"/>
      <c r="Q231" s="61"/>
      <c r="R231" s="61"/>
      <c r="S231" s="61"/>
      <c r="T231" s="61"/>
      <c r="U231" s="80"/>
      <c r="V231" s="80"/>
      <c r="W231" s="80"/>
    </row>
    <row r="232">
      <c r="A232" s="34">
        <v>45705.0</v>
      </c>
      <c r="B232" s="34">
        <v>45716.0</v>
      </c>
      <c r="C232" s="35">
        <v>238296.0</v>
      </c>
      <c r="D232" s="35" t="s">
        <v>48</v>
      </c>
      <c r="E232" s="34">
        <v>45658.0</v>
      </c>
      <c r="F232" s="36">
        <f t="shared" si="4"/>
        <v>1</v>
      </c>
      <c r="G232" s="34">
        <v>45665.0</v>
      </c>
      <c r="H232" s="36">
        <f t="shared" si="5"/>
        <v>1</v>
      </c>
      <c r="I232" s="35" t="s">
        <v>268</v>
      </c>
      <c r="J232" s="39"/>
      <c r="K232" s="38"/>
      <c r="L232" s="39"/>
      <c r="M232" s="39"/>
      <c r="N232" s="35" t="s">
        <v>17</v>
      </c>
      <c r="O232" s="39"/>
      <c r="P232" s="61"/>
      <c r="Q232" s="61"/>
      <c r="R232" s="61"/>
      <c r="S232" s="61"/>
      <c r="T232" s="61"/>
      <c r="U232" s="80"/>
      <c r="V232" s="80"/>
      <c r="W232" s="80"/>
    </row>
    <row r="233">
      <c r="A233" s="34">
        <v>45705.0</v>
      </c>
      <c r="B233" s="34">
        <v>45716.0</v>
      </c>
      <c r="C233" s="35">
        <v>203337.0</v>
      </c>
      <c r="D233" s="35" t="s">
        <v>48</v>
      </c>
      <c r="E233" s="34">
        <v>45323.0</v>
      </c>
      <c r="F233" s="36">
        <f t="shared" si="4"/>
        <v>12</v>
      </c>
      <c r="G233" s="34">
        <v>45344.0</v>
      </c>
      <c r="H233" s="36">
        <f t="shared" si="5"/>
        <v>12</v>
      </c>
      <c r="I233" s="35" t="s">
        <v>62</v>
      </c>
      <c r="J233" s="39"/>
      <c r="K233" s="38"/>
      <c r="L233" s="39"/>
      <c r="M233" s="39"/>
      <c r="N233" s="35" t="s">
        <v>17</v>
      </c>
      <c r="O233" s="39"/>
      <c r="P233" s="61"/>
      <c r="Q233" s="61"/>
      <c r="R233" s="61"/>
      <c r="S233" s="61"/>
      <c r="T233" s="61"/>
      <c r="U233" s="80"/>
      <c r="V233" s="80"/>
      <c r="W233" s="80"/>
    </row>
    <row r="234">
      <c r="A234" s="34">
        <v>45705.0</v>
      </c>
      <c r="B234" s="34">
        <v>45716.0</v>
      </c>
      <c r="C234" s="35">
        <v>240114.0</v>
      </c>
      <c r="D234" s="35" t="s">
        <v>48</v>
      </c>
      <c r="E234" s="34">
        <v>45658.0</v>
      </c>
      <c r="F234" s="36">
        <f t="shared" si="4"/>
        <v>1</v>
      </c>
      <c r="G234" s="34">
        <v>45680.0</v>
      </c>
      <c r="H234" s="36">
        <f t="shared" si="5"/>
        <v>1</v>
      </c>
      <c r="I234" s="35" t="s">
        <v>39</v>
      </c>
      <c r="J234" s="39"/>
      <c r="K234" s="38"/>
      <c r="L234" s="39"/>
      <c r="M234" s="39"/>
      <c r="N234" s="35" t="s">
        <v>17</v>
      </c>
      <c r="O234" s="39"/>
      <c r="P234" s="61"/>
      <c r="Q234" s="61"/>
      <c r="R234" s="61"/>
      <c r="S234" s="61"/>
      <c r="T234" s="61"/>
      <c r="U234" s="80"/>
      <c r="V234" s="80"/>
      <c r="W234" s="80"/>
    </row>
    <row r="235">
      <c r="A235" s="34">
        <v>45705.0</v>
      </c>
      <c r="B235" s="34">
        <v>45716.0</v>
      </c>
      <c r="C235" s="35">
        <v>240466.0</v>
      </c>
      <c r="D235" s="35" t="s">
        <v>48</v>
      </c>
      <c r="E235" s="34">
        <v>45658.0</v>
      </c>
      <c r="F235" s="36">
        <f t="shared" si="4"/>
        <v>1</v>
      </c>
      <c r="G235" s="34">
        <v>45693.0</v>
      </c>
      <c r="H235" s="36">
        <f t="shared" si="5"/>
        <v>0</v>
      </c>
      <c r="I235" s="35" t="s">
        <v>62</v>
      </c>
      <c r="J235" s="39"/>
      <c r="K235" s="38"/>
      <c r="L235" s="39"/>
      <c r="M235" s="39"/>
      <c r="N235" s="35" t="s">
        <v>17</v>
      </c>
      <c r="O235" s="39"/>
      <c r="P235" s="61"/>
      <c r="Q235" s="61"/>
      <c r="R235" s="61"/>
      <c r="S235" s="61"/>
      <c r="T235" s="61"/>
      <c r="U235" s="80"/>
      <c r="V235" s="80"/>
      <c r="W235" s="80"/>
    </row>
    <row r="236">
      <c r="A236" s="34">
        <v>45713.0</v>
      </c>
      <c r="B236" s="34">
        <v>45713.0</v>
      </c>
      <c r="C236" s="35">
        <v>191492.0</v>
      </c>
      <c r="D236" s="35" t="s">
        <v>240</v>
      </c>
      <c r="E236" s="34">
        <v>45139.0</v>
      </c>
      <c r="F236" s="36">
        <f t="shared" si="4"/>
        <v>18</v>
      </c>
      <c r="G236" s="34">
        <v>45233.0</v>
      </c>
      <c r="H236" s="36">
        <f t="shared" si="5"/>
        <v>15</v>
      </c>
      <c r="I236" s="35" t="s">
        <v>131</v>
      </c>
      <c r="J236" s="35">
        <v>8000.0</v>
      </c>
      <c r="K236" s="48">
        <v>8000.0</v>
      </c>
      <c r="L236" s="35" t="s">
        <v>54</v>
      </c>
      <c r="M236" s="34">
        <v>45713.0</v>
      </c>
      <c r="N236" s="35" t="s">
        <v>20</v>
      </c>
      <c r="O236" s="35" t="s">
        <v>699</v>
      </c>
      <c r="P236" s="61"/>
      <c r="Q236" s="61"/>
      <c r="R236" s="61"/>
      <c r="S236" s="61"/>
      <c r="T236" s="61"/>
      <c r="U236" s="80"/>
      <c r="V236" s="80"/>
      <c r="W236" s="80"/>
    </row>
    <row r="237">
      <c r="A237" s="34">
        <v>45705.0</v>
      </c>
      <c r="B237" s="34">
        <v>45716.0</v>
      </c>
      <c r="C237" s="35">
        <v>224158.0</v>
      </c>
      <c r="D237" s="35" t="s">
        <v>240</v>
      </c>
      <c r="E237" s="34">
        <v>45505.0</v>
      </c>
      <c r="F237" s="36">
        <f t="shared" si="4"/>
        <v>6</v>
      </c>
      <c r="G237" s="34">
        <v>45518.0</v>
      </c>
      <c r="H237" s="36">
        <f t="shared" si="5"/>
        <v>6</v>
      </c>
      <c r="I237" s="35" t="s">
        <v>62</v>
      </c>
      <c r="J237" s="39"/>
      <c r="K237" s="38"/>
      <c r="L237" s="39"/>
      <c r="M237" s="39"/>
      <c r="N237" s="35" t="s">
        <v>17</v>
      </c>
      <c r="O237" s="39"/>
      <c r="P237" s="61"/>
      <c r="Q237" s="61"/>
      <c r="R237" s="61"/>
      <c r="S237" s="61"/>
      <c r="T237" s="61"/>
      <c r="U237" s="80"/>
      <c r="V237" s="80"/>
      <c r="W237" s="80"/>
    </row>
    <row r="238">
      <c r="A238" s="34">
        <v>45705.0</v>
      </c>
      <c r="B238" s="34">
        <v>45716.0</v>
      </c>
      <c r="C238" s="35">
        <v>173748.0</v>
      </c>
      <c r="D238" s="35" t="s">
        <v>240</v>
      </c>
      <c r="E238" s="34">
        <v>45047.0</v>
      </c>
      <c r="F238" s="36">
        <f t="shared" si="4"/>
        <v>21</v>
      </c>
      <c r="G238" s="34">
        <v>45086.0</v>
      </c>
      <c r="H238" s="36">
        <f t="shared" si="5"/>
        <v>20</v>
      </c>
      <c r="I238" s="35" t="s">
        <v>49</v>
      </c>
      <c r="J238" s="39"/>
      <c r="K238" s="38"/>
      <c r="L238" s="39"/>
      <c r="M238" s="39"/>
      <c r="N238" s="35" t="s">
        <v>17</v>
      </c>
      <c r="O238" s="39"/>
      <c r="P238" s="61"/>
      <c r="Q238" s="61"/>
      <c r="R238" s="61"/>
      <c r="S238" s="61"/>
      <c r="T238" s="61"/>
      <c r="U238" s="80"/>
      <c r="V238" s="80"/>
      <c r="W238" s="80"/>
    </row>
    <row r="239">
      <c r="A239" s="34">
        <v>45705.0</v>
      </c>
      <c r="B239" s="34">
        <v>45716.0</v>
      </c>
      <c r="C239" s="35">
        <v>211198.0</v>
      </c>
      <c r="D239" s="35" t="s">
        <v>240</v>
      </c>
      <c r="E239" s="34">
        <v>45261.0</v>
      </c>
      <c r="F239" s="36">
        <f t="shared" si="4"/>
        <v>14</v>
      </c>
      <c r="G239" s="34">
        <v>45402.0</v>
      </c>
      <c r="H239" s="36">
        <f t="shared" si="5"/>
        <v>10</v>
      </c>
      <c r="I239" s="35" t="s">
        <v>49</v>
      </c>
      <c r="J239" s="39"/>
      <c r="K239" s="38"/>
      <c r="L239" s="39"/>
      <c r="M239" s="39"/>
      <c r="N239" s="35" t="s">
        <v>17</v>
      </c>
      <c r="O239" s="39"/>
      <c r="P239" s="61"/>
      <c r="Q239" s="61"/>
      <c r="R239" s="61"/>
      <c r="S239" s="61"/>
      <c r="T239" s="61"/>
      <c r="U239" s="80"/>
      <c r="V239" s="80"/>
      <c r="W239" s="80"/>
    </row>
    <row r="240">
      <c r="A240" s="34">
        <v>45705.0</v>
      </c>
      <c r="B240" s="34">
        <v>45707.0</v>
      </c>
      <c r="C240" s="35">
        <v>202018.0</v>
      </c>
      <c r="D240" s="35" t="s">
        <v>240</v>
      </c>
      <c r="E240" s="34">
        <v>45323.0</v>
      </c>
      <c r="F240" s="36">
        <f t="shared" si="4"/>
        <v>12</v>
      </c>
      <c r="G240" s="34">
        <v>45342.0</v>
      </c>
      <c r="H240" s="36">
        <f t="shared" si="5"/>
        <v>12</v>
      </c>
      <c r="I240" s="35" t="s">
        <v>43</v>
      </c>
      <c r="J240" s="39"/>
      <c r="K240" s="38"/>
      <c r="L240" s="39"/>
      <c r="M240" s="39"/>
      <c r="N240" s="35" t="s">
        <v>21</v>
      </c>
      <c r="O240" s="39"/>
      <c r="P240" s="61"/>
      <c r="Q240" s="61"/>
      <c r="R240" s="61"/>
      <c r="S240" s="61"/>
      <c r="T240" s="61"/>
      <c r="U240" s="80"/>
      <c r="V240" s="80"/>
      <c r="W240" s="80"/>
    </row>
    <row r="241">
      <c r="A241" s="34">
        <v>45705.0</v>
      </c>
      <c r="B241" s="34">
        <v>45716.0</v>
      </c>
      <c r="C241" s="35">
        <v>230550.0</v>
      </c>
      <c r="D241" s="35" t="s">
        <v>240</v>
      </c>
      <c r="E241" s="34">
        <v>45383.0</v>
      </c>
      <c r="F241" s="36">
        <f t="shared" si="4"/>
        <v>10</v>
      </c>
      <c r="G241" s="34">
        <v>45574.0</v>
      </c>
      <c r="H241" s="36">
        <f t="shared" si="5"/>
        <v>4</v>
      </c>
      <c r="I241" s="35" t="s">
        <v>43</v>
      </c>
      <c r="J241" s="39"/>
      <c r="K241" s="38"/>
      <c r="L241" s="39"/>
      <c r="M241" s="39"/>
      <c r="N241" s="35" t="s">
        <v>17</v>
      </c>
      <c r="O241" s="39"/>
      <c r="P241" s="61"/>
      <c r="Q241" s="61"/>
      <c r="R241" s="61"/>
      <c r="S241" s="61"/>
      <c r="T241" s="61"/>
      <c r="U241" s="80"/>
      <c r="V241" s="80"/>
      <c r="W241" s="80"/>
    </row>
    <row r="242">
      <c r="A242" s="34">
        <v>45705.0</v>
      </c>
      <c r="B242" s="34">
        <v>45716.0</v>
      </c>
      <c r="C242" s="35">
        <v>228667.0</v>
      </c>
      <c r="D242" s="35" t="s">
        <v>240</v>
      </c>
      <c r="E242" s="34">
        <v>45505.0</v>
      </c>
      <c r="F242" s="36">
        <f t="shared" si="4"/>
        <v>6</v>
      </c>
      <c r="G242" s="34">
        <v>45556.0</v>
      </c>
      <c r="H242" s="36">
        <f t="shared" si="5"/>
        <v>5</v>
      </c>
      <c r="I242" s="35" t="s">
        <v>268</v>
      </c>
      <c r="J242" s="39"/>
      <c r="K242" s="38"/>
      <c r="L242" s="39"/>
      <c r="M242" s="39"/>
      <c r="N242" s="35" t="s">
        <v>17</v>
      </c>
      <c r="O242" s="39"/>
      <c r="P242" s="61"/>
      <c r="Q242" s="61"/>
      <c r="R242" s="61"/>
      <c r="S242" s="61"/>
      <c r="T242" s="61"/>
      <c r="U242" s="80"/>
      <c r="V242" s="80"/>
      <c r="W242" s="80"/>
    </row>
    <row r="243">
      <c r="A243" s="34">
        <v>45705.0</v>
      </c>
      <c r="B243" s="34">
        <v>45716.0</v>
      </c>
      <c r="C243" s="35">
        <v>229831.0</v>
      </c>
      <c r="D243" s="35" t="s">
        <v>240</v>
      </c>
      <c r="E243" s="34">
        <v>45505.0</v>
      </c>
      <c r="F243" s="36">
        <f t="shared" si="4"/>
        <v>6</v>
      </c>
      <c r="G243" s="37">
        <v>45580.0</v>
      </c>
      <c r="H243" s="36">
        <f t="shared" si="5"/>
        <v>4</v>
      </c>
      <c r="I243" s="35" t="s">
        <v>62</v>
      </c>
      <c r="J243" s="39"/>
      <c r="K243" s="38"/>
      <c r="L243" s="39"/>
      <c r="M243" s="39"/>
      <c r="N243" s="35" t="s">
        <v>17</v>
      </c>
      <c r="O243" s="39"/>
      <c r="P243" s="61"/>
      <c r="Q243" s="61"/>
      <c r="R243" s="61"/>
      <c r="S243" s="61"/>
      <c r="T243" s="61"/>
      <c r="U243" s="80"/>
      <c r="V243" s="80"/>
      <c r="W243" s="80"/>
    </row>
    <row r="244">
      <c r="A244" s="34">
        <v>45691.0</v>
      </c>
      <c r="B244" s="34">
        <v>45707.0</v>
      </c>
      <c r="C244" s="35">
        <v>229474.0</v>
      </c>
      <c r="D244" s="35" t="s">
        <v>240</v>
      </c>
      <c r="E244" s="34">
        <v>45536.0</v>
      </c>
      <c r="F244" s="36">
        <f t="shared" si="4"/>
        <v>5</v>
      </c>
      <c r="G244" s="34">
        <v>45565.0</v>
      </c>
      <c r="H244" s="36">
        <f t="shared" si="5"/>
        <v>4</v>
      </c>
      <c r="I244" s="35" t="s">
        <v>62</v>
      </c>
      <c r="J244" s="164" t="s">
        <v>586</v>
      </c>
      <c r="K244" s="48">
        <v>9000.0</v>
      </c>
      <c r="L244" s="35" t="s">
        <v>68</v>
      </c>
      <c r="M244" s="34">
        <v>45707.0</v>
      </c>
      <c r="N244" s="35" t="s">
        <v>15</v>
      </c>
      <c r="O244" s="35" t="s">
        <v>654</v>
      </c>
      <c r="P244" s="61"/>
      <c r="Q244" s="61"/>
      <c r="R244" s="61"/>
      <c r="S244" s="61"/>
      <c r="T244" s="61"/>
      <c r="U244" s="80"/>
      <c r="V244" s="80"/>
      <c r="W244" s="80"/>
    </row>
    <row r="245">
      <c r="A245" s="34">
        <v>45705.0</v>
      </c>
      <c r="B245" s="34">
        <v>45716.0</v>
      </c>
      <c r="C245" s="35">
        <v>239672.0</v>
      </c>
      <c r="D245" s="35" t="s">
        <v>240</v>
      </c>
      <c r="E245" s="34">
        <v>45597.0</v>
      </c>
      <c r="F245" s="36">
        <f t="shared" si="4"/>
        <v>3</v>
      </c>
      <c r="G245" s="34">
        <v>45674.0</v>
      </c>
      <c r="H245" s="36">
        <f t="shared" si="5"/>
        <v>1</v>
      </c>
      <c r="I245" s="35" t="s">
        <v>268</v>
      </c>
      <c r="J245" s="39"/>
      <c r="K245" s="38"/>
      <c r="L245" s="39"/>
      <c r="M245" s="39"/>
      <c r="N245" s="35" t="s">
        <v>17</v>
      </c>
      <c r="O245" s="39"/>
      <c r="P245" s="61"/>
      <c r="Q245" s="61"/>
      <c r="R245" s="61"/>
      <c r="S245" s="61"/>
      <c r="T245" s="61"/>
      <c r="U245" s="80"/>
      <c r="V245" s="80"/>
      <c r="W245" s="80"/>
    </row>
    <row r="246">
      <c r="A246" s="34">
        <v>45705.0</v>
      </c>
      <c r="B246" s="34">
        <v>45705.0</v>
      </c>
      <c r="C246" s="35">
        <v>212256.0</v>
      </c>
      <c r="D246" s="35" t="s">
        <v>59</v>
      </c>
      <c r="E246" s="34">
        <v>45292.0</v>
      </c>
      <c r="F246" s="36">
        <f t="shared" si="4"/>
        <v>13</v>
      </c>
      <c r="G246" s="34">
        <v>45427.0</v>
      </c>
      <c r="H246" s="36">
        <f t="shared" si="5"/>
        <v>9</v>
      </c>
      <c r="I246" s="35" t="s">
        <v>62</v>
      </c>
      <c r="J246" s="35">
        <v>101.0</v>
      </c>
      <c r="K246" s="38"/>
      <c r="L246" s="35" t="s">
        <v>54</v>
      </c>
      <c r="M246" s="34">
        <v>45705.0</v>
      </c>
      <c r="N246" s="35" t="s">
        <v>20</v>
      </c>
      <c r="O246" s="35" t="s">
        <v>700</v>
      </c>
      <c r="P246" s="61"/>
      <c r="Q246" s="61"/>
      <c r="R246" s="61"/>
      <c r="S246" s="61"/>
      <c r="T246" s="61"/>
      <c r="U246" s="80"/>
      <c r="V246" s="80"/>
      <c r="W246" s="80"/>
    </row>
    <row r="247">
      <c r="A247" s="34">
        <v>45705.0</v>
      </c>
      <c r="B247" s="34">
        <v>45707.0</v>
      </c>
      <c r="C247" s="35">
        <v>208674.0</v>
      </c>
      <c r="D247" s="35" t="s">
        <v>59</v>
      </c>
      <c r="E247" s="34">
        <v>45413.0</v>
      </c>
      <c r="F247" s="36">
        <f t="shared" si="4"/>
        <v>9</v>
      </c>
      <c r="G247" s="34">
        <v>45451.0</v>
      </c>
      <c r="H247" s="36">
        <f t="shared" si="5"/>
        <v>8</v>
      </c>
      <c r="I247" s="35" t="s">
        <v>62</v>
      </c>
      <c r="J247" s="35">
        <v>105.0</v>
      </c>
      <c r="K247" s="48">
        <v>13000.0</v>
      </c>
      <c r="L247" s="35" t="s">
        <v>68</v>
      </c>
      <c r="M247" s="34">
        <v>45707.0</v>
      </c>
      <c r="N247" s="35" t="s">
        <v>15</v>
      </c>
      <c r="O247" s="35" t="s">
        <v>654</v>
      </c>
      <c r="P247" s="61"/>
      <c r="Q247" s="61"/>
      <c r="R247" s="61"/>
      <c r="S247" s="61"/>
      <c r="T247" s="61"/>
      <c r="U247" s="80"/>
      <c r="V247" s="80"/>
      <c r="W247" s="80"/>
    </row>
    <row r="248">
      <c r="A248" s="34">
        <v>45715.0</v>
      </c>
      <c r="B248" s="34">
        <v>45715.0</v>
      </c>
      <c r="C248" s="35">
        <v>228061.0</v>
      </c>
      <c r="D248" s="35" t="s">
        <v>59</v>
      </c>
      <c r="E248" s="34">
        <v>45505.0</v>
      </c>
      <c r="F248" s="36">
        <f t="shared" si="4"/>
        <v>6</v>
      </c>
      <c r="G248" s="34">
        <v>45551.0</v>
      </c>
      <c r="H248" s="36">
        <f t="shared" si="5"/>
        <v>5</v>
      </c>
      <c r="I248" s="35" t="s">
        <v>268</v>
      </c>
      <c r="J248" s="35" t="s">
        <v>399</v>
      </c>
      <c r="K248" s="48">
        <v>6000.0</v>
      </c>
      <c r="L248" s="35" t="s">
        <v>68</v>
      </c>
      <c r="M248" s="34">
        <v>45715.0</v>
      </c>
      <c r="N248" s="35" t="s">
        <v>16</v>
      </c>
      <c r="O248" s="35" t="s">
        <v>701</v>
      </c>
      <c r="P248" s="61"/>
      <c r="Q248" s="61"/>
      <c r="R248" s="61"/>
      <c r="S248" s="61"/>
      <c r="T248" s="61"/>
      <c r="U248" s="80"/>
      <c r="V248" s="80"/>
      <c r="W248" s="80"/>
    </row>
    <row r="249">
      <c r="A249" s="34">
        <v>45700.0</v>
      </c>
      <c r="B249" s="34">
        <v>45340.0</v>
      </c>
      <c r="C249" s="35">
        <v>233504.0</v>
      </c>
      <c r="D249" s="35" t="s">
        <v>59</v>
      </c>
      <c r="E249" s="34">
        <v>45597.0</v>
      </c>
      <c r="F249" s="36">
        <f t="shared" si="4"/>
        <v>3</v>
      </c>
      <c r="G249" s="34">
        <v>45603.0</v>
      </c>
      <c r="H249" s="36">
        <f t="shared" si="5"/>
        <v>3</v>
      </c>
      <c r="I249" s="35" t="s">
        <v>268</v>
      </c>
      <c r="J249" s="35" t="s">
        <v>355</v>
      </c>
      <c r="K249" s="48" t="s">
        <v>74</v>
      </c>
      <c r="L249" s="35" t="s">
        <v>54</v>
      </c>
      <c r="M249" s="34">
        <v>45706.0</v>
      </c>
      <c r="N249" s="35" t="s">
        <v>15</v>
      </c>
      <c r="O249" s="35" t="s">
        <v>702</v>
      </c>
      <c r="P249" s="61"/>
      <c r="Q249" s="61"/>
      <c r="R249" s="61"/>
      <c r="S249" s="61"/>
      <c r="T249" s="61"/>
      <c r="U249" s="80"/>
      <c r="V249" s="80"/>
      <c r="W249" s="80"/>
    </row>
    <row r="250">
      <c r="A250" s="34">
        <v>45705.0</v>
      </c>
      <c r="B250" s="34">
        <v>45709.0</v>
      </c>
      <c r="C250" s="35">
        <v>187726.0</v>
      </c>
      <c r="D250" s="35" t="s">
        <v>59</v>
      </c>
      <c r="E250" s="34">
        <v>45078.0</v>
      </c>
      <c r="F250" s="36">
        <f t="shared" si="4"/>
        <v>20</v>
      </c>
      <c r="G250" s="34">
        <v>45205.0</v>
      </c>
      <c r="H250" s="36">
        <f t="shared" si="5"/>
        <v>16</v>
      </c>
      <c r="I250" s="35" t="s">
        <v>39</v>
      </c>
      <c r="J250" s="35" t="s">
        <v>152</v>
      </c>
      <c r="K250" s="38"/>
      <c r="L250" s="35" t="s">
        <v>54</v>
      </c>
      <c r="M250" s="34">
        <v>45716.0</v>
      </c>
      <c r="N250" s="35" t="s">
        <v>20</v>
      </c>
      <c r="O250" s="35" t="s">
        <v>703</v>
      </c>
      <c r="P250" s="61"/>
      <c r="Q250" s="61"/>
      <c r="R250" s="61"/>
      <c r="S250" s="61"/>
      <c r="T250" s="61"/>
      <c r="U250" s="80"/>
      <c r="V250" s="80"/>
      <c r="W250" s="80"/>
    </row>
    <row r="251">
      <c r="A251" s="34">
        <v>45714.0</v>
      </c>
      <c r="B251" s="34">
        <v>45714.0</v>
      </c>
      <c r="C251" s="35">
        <v>197712.0</v>
      </c>
      <c r="D251" s="35" t="s">
        <v>59</v>
      </c>
      <c r="E251" s="34">
        <v>45261.0</v>
      </c>
      <c r="F251" s="36">
        <f t="shared" si="4"/>
        <v>14</v>
      </c>
      <c r="G251" s="34">
        <v>45363.0</v>
      </c>
      <c r="H251" s="36">
        <f t="shared" si="5"/>
        <v>11</v>
      </c>
      <c r="I251" s="35" t="s">
        <v>39</v>
      </c>
      <c r="J251" s="35">
        <v>535.0</v>
      </c>
      <c r="K251" s="38"/>
      <c r="L251" s="35" t="s">
        <v>54</v>
      </c>
      <c r="M251" s="34">
        <v>45714.0</v>
      </c>
      <c r="N251" s="35" t="s">
        <v>15</v>
      </c>
      <c r="O251" s="35" t="s">
        <v>55</v>
      </c>
      <c r="P251" s="61"/>
      <c r="Q251" s="61"/>
      <c r="R251" s="61"/>
      <c r="S251" s="61"/>
      <c r="T251" s="61"/>
      <c r="U251" s="80"/>
      <c r="V251" s="80"/>
      <c r="W251" s="80"/>
    </row>
    <row r="252">
      <c r="A252" s="34">
        <v>45705.0</v>
      </c>
      <c r="B252" s="34">
        <v>45716.0</v>
      </c>
      <c r="C252" s="35">
        <v>219590.0</v>
      </c>
      <c r="D252" s="35" t="s">
        <v>59</v>
      </c>
      <c r="E252" s="34">
        <v>45474.0</v>
      </c>
      <c r="F252" s="36">
        <f t="shared" si="4"/>
        <v>7</v>
      </c>
      <c r="G252" s="34">
        <v>45471.0</v>
      </c>
      <c r="H252" s="36">
        <f t="shared" si="5"/>
        <v>8</v>
      </c>
      <c r="I252" s="35" t="s">
        <v>131</v>
      </c>
      <c r="J252" s="39"/>
      <c r="K252" s="48">
        <v>6000.0</v>
      </c>
      <c r="L252" s="39"/>
      <c r="M252" s="34">
        <v>45716.0</v>
      </c>
      <c r="N252" s="35" t="s">
        <v>22</v>
      </c>
      <c r="O252" s="39"/>
      <c r="P252" s="61"/>
      <c r="Q252" s="61"/>
      <c r="R252" s="61"/>
      <c r="S252" s="61"/>
      <c r="T252" s="61"/>
      <c r="U252" s="80"/>
      <c r="V252" s="80"/>
      <c r="W252" s="80"/>
    </row>
    <row r="253">
      <c r="A253" s="34">
        <v>45705.0</v>
      </c>
      <c r="B253" s="34">
        <v>45716.0</v>
      </c>
      <c r="C253" s="35">
        <v>225154.0</v>
      </c>
      <c r="D253" s="35" t="s">
        <v>59</v>
      </c>
      <c r="E253" s="34">
        <v>45444.0</v>
      </c>
      <c r="F253" s="36">
        <f t="shared" si="4"/>
        <v>8</v>
      </c>
      <c r="G253" s="34">
        <v>45531.0</v>
      </c>
      <c r="H253" s="36">
        <f t="shared" si="5"/>
        <v>6</v>
      </c>
      <c r="I253" s="35" t="s">
        <v>39</v>
      </c>
      <c r="J253" s="39"/>
      <c r="K253" s="38"/>
      <c r="L253" s="39"/>
      <c r="M253" s="39"/>
      <c r="N253" s="35" t="s">
        <v>17</v>
      </c>
      <c r="O253" s="39"/>
      <c r="P253" s="61"/>
      <c r="Q253" s="61"/>
      <c r="R253" s="61"/>
      <c r="S253" s="61"/>
      <c r="T253" s="61"/>
      <c r="U253" s="80"/>
      <c r="V253" s="80"/>
      <c r="W253" s="80"/>
    </row>
    <row r="254">
      <c r="A254" s="34">
        <v>45705.0</v>
      </c>
      <c r="B254" s="34">
        <v>45716.0</v>
      </c>
      <c r="C254" s="35">
        <v>233050.0</v>
      </c>
      <c r="D254" s="35" t="s">
        <v>59</v>
      </c>
      <c r="E254" s="34">
        <v>45505.0</v>
      </c>
      <c r="F254" s="36">
        <f t="shared" si="4"/>
        <v>6</v>
      </c>
      <c r="G254" s="34">
        <v>45597.0</v>
      </c>
      <c r="H254" s="36">
        <f t="shared" si="5"/>
        <v>3</v>
      </c>
      <c r="I254" s="35" t="s">
        <v>47</v>
      </c>
      <c r="J254" s="39"/>
      <c r="K254" s="38"/>
      <c r="L254" s="39"/>
      <c r="M254" s="39"/>
      <c r="N254" s="35" t="s">
        <v>17</v>
      </c>
      <c r="O254" s="39"/>
      <c r="P254" s="61"/>
      <c r="Q254" s="61"/>
      <c r="R254" s="61"/>
      <c r="S254" s="61"/>
      <c r="T254" s="61"/>
      <c r="U254" s="80"/>
      <c r="V254" s="80"/>
      <c r="W254" s="80"/>
    </row>
    <row r="255">
      <c r="A255" s="34">
        <v>45705.0</v>
      </c>
      <c r="B255" s="34">
        <v>45716.0</v>
      </c>
      <c r="C255" s="35">
        <v>168329.0</v>
      </c>
      <c r="D255" s="35" t="s">
        <v>65</v>
      </c>
      <c r="E255" s="34">
        <v>44986.0</v>
      </c>
      <c r="F255" s="36">
        <f t="shared" si="4"/>
        <v>23</v>
      </c>
      <c r="G255" s="34">
        <v>45036.0</v>
      </c>
      <c r="H255" s="36">
        <f t="shared" si="5"/>
        <v>22</v>
      </c>
      <c r="I255" s="35" t="s">
        <v>46</v>
      </c>
      <c r="J255" s="39"/>
      <c r="K255" s="38"/>
      <c r="L255" s="39"/>
      <c r="M255" s="35" t="s">
        <v>443</v>
      </c>
      <c r="N255" s="35" t="s">
        <v>17</v>
      </c>
      <c r="O255" s="39"/>
      <c r="P255" s="61"/>
      <c r="Q255" s="61"/>
      <c r="R255" s="61"/>
      <c r="S255" s="61"/>
      <c r="T255" s="61"/>
      <c r="U255" s="80"/>
      <c r="V255" s="80"/>
      <c r="W255" s="80"/>
    </row>
    <row r="256">
      <c r="A256" s="34">
        <v>45705.0</v>
      </c>
      <c r="B256" s="34">
        <v>45716.0</v>
      </c>
      <c r="C256" s="35">
        <v>48641.0</v>
      </c>
      <c r="D256" s="35" t="s">
        <v>65</v>
      </c>
      <c r="E256" s="34">
        <v>43831.0</v>
      </c>
      <c r="F256" s="36">
        <f t="shared" si="4"/>
        <v>61</v>
      </c>
      <c r="G256" s="34">
        <v>43959.0</v>
      </c>
      <c r="H256" s="36">
        <f t="shared" si="5"/>
        <v>57</v>
      </c>
      <c r="I256" s="35" t="s">
        <v>49</v>
      </c>
      <c r="J256" s="39"/>
      <c r="K256" s="38"/>
      <c r="L256" s="39"/>
      <c r="M256" s="39"/>
      <c r="N256" s="35" t="s">
        <v>17</v>
      </c>
      <c r="O256" s="39"/>
      <c r="P256" s="61"/>
      <c r="Q256" s="61"/>
      <c r="R256" s="61"/>
      <c r="S256" s="61"/>
      <c r="T256" s="61"/>
      <c r="U256" s="80"/>
      <c r="V256" s="80"/>
      <c r="W256" s="80"/>
    </row>
    <row r="257">
      <c r="A257" s="34">
        <v>45705.0</v>
      </c>
      <c r="B257" s="34">
        <v>45716.0</v>
      </c>
      <c r="C257" s="35">
        <v>159152.0</v>
      </c>
      <c r="D257" s="35" t="s">
        <v>65</v>
      </c>
      <c r="E257" s="34">
        <v>44805.0</v>
      </c>
      <c r="F257" s="36">
        <f t="shared" si="4"/>
        <v>29</v>
      </c>
      <c r="G257" s="34">
        <v>44959.0</v>
      </c>
      <c r="H257" s="36">
        <f t="shared" si="5"/>
        <v>24</v>
      </c>
      <c r="I257" s="35" t="s">
        <v>265</v>
      </c>
      <c r="J257" s="39"/>
      <c r="K257" s="38"/>
      <c r="L257" s="39"/>
      <c r="M257" s="39"/>
      <c r="N257" s="35" t="s">
        <v>17</v>
      </c>
      <c r="O257" s="39"/>
      <c r="P257" s="61"/>
      <c r="Q257" s="61"/>
      <c r="R257" s="61"/>
      <c r="S257" s="61"/>
      <c r="T257" s="61"/>
      <c r="U257" s="80"/>
      <c r="V257" s="80"/>
      <c r="W257" s="80"/>
    </row>
    <row r="258">
      <c r="A258" s="34">
        <v>45705.0</v>
      </c>
      <c r="B258" s="34">
        <v>45716.0</v>
      </c>
      <c r="C258" s="35">
        <v>215362.0</v>
      </c>
      <c r="D258" s="35" t="s">
        <v>65</v>
      </c>
      <c r="E258" s="34">
        <v>45413.0</v>
      </c>
      <c r="F258" s="36">
        <f t="shared" si="4"/>
        <v>9</v>
      </c>
      <c r="G258" s="34">
        <v>45434.0</v>
      </c>
      <c r="H258" s="36">
        <f t="shared" si="5"/>
        <v>9</v>
      </c>
      <c r="I258" s="35" t="s">
        <v>62</v>
      </c>
      <c r="J258" s="39"/>
      <c r="K258" s="38"/>
      <c r="L258" s="39"/>
      <c r="M258" s="39"/>
      <c r="N258" s="35" t="s">
        <v>17</v>
      </c>
      <c r="O258" s="39"/>
      <c r="P258" s="61"/>
      <c r="Q258" s="61"/>
      <c r="R258" s="61"/>
      <c r="S258" s="61"/>
      <c r="T258" s="61"/>
      <c r="U258" s="80"/>
      <c r="V258" s="80"/>
      <c r="W258" s="80"/>
    </row>
    <row r="259">
      <c r="A259" s="34">
        <v>45705.0</v>
      </c>
      <c r="B259" s="34">
        <v>45716.0</v>
      </c>
      <c r="C259" s="35">
        <v>241124.0</v>
      </c>
      <c r="D259" s="35" t="s">
        <v>65</v>
      </c>
      <c r="E259" s="34">
        <v>45658.0</v>
      </c>
      <c r="F259" s="36">
        <f t="shared" si="4"/>
        <v>1</v>
      </c>
      <c r="G259" s="34">
        <v>45686.0</v>
      </c>
      <c r="H259" s="36">
        <f t="shared" si="5"/>
        <v>0</v>
      </c>
      <c r="I259" s="35" t="s">
        <v>39</v>
      </c>
      <c r="J259" s="39"/>
      <c r="K259" s="38"/>
      <c r="L259" s="39"/>
      <c r="M259" s="39"/>
      <c r="N259" s="35" t="s">
        <v>17</v>
      </c>
      <c r="O259" s="39"/>
      <c r="P259" s="61"/>
      <c r="Q259" s="61"/>
      <c r="R259" s="61"/>
      <c r="S259" s="61"/>
      <c r="T259" s="61"/>
      <c r="U259" s="80"/>
      <c r="V259" s="80"/>
      <c r="W259" s="80"/>
    </row>
    <row r="260">
      <c r="A260" s="34">
        <v>45705.0</v>
      </c>
      <c r="B260" s="34">
        <v>45707.0</v>
      </c>
      <c r="C260" s="35">
        <v>213173.0</v>
      </c>
      <c r="D260" s="35" t="s">
        <v>65</v>
      </c>
      <c r="E260" s="34">
        <v>45352.0</v>
      </c>
      <c r="F260" s="36">
        <f t="shared" si="4"/>
        <v>11</v>
      </c>
      <c r="G260" s="34">
        <v>45419.0</v>
      </c>
      <c r="H260" s="36">
        <f t="shared" si="5"/>
        <v>9</v>
      </c>
      <c r="I260" s="35" t="s">
        <v>321</v>
      </c>
      <c r="J260" s="39"/>
      <c r="K260" s="38"/>
      <c r="L260" s="39"/>
      <c r="M260" s="39"/>
      <c r="N260" s="35" t="s">
        <v>16</v>
      </c>
      <c r="O260" s="35" t="s">
        <v>695</v>
      </c>
      <c r="P260" s="61"/>
      <c r="Q260" s="61"/>
      <c r="R260" s="61"/>
      <c r="S260" s="61"/>
      <c r="T260" s="61"/>
      <c r="U260" s="80"/>
      <c r="V260" s="80"/>
      <c r="W260" s="80"/>
    </row>
    <row r="261">
      <c r="A261" s="34">
        <v>45705.0</v>
      </c>
      <c r="B261" s="34">
        <v>45713.0</v>
      </c>
      <c r="C261" s="35">
        <v>203909.0</v>
      </c>
      <c r="D261" s="35" t="s">
        <v>65</v>
      </c>
      <c r="E261" s="34">
        <v>45231.0</v>
      </c>
      <c r="F261" s="36">
        <f t="shared" si="4"/>
        <v>15</v>
      </c>
      <c r="G261" s="34">
        <v>45349.0</v>
      </c>
      <c r="H261" s="36">
        <f t="shared" si="5"/>
        <v>12</v>
      </c>
      <c r="I261" s="35" t="s">
        <v>49</v>
      </c>
      <c r="J261" s="35" t="s">
        <v>306</v>
      </c>
      <c r="K261" s="48">
        <v>13000.0</v>
      </c>
      <c r="L261" s="35" t="s">
        <v>68</v>
      </c>
      <c r="M261" s="34">
        <v>45714.0</v>
      </c>
      <c r="N261" s="35" t="s">
        <v>15</v>
      </c>
      <c r="O261" s="35" t="s">
        <v>702</v>
      </c>
      <c r="P261" s="61"/>
      <c r="Q261" s="61"/>
      <c r="R261" s="61"/>
      <c r="S261" s="61"/>
      <c r="T261" s="61"/>
      <c r="U261" s="80"/>
      <c r="V261" s="80"/>
      <c r="W261" s="80"/>
    </row>
    <row r="262">
      <c r="A262" s="34">
        <v>45705.0</v>
      </c>
      <c r="B262" s="34">
        <v>45716.0</v>
      </c>
      <c r="C262" s="35">
        <v>173827.0</v>
      </c>
      <c r="D262" s="35" t="s">
        <v>65</v>
      </c>
      <c r="E262" s="34">
        <v>45047.0</v>
      </c>
      <c r="F262" s="36">
        <f t="shared" si="4"/>
        <v>21</v>
      </c>
      <c r="G262" s="34">
        <v>45084.0</v>
      </c>
      <c r="H262" s="36">
        <f t="shared" si="5"/>
        <v>20</v>
      </c>
      <c r="I262" s="35" t="s">
        <v>62</v>
      </c>
      <c r="J262" s="39"/>
      <c r="K262" s="38"/>
      <c r="L262" s="39"/>
      <c r="M262" s="39"/>
      <c r="N262" s="35" t="s">
        <v>17</v>
      </c>
      <c r="O262" s="39"/>
      <c r="P262" s="61"/>
      <c r="Q262" s="61"/>
      <c r="R262" s="61"/>
      <c r="S262" s="61"/>
      <c r="T262" s="61"/>
      <c r="U262" s="80"/>
      <c r="V262" s="80"/>
      <c r="W262" s="80"/>
    </row>
    <row r="263">
      <c r="A263" s="34">
        <v>45705.0</v>
      </c>
      <c r="B263" s="34">
        <v>45716.0</v>
      </c>
      <c r="C263" s="35">
        <v>188388.0</v>
      </c>
      <c r="D263" s="35" t="s">
        <v>65</v>
      </c>
      <c r="E263" s="34">
        <v>44743.0</v>
      </c>
      <c r="F263" s="36">
        <f t="shared" si="4"/>
        <v>31</v>
      </c>
      <c r="G263" s="34">
        <v>45203.0</v>
      </c>
      <c r="H263" s="36">
        <f t="shared" si="5"/>
        <v>16</v>
      </c>
      <c r="I263" s="35" t="s">
        <v>67</v>
      </c>
      <c r="J263" s="39"/>
      <c r="K263" s="38"/>
      <c r="L263" s="39"/>
      <c r="M263" s="39"/>
      <c r="N263" s="35" t="s">
        <v>17</v>
      </c>
      <c r="O263" s="39"/>
      <c r="P263" s="61"/>
      <c r="Q263" s="61"/>
      <c r="R263" s="61"/>
      <c r="S263" s="61"/>
      <c r="T263" s="61"/>
      <c r="U263" s="80"/>
      <c r="V263" s="80"/>
      <c r="W263" s="80"/>
    </row>
    <row r="264">
      <c r="A264" s="34">
        <v>45705.0</v>
      </c>
      <c r="B264" s="34">
        <v>45716.0</v>
      </c>
      <c r="C264" s="35">
        <v>197720.0</v>
      </c>
      <c r="D264" s="35" t="s">
        <v>65</v>
      </c>
      <c r="E264" s="34">
        <v>45261.0</v>
      </c>
      <c r="F264" s="36">
        <f t="shared" si="4"/>
        <v>14</v>
      </c>
      <c r="G264" s="34">
        <v>45299.0</v>
      </c>
      <c r="H264" s="36">
        <f t="shared" si="5"/>
        <v>13</v>
      </c>
      <c r="I264" s="35" t="s">
        <v>39</v>
      </c>
      <c r="J264" s="39"/>
      <c r="K264" s="38"/>
      <c r="L264" s="39"/>
      <c r="M264" s="39"/>
      <c r="N264" s="35" t="s">
        <v>17</v>
      </c>
      <c r="O264" s="39"/>
      <c r="P264" s="61"/>
      <c r="Q264" s="61"/>
      <c r="R264" s="61"/>
      <c r="S264" s="61"/>
      <c r="T264" s="61"/>
      <c r="U264" s="80"/>
      <c r="V264" s="80"/>
      <c r="W264" s="80"/>
    </row>
    <row r="265">
      <c r="A265" s="34">
        <v>45705.0</v>
      </c>
      <c r="B265" s="34">
        <v>45716.0</v>
      </c>
      <c r="C265" s="35">
        <v>203160.0</v>
      </c>
      <c r="D265" s="35" t="s">
        <v>65</v>
      </c>
      <c r="E265" s="34">
        <v>45292.0</v>
      </c>
      <c r="F265" s="36">
        <f t="shared" si="4"/>
        <v>13</v>
      </c>
      <c r="G265" s="34">
        <v>45343.0</v>
      </c>
      <c r="H265" s="36">
        <f t="shared" si="5"/>
        <v>12</v>
      </c>
      <c r="I265" s="35" t="s">
        <v>62</v>
      </c>
      <c r="J265" s="39"/>
      <c r="K265" s="38"/>
      <c r="L265" s="39"/>
      <c r="M265" s="39"/>
      <c r="N265" s="35" t="s">
        <v>17</v>
      </c>
      <c r="O265" s="39"/>
      <c r="P265" s="61"/>
      <c r="Q265" s="61"/>
      <c r="R265" s="61"/>
      <c r="S265" s="61"/>
      <c r="T265" s="61"/>
      <c r="U265" s="80"/>
      <c r="V265" s="80"/>
      <c r="W265" s="80"/>
    </row>
    <row r="266">
      <c r="A266" s="34">
        <v>45705.0</v>
      </c>
      <c r="B266" s="34">
        <v>45716.0</v>
      </c>
      <c r="C266" s="35">
        <v>214722.0</v>
      </c>
      <c r="D266" s="35" t="s">
        <v>65</v>
      </c>
      <c r="E266" s="34">
        <v>45413.0</v>
      </c>
      <c r="F266" s="36">
        <f t="shared" si="4"/>
        <v>9</v>
      </c>
      <c r="G266" s="34">
        <v>45428.0</v>
      </c>
      <c r="H266" s="36">
        <f t="shared" si="5"/>
        <v>9</v>
      </c>
      <c r="I266" s="35" t="s">
        <v>67</v>
      </c>
      <c r="J266" s="39"/>
      <c r="K266" s="38"/>
      <c r="L266" s="39"/>
      <c r="M266" s="39"/>
      <c r="N266" s="35" t="s">
        <v>17</v>
      </c>
      <c r="O266" s="39"/>
      <c r="P266" s="61"/>
      <c r="Q266" s="61"/>
      <c r="R266" s="61"/>
      <c r="S266" s="61"/>
      <c r="T266" s="61"/>
      <c r="U266" s="80"/>
      <c r="V266" s="80"/>
      <c r="W266" s="80"/>
    </row>
    <row r="267">
      <c r="A267" s="34">
        <v>45705.0</v>
      </c>
      <c r="B267" s="34">
        <v>45716.0</v>
      </c>
      <c r="C267" s="35">
        <v>219211.0</v>
      </c>
      <c r="D267" s="35" t="s">
        <v>65</v>
      </c>
      <c r="E267" s="34">
        <v>45444.0</v>
      </c>
      <c r="F267" s="36">
        <f t="shared" si="4"/>
        <v>8</v>
      </c>
      <c r="G267" s="34">
        <v>45468.0</v>
      </c>
      <c r="H267" s="36">
        <f t="shared" si="5"/>
        <v>8</v>
      </c>
      <c r="I267" s="35" t="s">
        <v>62</v>
      </c>
      <c r="J267" s="39"/>
      <c r="K267" s="38"/>
      <c r="L267" s="39"/>
      <c r="M267" s="39"/>
      <c r="N267" s="35" t="s">
        <v>17</v>
      </c>
      <c r="O267" s="39"/>
      <c r="P267" s="61"/>
      <c r="Q267" s="61"/>
      <c r="R267" s="61"/>
      <c r="S267" s="61"/>
      <c r="T267" s="61"/>
      <c r="U267" s="80"/>
      <c r="V267" s="80"/>
      <c r="W267" s="80"/>
    </row>
    <row r="268">
      <c r="A268" s="34">
        <v>45705.0</v>
      </c>
      <c r="B268" s="34">
        <v>45716.0</v>
      </c>
      <c r="C268" s="35">
        <v>225891.0</v>
      </c>
      <c r="D268" s="35" t="s">
        <v>65</v>
      </c>
      <c r="E268" s="34">
        <v>45474.0</v>
      </c>
      <c r="F268" s="36">
        <f t="shared" si="4"/>
        <v>7</v>
      </c>
      <c r="G268" s="34">
        <v>45527.0</v>
      </c>
      <c r="H268" s="36">
        <f t="shared" si="5"/>
        <v>6</v>
      </c>
      <c r="I268" s="35" t="s">
        <v>39</v>
      </c>
      <c r="J268" s="39"/>
      <c r="K268" s="38"/>
      <c r="L268" s="39"/>
      <c r="M268" s="39"/>
      <c r="N268" s="35" t="s">
        <v>17</v>
      </c>
      <c r="O268" s="39"/>
      <c r="P268" s="61"/>
      <c r="Q268" s="61"/>
      <c r="R268" s="61"/>
      <c r="S268" s="61"/>
      <c r="T268" s="61"/>
      <c r="U268" s="80"/>
      <c r="V268" s="80"/>
      <c r="W268" s="80"/>
    </row>
    <row r="269">
      <c r="A269" s="34">
        <v>45705.0</v>
      </c>
      <c r="B269" s="34">
        <v>45716.0</v>
      </c>
      <c r="C269" s="35">
        <v>228320.0</v>
      </c>
      <c r="D269" s="35" t="s">
        <v>65</v>
      </c>
      <c r="E269" s="34">
        <v>45323.0</v>
      </c>
      <c r="F269" s="36">
        <f t="shared" si="4"/>
        <v>12</v>
      </c>
      <c r="G269" s="34">
        <v>45553.0</v>
      </c>
      <c r="H269" s="36">
        <f t="shared" si="5"/>
        <v>5</v>
      </c>
      <c r="I269" s="35" t="s">
        <v>39</v>
      </c>
      <c r="J269" s="39"/>
      <c r="K269" s="38"/>
      <c r="L269" s="39"/>
      <c r="M269" s="39"/>
      <c r="N269" s="35" t="s">
        <v>17</v>
      </c>
      <c r="O269" s="39"/>
      <c r="P269" s="61"/>
      <c r="Q269" s="61"/>
      <c r="R269" s="61"/>
      <c r="S269" s="61"/>
      <c r="T269" s="61"/>
      <c r="U269" s="80"/>
      <c r="V269" s="80"/>
      <c r="W269" s="80"/>
    </row>
    <row r="270">
      <c r="A270" s="34">
        <v>45705.0</v>
      </c>
      <c r="B270" s="34">
        <v>45716.0</v>
      </c>
      <c r="C270" s="35">
        <v>234354.0</v>
      </c>
      <c r="D270" s="35" t="s">
        <v>65</v>
      </c>
      <c r="E270" s="34">
        <v>45566.0</v>
      </c>
      <c r="F270" s="36">
        <f t="shared" si="4"/>
        <v>4</v>
      </c>
      <c r="G270" s="37">
        <v>45610.0</v>
      </c>
      <c r="H270" s="36">
        <f t="shared" si="5"/>
        <v>3</v>
      </c>
      <c r="I270" s="35" t="s">
        <v>39</v>
      </c>
      <c r="J270" s="39"/>
      <c r="K270" s="38"/>
      <c r="L270" s="39"/>
      <c r="M270" s="39"/>
      <c r="N270" s="35" t="s">
        <v>17</v>
      </c>
      <c r="O270" s="39"/>
      <c r="P270" s="61"/>
      <c r="Q270" s="61"/>
      <c r="R270" s="61"/>
      <c r="S270" s="61"/>
      <c r="T270" s="61"/>
      <c r="U270" s="80"/>
      <c r="V270" s="80"/>
      <c r="W270" s="80"/>
    </row>
    <row r="271">
      <c r="A271" s="34">
        <v>45705.0</v>
      </c>
      <c r="B271" s="34">
        <v>45716.0</v>
      </c>
      <c r="C271" s="35">
        <v>237157.0</v>
      </c>
      <c r="D271" s="35" t="s">
        <v>65</v>
      </c>
      <c r="E271" s="34">
        <v>45627.0</v>
      </c>
      <c r="F271" s="36">
        <f t="shared" si="4"/>
        <v>2</v>
      </c>
      <c r="G271" s="37">
        <v>45639.0</v>
      </c>
      <c r="H271" s="36">
        <f t="shared" si="5"/>
        <v>2</v>
      </c>
      <c r="I271" s="35" t="s">
        <v>62</v>
      </c>
      <c r="J271" s="39"/>
      <c r="K271" s="38"/>
      <c r="L271" s="39"/>
      <c r="M271" s="39"/>
      <c r="N271" s="35" t="s">
        <v>17</v>
      </c>
      <c r="O271" s="39"/>
      <c r="P271" s="61"/>
      <c r="Q271" s="61"/>
      <c r="R271" s="61"/>
      <c r="S271" s="61"/>
      <c r="T271" s="61"/>
      <c r="U271" s="80"/>
      <c r="V271" s="80"/>
      <c r="W271" s="80"/>
    </row>
    <row r="272">
      <c r="A272" s="34">
        <v>45705.0</v>
      </c>
      <c r="B272" s="34">
        <v>45716.0</v>
      </c>
      <c r="C272" s="35">
        <v>238475.0</v>
      </c>
      <c r="D272" s="35" t="s">
        <v>65</v>
      </c>
      <c r="E272" s="34">
        <v>45627.0</v>
      </c>
      <c r="F272" s="36">
        <f t="shared" si="4"/>
        <v>2</v>
      </c>
      <c r="G272" s="34">
        <v>45664.0</v>
      </c>
      <c r="H272" s="36">
        <f t="shared" si="5"/>
        <v>1</v>
      </c>
      <c r="I272" s="35" t="s">
        <v>49</v>
      </c>
      <c r="J272" s="39"/>
      <c r="K272" s="38"/>
      <c r="L272" s="39"/>
      <c r="M272" s="39"/>
      <c r="N272" s="35" t="s">
        <v>17</v>
      </c>
      <c r="O272" s="39"/>
      <c r="P272" s="61"/>
      <c r="Q272" s="61"/>
      <c r="R272" s="61"/>
      <c r="S272" s="61"/>
      <c r="T272" s="61"/>
      <c r="U272" s="80"/>
      <c r="V272" s="80"/>
      <c r="W272" s="80"/>
    </row>
    <row r="273">
      <c r="A273" s="34">
        <v>45705.0</v>
      </c>
      <c r="B273" s="34">
        <v>45716.0</v>
      </c>
      <c r="C273" s="35">
        <v>239392.0</v>
      </c>
      <c r="D273" s="35" t="s">
        <v>65</v>
      </c>
      <c r="E273" s="34">
        <v>45627.0</v>
      </c>
      <c r="F273" s="36">
        <f t="shared" si="4"/>
        <v>2</v>
      </c>
      <c r="G273" s="34">
        <v>45671.0</v>
      </c>
      <c r="H273" s="36">
        <f t="shared" si="5"/>
        <v>1</v>
      </c>
      <c r="I273" s="35" t="s">
        <v>268</v>
      </c>
      <c r="J273" s="39"/>
      <c r="K273" s="38"/>
      <c r="L273" s="39"/>
      <c r="M273" s="39"/>
      <c r="N273" s="35" t="s">
        <v>17</v>
      </c>
      <c r="O273" s="39"/>
      <c r="P273" s="61"/>
      <c r="Q273" s="61"/>
      <c r="R273" s="61"/>
      <c r="S273" s="61"/>
      <c r="T273" s="61"/>
      <c r="U273" s="80"/>
      <c r="V273" s="80"/>
      <c r="W273" s="80"/>
    </row>
    <row r="274">
      <c r="A274" s="34">
        <v>45705.0</v>
      </c>
      <c r="B274" s="34">
        <v>45716.0</v>
      </c>
      <c r="C274" s="35">
        <v>240186.0</v>
      </c>
      <c r="D274" s="35" t="s">
        <v>65</v>
      </c>
      <c r="E274" s="34">
        <v>45566.0</v>
      </c>
      <c r="F274" s="36">
        <f t="shared" si="4"/>
        <v>4</v>
      </c>
      <c r="G274" s="34">
        <v>45678.0</v>
      </c>
      <c r="H274" s="36">
        <f t="shared" si="5"/>
        <v>1</v>
      </c>
      <c r="I274" s="35" t="s">
        <v>39</v>
      </c>
      <c r="J274" s="39"/>
      <c r="K274" s="38"/>
      <c r="L274" s="39"/>
      <c r="M274" s="39"/>
      <c r="N274" s="35" t="s">
        <v>17</v>
      </c>
      <c r="O274" s="39"/>
      <c r="P274" s="61"/>
      <c r="Q274" s="61"/>
      <c r="R274" s="61"/>
      <c r="S274" s="61"/>
      <c r="T274" s="61"/>
      <c r="U274" s="80"/>
      <c r="V274" s="80"/>
      <c r="W274" s="80"/>
    </row>
    <row r="275">
      <c r="A275" s="34">
        <v>45705.0</v>
      </c>
      <c r="B275" s="34">
        <v>45716.0</v>
      </c>
      <c r="C275" s="35">
        <v>240577.0</v>
      </c>
      <c r="D275" s="35" t="s">
        <v>65</v>
      </c>
      <c r="E275" s="34">
        <v>45627.0</v>
      </c>
      <c r="F275" s="36">
        <f t="shared" si="4"/>
        <v>2</v>
      </c>
      <c r="G275" s="34">
        <v>45681.0</v>
      </c>
      <c r="H275" s="36">
        <f t="shared" si="5"/>
        <v>1</v>
      </c>
      <c r="I275" s="35" t="s">
        <v>39</v>
      </c>
      <c r="J275" s="39"/>
      <c r="K275" s="38"/>
      <c r="L275" s="39"/>
      <c r="M275" s="39"/>
      <c r="N275" s="35" t="s">
        <v>17</v>
      </c>
      <c r="O275" s="39"/>
      <c r="P275" s="61"/>
      <c r="Q275" s="61"/>
      <c r="R275" s="61"/>
      <c r="S275" s="61"/>
      <c r="T275" s="61"/>
      <c r="U275" s="80"/>
      <c r="V275" s="80"/>
      <c r="W275" s="80"/>
    </row>
    <row r="276">
      <c r="A276" s="34">
        <v>45705.0</v>
      </c>
      <c r="B276" s="34">
        <v>45716.0</v>
      </c>
      <c r="C276" s="35">
        <v>241268.0</v>
      </c>
      <c r="D276" s="35" t="s">
        <v>65</v>
      </c>
      <c r="E276" s="34">
        <v>45627.0</v>
      </c>
      <c r="F276" s="36">
        <f t="shared" si="4"/>
        <v>2</v>
      </c>
      <c r="G276" s="34">
        <v>45687.0</v>
      </c>
      <c r="H276" s="36">
        <f t="shared" si="5"/>
        <v>0</v>
      </c>
      <c r="I276" s="35" t="s">
        <v>39</v>
      </c>
      <c r="J276" s="39"/>
      <c r="K276" s="38"/>
      <c r="L276" s="39"/>
      <c r="M276" s="39"/>
      <c r="N276" s="35" t="s">
        <v>17</v>
      </c>
      <c r="O276" s="39"/>
      <c r="P276" s="61"/>
      <c r="Q276" s="61"/>
      <c r="R276" s="61"/>
      <c r="S276" s="61"/>
      <c r="T276" s="61"/>
      <c r="U276" s="80"/>
      <c r="V276" s="80"/>
      <c r="W276" s="80"/>
    </row>
    <row r="277">
      <c r="A277" s="34">
        <v>45705.0</v>
      </c>
      <c r="B277" s="34">
        <v>45716.0</v>
      </c>
      <c r="C277" s="35">
        <v>242264.0</v>
      </c>
      <c r="D277" s="35" t="s">
        <v>65</v>
      </c>
      <c r="E277" s="34">
        <v>45597.0</v>
      </c>
      <c r="F277" s="36">
        <f t="shared" si="4"/>
        <v>3</v>
      </c>
      <c r="G277" s="34">
        <v>45695.0</v>
      </c>
      <c r="H277" s="36">
        <f t="shared" si="5"/>
        <v>0</v>
      </c>
      <c r="I277" s="35" t="s">
        <v>62</v>
      </c>
      <c r="J277" s="39"/>
      <c r="K277" s="38"/>
      <c r="L277" s="39"/>
      <c r="M277" s="39"/>
      <c r="N277" s="35" t="s">
        <v>17</v>
      </c>
      <c r="O277" s="39"/>
      <c r="P277" s="61"/>
      <c r="Q277" s="61"/>
      <c r="R277" s="61"/>
      <c r="S277" s="61"/>
      <c r="T277" s="61"/>
      <c r="U277" s="80"/>
      <c r="V277" s="80"/>
      <c r="W277" s="80"/>
    </row>
    <row r="278">
      <c r="A278" s="34">
        <v>45705.0</v>
      </c>
      <c r="B278" s="34">
        <v>45716.0</v>
      </c>
      <c r="C278" s="35">
        <v>59075.0</v>
      </c>
      <c r="D278" s="35" t="s">
        <v>72</v>
      </c>
      <c r="E278" s="34">
        <v>43891.0</v>
      </c>
      <c r="F278" s="36">
        <f t="shared" si="4"/>
        <v>59</v>
      </c>
      <c r="G278" s="34">
        <v>44041.0</v>
      </c>
      <c r="H278" s="36">
        <f t="shared" si="5"/>
        <v>54</v>
      </c>
      <c r="I278" s="35" t="s">
        <v>62</v>
      </c>
      <c r="J278" s="39"/>
      <c r="K278" s="38"/>
      <c r="L278" s="39"/>
      <c r="M278" s="39"/>
      <c r="N278" s="35" t="s">
        <v>17</v>
      </c>
      <c r="O278" s="39"/>
      <c r="P278" s="61"/>
      <c r="Q278" s="61"/>
      <c r="R278" s="61"/>
      <c r="S278" s="61"/>
      <c r="T278" s="61"/>
      <c r="U278" s="80"/>
      <c r="V278" s="80"/>
      <c r="W278" s="80"/>
    </row>
    <row r="279">
      <c r="A279" s="34">
        <v>45705.0</v>
      </c>
      <c r="B279" s="34">
        <v>45716.0</v>
      </c>
      <c r="C279" s="35">
        <v>228354.0</v>
      </c>
      <c r="D279" s="35" t="s">
        <v>72</v>
      </c>
      <c r="E279" s="34">
        <v>45505.0</v>
      </c>
      <c r="F279" s="36">
        <f t="shared" si="4"/>
        <v>6</v>
      </c>
      <c r="G279" s="34">
        <v>45559.0</v>
      </c>
      <c r="H279" s="36">
        <f t="shared" si="5"/>
        <v>5</v>
      </c>
      <c r="I279" s="35" t="s">
        <v>62</v>
      </c>
      <c r="J279" s="39"/>
      <c r="K279" s="38"/>
      <c r="L279" s="39"/>
      <c r="M279" s="39"/>
      <c r="N279" s="35" t="s">
        <v>17</v>
      </c>
      <c r="O279" s="39"/>
      <c r="P279" s="61"/>
      <c r="Q279" s="61"/>
      <c r="R279" s="61"/>
      <c r="S279" s="61"/>
      <c r="T279" s="61"/>
      <c r="U279" s="80"/>
      <c r="V279" s="80"/>
      <c r="W279" s="80"/>
    </row>
    <row r="280">
      <c r="A280" s="34">
        <v>45705.0</v>
      </c>
      <c r="B280" s="34">
        <v>45715.0</v>
      </c>
      <c r="C280" s="35">
        <v>213170.0</v>
      </c>
      <c r="D280" s="35" t="s">
        <v>72</v>
      </c>
      <c r="E280" s="34">
        <v>45383.0</v>
      </c>
      <c r="F280" s="36">
        <f t="shared" si="4"/>
        <v>10</v>
      </c>
      <c r="G280" s="34">
        <v>45418.0</v>
      </c>
      <c r="H280" s="36">
        <f t="shared" si="5"/>
        <v>9</v>
      </c>
      <c r="I280" s="35" t="s">
        <v>43</v>
      </c>
      <c r="J280" s="35" t="s">
        <v>124</v>
      </c>
      <c r="K280" s="38"/>
      <c r="L280" s="35" t="s">
        <v>54</v>
      </c>
      <c r="M280" s="34">
        <v>45715.0</v>
      </c>
      <c r="N280" s="35" t="s">
        <v>20</v>
      </c>
      <c r="O280" s="35" t="s">
        <v>704</v>
      </c>
      <c r="P280" s="61"/>
      <c r="Q280" s="61"/>
      <c r="R280" s="61"/>
      <c r="S280" s="61"/>
      <c r="T280" s="61"/>
      <c r="U280" s="80"/>
      <c r="V280" s="80"/>
      <c r="W280" s="80"/>
    </row>
    <row r="281">
      <c r="A281" s="34">
        <v>45705.0</v>
      </c>
      <c r="B281" s="34">
        <v>45716.0</v>
      </c>
      <c r="C281" s="35">
        <v>220971.0</v>
      </c>
      <c r="D281" s="35" t="s">
        <v>72</v>
      </c>
      <c r="E281" s="34">
        <v>45444.0</v>
      </c>
      <c r="F281" s="36">
        <f t="shared" si="4"/>
        <v>8</v>
      </c>
      <c r="G281" s="34">
        <v>45488.0</v>
      </c>
      <c r="H281" s="36">
        <f t="shared" si="5"/>
        <v>7</v>
      </c>
      <c r="I281" s="35" t="s">
        <v>43</v>
      </c>
      <c r="J281" s="39"/>
      <c r="K281" s="38"/>
      <c r="L281" s="39"/>
      <c r="M281" s="39"/>
      <c r="N281" s="35" t="s">
        <v>17</v>
      </c>
      <c r="O281" s="39"/>
      <c r="P281" s="61"/>
      <c r="Q281" s="61"/>
      <c r="R281" s="61"/>
      <c r="S281" s="61"/>
      <c r="T281" s="61"/>
      <c r="U281" s="80"/>
      <c r="V281" s="80"/>
      <c r="W281" s="80"/>
    </row>
    <row r="282">
      <c r="A282" s="34">
        <v>45705.0</v>
      </c>
      <c r="B282" s="34">
        <v>45716.0</v>
      </c>
      <c r="C282" s="35">
        <v>235821.0</v>
      </c>
      <c r="D282" s="35" t="s">
        <v>72</v>
      </c>
      <c r="E282" s="34">
        <v>45566.0</v>
      </c>
      <c r="F282" s="36">
        <f t="shared" si="4"/>
        <v>4</v>
      </c>
      <c r="G282" s="34">
        <v>45628.0</v>
      </c>
      <c r="H282" s="36">
        <f t="shared" si="5"/>
        <v>2</v>
      </c>
      <c r="I282" s="35" t="s">
        <v>43</v>
      </c>
      <c r="J282" s="39"/>
      <c r="K282" s="38"/>
      <c r="L282" s="39"/>
      <c r="M282" s="39"/>
      <c r="N282" s="35" t="s">
        <v>17</v>
      </c>
      <c r="O282" s="39"/>
      <c r="P282" s="61"/>
      <c r="Q282" s="61"/>
      <c r="R282" s="61"/>
      <c r="S282" s="61"/>
      <c r="T282" s="61"/>
      <c r="U282" s="80"/>
      <c r="V282" s="80"/>
      <c r="W282" s="80"/>
    </row>
    <row r="283">
      <c r="A283" s="34">
        <v>45705.0</v>
      </c>
      <c r="B283" s="34">
        <v>45716.0</v>
      </c>
      <c r="C283" s="35">
        <v>148936.0</v>
      </c>
      <c r="D283" s="35" t="s">
        <v>72</v>
      </c>
      <c r="E283" s="34">
        <v>44835.0</v>
      </c>
      <c r="F283" s="36">
        <f t="shared" si="4"/>
        <v>28</v>
      </c>
      <c r="G283" s="37">
        <v>44861.0</v>
      </c>
      <c r="H283" s="36">
        <f t="shared" si="5"/>
        <v>28</v>
      </c>
      <c r="I283" s="35" t="s">
        <v>62</v>
      </c>
      <c r="J283" s="39"/>
      <c r="K283" s="38"/>
      <c r="L283" s="39"/>
      <c r="M283" s="39"/>
      <c r="N283" s="35" t="s">
        <v>17</v>
      </c>
      <c r="O283" s="39"/>
      <c r="P283" s="61"/>
      <c r="Q283" s="61"/>
      <c r="R283" s="61"/>
      <c r="S283" s="61"/>
      <c r="T283" s="61"/>
      <c r="U283" s="80"/>
      <c r="V283" s="80"/>
      <c r="W283" s="80"/>
    </row>
    <row r="284">
      <c r="A284" s="34">
        <v>45705.0</v>
      </c>
      <c r="B284" s="34">
        <v>45716.0</v>
      </c>
      <c r="C284" s="35">
        <v>189733.0</v>
      </c>
      <c r="D284" s="35" t="s">
        <v>72</v>
      </c>
      <c r="E284" s="34">
        <v>45047.0</v>
      </c>
      <c r="F284" s="36">
        <f t="shared" si="4"/>
        <v>21</v>
      </c>
      <c r="G284" s="37">
        <v>45217.0</v>
      </c>
      <c r="H284" s="36">
        <f t="shared" si="5"/>
        <v>16</v>
      </c>
      <c r="I284" s="35" t="s">
        <v>62</v>
      </c>
      <c r="J284" s="39"/>
      <c r="K284" s="38"/>
      <c r="L284" s="39"/>
      <c r="M284" s="39"/>
      <c r="N284" s="35" t="s">
        <v>17</v>
      </c>
      <c r="O284" s="39"/>
      <c r="P284" s="61"/>
      <c r="Q284" s="61"/>
      <c r="R284" s="61"/>
      <c r="S284" s="61"/>
      <c r="T284" s="61"/>
      <c r="U284" s="80"/>
      <c r="V284" s="80"/>
      <c r="W284" s="80"/>
    </row>
    <row r="285">
      <c r="A285" s="34">
        <v>45705.0</v>
      </c>
      <c r="B285" s="34">
        <v>45716.0</v>
      </c>
      <c r="C285" s="35">
        <v>192223.0</v>
      </c>
      <c r="D285" s="35" t="s">
        <v>72</v>
      </c>
      <c r="E285" s="34">
        <v>45200.0</v>
      </c>
      <c r="F285" s="36">
        <f t="shared" si="4"/>
        <v>16</v>
      </c>
      <c r="G285" s="34">
        <v>45238.0</v>
      </c>
      <c r="H285" s="36">
        <f t="shared" si="5"/>
        <v>15</v>
      </c>
      <c r="I285" s="35" t="s">
        <v>39</v>
      </c>
      <c r="J285" s="39"/>
      <c r="K285" s="38"/>
      <c r="L285" s="39"/>
      <c r="M285" s="39"/>
      <c r="N285" s="35" t="s">
        <v>17</v>
      </c>
      <c r="O285" s="39"/>
      <c r="P285" s="61"/>
      <c r="Q285" s="61"/>
      <c r="R285" s="61"/>
      <c r="S285" s="61"/>
      <c r="T285" s="61"/>
      <c r="U285" s="80"/>
      <c r="V285" s="80"/>
      <c r="W285" s="80"/>
    </row>
    <row r="286">
      <c r="A286" s="34">
        <v>45705.0</v>
      </c>
      <c r="B286" s="34">
        <v>45716.0</v>
      </c>
      <c r="C286" s="35">
        <v>223221.0</v>
      </c>
      <c r="D286" s="35" t="s">
        <v>72</v>
      </c>
      <c r="E286" s="34">
        <v>45383.0</v>
      </c>
      <c r="F286" s="36">
        <f t="shared" si="4"/>
        <v>10</v>
      </c>
      <c r="G286" s="34">
        <v>45503.0</v>
      </c>
      <c r="H286" s="36">
        <f t="shared" si="5"/>
        <v>6</v>
      </c>
      <c r="I286" s="35" t="s">
        <v>39</v>
      </c>
      <c r="J286" s="39"/>
      <c r="K286" s="38"/>
      <c r="L286" s="39"/>
      <c r="M286" s="39"/>
      <c r="N286" s="35" t="s">
        <v>17</v>
      </c>
      <c r="O286" s="39"/>
      <c r="P286" s="61"/>
      <c r="Q286" s="61"/>
      <c r="R286" s="61"/>
      <c r="S286" s="61"/>
      <c r="T286" s="61"/>
      <c r="U286" s="80"/>
      <c r="V286" s="80"/>
      <c r="W286" s="80"/>
    </row>
    <row r="287">
      <c r="A287" s="34">
        <v>45705.0</v>
      </c>
      <c r="B287" s="34">
        <v>45716.0</v>
      </c>
      <c r="C287" s="35">
        <v>235989.0</v>
      </c>
      <c r="D287" s="35" t="s">
        <v>72</v>
      </c>
      <c r="E287" s="34">
        <v>45505.0</v>
      </c>
      <c r="F287" s="36">
        <f t="shared" si="4"/>
        <v>6</v>
      </c>
      <c r="G287" s="34">
        <v>45628.0</v>
      </c>
      <c r="H287" s="36">
        <f t="shared" si="5"/>
        <v>2</v>
      </c>
      <c r="I287" s="35" t="s">
        <v>49</v>
      </c>
      <c r="J287" s="39"/>
      <c r="K287" s="38"/>
      <c r="L287" s="39"/>
      <c r="M287" s="39"/>
      <c r="N287" s="35" t="s">
        <v>17</v>
      </c>
      <c r="O287" s="39"/>
      <c r="P287" s="61"/>
      <c r="Q287" s="61"/>
      <c r="R287" s="61"/>
      <c r="S287" s="61"/>
      <c r="T287" s="61"/>
      <c r="U287" s="80"/>
      <c r="V287" s="80"/>
      <c r="W287" s="80"/>
    </row>
    <row r="288">
      <c r="A288" s="34">
        <v>45705.0</v>
      </c>
      <c r="B288" s="34">
        <v>45716.0</v>
      </c>
      <c r="C288" s="35">
        <v>241556.0</v>
      </c>
      <c r="D288" s="35" t="s">
        <v>72</v>
      </c>
      <c r="E288" s="34">
        <v>45627.0</v>
      </c>
      <c r="F288" s="36">
        <f t="shared" si="4"/>
        <v>2</v>
      </c>
      <c r="G288" s="34">
        <v>45694.0</v>
      </c>
      <c r="H288" s="36">
        <f t="shared" si="5"/>
        <v>0</v>
      </c>
      <c r="I288" s="35" t="s">
        <v>287</v>
      </c>
      <c r="J288" s="39"/>
      <c r="K288" s="38"/>
      <c r="L288" s="39"/>
      <c r="M288" s="39"/>
      <c r="N288" s="35" t="s">
        <v>17</v>
      </c>
      <c r="O288" s="39"/>
      <c r="P288" s="61"/>
      <c r="Q288" s="61"/>
      <c r="R288" s="61"/>
      <c r="S288" s="61"/>
      <c r="T288" s="61"/>
      <c r="U288" s="80"/>
      <c r="V288" s="80"/>
      <c r="W288" s="80"/>
    </row>
    <row r="289">
      <c r="A289" s="34">
        <v>45705.0</v>
      </c>
      <c r="B289" s="34">
        <v>45716.0</v>
      </c>
      <c r="C289" s="35">
        <v>239048.0</v>
      </c>
      <c r="D289" s="35" t="s">
        <v>79</v>
      </c>
      <c r="E289" s="35">
        <v>3.0</v>
      </c>
      <c r="F289" s="36">
        <f t="shared" si="4"/>
        <v>1501</v>
      </c>
      <c r="G289" s="35">
        <v>0.0</v>
      </c>
      <c r="H289" s="36">
        <f t="shared" si="5"/>
        <v>1501</v>
      </c>
      <c r="I289" s="35" t="s">
        <v>62</v>
      </c>
      <c r="J289" s="39"/>
      <c r="K289" s="38"/>
      <c r="L289" s="39"/>
      <c r="M289" s="39"/>
      <c r="N289" s="35" t="s">
        <v>17</v>
      </c>
      <c r="O289" s="39"/>
      <c r="P289" s="61"/>
      <c r="Q289" s="61"/>
      <c r="R289" s="61"/>
      <c r="S289" s="61"/>
      <c r="T289" s="61"/>
      <c r="U289" s="80"/>
      <c r="V289" s="80"/>
      <c r="W289" s="80"/>
    </row>
    <row r="290">
      <c r="A290" s="34">
        <v>45705.0</v>
      </c>
      <c r="B290" s="34">
        <v>45716.0</v>
      </c>
      <c r="C290" s="35">
        <v>78218.0</v>
      </c>
      <c r="D290" s="35" t="s">
        <v>79</v>
      </c>
      <c r="E290" s="35">
        <v>51.0</v>
      </c>
      <c r="F290" s="36">
        <f t="shared" si="4"/>
        <v>1500</v>
      </c>
      <c r="G290" s="35">
        <v>47.0</v>
      </c>
      <c r="H290" s="36">
        <f t="shared" si="5"/>
        <v>1500</v>
      </c>
      <c r="I290" s="35" t="s">
        <v>67</v>
      </c>
      <c r="J290" s="39"/>
      <c r="K290" s="38"/>
      <c r="L290" s="39"/>
      <c r="M290" s="39"/>
      <c r="N290" s="35" t="s">
        <v>17</v>
      </c>
      <c r="O290" s="39"/>
      <c r="P290" s="61"/>
      <c r="Q290" s="61"/>
      <c r="R290" s="61"/>
      <c r="S290" s="61"/>
      <c r="T290" s="61"/>
      <c r="U290" s="80"/>
      <c r="V290" s="80"/>
      <c r="W290" s="80"/>
    </row>
    <row r="291">
      <c r="A291" s="34">
        <v>45705.0</v>
      </c>
      <c r="B291" s="34">
        <v>45716.0</v>
      </c>
      <c r="C291" s="35">
        <v>232420.0</v>
      </c>
      <c r="D291" s="35" t="s">
        <v>79</v>
      </c>
      <c r="E291" s="35">
        <v>10.0</v>
      </c>
      <c r="F291" s="36">
        <f t="shared" si="4"/>
        <v>1501</v>
      </c>
      <c r="G291" s="35">
        <v>3.0</v>
      </c>
      <c r="H291" s="36">
        <f t="shared" si="5"/>
        <v>1501</v>
      </c>
      <c r="I291" s="35" t="s">
        <v>39</v>
      </c>
      <c r="J291" s="39"/>
      <c r="K291" s="38"/>
      <c r="L291" s="39"/>
      <c r="M291" s="39"/>
      <c r="N291" s="35" t="s">
        <v>17</v>
      </c>
      <c r="O291" s="39"/>
      <c r="P291" s="61"/>
      <c r="Q291" s="61"/>
      <c r="R291" s="61"/>
      <c r="S291" s="61"/>
      <c r="T291" s="61"/>
      <c r="U291" s="80"/>
      <c r="V291" s="80"/>
      <c r="W291" s="80"/>
    </row>
    <row r="292">
      <c r="A292" s="34">
        <v>45702.0</v>
      </c>
      <c r="B292" s="34">
        <v>45705.0</v>
      </c>
      <c r="C292" s="35">
        <v>179077.0</v>
      </c>
      <c r="D292" s="35" t="s">
        <v>79</v>
      </c>
      <c r="E292" s="35">
        <v>21.0</v>
      </c>
      <c r="F292" s="36">
        <f t="shared" si="4"/>
        <v>1501</v>
      </c>
      <c r="G292" s="35">
        <v>18.0</v>
      </c>
      <c r="H292" s="36">
        <f t="shared" si="5"/>
        <v>1501</v>
      </c>
      <c r="I292" s="35" t="s">
        <v>39</v>
      </c>
      <c r="J292" s="35">
        <v>505.0</v>
      </c>
      <c r="K292" s="48">
        <v>4500.0</v>
      </c>
      <c r="L292" s="35" t="s">
        <v>54</v>
      </c>
      <c r="M292" s="34">
        <v>45705.0</v>
      </c>
      <c r="N292" s="35" t="s">
        <v>15</v>
      </c>
      <c r="O292" s="35" t="s">
        <v>55</v>
      </c>
      <c r="P292" s="61"/>
      <c r="Q292" s="61"/>
      <c r="R292" s="61"/>
      <c r="S292" s="61"/>
      <c r="T292" s="61"/>
      <c r="U292" s="80"/>
      <c r="V292" s="80"/>
      <c r="W292" s="80"/>
    </row>
    <row r="293">
      <c r="A293" s="34">
        <v>45705.0</v>
      </c>
      <c r="B293" s="34">
        <v>45716.0</v>
      </c>
      <c r="C293" s="35">
        <v>194522.0</v>
      </c>
      <c r="D293" s="35" t="s">
        <v>79</v>
      </c>
      <c r="E293" s="35">
        <v>17.0</v>
      </c>
      <c r="F293" s="36">
        <f t="shared" si="4"/>
        <v>1501</v>
      </c>
      <c r="G293" s="35">
        <v>13.0</v>
      </c>
      <c r="H293" s="36">
        <f t="shared" si="5"/>
        <v>1501</v>
      </c>
      <c r="I293" s="35" t="s">
        <v>39</v>
      </c>
      <c r="J293" s="39"/>
      <c r="K293" s="38"/>
      <c r="L293" s="39"/>
      <c r="M293" s="39"/>
      <c r="N293" s="35" t="s">
        <v>17</v>
      </c>
      <c r="O293" s="39"/>
      <c r="P293" s="61"/>
      <c r="Q293" s="61"/>
      <c r="R293" s="61"/>
      <c r="S293" s="61"/>
      <c r="T293" s="61"/>
      <c r="U293" s="80"/>
      <c r="V293" s="80"/>
      <c r="W293" s="80"/>
    </row>
    <row r="294">
      <c r="A294" s="34">
        <v>45705.0</v>
      </c>
      <c r="B294" s="34">
        <v>45716.0</v>
      </c>
      <c r="C294" s="35">
        <v>209417.0</v>
      </c>
      <c r="D294" s="35" t="s">
        <v>79</v>
      </c>
      <c r="E294" s="35">
        <v>12.0</v>
      </c>
      <c r="F294" s="36">
        <f t="shared" si="4"/>
        <v>1501</v>
      </c>
      <c r="G294" s="35">
        <v>10.0</v>
      </c>
      <c r="H294" s="36">
        <f t="shared" si="5"/>
        <v>1501</v>
      </c>
      <c r="I294" s="35" t="s">
        <v>39</v>
      </c>
      <c r="J294" s="39"/>
      <c r="K294" s="38"/>
      <c r="L294" s="39"/>
      <c r="M294" s="39"/>
      <c r="N294" s="35" t="s">
        <v>17</v>
      </c>
      <c r="O294" s="39"/>
      <c r="P294" s="61"/>
      <c r="Q294" s="61"/>
      <c r="R294" s="61"/>
      <c r="S294" s="61"/>
      <c r="T294" s="61"/>
      <c r="U294" s="80"/>
      <c r="V294" s="80"/>
      <c r="W294" s="80"/>
    </row>
    <row r="295">
      <c r="A295" s="34">
        <v>45705.0</v>
      </c>
      <c r="B295" s="34">
        <v>45716.0</v>
      </c>
      <c r="C295" s="35">
        <v>217373.0</v>
      </c>
      <c r="D295" s="35" t="s">
        <v>79</v>
      </c>
      <c r="E295" s="35">
        <v>8.0</v>
      </c>
      <c r="F295" s="36">
        <f t="shared" si="4"/>
        <v>1501</v>
      </c>
      <c r="G295" s="35">
        <v>8.0</v>
      </c>
      <c r="H295" s="36">
        <f t="shared" si="5"/>
        <v>1501</v>
      </c>
      <c r="I295" s="35" t="s">
        <v>39</v>
      </c>
      <c r="J295" s="39"/>
      <c r="K295" s="38"/>
      <c r="L295" s="39"/>
      <c r="M295" s="39"/>
      <c r="N295" s="35" t="s">
        <v>17</v>
      </c>
      <c r="O295" s="39"/>
      <c r="P295" s="61"/>
      <c r="Q295" s="61"/>
      <c r="R295" s="61"/>
      <c r="S295" s="61"/>
      <c r="T295" s="61"/>
      <c r="U295" s="80"/>
      <c r="V295" s="80"/>
      <c r="W295" s="80"/>
    </row>
    <row r="296">
      <c r="A296" s="34">
        <v>45705.0</v>
      </c>
      <c r="B296" s="34">
        <v>45716.0</v>
      </c>
      <c r="C296" s="35">
        <v>223471.0</v>
      </c>
      <c r="D296" s="35" t="s">
        <v>79</v>
      </c>
      <c r="E296" s="35">
        <v>8.0</v>
      </c>
      <c r="F296" s="36">
        <f t="shared" si="4"/>
        <v>1501</v>
      </c>
      <c r="G296" s="35">
        <v>6.0</v>
      </c>
      <c r="H296" s="36">
        <f t="shared" si="5"/>
        <v>1501</v>
      </c>
      <c r="I296" s="35" t="s">
        <v>39</v>
      </c>
      <c r="J296" s="39"/>
      <c r="K296" s="38"/>
      <c r="L296" s="39"/>
      <c r="M296" s="39"/>
      <c r="N296" s="35" t="s">
        <v>17</v>
      </c>
      <c r="O296" s="39"/>
      <c r="P296" s="61"/>
      <c r="Q296" s="61"/>
      <c r="R296" s="61"/>
      <c r="S296" s="61"/>
      <c r="T296" s="61"/>
      <c r="U296" s="80"/>
      <c r="V296" s="80"/>
      <c r="W296" s="80"/>
    </row>
    <row r="297">
      <c r="A297" s="34">
        <v>45705.0</v>
      </c>
      <c r="B297" s="34">
        <v>45716.0</v>
      </c>
      <c r="C297" s="35">
        <v>228151.0</v>
      </c>
      <c r="D297" s="35" t="s">
        <v>79</v>
      </c>
      <c r="E297" s="35">
        <v>12.0</v>
      </c>
      <c r="F297" s="36">
        <f t="shared" si="4"/>
        <v>1501</v>
      </c>
      <c r="G297" s="35">
        <v>4.0</v>
      </c>
      <c r="H297" s="36">
        <f t="shared" si="5"/>
        <v>1501</v>
      </c>
      <c r="I297" s="35" t="s">
        <v>39</v>
      </c>
      <c r="J297" s="39"/>
      <c r="K297" s="38"/>
      <c r="L297" s="39"/>
      <c r="M297" s="39"/>
      <c r="N297" s="35" t="s">
        <v>17</v>
      </c>
      <c r="O297" s="39"/>
      <c r="P297" s="61"/>
      <c r="Q297" s="61"/>
      <c r="R297" s="61"/>
      <c r="S297" s="61"/>
      <c r="T297" s="61"/>
      <c r="U297" s="80"/>
      <c r="V297" s="80"/>
      <c r="W297" s="80"/>
    </row>
    <row r="298">
      <c r="A298" s="34">
        <v>45705.0</v>
      </c>
      <c r="B298" s="34">
        <v>45716.0</v>
      </c>
      <c r="C298" s="35">
        <v>229319.0</v>
      </c>
      <c r="D298" s="35" t="s">
        <v>79</v>
      </c>
      <c r="E298" s="35">
        <v>13.0</v>
      </c>
      <c r="F298" s="36">
        <f t="shared" si="4"/>
        <v>1501</v>
      </c>
      <c r="G298" s="35">
        <v>3.0</v>
      </c>
      <c r="H298" s="36">
        <f t="shared" si="5"/>
        <v>1501</v>
      </c>
      <c r="I298" s="35" t="s">
        <v>39</v>
      </c>
      <c r="J298" s="39"/>
      <c r="K298" s="38"/>
      <c r="L298" s="39"/>
      <c r="M298" s="39"/>
      <c r="N298" s="35" t="s">
        <v>17</v>
      </c>
      <c r="O298" s="39"/>
      <c r="P298" s="61"/>
      <c r="Q298" s="61"/>
      <c r="R298" s="61"/>
      <c r="S298" s="61"/>
      <c r="T298" s="61"/>
      <c r="U298" s="80"/>
      <c r="V298" s="80"/>
      <c r="W298" s="80"/>
    </row>
    <row r="299">
      <c r="A299" s="34">
        <v>45705.0</v>
      </c>
      <c r="B299" s="34">
        <v>45716.0</v>
      </c>
      <c r="C299" s="35">
        <v>233661.0</v>
      </c>
      <c r="D299" s="35" t="s">
        <v>79</v>
      </c>
      <c r="E299" s="35">
        <v>6.0</v>
      </c>
      <c r="F299" s="36">
        <f t="shared" si="4"/>
        <v>1501</v>
      </c>
      <c r="G299" s="35">
        <v>3.0</v>
      </c>
      <c r="H299" s="36">
        <f t="shared" si="5"/>
        <v>1501</v>
      </c>
      <c r="I299" s="35" t="s">
        <v>39</v>
      </c>
      <c r="J299" s="39"/>
      <c r="K299" s="38"/>
      <c r="L299" s="39"/>
      <c r="M299" s="39"/>
      <c r="N299" s="35" t="s">
        <v>17</v>
      </c>
      <c r="O299" s="39"/>
      <c r="P299" s="61"/>
      <c r="Q299" s="61"/>
      <c r="R299" s="61"/>
      <c r="S299" s="61"/>
      <c r="T299" s="61"/>
      <c r="U299" s="80"/>
      <c r="V299" s="80"/>
      <c r="W299" s="80"/>
    </row>
    <row r="300">
      <c r="A300" s="34">
        <v>45705.0</v>
      </c>
      <c r="B300" s="34">
        <v>45716.0</v>
      </c>
      <c r="C300" s="35">
        <v>234923.0</v>
      </c>
      <c r="D300" s="35" t="s">
        <v>79</v>
      </c>
      <c r="E300" s="35">
        <v>3.0</v>
      </c>
      <c r="F300" s="36">
        <f t="shared" si="4"/>
        <v>1501</v>
      </c>
      <c r="G300" s="35">
        <v>2.0</v>
      </c>
      <c r="H300" s="36">
        <f t="shared" si="5"/>
        <v>1501</v>
      </c>
      <c r="I300" s="35" t="s">
        <v>62</v>
      </c>
      <c r="J300" s="39"/>
      <c r="K300" s="38"/>
      <c r="L300" s="39"/>
      <c r="M300" s="39"/>
      <c r="N300" s="35" t="s">
        <v>17</v>
      </c>
      <c r="O300" s="39"/>
      <c r="P300" s="61"/>
      <c r="Q300" s="61"/>
      <c r="R300" s="61"/>
      <c r="S300" s="61"/>
      <c r="T300" s="61"/>
      <c r="U300" s="80"/>
      <c r="V300" s="80"/>
      <c r="W300" s="80"/>
    </row>
    <row r="301">
      <c r="A301" s="34">
        <v>45705.0</v>
      </c>
      <c r="B301" s="34">
        <v>45716.0</v>
      </c>
      <c r="C301" s="35">
        <v>237174.0</v>
      </c>
      <c r="D301" s="35" t="s">
        <v>79</v>
      </c>
      <c r="E301" s="35">
        <v>2.0</v>
      </c>
      <c r="F301" s="36">
        <f t="shared" si="4"/>
        <v>1501</v>
      </c>
      <c r="G301" s="35">
        <v>1.0</v>
      </c>
      <c r="H301" s="36">
        <f t="shared" si="5"/>
        <v>1501</v>
      </c>
      <c r="I301" s="35" t="s">
        <v>62</v>
      </c>
      <c r="J301" s="39"/>
      <c r="K301" s="38"/>
      <c r="L301" s="39"/>
      <c r="M301" s="39"/>
      <c r="N301" s="35" t="s">
        <v>17</v>
      </c>
      <c r="O301" s="39"/>
      <c r="P301" s="61"/>
      <c r="Q301" s="61"/>
      <c r="R301" s="61"/>
      <c r="S301" s="61"/>
      <c r="T301" s="61"/>
      <c r="U301" s="80"/>
      <c r="V301" s="80"/>
      <c r="W301" s="80"/>
    </row>
    <row r="302">
      <c r="A302" s="34">
        <v>45705.0</v>
      </c>
      <c r="B302" s="34">
        <v>45716.0</v>
      </c>
      <c r="C302" s="35">
        <v>239223.0</v>
      </c>
      <c r="D302" s="35" t="s">
        <v>79</v>
      </c>
      <c r="E302" s="35">
        <v>3.0</v>
      </c>
      <c r="F302" s="36">
        <f t="shared" si="4"/>
        <v>1501</v>
      </c>
      <c r="G302" s="35">
        <v>0.0</v>
      </c>
      <c r="H302" s="36">
        <f t="shared" si="5"/>
        <v>1501</v>
      </c>
      <c r="I302" s="35" t="s">
        <v>39</v>
      </c>
      <c r="J302" s="39"/>
      <c r="K302" s="38"/>
      <c r="L302" s="39"/>
      <c r="M302" s="39"/>
      <c r="N302" s="35" t="s">
        <v>17</v>
      </c>
      <c r="O302" s="39"/>
      <c r="P302" s="61"/>
      <c r="Q302" s="61"/>
      <c r="R302" s="61"/>
      <c r="S302" s="61"/>
      <c r="T302" s="61"/>
      <c r="U302" s="80"/>
      <c r="V302" s="80"/>
      <c r="W302" s="80"/>
    </row>
    <row r="303">
      <c r="A303" s="34">
        <v>45705.0</v>
      </c>
      <c r="B303" s="34">
        <v>45716.0</v>
      </c>
      <c r="C303" s="35">
        <v>240677.0</v>
      </c>
      <c r="D303" s="35" t="s">
        <v>79</v>
      </c>
      <c r="E303" s="35">
        <v>1.0</v>
      </c>
      <c r="F303" s="36">
        <f t="shared" si="4"/>
        <v>1501</v>
      </c>
      <c r="G303" s="35">
        <v>0.0</v>
      </c>
      <c r="H303" s="36">
        <f t="shared" si="5"/>
        <v>1501</v>
      </c>
      <c r="I303" s="35" t="s">
        <v>49</v>
      </c>
      <c r="J303" s="39"/>
      <c r="K303" s="38"/>
      <c r="L303" s="39"/>
      <c r="M303" s="39"/>
      <c r="N303" s="35" t="s">
        <v>17</v>
      </c>
      <c r="O303" s="39"/>
      <c r="P303" s="61"/>
      <c r="Q303" s="61"/>
      <c r="R303" s="61"/>
      <c r="S303" s="61"/>
      <c r="T303" s="61"/>
      <c r="U303" s="80"/>
      <c r="V303" s="80"/>
      <c r="W303" s="80"/>
    </row>
    <row r="304">
      <c r="A304" s="34">
        <v>45705.0</v>
      </c>
      <c r="B304" s="34">
        <v>45716.0</v>
      </c>
      <c r="C304" s="35">
        <v>241380.0</v>
      </c>
      <c r="D304" s="35" t="s">
        <v>79</v>
      </c>
      <c r="E304" s="35">
        <v>2.0</v>
      </c>
      <c r="F304" s="36">
        <f t="shared" si="4"/>
        <v>1501</v>
      </c>
      <c r="G304" s="35">
        <v>0.0</v>
      </c>
      <c r="H304" s="36">
        <f t="shared" si="5"/>
        <v>1501</v>
      </c>
      <c r="I304" s="35" t="s">
        <v>62</v>
      </c>
      <c r="J304" s="39"/>
      <c r="K304" s="38"/>
      <c r="L304" s="39"/>
      <c r="M304" s="39"/>
      <c r="N304" s="35" t="s">
        <v>17</v>
      </c>
      <c r="O304" s="39"/>
      <c r="P304" s="61"/>
      <c r="Q304" s="61"/>
      <c r="R304" s="61"/>
      <c r="S304" s="61"/>
      <c r="T304" s="61"/>
      <c r="U304" s="80"/>
      <c r="V304" s="80"/>
      <c r="W304" s="80"/>
    </row>
    <row r="305">
      <c r="A305" s="34">
        <v>45705.0</v>
      </c>
      <c r="B305" s="34">
        <v>45716.0</v>
      </c>
      <c r="C305" s="35">
        <v>242195.0</v>
      </c>
      <c r="D305" s="35" t="s">
        <v>79</v>
      </c>
      <c r="E305" s="35">
        <v>1.0</v>
      </c>
      <c r="F305" s="36">
        <f t="shared" si="4"/>
        <v>1501</v>
      </c>
      <c r="G305" s="35">
        <v>0.0</v>
      </c>
      <c r="H305" s="36">
        <f t="shared" si="5"/>
        <v>1501</v>
      </c>
      <c r="I305" s="35" t="s">
        <v>39</v>
      </c>
      <c r="J305" s="39"/>
      <c r="K305" s="38"/>
      <c r="L305" s="39"/>
      <c r="M305" s="39"/>
      <c r="N305" s="35" t="s">
        <v>17</v>
      </c>
      <c r="O305" s="39"/>
      <c r="P305" s="61"/>
      <c r="Q305" s="61"/>
      <c r="R305" s="61"/>
      <c r="S305" s="61"/>
      <c r="T305" s="61"/>
      <c r="U305" s="80"/>
      <c r="V305" s="80"/>
      <c r="W305" s="80"/>
    </row>
    <row r="306">
      <c r="A306" s="34">
        <v>45716.0</v>
      </c>
      <c r="B306" s="34">
        <v>45716.0</v>
      </c>
      <c r="C306" s="35">
        <v>238467.0</v>
      </c>
      <c r="D306" s="35" t="s">
        <v>243</v>
      </c>
      <c r="E306" s="34">
        <v>45566.0</v>
      </c>
      <c r="F306" s="36">
        <f t="shared" si="4"/>
        <v>4</v>
      </c>
      <c r="G306" s="34">
        <v>45672.0</v>
      </c>
      <c r="H306" s="36">
        <f t="shared" si="5"/>
        <v>1</v>
      </c>
      <c r="I306" s="35" t="s">
        <v>43</v>
      </c>
      <c r="J306" s="35">
        <v>307.0</v>
      </c>
      <c r="K306" s="48">
        <v>10000.0</v>
      </c>
      <c r="L306" s="35" t="s">
        <v>68</v>
      </c>
      <c r="M306" s="34">
        <v>45716.0</v>
      </c>
      <c r="N306" s="35" t="s">
        <v>15</v>
      </c>
      <c r="O306" s="35" t="s">
        <v>55</v>
      </c>
      <c r="P306" s="61"/>
      <c r="Q306" s="61"/>
      <c r="R306" s="61"/>
      <c r="S306" s="61"/>
      <c r="T306" s="61"/>
      <c r="U306" s="80"/>
      <c r="V306" s="80"/>
      <c r="W306" s="80"/>
    </row>
    <row r="307">
      <c r="A307" s="34">
        <v>45705.0</v>
      </c>
      <c r="B307" s="34">
        <v>45716.0</v>
      </c>
      <c r="C307" s="35">
        <v>216833.0</v>
      </c>
      <c r="D307" s="35" t="s">
        <v>243</v>
      </c>
      <c r="E307" s="34">
        <v>45413.0</v>
      </c>
      <c r="F307" s="36">
        <f t="shared" si="4"/>
        <v>9</v>
      </c>
      <c r="G307" s="34">
        <v>45447.0</v>
      </c>
      <c r="H307" s="36">
        <f t="shared" si="5"/>
        <v>8</v>
      </c>
      <c r="I307" s="35" t="s">
        <v>62</v>
      </c>
      <c r="J307" s="39"/>
      <c r="K307" s="38"/>
      <c r="L307" s="39"/>
      <c r="M307" s="39"/>
      <c r="N307" s="35" t="s">
        <v>17</v>
      </c>
      <c r="O307" s="39"/>
      <c r="P307" s="61"/>
      <c r="Q307" s="61"/>
      <c r="R307" s="61"/>
      <c r="S307" s="61"/>
      <c r="T307" s="61"/>
      <c r="U307" s="80"/>
      <c r="V307" s="80"/>
      <c r="W307" s="80"/>
    </row>
    <row r="308">
      <c r="A308" s="34">
        <v>45705.0</v>
      </c>
      <c r="B308" s="34">
        <v>45715.0</v>
      </c>
      <c r="C308" s="35">
        <v>182335.0</v>
      </c>
      <c r="D308" s="35" t="s">
        <v>243</v>
      </c>
      <c r="E308" s="34">
        <v>45078.0</v>
      </c>
      <c r="F308" s="36">
        <f t="shared" si="4"/>
        <v>20</v>
      </c>
      <c r="G308" s="34">
        <v>45153.0</v>
      </c>
      <c r="H308" s="36">
        <f t="shared" si="5"/>
        <v>18</v>
      </c>
      <c r="I308" s="35" t="s">
        <v>62</v>
      </c>
      <c r="J308" s="35">
        <v>101.0</v>
      </c>
      <c r="K308" s="48">
        <v>5000.0</v>
      </c>
      <c r="L308" s="35" t="s">
        <v>54</v>
      </c>
      <c r="M308" s="34">
        <v>45715.0</v>
      </c>
      <c r="N308" s="35" t="s">
        <v>20</v>
      </c>
      <c r="O308" s="35" t="s">
        <v>705</v>
      </c>
      <c r="P308" s="61"/>
      <c r="Q308" s="61"/>
      <c r="R308" s="61"/>
      <c r="S308" s="61"/>
      <c r="T308" s="61"/>
      <c r="U308" s="80"/>
      <c r="V308" s="80"/>
      <c r="W308" s="80"/>
    </row>
    <row r="309">
      <c r="A309" s="34">
        <v>45705.0</v>
      </c>
      <c r="B309" s="34">
        <v>45716.0</v>
      </c>
      <c r="C309" s="35">
        <v>205109.0</v>
      </c>
      <c r="D309" s="35" t="s">
        <v>243</v>
      </c>
      <c r="E309" s="34">
        <v>45323.0</v>
      </c>
      <c r="F309" s="36">
        <f t="shared" si="4"/>
        <v>12</v>
      </c>
      <c r="G309" s="34">
        <v>45356.0</v>
      </c>
      <c r="H309" s="36">
        <f t="shared" si="5"/>
        <v>11</v>
      </c>
      <c r="I309" s="35" t="s">
        <v>268</v>
      </c>
      <c r="J309" s="39"/>
      <c r="K309" s="38"/>
      <c r="L309" s="39"/>
      <c r="M309" s="39"/>
      <c r="N309" s="35" t="s">
        <v>17</v>
      </c>
      <c r="O309" s="39"/>
      <c r="P309" s="61"/>
      <c r="Q309" s="61"/>
      <c r="R309" s="61"/>
      <c r="S309" s="61"/>
      <c r="T309" s="61"/>
      <c r="U309" s="80"/>
      <c r="V309" s="80"/>
      <c r="W309" s="80"/>
    </row>
    <row r="310">
      <c r="A310" s="34">
        <v>45705.0</v>
      </c>
      <c r="B310" s="34">
        <v>45716.0</v>
      </c>
      <c r="C310" s="35">
        <v>220900.0</v>
      </c>
      <c r="D310" s="35" t="s">
        <v>243</v>
      </c>
      <c r="E310" s="34">
        <v>45292.0</v>
      </c>
      <c r="F310" s="36">
        <f t="shared" si="4"/>
        <v>13</v>
      </c>
      <c r="G310" s="34">
        <v>45482.0</v>
      </c>
      <c r="H310" s="36">
        <f t="shared" si="5"/>
        <v>7</v>
      </c>
      <c r="I310" s="35" t="s">
        <v>62</v>
      </c>
      <c r="J310" s="39"/>
      <c r="K310" s="38"/>
      <c r="L310" s="39"/>
      <c r="M310" s="39"/>
      <c r="N310" s="35" t="s">
        <v>17</v>
      </c>
      <c r="O310" s="39"/>
      <c r="P310" s="61"/>
      <c r="Q310" s="61"/>
      <c r="R310" s="61"/>
      <c r="S310" s="61"/>
      <c r="T310" s="61"/>
      <c r="U310" s="80"/>
      <c r="V310" s="80"/>
      <c r="W310" s="80"/>
    </row>
    <row r="311">
      <c r="A311" s="34">
        <v>45705.0</v>
      </c>
      <c r="B311" s="34">
        <v>45716.0</v>
      </c>
      <c r="C311" s="35">
        <v>224627.0</v>
      </c>
      <c r="D311" s="35" t="s">
        <v>243</v>
      </c>
      <c r="E311" s="34">
        <v>45323.0</v>
      </c>
      <c r="F311" s="36">
        <f t="shared" si="4"/>
        <v>12</v>
      </c>
      <c r="G311" s="34">
        <v>45523.0</v>
      </c>
      <c r="H311" s="36">
        <f t="shared" si="5"/>
        <v>6</v>
      </c>
      <c r="I311" s="35" t="s">
        <v>62</v>
      </c>
      <c r="J311" s="39"/>
      <c r="K311" s="38"/>
      <c r="L311" s="39"/>
      <c r="M311" s="39"/>
      <c r="N311" s="35" t="s">
        <v>17</v>
      </c>
      <c r="O311" s="39"/>
      <c r="P311" s="61"/>
      <c r="Q311" s="61"/>
      <c r="R311" s="61"/>
      <c r="S311" s="61"/>
      <c r="T311" s="61"/>
      <c r="U311" s="80"/>
      <c r="V311" s="80"/>
      <c r="W311" s="80"/>
    </row>
    <row r="312">
      <c r="A312" s="34">
        <v>45705.0</v>
      </c>
      <c r="B312" s="34">
        <v>45716.0</v>
      </c>
      <c r="C312" s="35">
        <v>230910.0</v>
      </c>
      <c r="D312" s="35" t="s">
        <v>243</v>
      </c>
      <c r="E312" s="34">
        <v>45474.0</v>
      </c>
      <c r="F312" s="36">
        <f t="shared" si="4"/>
        <v>7</v>
      </c>
      <c r="G312" s="37">
        <v>45581.0</v>
      </c>
      <c r="H312" s="36">
        <f t="shared" si="5"/>
        <v>4</v>
      </c>
      <c r="I312" s="35" t="s">
        <v>46</v>
      </c>
      <c r="J312" s="39"/>
      <c r="K312" s="38"/>
      <c r="L312" s="39"/>
      <c r="M312" s="39"/>
      <c r="N312" s="35" t="s">
        <v>17</v>
      </c>
      <c r="O312" s="39"/>
      <c r="P312" s="61"/>
      <c r="Q312" s="61"/>
      <c r="R312" s="61"/>
      <c r="S312" s="61"/>
      <c r="T312" s="61"/>
      <c r="U312" s="80"/>
      <c r="V312" s="80"/>
      <c r="W312" s="80"/>
    </row>
    <row r="313">
      <c r="A313" s="34">
        <v>45705.0</v>
      </c>
      <c r="B313" s="34">
        <v>45716.0</v>
      </c>
      <c r="C313" s="35">
        <v>223985.0</v>
      </c>
      <c r="D313" s="35" t="s">
        <v>243</v>
      </c>
      <c r="E313" s="34">
        <v>45474.0</v>
      </c>
      <c r="F313" s="36">
        <f t="shared" si="4"/>
        <v>7</v>
      </c>
      <c r="G313" s="34">
        <v>45510.0</v>
      </c>
      <c r="H313" s="36">
        <f t="shared" si="5"/>
        <v>6</v>
      </c>
      <c r="I313" s="35" t="s">
        <v>49</v>
      </c>
      <c r="J313" s="39"/>
      <c r="K313" s="38"/>
      <c r="L313" s="39"/>
      <c r="M313" s="39"/>
      <c r="N313" s="35" t="s">
        <v>17</v>
      </c>
      <c r="O313" s="39"/>
      <c r="P313" s="61"/>
      <c r="Q313" s="61"/>
      <c r="R313" s="61"/>
      <c r="S313" s="61"/>
      <c r="T313" s="61"/>
      <c r="U313" s="80"/>
      <c r="V313" s="80"/>
      <c r="W313" s="80"/>
    </row>
    <row r="314">
      <c r="A314" s="34">
        <v>45705.0</v>
      </c>
      <c r="B314" s="34">
        <v>45716.0</v>
      </c>
      <c r="C314" s="35">
        <v>228309.0</v>
      </c>
      <c r="D314" s="35" t="s">
        <v>243</v>
      </c>
      <c r="E314" s="34">
        <v>45536.0</v>
      </c>
      <c r="F314" s="36">
        <f t="shared" si="4"/>
        <v>5</v>
      </c>
      <c r="G314" s="34">
        <v>45553.0</v>
      </c>
      <c r="H314" s="36">
        <f t="shared" si="5"/>
        <v>5</v>
      </c>
      <c r="I314" s="35" t="s">
        <v>265</v>
      </c>
      <c r="J314" s="39"/>
      <c r="K314" s="38"/>
      <c r="L314" s="39"/>
      <c r="M314" s="39"/>
      <c r="N314" s="35" t="s">
        <v>17</v>
      </c>
      <c r="O314" s="39"/>
      <c r="P314" s="61"/>
      <c r="Q314" s="61"/>
      <c r="R314" s="61"/>
      <c r="S314" s="61"/>
      <c r="T314" s="61"/>
      <c r="U314" s="80"/>
      <c r="V314" s="80"/>
      <c r="W314" s="80"/>
    </row>
    <row r="315">
      <c r="A315" s="34">
        <v>45705.0</v>
      </c>
      <c r="B315" s="34">
        <v>45716.0</v>
      </c>
      <c r="C315" s="35">
        <v>229502.0</v>
      </c>
      <c r="D315" s="35" t="s">
        <v>243</v>
      </c>
      <c r="E315" s="34">
        <v>45536.0</v>
      </c>
      <c r="F315" s="36">
        <f t="shared" si="4"/>
        <v>5</v>
      </c>
      <c r="G315" s="34">
        <v>45565.0</v>
      </c>
      <c r="H315" s="36">
        <f t="shared" si="5"/>
        <v>4</v>
      </c>
      <c r="I315" s="35" t="s">
        <v>62</v>
      </c>
      <c r="J315" s="39"/>
      <c r="K315" s="38"/>
      <c r="L315" s="39"/>
      <c r="M315" s="39"/>
      <c r="N315" s="35" t="s">
        <v>17</v>
      </c>
      <c r="O315" s="39"/>
      <c r="P315" s="61"/>
      <c r="Q315" s="61"/>
      <c r="R315" s="61"/>
      <c r="S315" s="61"/>
      <c r="T315" s="61"/>
      <c r="U315" s="80"/>
      <c r="V315" s="80"/>
      <c r="W315" s="80"/>
    </row>
    <row r="316">
      <c r="A316" s="34">
        <v>45705.0</v>
      </c>
      <c r="B316" s="34">
        <v>45716.0</v>
      </c>
      <c r="C316" s="35">
        <v>232109.0</v>
      </c>
      <c r="D316" s="35" t="s">
        <v>243</v>
      </c>
      <c r="E316" s="34">
        <v>45566.0</v>
      </c>
      <c r="F316" s="36">
        <f t="shared" si="4"/>
        <v>4</v>
      </c>
      <c r="G316" s="37">
        <v>45588.0</v>
      </c>
      <c r="H316" s="36">
        <f t="shared" si="5"/>
        <v>4</v>
      </c>
      <c r="I316" s="35" t="s">
        <v>43</v>
      </c>
      <c r="J316" s="39"/>
      <c r="K316" s="38"/>
      <c r="L316" s="39"/>
      <c r="M316" s="39"/>
      <c r="N316" s="35" t="s">
        <v>17</v>
      </c>
      <c r="O316" s="39"/>
      <c r="P316" s="61"/>
      <c r="Q316" s="61"/>
      <c r="R316" s="61"/>
      <c r="S316" s="61"/>
      <c r="T316" s="61"/>
      <c r="U316" s="80"/>
      <c r="V316" s="80"/>
      <c r="W316" s="80"/>
    </row>
    <row r="317">
      <c r="A317" s="34">
        <v>45715.0</v>
      </c>
      <c r="B317" s="34">
        <v>45705.0</v>
      </c>
      <c r="C317" s="35">
        <v>235415.0</v>
      </c>
      <c r="D317" s="35" t="s">
        <v>243</v>
      </c>
      <c r="E317" s="34">
        <v>45566.0</v>
      </c>
      <c r="F317" s="36">
        <f t="shared" si="4"/>
        <v>4</v>
      </c>
      <c r="G317" s="37">
        <v>45623.0</v>
      </c>
      <c r="H317" s="36">
        <f t="shared" si="5"/>
        <v>3</v>
      </c>
      <c r="I317" s="35" t="s">
        <v>62</v>
      </c>
      <c r="J317" s="35">
        <v>104.0</v>
      </c>
      <c r="K317" s="48">
        <v>15000.0</v>
      </c>
      <c r="L317" s="35" t="s">
        <v>70</v>
      </c>
      <c r="M317" s="34">
        <v>45705.0</v>
      </c>
      <c r="N317" s="35" t="s">
        <v>15</v>
      </c>
      <c r="O317" s="35" t="s">
        <v>55</v>
      </c>
      <c r="P317" s="61"/>
      <c r="Q317" s="61"/>
      <c r="R317" s="61"/>
      <c r="S317" s="61"/>
      <c r="T317" s="61"/>
      <c r="U317" s="80"/>
      <c r="V317" s="80"/>
      <c r="W317" s="80"/>
    </row>
    <row r="318">
      <c r="A318" s="34">
        <v>45705.0</v>
      </c>
      <c r="B318" s="34">
        <v>45712.0</v>
      </c>
      <c r="C318" s="35">
        <v>232534.0</v>
      </c>
      <c r="D318" s="35" t="s">
        <v>243</v>
      </c>
      <c r="E318" s="34">
        <v>45566.0</v>
      </c>
      <c r="F318" s="36">
        <f t="shared" si="4"/>
        <v>4</v>
      </c>
      <c r="G318" s="37">
        <v>45593.0</v>
      </c>
      <c r="H318" s="36">
        <f t="shared" si="5"/>
        <v>4</v>
      </c>
      <c r="I318" s="35" t="s">
        <v>62</v>
      </c>
      <c r="J318" s="35">
        <v>104.0</v>
      </c>
      <c r="K318" s="48">
        <v>2600.0</v>
      </c>
      <c r="L318" s="39"/>
      <c r="M318" s="39"/>
      <c r="N318" s="35" t="s">
        <v>15</v>
      </c>
      <c r="O318" s="35" t="s">
        <v>55</v>
      </c>
      <c r="P318" s="61"/>
      <c r="Q318" s="61"/>
      <c r="R318" s="61"/>
      <c r="S318" s="61"/>
      <c r="T318" s="61"/>
      <c r="U318" s="80"/>
      <c r="V318" s="80"/>
      <c r="W318" s="80"/>
    </row>
    <row r="319">
      <c r="A319" s="34">
        <v>45705.0</v>
      </c>
      <c r="B319" s="34">
        <v>45716.0</v>
      </c>
      <c r="C319" s="35">
        <v>214701.0</v>
      </c>
      <c r="D319" s="35" t="s">
        <v>210</v>
      </c>
      <c r="E319" s="34">
        <v>45413.0</v>
      </c>
      <c r="F319" s="36">
        <f t="shared" si="4"/>
        <v>9</v>
      </c>
      <c r="G319" s="34">
        <v>45428.0</v>
      </c>
      <c r="H319" s="36">
        <f t="shared" si="5"/>
        <v>9</v>
      </c>
      <c r="I319" s="35" t="s">
        <v>39</v>
      </c>
      <c r="J319" s="39"/>
      <c r="K319" s="38"/>
      <c r="L319" s="39"/>
      <c r="M319" s="39"/>
      <c r="N319" s="35" t="s">
        <v>17</v>
      </c>
      <c r="O319" s="39"/>
      <c r="P319" s="61"/>
      <c r="Q319" s="61"/>
      <c r="R319" s="61"/>
      <c r="S319" s="61"/>
      <c r="T319" s="61"/>
      <c r="U319" s="80"/>
      <c r="V319" s="80"/>
      <c r="W319" s="80"/>
    </row>
    <row r="320">
      <c r="A320" s="34">
        <v>45705.0</v>
      </c>
      <c r="B320" s="34">
        <v>45707.0</v>
      </c>
      <c r="C320" s="35">
        <v>220291.0</v>
      </c>
      <c r="D320" s="35" t="s">
        <v>210</v>
      </c>
      <c r="E320" s="34">
        <v>45383.0</v>
      </c>
      <c r="F320" s="36">
        <f t="shared" si="4"/>
        <v>10</v>
      </c>
      <c r="G320" s="34">
        <v>45490.0</v>
      </c>
      <c r="H320" s="36">
        <f t="shared" si="5"/>
        <v>7</v>
      </c>
      <c r="I320" s="35" t="s">
        <v>39</v>
      </c>
      <c r="J320" s="35">
        <v>531.0</v>
      </c>
      <c r="K320" s="38"/>
      <c r="L320" s="35" t="s">
        <v>68</v>
      </c>
      <c r="M320" s="34">
        <v>45707.0</v>
      </c>
      <c r="N320" s="35" t="s">
        <v>20</v>
      </c>
      <c r="O320" s="35" t="s">
        <v>706</v>
      </c>
      <c r="P320" s="61"/>
      <c r="Q320" s="61"/>
      <c r="R320" s="61"/>
      <c r="S320" s="61"/>
      <c r="T320" s="61"/>
      <c r="U320" s="80"/>
      <c r="V320" s="80"/>
      <c r="W320" s="80"/>
    </row>
    <row r="321">
      <c r="A321" s="34">
        <v>45705.0</v>
      </c>
      <c r="B321" s="34">
        <v>45716.0</v>
      </c>
      <c r="C321" s="35">
        <v>239667.0</v>
      </c>
      <c r="D321" s="35" t="s">
        <v>210</v>
      </c>
      <c r="E321" s="34">
        <v>45597.0</v>
      </c>
      <c r="F321" s="36">
        <f t="shared" si="4"/>
        <v>3</v>
      </c>
      <c r="G321" s="34">
        <v>45674.0</v>
      </c>
      <c r="H321" s="36">
        <f t="shared" si="5"/>
        <v>1</v>
      </c>
      <c r="I321" s="35" t="s">
        <v>62</v>
      </c>
      <c r="J321" s="39"/>
      <c r="K321" s="38"/>
      <c r="L321" s="39"/>
      <c r="M321" s="39"/>
      <c r="N321" s="35" t="s">
        <v>17</v>
      </c>
      <c r="O321" s="39"/>
      <c r="P321" s="61"/>
      <c r="Q321" s="61"/>
      <c r="R321" s="61"/>
      <c r="S321" s="61"/>
      <c r="T321" s="61"/>
      <c r="U321" s="80"/>
      <c r="V321" s="80"/>
      <c r="W321" s="80"/>
    </row>
    <row r="322">
      <c r="A322" s="34">
        <v>45705.0</v>
      </c>
      <c r="B322" s="34">
        <v>45716.0</v>
      </c>
      <c r="C322" s="35">
        <v>207049.0</v>
      </c>
      <c r="D322" s="35" t="s">
        <v>210</v>
      </c>
      <c r="E322" s="34">
        <v>45200.0</v>
      </c>
      <c r="F322" s="36">
        <f t="shared" si="4"/>
        <v>16</v>
      </c>
      <c r="G322" s="34">
        <v>45371.0</v>
      </c>
      <c r="H322" s="36">
        <f t="shared" si="5"/>
        <v>11</v>
      </c>
      <c r="I322" s="35" t="s">
        <v>39</v>
      </c>
      <c r="J322" s="39"/>
      <c r="K322" s="38"/>
      <c r="L322" s="39"/>
      <c r="M322" s="39"/>
      <c r="N322" s="35" t="s">
        <v>17</v>
      </c>
      <c r="O322" s="39"/>
      <c r="P322" s="61"/>
      <c r="Q322" s="61"/>
      <c r="R322" s="61"/>
      <c r="S322" s="61"/>
      <c r="T322" s="61"/>
      <c r="U322" s="80"/>
      <c r="V322" s="80"/>
      <c r="W322" s="80"/>
    </row>
    <row r="323">
      <c r="A323" s="34">
        <v>45705.0</v>
      </c>
      <c r="B323" s="34">
        <v>45716.0</v>
      </c>
      <c r="C323" s="35">
        <v>193576.0</v>
      </c>
      <c r="D323" s="35" t="s">
        <v>210</v>
      </c>
      <c r="E323" s="34">
        <v>45200.0</v>
      </c>
      <c r="F323" s="36">
        <f t="shared" si="4"/>
        <v>16</v>
      </c>
      <c r="G323" s="37">
        <v>45251.0</v>
      </c>
      <c r="H323" s="36">
        <f t="shared" si="5"/>
        <v>15</v>
      </c>
      <c r="I323" s="35" t="s">
        <v>39</v>
      </c>
      <c r="J323" s="39"/>
      <c r="K323" s="38"/>
      <c r="L323" s="39"/>
      <c r="M323" s="39"/>
      <c r="N323" s="35" t="s">
        <v>17</v>
      </c>
      <c r="O323" s="39"/>
      <c r="P323" s="61"/>
      <c r="Q323" s="61"/>
      <c r="R323" s="61"/>
      <c r="S323" s="61"/>
      <c r="T323" s="61"/>
      <c r="U323" s="80"/>
      <c r="V323" s="80"/>
      <c r="W323" s="80"/>
    </row>
    <row r="324">
      <c r="A324" s="34">
        <v>45705.0</v>
      </c>
      <c r="B324" s="34">
        <v>45716.0</v>
      </c>
      <c r="C324" s="35">
        <v>211008.0</v>
      </c>
      <c r="D324" s="35" t="s">
        <v>210</v>
      </c>
      <c r="E324" s="34">
        <v>45323.0</v>
      </c>
      <c r="F324" s="36">
        <f t="shared" si="4"/>
        <v>12</v>
      </c>
      <c r="G324" s="34">
        <v>45399.0</v>
      </c>
      <c r="H324" s="36">
        <f t="shared" si="5"/>
        <v>10</v>
      </c>
      <c r="I324" s="35" t="s">
        <v>39</v>
      </c>
      <c r="J324" s="39"/>
      <c r="K324" s="38"/>
      <c r="L324" s="39"/>
      <c r="M324" s="39"/>
      <c r="N324" s="35" t="s">
        <v>17</v>
      </c>
      <c r="O324" s="39"/>
      <c r="P324" s="61"/>
      <c r="Q324" s="61"/>
      <c r="R324" s="61"/>
      <c r="S324" s="61"/>
      <c r="T324" s="61"/>
      <c r="U324" s="80"/>
      <c r="V324" s="80"/>
      <c r="W324" s="80"/>
    </row>
    <row r="325">
      <c r="A325" s="34">
        <v>45705.0</v>
      </c>
      <c r="B325" s="34">
        <v>45716.0</v>
      </c>
      <c r="C325" s="35">
        <v>218416.0</v>
      </c>
      <c r="D325" s="35" t="s">
        <v>210</v>
      </c>
      <c r="E325" s="34">
        <v>45444.0</v>
      </c>
      <c r="F325" s="36">
        <f t="shared" si="4"/>
        <v>8</v>
      </c>
      <c r="G325" s="34">
        <v>45469.0</v>
      </c>
      <c r="H325" s="36">
        <f t="shared" si="5"/>
        <v>8</v>
      </c>
      <c r="I325" s="35" t="s">
        <v>39</v>
      </c>
      <c r="J325" s="39"/>
      <c r="K325" s="38"/>
      <c r="L325" s="39"/>
      <c r="M325" s="39"/>
      <c r="N325" s="35" t="s">
        <v>17</v>
      </c>
      <c r="O325" s="39"/>
      <c r="P325" s="61"/>
      <c r="Q325" s="61"/>
      <c r="R325" s="61"/>
      <c r="S325" s="61"/>
      <c r="T325" s="61"/>
      <c r="U325" s="80"/>
      <c r="V325" s="80"/>
      <c r="W325" s="80"/>
    </row>
    <row r="326">
      <c r="A326" s="34">
        <v>45705.0</v>
      </c>
      <c r="B326" s="34">
        <v>45716.0</v>
      </c>
      <c r="C326" s="35">
        <v>224795.0</v>
      </c>
      <c r="D326" s="35" t="s">
        <v>210</v>
      </c>
      <c r="E326" s="34">
        <v>45505.0</v>
      </c>
      <c r="F326" s="36">
        <f t="shared" si="4"/>
        <v>6</v>
      </c>
      <c r="G326" s="34">
        <v>45518.0</v>
      </c>
      <c r="H326" s="36">
        <f t="shared" si="5"/>
        <v>6</v>
      </c>
      <c r="I326" s="35" t="s">
        <v>39</v>
      </c>
      <c r="J326" s="39"/>
      <c r="K326" s="38"/>
      <c r="L326" s="39"/>
      <c r="M326" s="39"/>
      <c r="N326" s="35" t="s">
        <v>17</v>
      </c>
      <c r="O326" s="39"/>
      <c r="P326" s="61"/>
      <c r="Q326" s="61"/>
      <c r="R326" s="61"/>
      <c r="S326" s="61"/>
      <c r="T326" s="61"/>
      <c r="U326" s="80"/>
      <c r="V326" s="80"/>
      <c r="W326" s="80"/>
    </row>
    <row r="327">
      <c r="A327" s="34">
        <v>45705.0</v>
      </c>
      <c r="B327" s="34">
        <v>45716.0</v>
      </c>
      <c r="C327" s="35">
        <v>226887.0</v>
      </c>
      <c r="D327" s="35" t="s">
        <v>210</v>
      </c>
      <c r="E327" s="34">
        <v>45505.0</v>
      </c>
      <c r="F327" s="36">
        <f t="shared" si="4"/>
        <v>6</v>
      </c>
      <c r="G327" s="34">
        <v>45538.0</v>
      </c>
      <c r="H327" s="36">
        <f t="shared" si="5"/>
        <v>5</v>
      </c>
      <c r="I327" s="35" t="s">
        <v>39</v>
      </c>
      <c r="J327" s="39"/>
      <c r="K327" s="38"/>
      <c r="L327" s="39"/>
      <c r="M327" s="39"/>
      <c r="N327" s="35" t="s">
        <v>17</v>
      </c>
      <c r="O327" s="39"/>
      <c r="P327" s="61"/>
      <c r="Q327" s="61"/>
      <c r="R327" s="61"/>
      <c r="S327" s="61"/>
      <c r="T327" s="61"/>
      <c r="U327" s="80"/>
      <c r="V327" s="80"/>
      <c r="W327" s="80"/>
    </row>
    <row r="328">
      <c r="A328" s="34">
        <v>45705.0</v>
      </c>
      <c r="B328" s="34">
        <v>45716.0</v>
      </c>
      <c r="C328" s="35">
        <v>231098.0</v>
      </c>
      <c r="D328" s="35" t="s">
        <v>210</v>
      </c>
      <c r="E328" s="34">
        <v>45536.0</v>
      </c>
      <c r="F328" s="36">
        <f t="shared" si="4"/>
        <v>5</v>
      </c>
      <c r="G328" s="37">
        <v>45580.0</v>
      </c>
      <c r="H328" s="36">
        <f t="shared" si="5"/>
        <v>4</v>
      </c>
      <c r="I328" s="35" t="s">
        <v>39</v>
      </c>
      <c r="J328" s="39"/>
      <c r="K328" s="38"/>
      <c r="L328" s="39"/>
      <c r="M328" s="39"/>
      <c r="N328" s="35" t="s">
        <v>17</v>
      </c>
      <c r="O328" s="39"/>
      <c r="P328" s="61"/>
      <c r="Q328" s="61"/>
      <c r="R328" s="61"/>
      <c r="S328" s="61"/>
      <c r="T328" s="61"/>
      <c r="U328" s="80"/>
      <c r="V328" s="80"/>
      <c r="W328" s="80"/>
    </row>
    <row r="329">
      <c r="A329" s="34">
        <v>45705.0</v>
      </c>
      <c r="B329" s="34">
        <v>45716.0</v>
      </c>
      <c r="C329" s="35">
        <v>233417.0</v>
      </c>
      <c r="D329" s="35" t="s">
        <v>210</v>
      </c>
      <c r="E329" s="34">
        <v>45566.0</v>
      </c>
      <c r="F329" s="36">
        <f t="shared" si="4"/>
        <v>4</v>
      </c>
      <c r="G329" s="34">
        <v>45602.0</v>
      </c>
      <c r="H329" s="36">
        <f t="shared" si="5"/>
        <v>3</v>
      </c>
      <c r="I329" s="35" t="s">
        <v>62</v>
      </c>
      <c r="J329" s="39"/>
      <c r="K329" s="38"/>
      <c r="L329" s="39"/>
      <c r="M329" s="39"/>
      <c r="N329" s="35" t="s">
        <v>17</v>
      </c>
      <c r="O329" s="39"/>
      <c r="P329" s="61"/>
      <c r="Q329" s="61"/>
      <c r="R329" s="61"/>
      <c r="S329" s="61"/>
      <c r="T329" s="61"/>
      <c r="U329" s="80"/>
      <c r="V329" s="80"/>
      <c r="W329" s="80"/>
    </row>
    <row r="330">
      <c r="A330" s="34">
        <v>45705.0</v>
      </c>
      <c r="B330" s="34">
        <v>45716.0</v>
      </c>
      <c r="C330" s="35">
        <v>235945.0</v>
      </c>
      <c r="D330" s="35" t="s">
        <v>210</v>
      </c>
      <c r="E330" s="34">
        <v>45597.0</v>
      </c>
      <c r="F330" s="36">
        <f t="shared" si="4"/>
        <v>3</v>
      </c>
      <c r="G330" s="34">
        <v>45628.0</v>
      </c>
      <c r="H330" s="36">
        <f t="shared" si="5"/>
        <v>2</v>
      </c>
      <c r="I330" s="35" t="s">
        <v>268</v>
      </c>
      <c r="J330" s="39"/>
      <c r="K330" s="38"/>
      <c r="L330" s="39"/>
      <c r="M330" s="39"/>
      <c r="N330" s="35" t="s">
        <v>17</v>
      </c>
      <c r="O330" s="39"/>
      <c r="P330" s="61"/>
      <c r="Q330" s="61"/>
      <c r="R330" s="61"/>
      <c r="S330" s="61"/>
      <c r="T330" s="61"/>
      <c r="U330" s="80"/>
      <c r="V330" s="80"/>
      <c r="W330" s="80"/>
    </row>
    <row r="331">
      <c r="A331" s="34">
        <v>45705.0</v>
      </c>
      <c r="B331" s="34">
        <v>45716.0</v>
      </c>
      <c r="C331" s="35">
        <v>237460.0</v>
      </c>
      <c r="D331" s="35" t="s">
        <v>210</v>
      </c>
      <c r="E331" s="34">
        <v>45627.0</v>
      </c>
      <c r="F331" s="36">
        <f t="shared" si="4"/>
        <v>2</v>
      </c>
      <c r="G331" s="37">
        <v>45644.0</v>
      </c>
      <c r="H331" s="36">
        <f t="shared" si="5"/>
        <v>2</v>
      </c>
      <c r="I331" s="35" t="s">
        <v>49</v>
      </c>
      <c r="J331" s="39"/>
      <c r="K331" s="38"/>
      <c r="L331" s="39"/>
      <c r="M331" s="39"/>
      <c r="N331" s="35" t="s">
        <v>17</v>
      </c>
      <c r="O331" s="39"/>
      <c r="P331" s="61"/>
      <c r="Q331" s="61"/>
      <c r="R331" s="61"/>
      <c r="S331" s="61"/>
      <c r="T331" s="61"/>
      <c r="U331" s="80"/>
      <c r="V331" s="80"/>
      <c r="W331" s="80"/>
    </row>
    <row r="332">
      <c r="A332" s="34">
        <v>45705.0</v>
      </c>
      <c r="B332" s="34">
        <v>45716.0</v>
      </c>
      <c r="C332" s="35">
        <v>238760.0</v>
      </c>
      <c r="D332" s="35" t="s">
        <v>210</v>
      </c>
      <c r="E332" s="34">
        <v>45505.0</v>
      </c>
      <c r="F332" s="36">
        <f t="shared" si="4"/>
        <v>6</v>
      </c>
      <c r="G332" s="34">
        <v>45666.0</v>
      </c>
      <c r="H332" s="36">
        <f t="shared" si="5"/>
        <v>1</v>
      </c>
      <c r="I332" s="35" t="s">
        <v>287</v>
      </c>
      <c r="J332" s="39"/>
      <c r="K332" s="38"/>
      <c r="L332" s="39"/>
      <c r="M332" s="39"/>
      <c r="N332" s="35" t="s">
        <v>17</v>
      </c>
      <c r="O332" s="39"/>
      <c r="P332" s="61"/>
      <c r="Q332" s="61"/>
      <c r="R332" s="61"/>
      <c r="S332" s="61"/>
      <c r="T332" s="61"/>
      <c r="U332" s="80"/>
      <c r="V332" s="80"/>
      <c r="W332" s="80"/>
    </row>
    <row r="333">
      <c r="A333" s="34">
        <v>45705.0</v>
      </c>
      <c r="B333" s="34">
        <v>45716.0</v>
      </c>
      <c r="C333" s="35">
        <v>240041.0</v>
      </c>
      <c r="D333" s="35" t="s">
        <v>210</v>
      </c>
      <c r="E333" s="34">
        <v>45597.0</v>
      </c>
      <c r="F333" s="36">
        <f t="shared" si="4"/>
        <v>3</v>
      </c>
      <c r="G333" s="34">
        <v>45677.0</v>
      </c>
      <c r="H333" s="36">
        <f t="shared" si="5"/>
        <v>1</v>
      </c>
      <c r="I333" s="35" t="s">
        <v>39</v>
      </c>
      <c r="J333" s="39"/>
      <c r="K333" s="38"/>
      <c r="L333" s="39"/>
      <c r="M333" s="39"/>
      <c r="N333" s="35" t="s">
        <v>17</v>
      </c>
      <c r="O333" s="39"/>
      <c r="P333" s="61"/>
      <c r="Q333" s="61"/>
      <c r="R333" s="61"/>
      <c r="S333" s="61"/>
      <c r="T333" s="61"/>
      <c r="U333" s="80"/>
      <c r="V333" s="80"/>
      <c r="W333" s="80"/>
    </row>
    <row r="334">
      <c r="A334" s="34">
        <v>45705.0</v>
      </c>
      <c r="B334" s="34">
        <v>45716.0</v>
      </c>
      <c r="C334" s="35">
        <v>240882.0</v>
      </c>
      <c r="D334" s="35" t="s">
        <v>210</v>
      </c>
      <c r="E334" s="34">
        <v>45597.0</v>
      </c>
      <c r="F334" s="36">
        <f t="shared" si="4"/>
        <v>3</v>
      </c>
      <c r="G334" s="34">
        <v>45685.0</v>
      </c>
      <c r="H334" s="36">
        <f t="shared" si="5"/>
        <v>1</v>
      </c>
      <c r="I334" s="35" t="s">
        <v>39</v>
      </c>
      <c r="J334" s="39"/>
      <c r="K334" s="38"/>
      <c r="L334" s="39"/>
      <c r="M334" s="39"/>
      <c r="N334" s="35" t="s">
        <v>17</v>
      </c>
      <c r="O334" s="39"/>
      <c r="P334" s="61"/>
      <c r="Q334" s="61"/>
      <c r="R334" s="61"/>
      <c r="S334" s="61"/>
      <c r="T334" s="61"/>
      <c r="U334" s="80"/>
      <c r="V334" s="80"/>
      <c r="W334" s="80"/>
    </row>
    <row r="335">
      <c r="A335" s="34">
        <v>45705.0</v>
      </c>
      <c r="B335" s="34">
        <v>45716.0</v>
      </c>
      <c r="C335" s="35">
        <v>242036.0</v>
      </c>
      <c r="D335" s="35" t="s">
        <v>210</v>
      </c>
      <c r="E335" s="34">
        <v>45627.0</v>
      </c>
      <c r="F335" s="36">
        <f t="shared" si="4"/>
        <v>2</v>
      </c>
      <c r="G335" s="34">
        <v>45693.0</v>
      </c>
      <c r="H335" s="36">
        <f t="shared" si="5"/>
        <v>0</v>
      </c>
      <c r="I335" s="35" t="s">
        <v>62</v>
      </c>
      <c r="J335" s="39"/>
      <c r="K335" s="38"/>
      <c r="L335" s="39"/>
      <c r="M335" s="39"/>
      <c r="N335" s="35" t="s">
        <v>17</v>
      </c>
      <c r="O335" s="39"/>
      <c r="P335" s="61"/>
      <c r="Q335" s="61"/>
      <c r="R335" s="61"/>
      <c r="S335" s="61"/>
      <c r="T335" s="61"/>
      <c r="U335" s="80"/>
      <c r="V335" s="80"/>
      <c r="W335" s="80"/>
    </row>
    <row r="336">
      <c r="A336" s="34">
        <v>45705.0</v>
      </c>
      <c r="B336" s="34">
        <v>45716.0</v>
      </c>
      <c r="C336" s="35">
        <v>216784.0</v>
      </c>
      <c r="D336" s="35" t="s">
        <v>244</v>
      </c>
      <c r="E336" s="34">
        <v>45413.0</v>
      </c>
      <c r="F336" s="36">
        <f t="shared" si="4"/>
        <v>9</v>
      </c>
      <c r="G336" s="34">
        <v>45447.0</v>
      </c>
      <c r="H336" s="36">
        <f t="shared" si="5"/>
        <v>8</v>
      </c>
      <c r="I336" s="35" t="s">
        <v>62</v>
      </c>
      <c r="J336" s="39"/>
      <c r="K336" s="38"/>
      <c r="L336" s="39"/>
      <c r="M336" s="39"/>
      <c r="N336" s="35" t="s">
        <v>17</v>
      </c>
      <c r="O336" s="39"/>
      <c r="P336" s="61"/>
      <c r="Q336" s="61"/>
      <c r="R336" s="61"/>
      <c r="S336" s="61"/>
      <c r="T336" s="61"/>
      <c r="U336" s="80"/>
      <c r="V336" s="80"/>
      <c r="W336" s="80"/>
    </row>
    <row r="337">
      <c r="A337" s="34">
        <v>45705.0</v>
      </c>
      <c r="B337" s="34">
        <v>45716.0</v>
      </c>
      <c r="C337" s="35">
        <v>106548.0</v>
      </c>
      <c r="D337" s="35" t="s">
        <v>244</v>
      </c>
      <c r="E337" s="34">
        <v>44470.0</v>
      </c>
      <c r="F337" s="36">
        <f t="shared" si="4"/>
        <v>40</v>
      </c>
      <c r="G337" s="37">
        <v>44512.0</v>
      </c>
      <c r="H337" s="36">
        <f t="shared" si="5"/>
        <v>39</v>
      </c>
      <c r="I337" s="35" t="s">
        <v>265</v>
      </c>
      <c r="J337" s="39"/>
      <c r="K337" s="38"/>
      <c r="L337" s="39"/>
      <c r="M337" s="39"/>
      <c r="N337" s="35" t="s">
        <v>17</v>
      </c>
      <c r="O337" s="39"/>
      <c r="P337" s="61"/>
      <c r="Q337" s="61"/>
      <c r="R337" s="61"/>
      <c r="S337" s="61"/>
      <c r="T337" s="61"/>
      <c r="U337" s="80"/>
      <c r="V337" s="80"/>
      <c r="W337" s="80"/>
    </row>
    <row r="338">
      <c r="A338" s="34">
        <v>45705.0</v>
      </c>
      <c r="B338" s="34">
        <v>45716.0</v>
      </c>
      <c r="C338" s="35">
        <v>240610.0</v>
      </c>
      <c r="D338" s="35" t="s">
        <v>244</v>
      </c>
      <c r="E338" s="34">
        <v>45597.0</v>
      </c>
      <c r="F338" s="36">
        <f t="shared" si="4"/>
        <v>3</v>
      </c>
      <c r="G338" s="34">
        <v>45681.0</v>
      </c>
      <c r="H338" s="36">
        <f t="shared" si="5"/>
        <v>1</v>
      </c>
      <c r="I338" s="35" t="s">
        <v>265</v>
      </c>
      <c r="J338" s="39"/>
      <c r="K338" s="38"/>
      <c r="L338" s="39"/>
      <c r="M338" s="39"/>
      <c r="N338" s="35" t="s">
        <v>17</v>
      </c>
      <c r="O338" s="39"/>
      <c r="P338" s="61"/>
      <c r="Q338" s="61"/>
      <c r="R338" s="61"/>
      <c r="S338" s="61"/>
      <c r="T338" s="61"/>
      <c r="U338" s="80"/>
      <c r="V338" s="80"/>
      <c r="W338" s="80"/>
    </row>
    <row r="339">
      <c r="A339" s="34">
        <v>45705.0</v>
      </c>
      <c r="B339" s="34">
        <v>45716.0</v>
      </c>
      <c r="C339" s="35">
        <v>203236.0</v>
      </c>
      <c r="D339" s="35" t="s">
        <v>244</v>
      </c>
      <c r="E339" s="34">
        <v>45261.0</v>
      </c>
      <c r="F339" s="36">
        <f t="shared" si="4"/>
        <v>14</v>
      </c>
      <c r="G339" s="34">
        <v>45342.0</v>
      </c>
      <c r="H339" s="36">
        <f t="shared" si="5"/>
        <v>12</v>
      </c>
      <c r="I339" s="35" t="s">
        <v>265</v>
      </c>
      <c r="J339" s="35">
        <v>69.0</v>
      </c>
      <c r="K339" s="48" t="s">
        <v>74</v>
      </c>
      <c r="L339" s="35" t="s">
        <v>54</v>
      </c>
      <c r="M339" s="34">
        <v>45716.0</v>
      </c>
      <c r="N339" s="35" t="s">
        <v>16</v>
      </c>
      <c r="O339" s="35" t="s">
        <v>61</v>
      </c>
      <c r="P339" s="61"/>
      <c r="Q339" s="61"/>
      <c r="R339" s="61"/>
      <c r="S339" s="61"/>
      <c r="T339" s="61"/>
      <c r="U339" s="80"/>
      <c r="V339" s="80"/>
      <c r="W339" s="80"/>
    </row>
    <row r="340">
      <c r="A340" s="34">
        <v>45705.0</v>
      </c>
      <c r="B340" s="34">
        <v>45716.0</v>
      </c>
      <c r="C340" s="35">
        <v>202275.0</v>
      </c>
      <c r="D340" s="35" t="s">
        <v>244</v>
      </c>
      <c r="E340" s="34">
        <v>45292.0</v>
      </c>
      <c r="F340" s="36">
        <f t="shared" si="4"/>
        <v>13</v>
      </c>
      <c r="G340" s="34">
        <v>45336.0</v>
      </c>
      <c r="H340" s="36">
        <f t="shared" si="5"/>
        <v>12</v>
      </c>
      <c r="I340" s="35" t="s">
        <v>62</v>
      </c>
      <c r="J340" s="39"/>
      <c r="K340" s="38"/>
      <c r="L340" s="39"/>
      <c r="M340" s="39"/>
      <c r="N340" s="35" t="s">
        <v>17</v>
      </c>
      <c r="O340" s="39"/>
      <c r="P340" s="61"/>
      <c r="Q340" s="61"/>
      <c r="R340" s="61"/>
      <c r="S340" s="61"/>
      <c r="T340" s="61"/>
      <c r="U340" s="80"/>
      <c r="V340" s="80"/>
      <c r="W340" s="80"/>
    </row>
    <row r="341">
      <c r="A341" s="34">
        <v>45705.0</v>
      </c>
      <c r="B341" s="34">
        <v>45716.0</v>
      </c>
      <c r="C341" s="35">
        <v>213221.0</v>
      </c>
      <c r="D341" s="35" t="s">
        <v>244</v>
      </c>
      <c r="E341" s="34">
        <v>45383.0</v>
      </c>
      <c r="F341" s="36">
        <f t="shared" si="4"/>
        <v>10</v>
      </c>
      <c r="G341" s="34">
        <v>45418.0</v>
      </c>
      <c r="H341" s="36">
        <f t="shared" si="5"/>
        <v>9</v>
      </c>
      <c r="I341" s="35" t="s">
        <v>62</v>
      </c>
      <c r="J341" s="39"/>
      <c r="K341" s="38"/>
      <c r="L341" s="39"/>
      <c r="M341" s="39"/>
      <c r="N341" s="35" t="s">
        <v>17</v>
      </c>
      <c r="O341" s="39"/>
      <c r="P341" s="61"/>
      <c r="Q341" s="61"/>
      <c r="R341" s="61"/>
      <c r="S341" s="61"/>
      <c r="T341" s="61"/>
      <c r="U341" s="80"/>
      <c r="V341" s="80"/>
      <c r="W341" s="80"/>
    </row>
    <row r="342">
      <c r="A342" s="34">
        <v>45705.0</v>
      </c>
      <c r="B342" s="34">
        <v>45715.0</v>
      </c>
      <c r="C342" s="35">
        <v>224049.0</v>
      </c>
      <c r="D342" s="35" t="s">
        <v>244</v>
      </c>
      <c r="E342" s="34">
        <v>45474.0</v>
      </c>
      <c r="F342" s="36">
        <f t="shared" si="4"/>
        <v>7</v>
      </c>
      <c r="G342" s="34">
        <v>45510.0</v>
      </c>
      <c r="H342" s="36">
        <f t="shared" si="5"/>
        <v>6</v>
      </c>
      <c r="I342" s="35" t="s">
        <v>268</v>
      </c>
      <c r="J342" s="35">
        <v>307.0</v>
      </c>
      <c r="K342" s="48">
        <v>29091.0</v>
      </c>
      <c r="L342" s="35" t="s">
        <v>54</v>
      </c>
      <c r="M342" s="34">
        <v>45715.0</v>
      </c>
      <c r="N342" s="35" t="s">
        <v>15</v>
      </c>
      <c r="O342" s="35" t="s">
        <v>654</v>
      </c>
      <c r="P342" s="61"/>
      <c r="Q342" s="61"/>
      <c r="R342" s="61"/>
      <c r="S342" s="61"/>
      <c r="T342" s="61"/>
      <c r="U342" s="80"/>
      <c r="V342" s="80"/>
      <c r="W342" s="80"/>
    </row>
    <row r="343">
      <c r="A343" s="34">
        <v>45705.0</v>
      </c>
      <c r="B343" s="34">
        <v>45716.0</v>
      </c>
      <c r="C343" s="35">
        <v>225319.0</v>
      </c>
      <c r="D343" s="35" t="s">
        <v>244</v>
      </c>
      <c r="E343" s="34">
        <v>45474.0</v>
      </c>
      <c r="F343" s="36">
        <f t="shared" si="4"/>
        <v>7</v>
      </c>
      <c r="G343" s="34">
        <v>45525.0</v>
      </c>
      <c r="H343" s="36">
        <f t="shared" si="5"/>
        <v>6</v>
      </c>
      <c r="I343" s="35" t="s">
        <v>62</v>
      </c>
      <c r="J343" s="39"/>
      <c r="K343" s="38"/>
      <c r="L343" s="39"/>
      <c r="M343" s="39"/>
      <c r="N343" s="35" t="s">
        <v>17</v>
      </c>
      <c r="O343" s="39"/>
      <c r="P343" s="61"/>
      <c r="Q343" s="61"/>
      <c r="R343" s="61"/>
      <c r="S343" s="61"/>
      <c r="T343" s="61"/>
      <c r="U343" s="80"/>
      <c r="V343" s="80"/>
      <c r="W343" s="80"/>
    </row>
    <row r="344">
      <c r="A344" s="34">
        <v>45705.0</v>
      </c>
      <c r="B344" s="34">
        <v>45716.0</v>
      </c>
      <c r="C344" s="35">
        <v>234828.0</v>
      </c>
      <c r="D344" s="35" t="s">
        <v>244</v>
      </c>
      <c r="E344" s="34">
        <v>45536.0</v>
      </c>
      <c r="F344" s="36">
        <f t="shared" si="4"/>
        <v>5</v>
      </c>
      <c r="G344" s="37">
        <v>45616.0</v>
      </c>
      <c r="H344" s="36">
        <f t="shared" si="5"/>
        <v>3</v>
      </c>
      <c r="I344" s="35" t="s">
        <v>265</v>
      </c>
      <c r="J344" s="39"/>
      <c r="K344" s="38"/>
      <c r="L344" s="39"/>
      <c r="M344" s="39"/>
      <c r="N344" s="35" t="s">
        <v>17</v>
      </c>
      <c r="O344" s="39"/>
      <c r="P344" s="61"/>
      <c r="Q344" s="61"/>
      <c r="R344" s="61"/>
      <c r="S344" s="61"/>
      <c r="T344" s="61"/>
      <c r="U344" s="80"/>
      <c r="V344" s="80"/>
      <c r="W344" s="80"/>
    </row>
    <row r="345">
      <c r="A345" s="34">
        <v>45705.0</v>
      </c>
      <c r="B345" s="34">
        <v>45716.0</v>
      </c>
      <c r="C345" s="35">
        <v>235809.0</v>
      </c>
      <c r="D345" s="35" t="s">
        <v>244</v>
      </c>
      <c r="E345" s="34">
        <v>45536.0</v>
      </c>
      <c r="F345" s="36">
        <f t="shared" si="4"/>
        <v>5</v>
      </c>
      <c r="G345" s="34">
        <v>45666.0</v>
      </c>
      <c r="H345" s="36">
        <f t="shared" si="5"/>
        <v>1</v>
      </c>
      <c r="I345" s="35" t="s">
        <v>265</v>
      </c>
      <c r="J345" s="39"/>
      <c r="K345" s="38"/>
      <c r="L345" s="39"/>
      <c r="M345" s="39"/>
      <c r="N345" s="35" t="s">
        <v>17</v>
      </c>
      <c r="O345" s="39"/>
      <c r="P345" s="61"/>
      <c r="Q345" s="61"/>
      <c r="R345" s="61"/>
      <c r="S345" s="61"/>
      <c r="T345" s="61"/>
      <c r="U345" s="80"/>
      <c r="V345" s="80"/>
      <c r="W345" s="80"/>
    </row>
    <row r="346">
      <c r="A346" s="34">
        <v>45705.0</v>
      </c>
      <c r="B346" s="34">
        <v>45716.0</v>
      </c>
      <c r="C346" s="35">
        <v>98931.0</v>
      </c>
      <c r="D346" s="35" t="s">
        <v>214</v>
      </c>
      <c r="E346" s="34">
        <v>44348.0</v>
      </c>
      <c r="F346" s="36">
        <f t="shared" si="4"/>
        <v>44</v>
      </c>
      <c r="G346" s="34">
        <v>44439.0</v>
      </c>
      <c r="H346" s="36">
        <f t="shared" si="5"/>
        <v>41</v>
      </c>
      <c r="I346" s="35" t="s">
        <v>118</v>
      </c>
      <c r="J346" s="39"/>
      <c r="K346" s="38"/>
      <c r="L346" s="39"/>
      <c r="M346" s="39"/>
      <c r="N346" s="35" t="s">
        <v>17</v>
      </c>
      <c r="O346" s="39"/>
      <c r="P346" s="61"/>
      <c r="Q346" s="61"/>
      <c r="R346" s="61"/>
      <c r="S346" s="61"/>
      <c r="T346" s="61"/>
      <c r="U346" s="80"/>
      <c r="V346" s="80"/>
      <c r="W346" s="80"/>
    </row>
    <row r="347">
      <c r="A347" s="34">
        <v>45705.0</v>
      </c>
      <c r="B347" s="34">
        <v>45716.0</v>
      </c>
      <c r="C347" s="35">
        <v>176101.0</v>
      </c>
      <c r="D347" s="35" t="s">
        <v>214</v>
      </c>
      <c r="E347" s="34">
        <v>45017.0</v>
      </c>
      <c r="F347" s="36">
        <f t="shared" si="4"/>
        <v>22</v>
      </c>
      <c r="G347" s="34">
        <v>45104.0</v>
      </c>
      <c r="H347" s="36">
        <f t="shared" si="5"/>
        <v>20</v>
      </c>
      <c r="I347" s="35" t="s">
        <v>49</v>
      </c>
      <c r="J347" s="39"/>
      <c r="K347" s="38"/>
      <c r="L347" s="39"/>
      <c r="M347" s="39"/>
      <c r="N347" s="35" t="s">
        <v>17</v>
      </c>
      <c r="O347" s="39"/>
      <c r="P347" s="61"/>
      <c r="Q347" s="61"/>
      <c r="R347" s="61"/>
      <c r="S347" s="61"/>
      <c r="T347" s="61"/>
      <c r="U347" s="80"/>
      <c r="V347" s="80"/>
      <c r="W347" s="80"/>
    </row>
    <row r="348">
      <c r="A348" s="34">
        <v>45705.0</v>
      </c>
      <c r="B348" s="34">
        <v>45716.0</v>
      </c>
      <c r="C348" s="35">
        <v>184509.0</v>
      </c>
      <c r="D348" s="35" t="s">
        <v>214</v>
      </c>
      <c r="E348" s="34">
        <v>45139.0</v>
      </c>
      <c r="F348" s="36">
        <f t="shared" si="4"/>
        <v>18</v>
      </c>
      <c r="G348" s="34">
        <v>45176.0</v>
      </c>
      <c r="H348" s="36">
        <f t="shared" si="5"/>
        <v>17</v>
      </c>
      <c r="I348" s="35" t="s">
        <v>62</v>
      </c>
      <c r="J348" s="39"/>
      <c r="K348" s="38"/>
      <c r="L348" s="39"/>
      <c r="M348" s="39"/>
      <c r="N348" s="35" t="s">
        <v>17</v>
      </c>
      <c r="O348" s="39"/>
      <c r="P348" s="61"/>
      <c r="Q348" s="61"/>
      <c r="R348" s="61"/>
      <c r="S348" s="61"/>
      <c r="T348" s="61"/>
      <c r="U348" s="80"/>
      <c r="V348" s="80"/>
      <c r="W348" s="80"/>
    </row>
    <row r="349">
      <c r="A349" s="34">
        <v>45705.0</v>
      </c>
      <c r="B349" s="34">
        <v>45716.0</v>
      </c>
      <c r="C349" s="35">
        <v>208170.0</v>
      </c>
      <c r="D349" s="35" t="s">
        <v>214</v>
      </c>
      <c r="E349" s="34">
        <v>45323.0</v>
      </c>
      <c r="F349" s="36">
        <f t="shared" si="4"/>
        <v>12</v>
      </c>
      <c r="G349" s="34">
        <v>45379.0</v>
      </c>
      <c r="H349" s="36">
        <f t="shared" si="5"/>
        <v>11</v>
      </c>
      <c r="I349" s="35" t="s">
        <v>268</v>
      </c>
      <c r="J349" s="39"/>
      <c r="K349" s="38"/>
      <c r="L349" s="39"/>
      <c r="M349" s="39"/>
      <c r="N349" s="35" t="s">
        <v>17</v>
      </c>
      <c r="O349" s="39"/>
      <c r="P349" s="61"/>
      <c r="Q349" s="61"/>
      <c r="R349" s="61"/>
      <c r="S349" s="61"/>
      <c r="T349" s="61"/>
      <c r="U349" s="80"/>
      <c r="V349" s="80"/>
      <c r="W349" s="80"/>
    </row>
    <row r="350">
      <c r="A350" s="34">
        <v>45705.0</v>
      </c>
      <c r="B350" s="34">
        <v>45716.0</v>
      </c>
      <c r="C350" s="35">
        <v>221781.0</v>
      </c>
      <c r="D350" s="35" t="s">
        <v>214</v>
      </c>
      <c r="E350" s="34">
        <v>45108.0</v>
      </c>
      <c r="F350" s="36">
        <f t="shared" si="4"/>
        <v>19</v>
      </c>
      <c r="G350" s="34">
        <v>45490.0</v>
      </c>
      <c r="H350" s="36">
        <f t="shared" si="5"/>
        <v>7</v>
      </c>
      <c r="I350" s="35" t="s">
        <v>62</v>
      </c>
      <c r="J350" s="39"/>
      <c r="K350" s="38"/>
      <c r="L350" s="39"/>
      <c r="M350" s="39"/>
      <c r="N350" s="35" t="s">
        <v>17</v>
      </c>
      <c r="O350" s="39"/>
      <c r="P350" s="61"/>
      <c r="Q350" s="61"/>
      <c r="R350" s="61"/>
      <c r="S350" s="61"/>
      <c r="T350" s="61"/>
      <c r="U350" s="80"/>
      <c r="V350" s="80"/>
      <c r="W350" s="80"/>
    </row>
    <row r="351">
      <c r="A351" s="34">
        <v>45705.0</v>
      </c>
      <c r="B351" s="34">
        <v>45716.0</v>
      </c>
      <c r="C351" s="35">
        <v>202603.0</v>
      </c>
      <c r="D351" s="35" t="s">
        <v>214</v>
      </c>
      <c r="E351" s="34">
        <v>45261.0</v>
      </c>
      <c r="F351" s="36">
        <f t="shared" si="4"/>
        <v>14</v>
      </c>
      <c r="G351" s="34">
        <v>45338.0</v>
      </c>
      <c r="H351" s="36">
        <f t="shared" si="5"/>
        <v>12</v>
      </c>
      <c r="I351" s="35" t="s">
        <v>43</v>
      </c>
      <c r="J351" s="39"/>
      <c r="K351" s="38"/>
      <c r="L351" s="39"/>
      <c r="M351" s="39"/>
      <c r="N351" s="35" t="s">
        <v>17</v>
      </c>
      <c r="O351" s="39"/>
      <c r="P351" s="61"/>
      <c r="Q351" s="61"/>
      <c r="R351" s="61"/>
      <c r="S351" s="61"/>
      <c r="T351" s="61"/>
      <c r="U351" s="80"/>
      <c r="V351" s="80"/>
      <c r="W351" s="80"/>
    </row>
    <row r="352">
      <c r="A352" s="34">
        <v>45705.0</v>
      </c>
      <c r="B352" s="34">
        <v>45716.0</v>
      </c>
      <c r="C352" s="35">
        <v>234353.0</v>
      </c>
      <c r="D352" s="35" t="s">
        <v>214</v>
      </c>
      <c r="E352" s="34">
        <v>45536.0</v>
      </c>
      <c r="F352" s="36">
        <f t="shared" si="4"/>
        <v>5</v>
      </c>
      <c r="G352" s="37">
        <v>45610.0</v>
      </c>
      <c r="H352" s="36">
        <f t="shared" si="5"/>
        <v>3</v>
      </c>
      <c r="I352" s="35" t="s">
        <v>268</v>
      </c>
      <c r="J352" s="39"/>
      <c r="K352" s="38"/>
      <c r="L352" s="39"/>
      <c r="M352" s="39"/>
      <c r="N352" s="35" t="s">
        <v>17</v>
      </c>
      <c r="O352" s="39"/>
      <c r="P352" s="61"/>
      <c r="Q352" s="61"/>
      <c r="R352" s="61"/>
      <c r="S352" s="61"/>
      <c r="T352" s="61"/>
      <c r="U352" s="80"/>
      <c r="V352" s="80"/>
      <c r="W352" s="80"/>
    </row>
    <row r="353">
      <c r="A353" s="34">
        <v>45705.0</v>
      </c>
      <c r="B353" s="34">
        <v>45716.0</v>
      </c>
      <c r="C353" s="35">
        <v>238427.0</v>
      </c>
      <c r="D353" s="35" t="s">
        <v>214</v>
      </c>
      <c r="E353" s="34">
        <v>45597.0</v>
      </c>
      <c r="F353" s="36">
        <f t="shared" si="4"/>
        <v>3</v>
      </c>
      <c r="G353" s="34">
        <v>45666.0</v>
      </c>
      <c r="H353" s="36">
        <f t="shared" si="5"/>
        <v>1</v>
      </c>
      <c r="I353" s="35" t="s">
        <v>268</v>
      </c>
      <c r="J353" s="39"/>
      <c r="K353" s="38"/>
      <c r="L353" s="39"/>
      <c r="M353" s="39"/>
      <c r="N353" s="35" t="s">
        <v>17</v>
      </c>
      <c r="O353" s="39"/>
      <c r="P353" s="61"/>
      <c r="Q353" s="61"/>
      <c r="R353" s="61"/>
      <c r="S353" s="61"/>
      <c r="T353" s="61"/>
      <c r="U353" s="80"/>
      <c r="V353" s="80"/>
      <c r="W353" s="80"/>
    </row>
    <row r="354">
      <c r="A354" s="34">
        <v>45705.0</v>
      </c>
      <c r="B354" s="34">
        <v>45716.0</v>
      </c>
      <c r="C354" s="35">
        <v>218351.0</v>
      </c>
      <c r="D354" s="35" t="s">
        <v>214</v>
      </c>
      <c r="E354" s="34">
        <v>45444.0</v>
      </c>
      <c r="F354" s="36">
        <f t="shared" si="4"/>
        <v>8</v>
      </c>
      <c r="G354" s="34">
        <v>45464.0</v>
      </c>
      <c r="H354" s="36">
        <f t="shared" si="5"/>
        <v>8</v>
      </c>
      <c r="I354" s="35" t="s">
        <v>39</v>
      </c>
      <c r="J354" s="39"/>
      <c r="K354" s="38"/>
      <c r="L354" s="39"/>
      <c r="M354" s="39"/>
      <c r="N354" s="35" t="s">
        <v>17</v>
      </c>
      <c r="O354" s="39"/>
      <c r="P354" s="61"/>
      <c r="Q354" s="61"/>
      <c r="R354" s="61"/>
      <c r="S354" s="61"/>
      <c r="T354" s="61"/>
      <c r="U354" s="80"/>
      <c r="V354" s="80"/>
      <c r="W354" s="80"/>
    </row>
    <row r="355">
      <c r="A355" s="34">
        <v>45705.0</v>
      </c>
      <c r="B355" s="34">
        <v>45716.0</v>
      </c>
      <c r="C355" s="35">
        <v>122438.0</v>
      </c>
      <c r="D355" s="35" t="s">
        <v>214</v>
      </c>
      <c r="E355" s="34">
        <v>44621.0</v>
      </c>
      <c r="F355" s="36">
        <f t="shared" si="4"/>
        <v>35</v>
      </c>
      <c r="G355" s="34">
        <v>44655.0</v>
      </c>
      <c r="H355" s="36">
        <f t="shared" si="5"/>
        <v>34</v>
      </c>
      <c r="I355" s="35" t="s">
        <v>39</v>
      </c>
      <c r="J355" s="39"/>
      <c r="K355" s="38"/>
      <c r="L355" s="39"/>
      <c r="M355" s="39"/>
      <c r="N355" s="35" t="s">
        <v>17</v>
      </c>
      <c r="O355" s="39"/>
      <c r="P355" s="61"/>
      <c r="Q355" s="61"/>
      <c r="R355" s="61"/>
      <c r="S355" s="61"/>
      <c r="T355" s="61"/>
      <c r="U355" s="80"/>
      <c r="V355" s="80"/>
      <c r="W355" s="80"/>
    </row>
    <row r="356">
      <c r="A356" s="34">
        <v>45705.0</v>
      </c>
      <c r="B356" s="34">
        <v>45716.0</v>
      </c>
      <c r="C356" s="35">
        <v>237316.0</v>
      </c>
      <c r="D356" s="35" t="s">
        <v>214</v>
      </c>
      <c r="E356" s="34">
        <v>45627.0</v>
      </c>
      <c r="F356" s="36">
        <f t="shared" si="4"/>
        <v>2</v>
      </c>
      <c r="G356" s="37">
        <v>45644.0</v>
      </c>
      <c r="H356" s="36">
        <f t="shared" si="5"/>
        <v>2</v>
      </c>
      <c r="I356" s="35" t="s">
        <v>62</v>
      </c>
      <c r="J356" s="39"/>
      <c r="K356" s="38"/>
      <c r="L356" s="39"/>
      <c r="M356" s="39"/>
      <c r="N356" s="35" t="s">
        <v>17</v>
      </c>
      <c r="O356" s="39"/>
      <c r="P356" s="61"/>
      <c r="Q356" s="61"/>
      <c r="R356" s="61"/>
      <c r="S356" s="61"/>
      <c r="T356" s="61"/>
      <c r="U356" s="80"/>
      <c r="V356" s="80"/>
      <c r="W356" s="80"/>
    </row>
    <row r="357">
      <c r="A357" s="34">
        <v>45705.0</v>
      </c>
      <c r="B357" s="34">
        <v>45716.0</v>
      </c>
      <c r="C357" s="35">
        <v>188026.0</v>
      </c>
      <c r="D357" s="35" t="s">
        <v>214</v>
      </c>
      <c r="E357" s="34">
        <v>45292.0</v>
      </c>
      <c r="F357" s="36">
        <f t="shared" si="4"/>
        <v>13</v>
      </c>
      <c r="G357" s="34">
        <v>45327.0</v>
      </c>
      <c r="H357" s="36">
        <f t="shared" si="5"/>
        <v>12</v>
      </c>
      <c r="I357" s="35" t="s">
        <v>39</v>
      </c>
      <c r="J357" s="39"/>
      <c r="K357" s="38"/>
      <c r="L357" s="39"/>
      <c r="M357" s="39"/>
      <c r="N357" s="35" t="s">
        <v>17</v>
      </c>
      <c r="O357" s="39"/>
      <c r="P357" s="61"/>
      <c r="Q357" s="61"/>
      <c r="R357" s="61"/>
      <c r="S357" s="61"/>
      <c r="T357" s="61"/>
      <c r="U357" s="80"/>
      <c r="V357" s="80"/>
      <c r="W357" s="80"/>
    </row>
    <row r="358">
      <c r="A358" s="34">
        <v>45705.0</v>
      </c>
      <c r="B358" s="34">
        <v>45716.0</v>
      </c>
      <c r="C358" s="35">
        <v>214505.0</v>
      </c>
      <c r="D358" s="35" t="s">
        <v>214</v>
      </c>
      <c r="E358" s="34">
        <v>45413.0</v>
      </c>
      <c r="F358" s="36">
        <f t="shared" si="4"/>
        <v>9</v>
      </c>
      <c r="G358" s="34">
        <v>45429.0</v>
      </c>
      <c r="H358" s="36">
        <f t="shared" si="5"/>
        <v>9</v>
      </c>
      <c r="I358" s="35" t="s">
        <v>39</v>
      </c>
      <c r="J358" s="39"/>
      <c r="K358" s="38"/>
      <c r="L358" s="39"/>
      <c r="M358" s="39"/>
      <c r="N358" s="35" t="s">
        <v>17</v>
      </c>
      <c r="O358" s="39"/>
      <c r="P358" s="61"/>
      <c r="Q358" s="61"/>
      <c r="R358" s="61"/>
      <c r="S358" s="61"/>
      <c r="T358" s="61"/>
      <c r="U358" s="80"/>
      <c r="V358" s="80"/>
      <c r="W358" s="80"/>
    </row>
    <row r="359">
      <c r="A359" s="34">
        <v>45705.0</v>
      </c>
      <c r="B359" s="34">
        <v>45716.0</v>
      </c>
      <c r="C359" s="35">
        <v>225199.0</v>
      </c>
      <c r="D359" s="35" t="s">
        <v>214</v>
      </c>
      <c r="E359" s="34">
        <v>45444.0</v>
      </c>
      <c r="F359" s="36">
        <f t="shared" si="4"/>
        <v>8</v>
      </c>
      <c r="G359" s="34">
        <v>45520.0</v>
      </c>
      <c r="H359" s="36">
        <f t="shared" si="5"/>
        <v>6</v>
      </c>
      <c r="I359" s="35" t="s">
        <v>39</v>
      </c>
      <c r="J359" s="39"/>
      <c r="K359" s="38"/>
      <c r="L359" s="39"/>
      <c r="M359" s="39"/>
      <c r="N359" s="35" t="s">
        <v>17</v>
      </c>
      <c r="O359" s="39"/>
      <c r="P359" s="61"/>
      <c r="Q359" s="61"/>
      <c r="R359" s="61"/>
      <c r="S359" s="61"/>
      <c r="T359" s="61"/>
      <c r="U359" s="80"/>
      <c r="V359" s="80"/>
      <c r="W359" s="80"/>
    </row>
    <row r="360">
      <c r="A360" s="34">
        <v>45705.0</v>
      </c>
      <c r="B360" s="34">
        <v>45716.0</v>
      </c>
      <c r="C360" s="35">
        <v>234693.0</v>
      </c>
      <c r="D360" s="35" t="s">
        <v>214</v>
      </c>
      <c r="E360" s="34">
        <v>45597.0</v>
      </c>
      <c r="F360" s="36">
        <f t="shared" si="4"/>
        <v>3</v>
      </c>
      <c r="G360" s="37">
        <v>45615.0</v>
      </c>
      <c r="H360" s="36">
        <f t="shared" si="5"/>
        <v>3</v>
      </c>
      <c r="I360" s="35" t="s">
        <v>62</v>
      </c>
      <c r="J360" s="39"/>
      <c r="K360" s="38"/>
      <c r="L360" s="39"/>
      <c r="M360" s="39"/>
      <c r="N360" s="35" t="s">
        <v>17</v>
      </c>
      <c r="O360" s="39"/>
      <c r="P360" s="61"/>
      <c r="Q360" s="61"/>
      <c r="R360" s="61"/>
      <c r="S360" s="61"/>
      <c r="T360" s="61"/>
      <c r="U360" s="80"/>
      <c r="V360" s="80"/>
      <c r="W360" s="80"/>
    </row>
    <row r="361">
      <c r="A361" s="34">
        <v>45705.0</v>
      </c>
      <c r="B361" s="34">
        <v>45716.0</v>
      </c>
      <c r="C361" s="35">
        <v>238474.0</v>
      </c>
      <c r="D361" s="35" t="s">
        <v>214</v>
      </c>
      <c r="E361" s="34">
        <v>45658.0</v>
      </c>
      <c r="F361" s="36">
        <f t="shared" si="4"/>
        <v>1</v>
      </c>
      <c r="G361" s="34">
        <v>45665.0</v>
      </c>
      <c r="H361" s="36">
        <f t="shared" si="5"/>
        <v>1</v>
      </c>
      <c r="I361" s="35" t="s">
        <v>268</v>
      </c>
      <c r="J361" s="39"/>
      <c r="K361" s="38"/>
      <c r="L361" s="39"/>
      <c r="M361" s="39"/>
      <c r="N361" s="35" t="s">
        <v>17</v>
      </c>
      <c r="O361" s="39"/>
      <c r="P361" s="61"/>
      <c r="Q361" s="61"/>
      <c r="R361" s="61"/>
      <c r="S361" s="61"/>
      <c r="T361" s="61"/>
      <c r="U361" s="80"/>
      <c r="V361" s="80"/>
      <c r="W361" s="80"/>
    </row>
    <row r="362">
      <c r="A362" s="34">
        <v>45705.0</v>
      </c>
      <c r="B362" s="34">
        <v>45716.0</v>
      </c>
      <c r="C362" s="35">
        <v>240573.0</v>
      </c>
      <c r="D362" s="35" t="s">
        <v>214</v>
      </c>
      <c r="E362" s="34">
        <v>45627.0</v>
      </c>
      <c r="F362" s="36">
        <f t="shared" si="4"/>
        <v>2</v>
      </c>
      <c r="G362" s="34">
        <v>45681.0</v>
      </c>
      <c r="H362" s="36">
        <f t="shared" si="5"/>
        <v>1</v>
      </c>
      <c r="I362" s="35" t="s">
        <v>62</v>
      </c>
      <c r="J362" s="39"/>
      <c r="K362" s="38"/>
      <c r="L362" s="39"/>
      <c r="M362" s="39"/>
      <c r="N362" s="35" t="s">
        <v>17</v>
      </c>
      <c r="O362" s="39"/>
      <c r="P362" s="61"/>
      <c r="Q362" s="61"/>
      <c r="R362" s="61"/>
      <c r="S362" s="61"/>
      <c r="T362" s="61"/>
      <c r="U362" s="80"/>
      <c r="V362" s="80"/>
      <c r="W362" s="80"/>
    </row>
    <row r="363">
      <c r="A363" s="34">
        <v>45705.0</v>
      </c>
      <c r="B363" s="34">
        <v>45716.0</v>
      </c>
      <c r="C363" s="35">
        <v>241901.0</v>
      </c>
      <c r="D363" s="35" t="s">
        <v>214</v>
      </c>
      <c r="E363" s="34">
        <v>45658.0</v>
      </c>
      <c r="F363" s="36">
        <f t="shared" si="4"/>
        <v>1</v>
      </c>
      <c r="G363" s="34">
        <v>45693.0</v>
      </c>
      <c r="H363" s="36">
        <f t="shared" si="5"/>
        <v>0</v>
      </c>
      <c r="I363" s="35" t="s">
        <v>265</v>
      </c>
      <c r="J363" s="39"/>
      <c r="K363" s="38"/>
      <c r="L363" s="39"/>
      <c r="M363" s="39"/>
      <c r="N363" s="35" t="s">
        <v>17</v>
      </c>
      <c r="O363" s="39"/>
      <c r="P363" s="61"/>
      <c r="Q363" s="61"/>
      <c r="R363" s="61"/>
      <c r="S363" s="61"/>
      <c r="T363" s="61"/>
      <c r="U363" s="80"/>
      <c r="V363" s="80"/>
      <c r="W363" s="80"/>
    </row>
    <row r="364">
      <c r="A364" s="34">
        <v>45705.0</v>
      </c>
      <c r="B364" s="34">
        <v>45709.0</v>
      </c>
      <c r="C364" s="35">
        <v>126320.0</v>
      </c>
      <c r="D364" s="35" t="s">
        <v>84</v>
      </c>
      <c r="E364" s="34">
        <v>44621.0</v>
      </c>
      <c r="F364" s="36">
        <f t="shared" si="4"/>
        <v>35</v>
      </c>
      <c r="G364" s="34">
        <v>44680.0</v>
      </c>
      <c r="H364" s="36">
        <f t="shared" si="5"/>
        <v>33</v>
      </c>
      <c r="I364" s="35" t="s">
        <v>67</v>
      </c>
      <c r="J364" s="35">
        <v>4022.0</v>
      </c>
      <c r="K364" s="48">
        <v>4929.56</v>
      </c>
      <c r="L364" s="35" t="s">
        <v>68</v>
      </c>
      <c r="M364" s="34">
        <v>45709.0</v>
      </c>
      <c r="N364" s="35" t="s">
        <v>20</v>
      </c>
      <c r="O364" s="35" t="s">
        <v>707</v>
      </c>
      <c r="P364" s="61"/>
      <c r="Q364" s="61"/>
      <c r="R364" s="61"/>
      <c r="S364" s="61"/>
      <c r="T364" s="61"/>
      <c r="U364" s="80"/>
      <c r="V364" s="80"/>
      <c r="W364" s="80"/>
    </row>
    <row r="365">
      <c r="A365" s="34">
        <v>45705.0</v>
      </c>
      <c r="B365" s="34">
        <v>45716.0</v>
      </c>
      <c r="C365" s="35">
        <v>109963.0</v>
      </c>
      <c r="D365" s="35" t="s">
        <v>84</v>
      </c>
      <c r="E365" s="34">
        <v>44440.0</v>
      </c>
      <c r="F365" s="36">
        <f t="shared" si="4"/>
        <v>41</v>
      </c>
      <c r="G365" s="37">
        <v>44548.0</v>
      </c>
      <c r="H365" s="36">
        <f t="shared" si="5"/>
        <v>38</v>
      </c>
      <c r="I365" s="35" t="s">
        <v>67</v>
      </c>
      <c r="J365" s="39"/>
      <c r="K365" s="38"/>
      <c r="L365" s="39"/>
      <c r="M365" s="39"/>
      <c r="N365" s="35" t="s">
        <v>17</v>
      </c>
      <c r="O365" s="39"/>
      <c r="P365" s="61"/>
      <c r="Q365" s="61"/>
      <c r="R365" s="61"/>
      <c r="S365" s="61"/>
      <c r="T365" s="61"/>
      <c r="U365" s="80"/>
      <c r="V365" s="80"/>
      <c r="W365" s="80"/>
    </row>
    <row r="366">
      <c r="A366" s="34">
        <v>45705.0</v>
      </c>
      <c r="B366" s="34">
        <v>45716.0</v>
      </c>
      <c r="C366" s="35">
        <v>110863.0</v>
      </c>
      <c r="D366" s="35" t="s">
        <v>84</v>
      </c>
      <c r="E366" s="34">
        <v>44501.0</v>
      </c>
      <c r="F366" s="36">
        <f t="shared" si="4"/>
        <v>39</v>
      </c>
      <c r="G366" s="34">
        <v>44569.0</v>
      </c>
      <c r="H366" s="36">
        <f t="shared" si="5"/>
        <v>37</v>
      </c>
      <c r="I366" s="35" t="s">
        <v>67</v>
      </c>
      <c r="J366" s="39"/>
      <c r="K366" s="38"/>
      <c r="L366" s="39"/>
      <c r="M366" s="39"/>
      <c r="N366" s="35" t="s">
        <v>17</v>
      </c>
      <c r="O366" s="39"/>
      <c r="P366" s="61"/>
      <c r="Q366" s="61"/>
      <c r="R366" s="61"/>
      <c r="S366" s="61"/>
      <c r="T366" s="61"/>
      <c r="U366" s="80"/>
      <c r="V366" s="80"/>
      <c r="W366" s="80"/>
    </row>
    <row r="367">
      <c r="A367" s="34">
        <v>45705.0</v>
      </c>
      <c r="B367" s="34">
        <v>45716.0</v>
      </c>
      <c r="C367" s="35">
        <v>148841.0</v>
      </c>
      <c r="D367" s="35" t="s">
        <v>84</v>
      </c>
      <c r="E367" s="34">
        <v>44743.0</v>
      </c>
      <c r="F367" s="36">
        <f t="shared" si="4"/>
        <v>31</v>
      </c>
      <c r="G367" s="37">
        <v>44861.0</v>
      </c>
      <c r="H367" s="36">
        <f t="shared" si="5"/>
        <v>28</v>
      </c>
      <c r="I367" s="35" t="s">
        <v>67</v>
      </c>
      <c r="J367" s="39"/>
      <c r="K367" s="38"/>
      <c r="L367" s="39"/>
      <c r="M367" s="39"/>
      <c r="N367" s="35" t="s">
        <v>17</v>
      </c>
      <c r="O367" s="39"/>
      <c r="P367" s="61"/>
      <c r="Q367" s="61"/>
      <c r="R367" s="61"/>
      <c r="S367" s="61"/>
      <c r="T367" s="61"/>
      <c r="U367" s="80"/>
      <c r="V367" s="80"/>
      <c r="W367" s="80"/>
    </row>
    <row r="368">
      <c r="A368" s="34">
        <v>45705.0</v>
      </c>
      <c r="B368" s="34">
        <v>45716.0</v>
      </c>
      <c r="C368" s="35">
        <v>196886.0</v>
      </c>
      <c r="D368" s="35" t="s">
        <v>84</v>
      </c>
      <c r="E368" s="34">
        <v>45292.0</v>
      </c>
      <c r="F368" s="36">
        <f t="shared" si="4"/>
        <v>13</v>
      </c>
      <c r="G368" s="34">
        <v>45294.0</v>
      </c>
      <c r="H368" s="36">
        <f t="shared" si="5"/>
        <v>13</v>
      </c>
      <c r="I368" s="35" t="s">
        <v>39</v>
      </c>
      <c r="J368" s="39"/>
      <c r="K368" s="38"/>
      <c r="L368" s="39"/>
      <c r="M368" s="39"/>
      <c r="N368" s="35" t="s">
        <v>17</v>
      </c>
      <c r="O368" s="39"/>
      <c r="P368" s="61"/>
      <c r="Q368" s="61"/>
      <c r="R368" s="61"/>
      <c r="S368" s="61"/>
      <c r="T368" s="61"/>
      <c r="U368" s="80"/>
      <c r="V368" s="80"/>
      <c r="W368" s="80"/>
    </row>
    <row r="369">
      <c r="A369" s="34">
        <v>45705.0</v>
      </c>
      <c r="B369" s="34">
        <v>45716.0</v>
      </c>
      <c r="C369" s="35">
        <v>164424.0</v>
      </c>
      <c r="D369" s="35" t="s">
        <v>84</v>
      </c>
      <c r="E369" s="34">
        <v>44866.0</v>
      </c>
      <c r="F369" s="36">
        <f t="shared" si="4"/>
        <v>27</v>
      </c>
      <c r="G369" s="34">
        <v>45003.0</v>
      </c>
      <c r="H369" s="36">
        <f t="shared" si="5"/>
        <v>23</v>
      </c>
      <c r="I369" s="35" t="s">
        <v>39</v>
      </c>
      <c r="J369" s="39"/>
      <c r="K369" s="38"/>
      <c r="L369" s="39"/>
      <c r="M369" s="39"/>
      <c r="N369" s="35" t="s">
        <v>17</v>
      </c>
      <c r="O369" s="39"/>
      <c r="P369" s="61"/>
      <c r="Q369" s="61"/>
      <c r="R369" s="61"/>
      <c r="S369" s="61"/>
      <c r="T369" s="61"/>
      <c r="U369" s="80"/>
      <c r="V369" s="80"/>
      <c r="W369" s="80"/>
    </row>
    <row r="370">
      <c r="A370" s="34">
        <v>45705.0</v>
      </c>
      <c r="B370" s="34">
        <v>45716.0</v>
      </c>
      <c r="C370" s="35">
        <v>176616.0</v>
      </c>
      <c r="D370" s="35" t="s">
        <v>84</v>
      </c>
      <c r="E370" s="34">
        <v>45017.0</v>
      </c>
      <c r="F370" s="36">
        <f t="shared" si="4"/>
        <v>22</v>
      </c>
      <c r="G370" s="34">
        <v>45107.0</v>
      </c>
      <c r="H370" s="36">
        <f t="shared" si="5"/>
        <v>19</v>
      </c>
      <c r="I370" s="35" t="s">
        <v>39</v>
      </c>
      <c r="J370" s="39"/>
      <c r="K370" s="38"/>
      <c r="L370" s="39"/>
      <c r="M370" s="39"/>
      <c r="N370" s="35" t="s">
        <v>17</v>
      </c>
      <c r="O370" s="39"/>
      <c r="P370" s="61"/>
      <c r="Q370" s="61"/>
      <c r="R370" s="61"/>
      <c r="S370" s="61"/>
      <c r="T370" s="61"/>
      <c r="U370" s="80"/>
      <c r="V370" s="80"/>
      <c r="W370" s="80"/>
    </row>
    <row r="371">
      <c r="A371" s="34">
        <v>45705.0</v>
      </c>
      <c r="B371" s="34">
        <v>45716.0</v>
      </c>
      <c r="C371" s="35">
        <v>212515.0</v>
      </c>
      <c r="D371" s="35" t="s">
        <v>84</v>
      </c>
      <c r="E371" s="34">
        <v>45383.0</v>
      </c>
      <c r="F371" s="36">
        <f t="shared" si="4"/>
        <v>10</v>
      </c>
      <c r="G371" s="34">
        <v>45422.0</v>
      </c>
      <c r="H371" s="36">
        <f t="shared" si="5"/>
        <v>9</v>
      </c>
      <c r="I371" s="35" t="s">
        <v>39</v>
      </c>
      <c r="J371" s="39"/>
      <c r="K371" s="38"/>
      <c r="L371" s="39"/>
      <c r="M371" s="39"/>
      <c r="N371" s="35" t="s">
        <v>17</v>
      </c>
      <c r="O371" s="39"/>
      <c r="P371" s="61"/>
      <c r="Q371" s="61"/>
      <c r="R371" s="61"/>
      <c r="S371" s="61"/>
      <c r="T371" s="61"/>
      <c r="U371" s="80"/>
      <c r="V371" s="80"/>
      <c r="W371" s="80"/>
    </row>
    <row r="372">
      <c r="A372" s="34">
        <v>45705.0</v>
      </c>
      <c r="B372" s="34">
        <v>45716.0</v>
      </c>
      <c r="C372" s="35">
        <v>189298.0</v>
      </c>
      <c r="D372" s="35" t="s">
        <v>84</v>
      </c>
      <c r="E372" s="34">
        <v>45078.0</v>
      </c>
      <c r="F372" s="36">
        <f t="shared" si="4"/>
        <v>20</v>
      </c>
      <c r="G372" s="37">
        <v>45213.0</v>
      </c>
      <c r="H372" s="36">
        <f t="shared" si="5"/>
        <v>16</v>
      </c>
      <c r="I372" s="35" t="s">
        <v>67</v>
      </c>
      <c r="J372" s="39"/>
      <c r="K372" s="38"/>
      <c r="L372" s="39"/>
      <c r="M372" s="39"/>
      <c r="N372" s="35" t="s">
        <v>17</v>
      </c>
      <c r="O372" s="39"/>
      <c r="P372" s="61"/>
      <c r="Q372" s="61"/>
      <c r="R372" s="61"/>
      <c r="S372" s="61"/>
      <c r="T372" s="61"/>
      <c r="U372" s="80"/>
      <c r="V372" s="80"/>
      <c r="W372" s="80"/>
    </row>
    <row r="373">
      <c r="A373" s="34">
        <v>45705.0</v>
      </c>
      <c r="B373" s="34">
        <v>45716.0</v>
      </c>
      <c r="C373" s="35">
        <v>188519.0</v>
      </c>
      <c r="D373" s="35" t="s">
        <v>84</v>
      </c>
      <c r="E373" s="34">
        <v>45231.0</v>
      </c>
      <c r="F373" s="36">
        <f t="shared" si="4"/>
        <v>15</v>
      </c>
      <c r="G373" s="37">
        <v>45240.0</v>
      </c>
      <c r="H373" s="36">
        <f t="shared" si="5"/>
        <v>15</v>
      </c>
      <c r="I373" s="35" t="s">
        <v>39</v>
      </c>
      <c r="J373" s="39"/>
      <c r="K373" s="38"/>
      <c r="L373" s="39"/>
      <c r="M373" s="39"/>
      <c r="N373" s="35" t="s">
        <v>17</v>
      </c>
      <c r="O373" s="39"/>
      <c r="P373" s="61"/>
      <c r="Q373" s="61"/>
      <c r="R373" s="61"/>
      <c r="S373" s="61"/>
      <c r="T373" s="61"/>
      <c r="U373" s="80"/>
      <c r="V373" s="80"/>
      <c r="W373" s="80"/>
    </row>
    <row r="374">
      <c r="A374" s="34">
        <v>45705.0</v>
      </c>
      <c r="B374" s="34">
        <v>45716.0</v>
      </c>
      <c r="C374" s="35">
        <v>196727.0</v>
      </c>
      <c r="D374" s="35" t="s">
        <v>84</v>
      </c>
      <c r="E374" s="34">
        <v>45200.0</v>
      </c>
      <c r="F374" s="36">
        <f t="shared" si="4"/>
        <v>16</v>
      </c>
      <c r="G374" s="37">
        <v>45288.0</v>
      </c>
      <c r="H374" s="36">
        <f t="shared" si="5"/>
        <v>14</v>
      </c>
      <c r="I374" s="35" t="s">
        <v>39</v>
      </c>
      <c r="J374" s="39"/>
      <c r="K374" s="38"/>
      <c r="L374" s="39"/>
      <c r="M374" s="39"/>
      <c r="N374" s="35" t="s">
        <v>17</v>
      </c>
      <c r="O374" s="39"/>
      <c r="P374" s="61"/>
      <c r="Q374" s="61"/>
      <c r="R374" s="61"/>
      <c r="S374" s="61"/>
      <c r="T374" s="61"/>
      <c r="U374" s="80"/>
      <c r="V374" s="80"/>
      <c r="W374" s="80"/>
    </row>
    <row r="375">
      <c r="A375" s="34">
        <v>45708.0</v>
      </c>
      <c r="B375" s="34">
        <v>45708.0</v>
      </c>
      <c r="C375" s="35">
        <v>200537.0</v>
      </c>
      <c r="D375" s="35" t="s">
        <v>84</v>
      </c>
      <c r="E375" s="34">
        <v>45231.0</v>
      </c>
      <c r="F375" s="36">
        <f t="shared" si="4"/>
        <v>15</v>
      </c>
      <c r="G375" s="34">
        <v>45321.0</v>
      </c>
      <c r="H375" s="36">
        <f t="shared" si="5"/>
        <v>12</v>
      </c>
      <c r="I375" s="35" t="s">
        <v>39</v>
      </c>
      <c r="J375" s="35">
        <v>535.0</v>
      </c>
      <c r="K375" s="48">
        <v>4000.0</v>
      </c>
      <c r="L375" s="35" t="s">
        <v>68</v>
      </c>
      <c r="M375" s="34">
        <v>45708.0</v>
      </c>
      <c r="N375" s="35" t="s">
        <v>15</v>
      </c>
      <c r="O375" s="35" t="s">
        <v>55</v>
      </c>
      <c r="P375" s="61"/>
      <c r="Q375" s="61"/>
      <c r="R375" s="61"/>
      <c r="S375" s="61"/>
      <c r="T375" s="61"/>
      <c r="U375" s="80"/>
      <c r="V375" s="80"/>
      <c r="W375" s="80"/>
    </row>
    <row r="376">
      <c r="A376" s="34">
        <v>45705.0</v>
      </c>
      <c r="B376" s="34">
        <v>45716.0</v>
      </c>
      <c r="C376" s="35">
        <v>192854.0</v>
      </c>
      <c r="D376" s="35" t="s">
        <v>84</v>
      </c>
      <c r="E376" s="34">
        <v>45292.0</v>
      </c>
      <c r="F376" s="36">
        <f t="shared" si="4"/>
        <v>13</v>
      </c>
      <c r="G376" s="37">
        <v>45244.0</v>
      </c>
      <c r="H376" s="36">
        <f t="shared" si="5"/>
        <v>15</v>
      </c>
      <c r="I376" s="35" t="s">
        <v>39</v>
      </c>
      <c r="J376" s="39"/>
      <c r="K376" s="38"/>
      <c r="L376" s="39"/>
      <c r="M376" s="39"/>
      <c r="N376" s="35" t="s">
        <v>17</v>
      </c>
      <c r="O376" s="39"/>
      <c r="P376" s="61"/>
      <c r="Q376" s="61"/>
      <c r="R376" s="61"/>
      <c r="S376" s="61"/>
      <c r="T376" s="61"/>
      <c r="U376" s="80"/>
      <c r="V376" s="80"/>
      <c r="W376" s="80"/>
    </row>
    <row r="377">
      <c r="A377" s="34">
        <v>45705.0</v>
      </c>
      <c r="B377" s="34">
        <v>45716.0</v>
      </c>
      <c r="C377" s="35">
        <v>210606.0</v>
      </c>
      <c r="D377" s="35" t="s">
        <v>84</v>
      </c>
      <c r="E377" s="34">
        <v>45200.0</v>
      </c>
      <c r="F377" s="36">
        <f t="shared" si="4"/>
        <v>16</v>
      </c>
      <c r="G377" s="34">
        <v>45397.0</v>
      </c>
      <c r="H377" s="36">
        <f t="shared" si="5"/>
        <v>10</v>
      </c>
      <c r="I377" s="35" t="s">
        <v>39</v>
      </c>
      <c r="J377" s="39"/>
      <c r="K377" s="38"/>
      <c r="L377" s="39"/>
      <c r="M377" s="39"/>
      <c r="N377" s="35" t="s">
        <v>17</v>
      </c>
      <c r="O377" s="39"/>
      <c r="P377" s="61"/>
      <c r="Q377" s="61"/>
      <c r="R377" s="61"/>
      <c r="S377" s="61"/>
      <c r="T377" s="61"/>
      <c r="U377" s="80"/>
      <c r="V377" s="80"/>
      <c r="W377" s="80"/>
    </row>
    <row r="378">
      <c r="A378" s="34">
        <v>45705.0</v>
      </c>
      <c r="B378" s="34">
        <v>45716.0</v>
      </c>
      <c r="C378" s="35">
        <v>216960.0</v>
      </c>
      <c r="D378" s="35" t="s">
        <v>84</v>
      </c>
      <c r="E378" s="34">
        <v>45383.0</v>
      </c>
      <c r="F378" s="36">
        <f t="shared" si="4"/>
        <v>10</v>
      </c>
      <c r="G378" s="34">
        <v>45449.0</v>
      </c>
      <c r="H378" s="36">
        <f t="shared" si="5"/>
        <v>8</v>
      </c>
      <c r="I378" s="35" t="s">
        <v>67</v>
      </c>
      <c r="J378" s="39"/>
      <c r="K378" s="38"/>
      <c r="L378" s="39"/>
      <c r="M378" s="39"/>
      <c r="N378" s="35" t="s">
        <v>17</v>
      </c>
      <c r="O378" s="39"/>
      <c r="P378" s="61"/>
      <c r="Q378" s="61"/>
      <c r="R378" s="61"/>
      <c r="S378" s="61"/>
      <c r="T378" s="61"/>
      <c r="U378" s="80"/>
      <c r="V378" s="80"/>
      <c r="W378" s="80"/>
    </row>
    <row r="379">
      <c r="A379" s="34">
        <v>45705.0</v>
      </c>
      <c r="B379" s="34">
        <v>45716.0</v>
      </c>
      <c r="C379" s="35">
        <v>242097.0</v>
      </c>
      <c r="D379" s="35" t="s">
        <v>84</v>
      </c>
      <c r="E379" s="34">
        <v>45597.0</v>
      </c>
      <c r="F379" s="36">
        <f t="shared" si="4"/>
        <v>3</v>
      </c>
      <c r="G379" s="34">
        <v>45695.0</v>
      </c>
      <c r="H379" s="36">
        <f t="shared" si="5"/>
        <v>0</v>
      </c>
      <c r="I379" s="35" t="s">
        <v>47</v>
      </c>
      <c r="J379" s="39"/>
      <c r="K379" s="38"/>
      <c r="L379" s="39"/>
      <c r="M379" s="39"/>
      <c r="N379" s="35" t="s">
        <v>17</v>
      </c>
      <c r="O379" s="39"/>
      <c r="P379" s="61"/>
      <c r="Q379" s="61"/>
      <c r="R379" s="61"/>
      <c r="S379" s="61"/>
      <c r="T379" s="61"/>
      <c r="U379" s="80"/>
      <c r="V379" s="80"/>
      <c r="W379" s="80"/>
    </row>
    <row r="380">
      <c r="A380" s="34">
        <v>45705.0</v>
      </c>
      <c r="B380" s="34">
        <v>45716.0</v>
      </c>
      <c r="C380" s="35">
        <v>232560.0</v>
      </c>
      <c r="D380" s="35" t="s">
        <v>248</v>
      </c>
      <c r="E380" s="34">
        <v>45536.0</v>
      </c>
      <c r="F380" s="36">
        <f t="shared" si="4"/>
        <v>5</v>
      </c>
      <c r="G380" s="37">
        <v>45594.0</v>
      </c>
      <c r="H380" s="36">
        <f t="shared" si="5"/>
        <v>3</v>
      </c>
      <c r="I380" s="35" t="s">
        <v>39</v>
      </c>
      <c r="J380" s="39"/>
      <c r="K380" s="38"/>
      <c r="L380" s="39"/>
      <c r="M380" s="39"/>
      <c r="N380" s="35" t="s">
        <v>17</v>
      </c>
      <c r="O380" s="39"/>
      <c r="P380" s="61"/>
      <c r="Q380" s="61"/>
      <c r="R380" s="61"/>
      <c r="S380" s="61"/>
      <c r="T380" s="61"/>
      <c r="U380" s="80"/>
      <c r="V380" s="80"/>
      <c r="W380" s="80"/>
    </row>
    <row r="381">
      <c r="A381" s="34">
        <v>45705.0</v>
      </c>
      <c r="B381" s="34">
        <v>45716.0</v>
      </c>
      <c r="C381" s="35">
        <v>222605.0</v>
      </c>
      <c r="D381" s="35" t="s">
        <v>248</v>
      </c>
      <c r="E381" s="34">
        <v>45474.0</v>
      </c>
      <c r="F381" s="36">
        <f t="shared" si="4"/>
        <v>7</v>
      </c>
      <c r="G381" s="34">
        <v>45498.0</v>
      </c>
      <c r="H381" s="36">
        <f t="shared" si="5"/>
        <v>7</v>
      </c>
      <c r="I381" s="35" t="s">
        <v>39</v>
      </c>
      <c r="J381" s="39"/>
      <c r="K381" s="38"/>
      <c r="L381" s="39"/>
      <c r="M381" s="39"/>
      <c r="N381" s="35" t="s">
        <v>17</v>
      </c>
      <c r="O381" s="39"/>
      <c r="P381" s="61"/>
      <c r="Q381" s="61"/>
      <c r="R381" s="61"/>
      <c r="S381" s="61"/>
      <c r="T381" s="61"/>
      <c r="U381" s="80"/>
      <c r="V381" s="80"/>
      <c r="W381" s="80"/>
    </row>
    <row r="382">
      <c r="A382" s="34">
        <v>45705.0</v>
      </c>
      <c r="B382" s="34">
        <v>45716.0</v>
      </c>
      <c r="C382" s="35">
        <v>218665.0</v>
      </c>
      <c r="D382" s="35" t="s">
        <v>248</v>
      </c>
      <c r="E382" s="34">
        <v>45444.0</v>
      </c>
      <c r="F382" s="36">
        <f t="shared" si="4"/>
        <v>8</v>
      </c>
      <c r="G382" s="34">
        <v>45471.0</v>
      </c>
      <c r="H382" s="36">
        <f t="shared" si="5"/>
        <v>8</v>
      </c>
      <c r="I382" s="35" t="s">
        <v>39</v>
      </c>
      <c r="J382" s="39"/>
      <c r="K382" s="38"/>
      <c r="L382" s="39"/>
      <c r="M382" s="39"/>
      <c r="N382" s="35" t="s">
        <v>17</v>
      </c>
      <c r="O382" s="39"/>
      <c r="P382" s="61"/>
      <c r="Q382" s="61"/>
      <c r="R382" s="61"/>
      <c r="S382" s="61"/>
      <c r="T382" s="61"/>
      <c r="U382" s="80"/>
      <c r="V382" s="80"/>
      <c r="W382" s="80"/>
    </row>
    <row r="383">
      <c r="A383" s="34">
        <v>45705.0</v>
      </c>
      <c r="B383" s="34">
        <v>45716.0</v>
      </c>
      <c r="C383" s="35">
        <v>222547.0</v>
      </c>
      <c r="D383" s="35" t="s">
        <v>248</v>
      </c>
      <c r="E383" s="34">
        <v>45413.0</v>
      </c>
      <c r="F383" s="36">
        <f t="shared" si="4"/>
        <v>9</v>
      </c>
      <c r="G383" s="34">
        <v>45504.0</v>
      </c>
      <c r="H383" s="36">
        <f t="shared" si="5"/>
        <v>6</v>
      </c>
      <c r="I383" s="35" t="s">
        <v>39</v>
      </c>
      <c r="J383" s="39"/>
      <c r="K383" s="38"/>
      <c r="L383" s="39"/>
      <c r="M383" s="39"/>
      <c r="N383" s="35" t="s">
        <v>17</v>
      </c>
      <c r="O383" s="39"/>
      <c r="P383" s="61"/>
      <c r="Q383" s="61"/>
      <c r="R383" s="61"/>
      <c r="S383" s="61"/>
      <c r="T383" s="61"/>
      <c r="U383" s="80"/>
      <c r="V383" s="80"/>
      <c r="W383" s="80"/>
    </row>
    <row r="384">
      <c r="A384" s="34">
        <v>45705.0</v>
      </c>
      <c r="B384" s="34">
        <v>45716.0</v>
      </c>
      <c r="C384" s="35">
        <v>226352.0</v>
      </c>
      <c r="D384" s="35" t="s">
        <v>248</v>
      </c>
      <c r="E384" s="34">
        <v>45505.0</v>
      </c>
      <c r="F384" s="36">
        <f t="shared" si="4"/>
        <v>6</v>
      </c>
      <c r="G384" s="34">
        <v>45534.0</v>
      </c>
      <c r="H384" s="36">
        <f t="shared" si="5"/>
        <v>5</v>
      </c>
      <c r="I384" s="35" t="s">
        <v>39</v>
      </c>
      <c r="J384" s="39"/>
      <c r="K384" s="38"/>
      <c r="L384" s="39"/>
      <c r="M384" s="39"/>
      <c r="N384" s="35" t="s">
        <v>17</v>
      </c>
      <c r="O384" s="39"/>
      <c r="P384" s="61"/>
      <c r="Q384" s="61"/>
      <c r="R384" s="61"/>
      <c r="S384" s="61"/>
      <c r="T384" s="61"/>
      <c r="U384" s="80"/>
      <c r="V384" s="80"/>
      <c r="W384" s="80"/>
    </row>
    <row r="385">
      <c r="A385" s="34">
        <v>45705.0</v>
      </c>
      <c r="B385" s="34">
        <v>45716.0</v>
      </c>
      <c r="C385" s="35">
        <v>231339.0</v>
      </c>
      <c r="D385" s="35" t="s">
        <v>248</v>
      </c>
      <c r="E385" s="34">
        <v>45536.0</v>
      </c>
      <c r="F385" s="36">
        <f t="shared" si="4"/>
        <v>5</v>
      </c>
      <c r="G385" s="37">
        <v>45581.0</v>
      </c>
      <c r="H385" s="36">
        <f t="shared" si="5"/>
        <v>4</v>
      </c>
      <c r="I385" s="35" t="s">
        <v>39</v>
      </c>
      <c r="J385" s="39"/>
      <c r="K385" s="38"/>
      <c r="L385" s="39"/>
      <c r="M385" s="39"/>
      <c r="N385" s="35" t="s">
        <v>17</v>
      </c>
      <c r="O385" s="39"/>
      <c r="P385" s="61"/>
      <c r="Q385" s="61"/>
      <c r="R385" s="61"/>
      <c r="S385" s="61"/>
      <c r="T385" s="61"/>
      <c r="U385" s="80"/>
      <c r="V385" s="80"/>
      <c r="W385" s="80"/>
    </row>
    <row r="386">
      <c r="A386" s="34">
        <v>45705.0</v>
      </c>
      <c r="B386" s="34">
        <v>45716.0</v>
      </c>
      <c r="C386" s="35">
        <v>233519.0</v>
      </c>
      <c r="D386" s="35" t="s">
        <v>248</v>
      </c>
      <c r="E386" s="34">
        <v>45566.0</v>
      </c>
      <c r="F386" s="36">
        <f t="shared" si="4"/>
        <v>4</v>
      </c>
      <c r="G386" s="34">
        <v>45602.0</v>
      </c>
      <c r="H386" s="36">
        <f t="shared" si="5"/>
        <v>3</v>
      </c>
      <c r="I386" s="35" t="s">
        <v>39</v>
      </c>
      <c r="J386" s="39"/>
      <c r="K386" s="38"/>
      <c r="L386" s="39"/>
      <c r="M386" s="39"/>
      <c r="N386" s="35" t="s">
        <v>17</v>
      </c>
      <c r="O386" s="39"/>
      <c r="P386" s="61"/>
      <c r="Q386" s="61"/>
      <c r="R386" s="61"/>
      <c r="S386" s="61"/>
      <c r="T386" s="61"/>
      <c r="U386" s="80"/>
      <c r="V386" s="80"/>
      <c r="W386" s="80"/>
    </row>
    <row r="387">
      <c r="A387" s="34">
        <v>45705.0</v>
      </c>
      <c r="B387" s="34">
        <v>45716.0</v>
      </c>
      <c r="C387" s="35">
        <v>234196.0</v>
      </c>
      <c r="D387" s="35" t="s">
        <v>248</v>
      </c>
      <c r="E387" s="34">
        <v>45597.0</v>
      </c>
      <c r="F387" s="36">
        <f t="shared" si="4"/>
        <v>3</v>
      </c>
      <c r="G387" s="37">
        <v>45609.0</v>
      </c>
      <c r="H387" s="36">
        <f t="shared" si="5"/>
        <v>3</v>
      </c>
      <c r="I387" s="35" t="s">
        <v>62</v>
      </c>
      <c r="J387" s="39"/>
      <c r="K387" s="38"/>
      <c r="L387" s="39"/>
      <c r="M387" s="39"/>
      <c r="N387" s="35" t="s">
        <v>17</v>
      </c>
      <c r="O387" s="39"/>
      <c r="P387" s="61"/>
      <c r="Q387" s="61"/>
      <c r="R387" s="61"/>
      <c r="S387" s="61"/>
      <c r="T387" s="61"/>
      <c r="U387" s="80"/>
      <c r="V387" s="80"/>
      <c r="W387" s="80"/>
    </row>
    <row r="388">
      <c r="A388" s="34">
        <v>45705.0</v>
      </c>
      <c r="B388" s="34">
        <v>45716.0</v>
      </c>
      <c r="C388" s="35">
        <v>235187.0</v>
      </c>
      <c r="D388" s="35" t="s">
        <v>248</v>
      </c>
      <c r="E388" s="34">
        <v>45597.0</v>
      </c>
      <c r="F388" s="36">
        <f t="shared" si="4"/>
        <v>3</v>
      </c>
      <c r="G388" s="37">
        <v>45623.0</v>
      </c>
      <c r="H388" s="36">
        <f t="shared" si="5"/>
        <v>3</v>
      </c>
      <c r="I388" s="35" t="s">
        <v>62</v>
      </c>
      <c r="J388" s="39"/>
      <c r="K388" s="38"/>
      <c r="L388" s="39"/>
      <c r="M388" s="39"/>
      <c r="N388" s="35" t="s">
        <v>17</v>
      </c>
      <c r="O388" s="39"/>
      <c r="P388" s="61"/>
      <c r="Q388" s="61"/>
      <c r="R388" s="61"/>
      <c r="S388" s="61"/>
      <c r="T388" s="61"/>
      <c r="U388" s="80"/>
      <c r="V388" s="80"/>
      <c r="W388" s="80"/>
    </row>
    <row r="389">
      <c r="A389" s="34">
        <v>45705.0</v>
      </c>
      <c r="B389" s="34">
        <v>45716.0</v>
      </c>
      <c r="C389" s="35">
        <v>236466.0</v>
      </c>
      <c r="D389" s="35" t="s">
        <v>248</v>
      </c>
      <c r="E389" s="34">
        <v>45597.0</v>
      </c>
      <c r="F389" s="36">
        <f t="shared" si="4"/>
        <v>3</v>
      </c>
      <c r="G389" s="37">
        <v>45637.0</v>
      </c>
      <c r="H389" s="36">
        <f t="shared" si="5"/>
        <v>2</v>
      </c>
      <c r="I389" s="35" t="s">
        <v>62</v>
      </c>
      <c r="J389" s="39"/>
      <c r="K389" s="38"/>
      <c r="L389" s="39"/>
      <c r="M389" s="39"/>
      <c r="N389" s="35" t="s">
        <v>17</v>
      </c>
      <c r="O389" s="39"/>
      <c r="P389" s="61"/>
      <c r="Q389" s="61"/>
      <c r="R389" s="61"/>
      <c r="S389" s="61"/>
      <c r="T389" s="61"/>
      <c r="U389" s="80"/>
      <c r="V389" s="80"/>
      <c r="W389" s="80"/>
    </row>
    <row r="390">
      <c r="A390" s="34">
        <v>45705.0</v>
      </c>
      <c r="B390" s="34">
        <v>45716.0</v>
      </c>
      <c r="C390" s="35">
        <v>237203.0</v>
      </c>
      <c r="D390" s="35" t="s">
        <v>248</v>
      </c>
      <c r="E390" s="34">
        <v>45566.0</v>
      </c>
      <c r="F390" s="36">
        <f t="shared" si="4"/>
        <v>4</v>
      </c>
      <c r="G390" s="37">
        <v>45647.0</v>
      </c>
      <c r="H390" s="36">
        <f t="shared" si="5"/>
        <v>2</v>
      </c>
      <c r="I390" s="35" t="s">
        <v>39</v>
      </c>
      <c r="J390" s="39"/>
      <c r="K390" s="38"/>
      <c r="L390" s="39"/>
      <c r="M390" s="39"/>
      <c r="N390" s="35" t="s">
        <v>17</v>
      </c>
      <c r="O390" s="39"/>
      <c r="P390" s="61"/>
      <c r="Q390" s="61"/>
      <c r="R390" s="61"/>
      <c r="S390" s="61"/>
      <c r="T390" s="61"/>
      <c r="U390" s="80"/>
      <c r="V390" s="80"/>
      <c r="W390" s="80"/>
    </row>
    <row r="391">
      <c r="A391" s="34">
        <v>45705.0</v>
      </c>
      <c r="B391" s="34">
        <v>45716.0</v>
      </c>
      <c r="C391" s="35">
        <v>238855.0</v>
      </c>
      <c r="D391" s="35" t="s">
        <v>248</v>
      </c>
      <c r="E391" s="34">
        <v>45352.0</v>
      </c>
      <c r="F391" s="36">
        <f t="shared" si="4"/>
        <v>11</v>
      </c>
      <c r="G391" s="34">
        <v>45666.0</v>
      </c>
      <c r="H391" s="36">
        <f t="shared" si="5"/>
        <v>1</v>
      </c>
      <c r="I391" s="35" t="s">
        <v>39</v>
      </c>
      <c r="J391" s="39"/>
      <c r="K391" s="38"/>
      <c r="L391" s="39"/>
      <c r="M391" s="39"/>
      <c r="N391" s="35" t="s">
        <v>17</v>
      </c>
      <c r="O391" s="39"/>
      <c r="P391" s="61"/>
      <c r="Q391" s="61"/>
      <c r="R391" s="61"/>
      <c r="S391" s="61"/>
      <c r="T391" s="61"/>
      <c r="U391" s="80"/>
      <c r="V391" s="80"/>
      <c r="W391" s="80"/>
    </row>
    <row r="392">
      <c r="A392" s="34">
        <v>45705.0</v>
      </c>
      <c r="B392" s="34">
        <v>45716.0</v>
      </c>
      <c r="C392" s="35">
        <v>239980.0</v>
      </c>
      <c r="D392" s="35" t="s">
        <v>248</v>
      </c>
      <c r="E392" s="34">
        <v>45658.0</v>
      </c>
      <c r="F392" s="36">
        <f t="shared" si="4"/>
        <v>1</v>
      </c>
      <c r="G392" s="34">
        <v>45679.0</v>
      </c>
      <c r="H392" s="36">
        <f t="shared" si="5"/>
        <v>1</v>
      </c>
      <c r="I392" s="35" t="s">
        <v>39</v>
      </c>
      <c r="J392" s="39"/>
      <c r="K392" s="38"/>
      <c r="L392" s="39"/>
      <c r="M392" s="39"/>
      <c r="N392" s="35" t="s">
        <v>17</v>
      </c>
      <c r="O392" s="39"/>
      <c r="P392" s="61"/>
      <c r="Q392" s="61"/>
      <c r="R392" s="61"/>
      <c r="S392" s="61"/>
      <c r="T392" s="61"/>
      <c r="U392" s="80"/>
      <c r="V392" s="80"/>
      <c r="W392" s="80"/>
    </row>
    <row r="393">
      <c r="A393" s="34">
        <v>45705.0</v>
      </c>
      <c r="B393" s="34">
        <v>45716.0</v>
      </c>
      <c r="C393" s="35">
        <v>241501.0</v>
      </c>
      <c r="D393" s="35" t="s">
        <v>248</v>
      </c>
      <c r="E393" s="34">
        <v>45597.0</v>
      </c>
      <c r="F393" s="36">
        <f t="shared" si="4"/>
        <v>3</v>
      </c>
      <c r="G393" s="34">
        <v>45688.0</v>
      </c>
      <c r="H393" s="36">
        <f t="shared" si="5"/>
        <v>0</v>
      </c>
      <c r="I393" s="35" t="s">
        <v>39</v>
      </c>
      <c r="J393" s="39"/>
      <c r="K393" s="38"/>
      <c r="L393" s="39"/>
      <c r="M393" s="39"/>
      <c r="N393" s="35" t="s">
        <v>17</v>
      </c>
      <c r="O393" s="39"/>
      <c r="P393" s="61"/>
      <c r="Q393" s="61"/>
      <c r="R393" s="61"/>
      <c r="S393" s="61"/>
      <c r="T393" s="61"/>
      <c r="U393" s="80"/>
      <c r="V393" s="80"/>
      <c r="W393" s="80"/>
    </row>
    <row r="394">
      <c r="A394" s="34">
        <v>45705.0</v>
      </c>
      <c r="B394" s="34">
        <v>45716.0</v>
      </c>
      <c r="C394" s="35">
        <v>241299.0</v>
      </c>
      <c r="D394" s="35" t="s">
        <v>248</v>
      </c>
      <c r="E394" s="34">
        <v>45597.0</v>
      </c>
      <c r="F394" s="36">
        <f t="shared" si="4"/>
        <v>3</v>
      </c>
      <c r="G394" s="34">
        <v>45692.0</v>
      </c>
      <c r="H394" s="36">
        <f t="shared" si="5"/>
        <v>0</v>
      </c>
      <c r="I394" s="35" t="s">
        <v>39</v>
      </c>
      <c r="J394" s="39"/>
      <c r="K394" s="38"/>
      <c r="L394" s="39"/>
      <c r="M394" s="39"/>
      <c r="N394" s="35" t="s">
        <v>17</v>
      </c>
      <c r="O394" s="39"/>
      <c r="P394" s="61"/>
      <c r="Q394" s="61"/>
      <c r="R394" s="61"/>
      <c r="S394" s="61"/>
      <c r="T394" s="61"/>
      <c r="U394" s="80"/>
      <c r="V394" s="80"/>
      <c r="W394" s="80"/>
    </row>
    <row r="395">
      <c r="A395" s="34">
        <v>45705.0</v>
      </c>
      <c r="B395" s="34">
        <v>45716.0</v>
      </c>
      <c r="C395" s="35">
        <v>242253.0</v>
      </c>
      <c r="D395" s="35" t="s">
        <v>248</v>
      </c>
      <c r="E395" s="34">
        <v>45474.0</v>
      </c>
      <c r="F395" s="36">
        <f t="shared" si="4"/>
        <v>7</v>
      </c>
      <c r="G395" s="34">
        <v>45333.0</v>
      </c>
      <c r="H395" s="36">
        <f t="shared" si="5"/>
        <v>12</v>
      </c>
      <c r="I395" s="35" t="s">
        <v>62</v>
      </c>
      <c r="J395" s="39"/>
      <c r="K395" s="38"/>
      <c r="L395" s="39"/>
      <c r="M395" s="39"/>
      <c r="N395" s="35" t="s">
        <v>17</v>
      </c>
      <c r="O395" s="39"/>
      <c r="P395" s="61"/>
      <c r="Q395" s="61"/>
      <c r="R395" s="61"/>
      <c r="S395" s="61"/>
      <c r="T395" s="61"/>
      <c r="U395" s="80"/>
      <c r="V395" s="80"/>
      <c r="W395" s="80"/>
    </row>
    <row r="396">
      <c r="A396" s="34">
        <v>45705.0</v>
      </c>
      <c r="B396" s="34">
        <v>45716.0</v>
      </c>
      <c r="C396" s="35">
        <v>73787.0</v>
      </c>
      <c r="D396" s="35" t="s">
        <v>158</v>
      </c>
      <c r="E396" s="34">
        <v>43831.0</v>
      </c>
      <c r="F396" s="36">
        <f t="shared" si="4"/>
        <v>61</v>
      </c>
      <c r="G396" s="34">
        <v>44210.0</v>
      </c>
      <c r="H396" s="36">
        <f t="shared" si="5"/>
        <v>49</v>
      </c>
      <c r="I396" s="35" t="s">
        <v>62</v>
      </c>
      <c r="J396" s="39"/>
      <c r="K396" s="38"/>
      <c r="L396" s="39"/>
      <c r="M396" s="39"/>
      <c r="N396" s="35" t="s">
        <v>17</v>
      </c>
      <c r="O396" s="39"/>
      <c r="P396" s="61"/>
      <c r="Q396" s="61"/>
      <c r="R396" s="61"/>
      <c r="S396" s="61"/>
      <c r="T396" s="61"/>
      <c r="U396" s="80"/>
      <c r="V396" s="80"/>
      <c r="W396" s="80"/>
    </row>
    <row r="397">
      <c r="A397" s="34">
        <v>45705.0</v>
      </c>
      <c r="B397" s="34">
        <v>45716.0</v>
      </c>
      <c r="C397" s="35">
        <v>219392.0</v>
      </c>
      <c r="D397" s="35" t="s">
        <v>158</v>
      </c>
      <c r="E397" s="34">
        <v>45352.0</v>
      </c>
      <c r="F397" s="36">
        <f t="shared" si="4"/>
        <v>11</v>
      </c>
      <c r="G397" s="34">
        <v>45470.0</v>
      </c>
      <c r="H397" s="36">
        <f t="shared" si="5"/>
        <v>8</v>
      </c>
      <c r="I397" s="35" t="s">
        <v>62</v>
      </c>
      <c r="J397" s="39"/>
      <c r="K397" s="38"/>
      <c r="L397" s="39"/>
      <c r="M397" s="39"/>
      <c r="N397" s="35" t="s">
        <v>17</v>
      </c>
      <c r="O397" s="39"/>
      <c r="P397" s="61"/>
      <c r="Q397" s="61"/>
      <c r="R397" s="61"/>
      <c r="S397" s="61"/>
      <c r="T397" s="61"/>
      <c r="U397" s="80"/>
      <c r="V397" s="80"/>
      <c r="W397" s="80"/>
    </row>
    <row r="398">
      <c r="A398" s="34">
        <v>45705.0</v>
      </c>
      <c r="B398" s="34">
        <v>45716.0</v>
      </c>
      <c r="C398" s="35">
        <v>239248.0</v>
      </c>
      <c r="D398" s="35" t="s">
        <v>158</v>
      </c>
      <c r="E398" s="34">
        <v>45536.0</v>
      </c>
      <c r="F398" s="36">
        <f t="shared" si="4"/>
        <v>5</v>
      </c>
      <c r="G398" s="34">
        <v>45671.0</v>
      </c>
      <c r="H398" s="36">
        <f t="shared" si="5"/>
        <v>1</v>
      </c>
      <c r="I398" s="35" t="s">
        <v>265</v>
      </c>
      <c r="J398" s="39"/>
      <c r="K398" s="38"/>
      <c r="L398" s="39"/>
      <c r="M398" s="39"/>
      <c r="N398" s="35" t="s">
        <v>17</v>
      </c>
      <c r="O398" s="39"/>
      <c r="P398" s="61"/>
      <c r="Q398" s="61"/>
      <c r="R398" s="61"/>
      <c r="S398" s="61"/>
      <c r="T398" s="61"/>
      <c r="U398" s="80"/>
      <c r="V398" s="80"/>
      <c r="W398" s="80"/>
    </row>
    <row r="399">
      <c r="A399" s="34">
        <v>45705.0</v>
      </c>
      <c r="B399" s="34">
        <v>45716.0</v>
      </c>
      <c r="C399" s="35">
        <v>172967.0</v>
      </c>
      <c r="D399" s="35" t="s">
        <v>158</v>
      </c>
      <c r="E399" s="34">
        <v>45047.0</v>
      </c>
      <c r="F399" s="36">
        <f t="shared" si="4"/>
        <v>21</v>
      </c>
      <c r="G399" s="34">
        <v>45126.0</v>
      </c>
      <c r="H399" s="36">
        <f t="shared" si="5"/>
        <v>19</v>
      </c>
      <c r="I399" s="35" t="s">
        <v>62</v>
      </c>
      <c r="J399" s="39"/>
      <c r="K399" s="38"/>
      <c r="L399" s="39"/>
      <c r="M399" s="39"/>
      <c r="N399" s="35" t="s">
        <v>17</v>
      </c>
      <c r="O399" s="39"/>
      <c r="P399" s="61"/>
      <c r="Q399" s="61"/>
      <c r="R399" s="61"/>
      <c r="S399" s="61"/>
      <c r="T399" s="61"/>
      <c r="U399" s="80"/>
      <c r="V399" s="80"/>
      <c r="W399" s="80"/>
    </row>
    <row r="400">
      <c r="A400" s="34">
        <v>45705.0</v>
      </c>
      <c r="B400" s="34">
        <v>45716.0</v>
      </c>
      <c r="C400" s="35">
        <v>187851.0</v>
      </c>
      <c r="D400" s="35" t="s">
        <v>158</v>
      </c>
      <c r="E400" s="34">
        <v>45139.0</v>
      </c>
      <c r="F400" s="36">
        <f t="shared" si="4"/>
        <v>18</v>
      </c>
      <c r="G400" s="34">
        <v>45201.0</v>
      </c>
      <c r="H400" s="36">
        <f t="shared" si="5"/>
        <v>16</v>
      </c>
      <c r="I400" s="35" t="s">
        <v>62</v>
      </c>
      <c r="J400" s="39"/>
      <c r="K400" s="38"/>
      <c r="L400" s="39"/>
      <c r="M400" s="39"/>
      <c r="N400" s="35" t="s">
        <v>17</v>
      </c>
      <c r="O400" s="39"/>
      <c r="P400" s="61"/>
      <c r="Q400" s="61"/>
      <c r="R400" s="61"/>
      <c r="S400" s="61"/>
      <c r="T400" s="61"/>
      <c r="U400" s="80"/>
      <c r="V400" s="80"/>
      <c r="W400" s="80"/>
    </row>
    <row r="401">
      <c r="A401" s="34">
        <v>45705.0</v>
      </c>
      <c r="B401" s="34">
        <v>45716.0</v>
      </c>
      <c r="C401" s="35">
        <v>193551.0</v>
      </c>
      <c r="D401" s="35" t="s">
        <v>158</v>
      </c>
      <c r="E401" s="34">
        <v>45231.0</v>
      </c>
      <c r="F401" s="36">
        <f t="shared" si="4"/>
        <v>15</v>
      </c>
      <c r="G401" s="37">
        <v>45254.0</v>
      </c>
      <c r="H401" s="36">
        <f t="shared" si="5"/>
        <v>15</v>
      </c>
      <c r="I401" s="35" t="s">
        <v>49</v>
      </c>
      <c r="J401" s="39"/>
      <c r="K401" s="38"/>
      <c r="L401" s="39"/>
      <c r="M401" s="39"/>
      <c r="N401" s="35" t="s">
        <v>17</v>
      </c>
      <c r="O401" s="39"/>
      <c r="P401" s="61"/>
      <c r="Q401" s="61"/>
      <c r="R401" s="61"/>
      <c r="S401" s="61"/>
      <c r="T401" s="61"/>
      <c r="U401" s="80"/>
      <c r="V401" s="80"/>
      <c r="W401" s="80"/>
    </row>
    <row r="402">
      <c r="A402" s="34">
        <v>45705.0</v>
      </c>
      <c r="B402" s="34">
        <v>45716.0</v>
      </c>
      <c r="C402" s="35">
        <v>198903.0</v>
      </c>
      <c r="D402" s="35" t="s">
        <v>158</v>
      </c>
      <c r="E402" s="34">
        <v>45292.0</v>
      </c>
      <c r="F402" s="36">
        <f t="shared" si="4"/>
        <v>13</v>
      </c>
      <c r="G402" s="34">
        <v>45315.0</v>
      </c>
      <c r="H402" s="36">
        <f t="shared" si="5"/>
        <v>13</v>
      </c>
      <c r="I402" s="35" t="s">
        <v>62</v>
      </c>
      <c r="J402" s="39"/>
      <c r="K402" s="38"/>
      <c r="L402" s="39"/>
      <c r="M402" s="39"/>
      <c r="N402" s="35" t="s">
        <v>17</v>
      </c>
      <c r="O402" s="39"/>
      <c r="P402" s="61"/>
      <c r="Q402" s="61"/>
      <c r="R402" s="61"/>
      <c r="S402" s="61"/>
      <c r="T402" s="61"/>
      <c r="U402" s="80"/>
      <c r="V402" s="80"/>
      <c r="W402" s="80"/>
    </row>
    <row r="403">
      <c r="A403" s="34">
        <v>45705.0</v>
      </c>
      <c r="B403" s="34">
        <v>45716.0</v>
      </c>
      <c r="C403" s="35">
        <v>203032.0</v>
      </c>
      <c r="D403" s="35" t="s">
        <v>158</v>
      </c>
      <c r="E403" s="34">
        <v>45323.0</v>
      </c>
      <c r="F403" s="36">
        <f t="shared" si="4"/>
        <v>12</v>
      </c>
      <c r="G403" s="34">
        <v>45341.0</v>
      </c>
      <c r="H403" s="36">
        <f t="shared" si="5"/>
        <v>12</v>
      </c>
      <c r="I403" s="35" t="s">
        <v>62</v>
      </c>
      <c r="J403" s="39"/>
      <c r="K403" s="38"/>
      <c r="L403" s="39"/>
      <c r="M403" s="39"/>
      <c r="N403" s="35" t="s">
        <v>17</v>
      </c>
      <c r="O403" s="39"/>
      <c r="P403" s="61"/>
      <c r="Q403" s="61"/>
      <c r="R403" s="61"/>
      <c r="S403" s="61"/>
      <c r="T403" s="61"/>
      <c r="U403" s="80"/>
      <c r="V403" s="80"/>
      <c r="W403" s="80"/>
    </row>
    <row r="404">
      <c r="A404" s="34">
        <v>45705.0</v>
      </c>
      <c r="B404" s="34">
        <v>45712.0</v>
      </c>
      <c r="C404" s="35">
        <v>218202.0</v>
      </c>
      <c r="D404" s="35" t="s">
        <v>158</v>
      </c>
      <c r="E404" s="34">
        <v>45413.0</v>
      </c>
      <c r="F404" s="36">
        <f t="shared" si="4"/>
        <v>9</v>
      </c>
      <c r="G404" s="34">
        <v>45467.0</v>
      </c>
      <c r="H404" s="36">
        <f t="shared" si="5"/>
        <v>8</v>
      </c>
      <c r="I404" s="35" t="s">
        <v>43</v>
      </c>
      <c r="J404" s="35">
        <v>302.0</v>
      </c>
      <c r="K404" s="48">
        <v>10000.0</v>
      </c>
      <c r="L404" s="39"/>
      <c r="M404" s="34">
        <v>45712.0</v>
      </c>
      <c r="N404" s="35" t="s">
        <v>20</v>
      </c>
      <c r="O404" s="35" t="s">
        <v>659</v>
      </c>
      <c r="P404" s="61"/>
      <c r="Q404" s="61"/>
      <c r="R404" s="61"/>
      <c r="S404" s="61"/>
      <c r="T404" s="61"/>
      <c r="U404" s="80"/>
      <c r="V404" s="80"/>
      <c r="W404" s="80"/>
    </row>
    <row r="405">
      <c r="A405" s="34">
        <v>45705.0</v>
      </c>
      <c r="B405" s="34">
        <v>45716.0</v>
      </c>
      <c r="C405" s="35">
        <v>225427.0</v>
      </c>
      <c r="D405" s="35" t="s">
        <v>158</v>
      </c>
      <c r="E405" s="34">
        <v>45474.0</v>
      </c>
      <c r="F405" s="36">
        <f t="shared" si="4"/>
        <v>7</v>
      </c>
      <c r="G405" s="34">
        <v>45530.0</v>
      </c>
      <c r="H405" s="36">
        <f t="shared" si="5"/>
        <v>6</v>
      </c>
      <c r="I405" s="35" t="s">
        <v>43</v>
      </c>
      <c r="J405" s="39"/>
      <c r="K405" s="38"/>
      <c r="L405" s="39"/>
      <c r="M405" s="39"/>
      <c r="N405" s="35" t="s">
        <v>17</v>
      </c>
      <c r="O405" s="39"/>
      <c r="P405" s="61"/>
      <c r="Q405" s="61"/>
      <c r="R405" s="61"/>
      <c r="S405" s="61"/>
      <c r="T405" s="61"/>
      <c r="U405" s="80"/>
      <c r="V405" s="80"/>
      <c r="W405" s="80"/>
    </row>
    <row r="406">
      <c r="A406" s="34">
        <v>45705.0</v>
      </c>
      <c r="B406" s="34">
        <v>45716.0</v>
      </c>
      <c r="C406" s="35">
        <v>231568.0</v>
      </c>
      <c r="D406" s="35" t="s">
        <v>158</v>
      </c>
      <c r="E406" s="34">
        <v>44896.0</v>
      </c>
      <c r="F406" s="36">
        <f t="shared" si="4"/>
        <v>26</v>
      </c>
      <c r="G406" s="37">
        <v>45583.0</v>
      </c>
      <c r="H406" s="36">
        <f t="shared" si="5"/>
        <v>4</v>
      </c>
      <c r="I406" s="35" t="s">
        <v>62</v>
      </c>
      <c r="J406" s="39"/>
      <c r="K406" s="38"/>
      <c r="L406" s="39"/>
      <c r="M406" s="39"/>
      <c r="N406" s="35" t="s">
        <v>17</v>
      </c>
      <c r="O406" s="39"/>
      <c r="P406" s="61"/>
      <c r="Q406" s="61"/>
      <c r="R406" s="61"/>
      <c r="S406" s="61"/>
      <c r="T406" s="61"/>
      <c r="U406" s="80"/>
      <c r="V406" s="80"/>
      <c r="W406" s="80"/>
    </row>
    <row r="407">
      <c r="A407" s="34">
        <v>45705.0</v>
      </c>
      <c r="B407" s="34">
        <v>45716.0</v>
      </c>
      <c r="C407" s="35">
        <v>241896.0</v>
      </c>
      <c r="D407" s="35" t="s">
        <v>94</v>
      </c>
      <c r="E407" s="34">
        <v>45566.0</v>
      </c>
      <c r="F407" s="36">
        <f t="shared" si="4"/>
        <v>4</v>
      </c>
      <c r="G407" s="34">
        <v>45692.0</v>
      </c>
      <c r="H407" s="36">
        <f t="shared" si="5"/>
        <v>0</v>
      </c>
      <c r="I407" s="35" t="s">
        <v>49</v>
      </c>
      <c r="J407" s="39"/>
      <c r="K407" s="38"/>
      <c r="L407" s="39"/>
      <c r="M407" s="39"/>
      <c r="N407" s="35" t="s">
        <v>17</v>
      </c>
      <c r="O407" s="39"/>
      <c r="P407" s="61"/>
      <c r="Q407" s="61"/>
      <c r="R407" s="61"/>
      <c r="S407" s="61"/>
      <c r="T407" s="61"/>
      <c r="U407" s="80"/>
      <c r="V407" s="80"/>
      <c r="W407" s="80"/>
    </row>
    <row r="408">
      <c r="A408" s="34">
        <v>45705.0</v>
      </c>
      <c r="B408" s="34">
        <v>45716.0</v>
      </c>
      <c r="C408" s="35">
        <v>78168.0</v>
      </c>
      <c r="D408" s="35" t="s">
        <v>95</v>
      </c>
      <c r="E408" s="34">
        <v>44256.0</v>
      </c>
      <c r="F408" s="36">
        <f t="shared" si="4"/>
        <v>47</v>
      </c>
      <c r="G408" s="34">
        <v>44260.0</v>
      </c>
      <c r="H408" s="36">
        <f t="shared" si="5"/>
        <v>47</v>
      </c>
      <c r="I408" s="35" t="s">
        <v>62</v>
      </c>
      <c r="J408" s="39"/>
      <c r="K408" s="38"/>
      <c r="L408" s="39"/>
      <c r="M408" s="39"/>
      <c r="N408" s="35" t="s">
        <v>17</v>
      </c>
      <c r="O408" s="39"/>
      <c r="P408" s="61"/>
      <c r="Q408" s="61"/>
      <c r="R408" s="61"/>
      <c r="S408" s="61"/>
      <c r="T408" s="61"/>
      <c r="U408" s="80"/>
      <c r="V408" s="80"/>
      <c r="W408" s="80"/>
    </row>
    <row r="409">
      <c r="A409" s="34">
        <v>45705.0</v>
      </c>
      <c r="B409" s="34">
        <v>45716.0</v>
      </c>
      <c r="C409" s="35">
        <v>79933.0</v>
      </c>
      <c r="D409" s="35" t="s">
        <v>95</v>
      </c>
      <c r="E409" s="34">
        <v>44256.0</v>
      </c>
      <c r="F409" s="36">
        <f t="shared" si="4"/>
        <v>47</v>
      </c>
      <c r="G409" s="34">
        <v>44273.0</v>
      </c>
      <c r="H409" s="36">
        <f t="shared" si="5"/>
        <v>47</v>
      </c>
      <c r="I409" s="35" t="s">
        <v>62</v>
      </c>
      <c r="J409" s="39"/>
      <c r="K409" s="38"/>
      <c r="L409" s="39"/>
      <c r="M409" s="39"/>
      <c r="N409" s="35" t="s">
        <v>17</v>
      </c>
      <c r="O409" s="39"/>
      <c r="P409" s="61"/>
      <c r="Q409" s="61"/>
      <c r="R409" s="61"/>
      <c r="S409" s="61"/>
      <c r="T409" s="61"/>
      <c r="U409" s="80"/>
      <c r="V409" s="80"/>
      <c r="W409" s="80"/>
    </row>
    <row r="410">
      <c r="A410" s="34">
        <v>45698.0</v>
      </c>
      <c r="B410" s="34">
        <v>45707.0</v>
      </c>
      <c r="C410" s="35">
        <v>229168.0</v>
      </c>
      <c r="D410" s="35" t="s">
        <v>95</v>
      </c>
      <c r="E410" s="34">
        <v>45536.0</v>
      </c>
      <c r="F410" s="36">
        <f t="shared" si="4"/>
        <v>5</v>
      </c>
      <c r="G410" s="37">
        <v>45594.0</v>
      </c>
      <c r="H410" s="36">
        <f t="shared" si="5"/>
        <v>3</v>
      </c>
      <c r="I410" s="35" t="s">
        <v>39</v>
      </c>
      <c r="J410" s="35">
        <v>520.0</v>
      </c>
      <c r="K410" s="48">
        <v>3000.0</v>
      </c>
      <c r="L410" s="35" t="s">
        <v>68</v>
      </c>
      <c r="M410" s="34">
        <v>45707.0</v>
      </c>
      <c r="N410" s="35" t="s">
        <v>15</v>
      </c>
      <c r="O410" s="35" t="s">
        <v>55</v>
      </c>
      <c r="P410" s="61"/>
      <c r="Q410" s="61"/>
      <c r="R410" s="61"/>
      <c r="S410" s="61"/>
      <c r="T410" s="61"/>
      <c r="U410" s="80"/>
      <c r="V410" s="80"/>
      <c r="W410" s="80"/>
    </row>
    <row r="411">
      <c r="A411" s="34">
        <v>45705.0</v>
      </c>
      <c r="B411" s="34">
        <v>45716.0</v>
      </c>
      <c r="C411" s="35">
        <v>227180.0</v>
      </c>
      <c r="D411" s="35" t="s">
        <v>95</v>
      </c>
      <c r="E411" s="34">
        <v>45566.0</v>
      </c>
      <c r="F411" s="36">
        <f t="shared" si="4"/>
        <v>4</v>
      </c>
      <c r="G411" s="34">
        <v>45573.0</v>
      </c>
      <c r="H411" s="36">
        <f t="shared" si="5"/>
        <v>4</v>
      </c>
      <c r="I411" s="35" t="s">
        <v>43</v>
      </c>
      <c r="J411" s="39"/>
      <c r="K411" s="38"/>
      <c r="L411" s="39"/>
      <c r="M411" s="39"/>
      <c r="N411" s="35" t="s">
        <v>17</v>
      </c>
      <c r="O411" s="39"/>
      <c r="P411" s="61"/>
      <c r="Q411" s="61"/>
      <c r="R411" s="61"/>
      <c r="S411" s="61"/>
      <c r="T411" s="61"/>
      <c r="U411" s="80"/>
      <c r="V411" s="80"/>
      <c r="W411" s="80"/>
    </row>
    <row r="412">
      <c r="A412" s="34">
        <v>45705.0</v>
      </c>
      <c r="B412" s="34">
        <v>45716.0</v>
      </c>
      <c r="C412" s="35">
        <v>121711.0</v>
      </c>
      <c r="D412" s="35" t="s">
        <v>95</v>
      </c>
      <c r="E412" s="34">
        <v>44621.0</v>
      </c>
      <c r="F412" s="36">
        <f t="shared" si="4"/>
        <v>35</v>
      </c>
      <c r="G412" s="34">
        <v>44648.0</v>
      </c>
      <c r="H412" s="36">
        <f t="shared" si="5"/>
        <v>35</v>
      </c>
      <c r="I412" s="35" t="s">
        <v>62</v>
      </c>
      <c r="J412" s="39"/>
      <c r="K412" s="38"/>
      <c r="L412" s="39"/>
      <c r="M412" s="39"/>
      <c r="N412" s="35" t="s">
        <v>17</v>
      </c>
      <c r="O412" s="39"/>
      <c r="P412" s="61"/>
      <c r="Q412" s="61"/>
      <c r="R412" s="61"/>
      <c r="S412" s="61"/>
      <c r="T412" s="61"/>
      <c r="U412" s="80"/>
      <c r="V412" s="80"/>
      <c r="W412" s="80"/>
    </row>
    <row r="413">
      <c r="A413" s="34">
        <v>45705.0</v>
      </c>
      <c r="B413" s="34">
        <v>45716.0</v>
      </c>
      <c r="C413" s="35">
        <v>155753.0</v>
      </c>
      <c r="D413" s="35" t="s">
        <v>95</v>
      </c>
      <c r="E413" s="34">
        <v>44866.0</v>
      </c>
      <c r="F413" s="36">
        <f t="shared" si="4"/>
        <v>27</v>
      </c>
      <c r="G413" s="34">
        <v>44935.0</v>
      </c>
      <c r="H413" s="36">
        <f t="shared" si="5"/>
        <v>25</v>
      </c>
      <c r="I413" s="35" t="s">
        <v>62</v>
      </c>
      <c r="J413" s="39"/>
      <c r="K413" s="38"/>
      <c r="L413" s="39"/>
      <c r="M413" s="39"/>
      <c r="N413" s="35" t="s">
        <v>17</v>
      </c>
      <c r="O413" s="39"/>
      <c r="P413" s="61"/>
      <c r="Q413" s="61"/>
      <c r="R413" s="61"/>
      <c r="S413" s="61"/>
      <c r="T413" s="61"/>
      <c r="U413" s="80"/>
      <c r="V413" s="80"/>
      <c r="W413" s="80"/>
    </row>
    <row r="414">
      <c r="A414" s="34">
        <v>45705.0</v>
      </c>
      <c r="B414" s="34">
        <v>45716.0</v>
      </c>
      <c r="C414" s="35">
        <v>230556.0</v>
      </c>
      <c r="D414" s="35" t="s">
        <v>95</v>
      </c>
      <c r="E414" s="34">
        <v>45536.0</v>
      </c>
      <c r="F414" s="36">
        <f t="shared" si="4"/>
        <v>5</v>
      </c>
      <c r="G414" s="37">
        <v>45595.0</v>
      </c>
      <c r="H414" s="36">
        <f t="shared" si="5"/>
        <v>3</v>
      </c>
      <c r="I414" s="35" t="s">
        <v>39</v>
      </c>
      <c r="J414" s="39"/>
      <c r="K414" s="38"/>
      <c r="L414" s="39"/>
      <c r="M414" s="39"/>
      <c r="N414" s="35" t="s">
        <v>17</v>
      </c>
      <c r="O414" s="39"/>
      <c r="P414" s="61"/>
      <c r="Q414" s="61"/>
      <c r="R414" s="61"/>
      <c r="S414" s="61"/>
      <c r="T414" s="61"/>
      <c r="U414" s="80"/>
      <c r="V414" s="80"/>
      <c r="W414" s="80"/>
    </row>
    <row r="415">
      <c r="A415" s="34">
        <v>45705.0</v>
      </c>
      <c r="B415" s="34">
        <v>45716.0</v>
      </c>
      <c r="C415" s="35">
        <v>212728.0</v>
      </c>
      <c r="D415" s="35" t="s">
        <v>95</v>
      </c>
      <c r="E415" s="34">
        <v>45352.0</v>
      </c>
      <c r="F415" s="36">
        <f t="shared" si="4"/>
        <v>11</v>
      </c>
      <c r="G415" s="34">
        <v>45414.0</v>
      </c>
      <c r="H415" s="36">
        <f t="shared" si="5"/>
        <v>9</v>
      </c>
      <c r="I415" s="35" t="s">
        <v>39</v>
      </c>
      <c r="J415" s="39"/>
      <c r="K415" s="38"/>
      <c r="L415" s="39"/>
      <c r="M415" s="39"/>
      <c r="N415" s="35" t="s">
        <v>17</v>
      </c>
      <c r="O415" s="39"/>
      <c r="P415" s="61"/>
      <c r="Q415" s="61"/>
      <c r="R415" s="61"/>
      <c r="S415" s="61"/>
      <c r="T415" s="61"/>
      <c r="U415" s="80"/>
      <c r="V415" s="80"/>
      <c r="W415" s="80"/>
    </row>
    <row r="416">
      <c r="A416" s="34">
        <v>45700.0</v>
      </c>
      <c r="B416" s="34">
        <v>45705.0</v>
      </c>
      <c r="C416" s="35">
        <v>216278.0</v>
      </c>
      <c r="D416" s="35" t="s">
        <v>95</v>
      </c>
      <c r="E416" s="34">
        <v>45413.0</v>
      </c>
      <c r="F416" s="36">
        <f t="shared" si="4"/>
        <v>9</v>
      </c>
      <c r="G416" s="34">
        <v>45441.0</v>
      </c>
      <c r="H416" s="36">
        <f t="shared" si="5"/>
        <v>8</v>
      </c>
      <c r="I416" s="35" t="s">
        <v>39</v>
      </c>
      <c r="J416" s="35">
        <v>510.0</v>
      </c>
      <c r="K416" s="48">
        <v>1500.0</v>
      </c>
      <c r="L416" s="35" t="s">
        <v>70</v>
      </c>
      <c r="M416" s="34">
        <v>45705.0</v>
      </c>
      <c r="N416" s="35" t="s">
        <v>15</v>
      </c>
      <c r="O416" s="39"/>
      <c r="P416" s="61"/>
      <c r="Q416" s="61"/>
      <c r="R416" s="61"/>
      <c r="S416" s="61"/>
      <c r="T416" s="61"/>
      <c r="U416" s="80"/>
      <c r="V416" s="80"/>
      <c r="W416" s="80"/>
    </row>
    <row r="417">
      <c r="A417" s="34">
        <v>45705.0</v>
      </c>
      <c r="B417" s="34">
        <v>45716.0</v>
      </c>
      <c r="C417" s="35">
        <v>227068.0</v>
      </c>
      <c r="D417" s="35" t="s">
        <v>95</v>
      </c>
      <c r="E417" s="34">
        <v>44593.0</v>
      </c>
      <c r="F417" s="36">
        <f t="shared" si="4"/>
        <v>36</v>
      </c>
      <c r="G417" s="34">
        <v>45540.0</v>
      </c>
      <c r="H417" s="36">
        <f t="shared" si="5"/>
        <v>5</v>
      </c>
      <c r="I417" s="35" t="s">
        <v>39</v>
      </c>
      <c r="J417" s="39"/>
      <c r="K417" s="38"/>
      <c r="L417" s="39"/>
      <c r="M417" s="39"/>
      <c r="N417" s="35" t="s">
        <v>17</v>
      </c>
      <c r="O417" s="39"/>
      <c r="P417" s="61"/>
      <c r="Q417" s="61"/>
      <c r="R417" s="61"/>
      <c r="S417" s="61"/>
      <c r="T417" s="61"/>
      <c r="U417" s="80"/>
      <c r="V417" s="80"/>
      <c r="W417" s="80"/>
    </row>
    <row r="418">
      <c r="A418" s="34">
        <v>45705.0</v>
      </c>
      <c r="B418" s="34">
        <v>45716.0</v>
      </c>
      <c r="C418" s="35">
        <v>233065.0</v>
      </c>
      <c r="D418" s="35" t="s">
        <v>95</v>
      </c>
      <c r="E418" s="34">
        <v>45566.0</v>
      </c>
      <c r="F418" s="36">
        <f t="shared" si="4"/>
        <v>4</v>
      </c>
      <c r="G418" s="34">
        <v>45602.0</v>
      </c>
      <c r="H418" s="36">
        <f t="shared" si="5"/>
        <v>3</v>
      </c>
      <c r="I418" s="35" t="s">
        <v>39</v>
      </c>
      <c r="J418" s="39"/>
      <c r="K418" s="38"/>
      <c r="L418" s="39"/>
      <c r="M418" s="39"/>
      <c r="N418" s="35" t="s">
        <v>17</v>
      </c>
      <c r="O418" s="39"/>
      <c r="P418" s="61"/>
      <c r="Q418" s="61"/>
      <c r="R418" s="61"/>
      <c r="S418" s="61"/>
      <c r="T418" s="61"/>
      <c r="U418" s="80"/>
      <c r="V418" s="80"/>
      <c r="W418" s="80"/>
    </row>
    <row r="419">
      <c r="A419" s="34">
        <v>45705.0</v>
      </c>
      <c r="B419" s="34">
        <v>45716.0</v>
      </c>
      <c r="C419" s="35">
        <v>232981.0</v>
      </c>
      <c r="D419" s="35" t="s">
        <v>95</v>
      </c>
      <c r="E419" s="34">
        <v>45627.0</v>
      </c>
      <c r="F419" s="36">
        <f t="shared" si="4"/>
        <v>2</v>
      </c>
      <c r="G419" s="37">
        <v>45637.0</v>
      </c>
      <c r="H419" s="36">
        <f t="shared" si="5"/>
        <v>2</v>
      </c>
      <c r="I419" s="35" t="s">
        <v>265</v>
      </c>
      <c r="J419" s="39"/>
      <c r="K419" s="38"/>
      <c r="L419" s="39"/>
      <c r="M419" s="39"/>
      <c r="N419" s="35" t="s">
        <v>17</v>
      </c>
      <c r="O419" s="39"/>
      <c r="P419" s="61"/>
      <c r="Q419" s="61"/>
      <c r="R419" s="61"/>
      <c r="S419" s="61"/>
      <c r="T419" s="61"/>
      <c r="U419" s="80"/>
      <c r="V419" s="80"/>
      <c r="W419" s="80"/>
    </row>
    <row r="420">
      <c r="A420" s="34">
        <v>45705.0</v>
      </c>
      <c r="B420" s="34">
        <v>45716.0</v>
      </c>
      <c r="C420" s="35">
        <v>240781.0</v>
      </c>
      <c r="D420" s="35" t="s">
        <v>95</v>
      </c>
      <c r="E420" s="34">
        <v>45566.0</v>
      </c>
      <c r="F420" s="36">
        <f t="shared" si="4"/>
        <v>4</v>
      </c>
      <c r="G420" s="34">
        <v>45684.0</v>
      </c>
      <c r="H420" s="36">
        <f t="shared" si="5"/>
        <v>1</v>
      </c>
      <c r="I420" s="35" t="s">
        <v>47</v>
      </c>
      <c r="J420" s="39"/>
      <c r="K420" s="38"/>
      <c r="L420" s="39"/>
      <c r="M420" s="39"/>
      <c r="N420" s="35" t="s">
        <v>17</v>
      </c>
      <c r="O420" s="39"/>
      <c r="P420" s="61"/>
      <c r="Q420" s="61"/>
      <c r="R420" s="61"/>
      <c r="S420" s="61"/>
      <c r="T420" s="61"/>
      <c r="U420" s="80"/>
      <c r="V420" s="80"/>
      <c r="W420" s="80"/>
    </row>
    <row r="421">
      <c r="A421" s="34">
        <v>45705.0</v>
      </c>
      <c r="B421" s="34">
        <v>45716.0</v>
      </c>
      <c r="C421" s="35">
        <v>242009.0</v>
      </c>
      <c r="D421" s="35" t="s">
        <v>95</v>
      </c>
      <c r="E421" s="34">
        <v>45689.0</v>
      </c>
      <c r="F421" s="36">
        <f t="shared" si="4"/>
        <v>0</v>
      </c>
      <c r="G421" s="34">
        <v>45693.0</v>
      </c>
      <c r="H421" s="36">
        <f t="shared" si="5"/>
        <v>0</v>
      </c>
      <c r="I421" s="35" t="s">
        <v>43</v>
      </c>
      <c r="J421" s="39"/>
      <c r="K421" s="38"/>
      <c r="L421" s="39"/>
      <c r="M421" s="39"/>
      <c r="N421" s="35" t="s">
        <v>17</v>
      </c>
      <c r="O421" s="39"/>
      <c r="P421" s="61"/>
      <c r="Q421" s="61"/>
      <c r="R421" s="61"/>
      <c r="S421" s="61"/>
      <c r="T421" s="61"/>
      <c r="U421" s="80"/>
      <c r="V421" s="80"/>
      <c r="W421" s="80"/>
    </row>
    <row r="422">
      <c r="A422" s="34">
        <v>45705.0</v>
      </c>
      <c r="B422" s="34">
        <v>45716.0</v>
      </c>
      <c r="C422" s="35">
        <v>138887.0</v>
      </c>
      <c r="D422" s="35" t="s">
        <v>288</v>
      </c>
      <c r="E422" s="34">
        <v>44470.0</v>
      </c>
      <c r="F422" s="36">
        <f t="shared" si="4"/>
        <v>40</v>
      </c>
      <c r="G422" s="34">
        <v>44470.0</v>
      </c>
      <c r="H422" s="36">
        <f t="shared" si="5"/>
        <v>40</v>
      </c>
      <c r="I422" s="35" t="s">
        <v>39</v>
      </c>
      <c r="J422" s="39"/>
      <c r="K422" s="38"/>
      <c r="L422" s="39"/>
      <c r="M422" s="39"/>
      <c r="N422" s="35" t="s">
        <v>17</v>
      </c>
      <c r="O422" s="39"/>
      <c r="P422" s="61"/>
      <c r="Q422" s="61"/>
      <c r="R422" s="61"/>
      <c r="S422" s="61"/>
      <c r="T422" s="61"/>
      <c r="U422" s="80"/>
      <c r="V422" s="80"/>
      <c r="W422" s="80"/>
    </row>
    <row r="423">
      <c r="A423" s="34">
        <v>45705.0</v>
      </c>
      <c r="B423" s="34">
        <v>45716.0</v>
      </c>
      <c r="C423" s="35">
        <v>219001.0</v>
      </c>
      <c r="D423" s="35" t="s">
        <v>98</v>
      </c>
      <c r="E423" s="34">
        <v>45444.0</v>
      </c>
      <c r="F423" s="36">
        <f t="shared" si="4"/>
        <v>8</v>
      </c>
      <c r="G423" s="34">
        <v>45471.0</v>
      </c>
      <c r="H423" s="36">
        <f t="shared" si="5"/>
        <v>8</v>
      </c>
      <c r="I423" s="35" t="s">
        <v>46</v>
      </c>
      <c r="J423" s="39"/>
      <c r="K423" s="38"/>
      <c r="L423" s="39"/>
      <c r="M423" s="39"/>
      <c r="N423" s="35" t="s">
        <v>17</v>
      </c>
      <c r="O423" s="39"/>
      <c r="P423" s="61"/>
      <c r="Q423" s="61"/>
      <c r="R423" s="61"/>
      <c r="S423" s="61"/>
      <c r="T423" s="61"/>
      <c r="U423" s="80"/>
      <c r="V423" s="80"/>
      <c r="W423" s="80"/>
    </row>
    <row r="424">
      <c r="A424" s="34">
        <v>45705.0</v>
      </c>
      <c r="B424" s="34">
        <v>45716.0</v>
      </c>
      <c r="C424" s="35">
        <v>156532.0</v>
      </c>
      <c r="D424" s="35" t="s">
        <v>99</v>
      </c>
      <c r="E424" s="34">
        <v>44896.0</v>
      </c>
      <c r="F424" s="36">
        <f t="shared" si="4"/>
        <v>26</v>
      </c>
      <c r="G424" s="34">
        <v>44940.0</v>
      </c>
      <c r="H424" s="36">
        <f t="shared" si="5"/>
        <v>25</v>
      </c>
      <c r="I424" s="35" t="s">
        <v>265</v>
      </c>
      <c r="J424" s="39"/>
      <c r="K424" s="38"/>
      <c r="L424" s="39"/>
      <c r="M424" s="39"/>
      <c r="N424" s="35" t="s">
        <v>17</v>
      </c>
      <c r="O424" s="39"/>
      <c r="P424" s="61"/>
      <c r="Q424" s="61"/>
      <c r="R424" s="61"/>
      <c r="S424" s="61"/>
      <c r="T424" s="61"/>
      <c r="U424" s="80"/>
      <c r="V424" s="80"/>
      <c r="W424" s="80"/>
    </row>
    <row r="425">
      <c r="A425" s="34">
        <v>45695.0</v>
      </c>
      <c r="B425" s="34">
        <v>45707.0</v>
      </c>
      <c r="C425" s="35">
        <v>229535.0</v>
      </c>
      <c r="D425" s="35" t="s">
        <v>99</v>
      </c>
      <c r="E425" s="34">
        <v>45536.0</v>
      </c>
      <c r="F425" s="36">
        <f t="shared" si="4"/>
        <v>5</v>
      </c>
      <c r="G425" s="34">
        <v>45567.0</v>
      </c>
      <c r="H425" s="36">
        <f t="shared" si="5"/>
        <v>4</v>
      </c>
      <c r="I425" s="35" t="s">
        <v>62</v>
      </c>
      <c r="J425" s="35" t="s">
        <v>708</v>
      </c>
      <c r="K425" s="48">
        <v>10000.0</v>
      </c>
      <c r="L425" s="35" t="s">
        <v>68</v>
      </c>
      <c r="M425" s="34">
        <v>45707.0</v>
      </c>
      <c r="N425" s="35" t="s">
        <v>15</v>
      </c>
      <c r="O425" s="35" t="s">
        <v>253</v>
      </c>
      <c r="P425" s="61"/>
      <c r="Q425" s="61"/>
      <c r="R425" s="61"/>
      <c r="S425" s="61"/>
      <c r="T425" s="61"/>
      <c r="U425" s="80"/>
      <c r="V425" s="80"/>
      <c r="W425" s="80"/>
    </row>
    <row r="426">
      <c r="A426" s="34">
        <v>45705.0</v>
      </c>
      <c r="B426" s="34">
        <v>45716.0</v>
      </c>
      <c r="C426" s="35">
        <v>223703.0</v>
      </c>
      <c r="D426" s="35" t="s">
        <v>99</v>
      </c>
      <c r="E426" s="34">
        <v>45474.0</v>
      </c>
      <c r="F426" s="36">
        <f t="shared" si="4"/>
        <v>7</v>
      </c>
      <c r="G426" s="34">
        <v>45506.0</v>
      </c>
      <c r="H426" s="36">
        <f t="shared" si="5"/>
        <v>6</v>
      </c>
      <c r="I426" s="35" t="s">
        <v>49</v>
      </c>
      <c r="J426" s="39"/>
      <c r="K426" s="38"/>
      <c r="L426" s="39"/>
      <c r="M426" s="39"/>
      <c r="N426" s="35" t="s">
        <v>17</v>
      </c>
      <c r="O426" s="39"/>
      <c r="P426" s="61"/>
      <c r="Q426" s="61"/>
      <c r="R426" s="61"/>
      <c r="S426" s="61"/>
      <c r="T426" s="61"/>
      <c r="U426" s="80"/>
      <c r="V426" s="80"/>
      <c r="W426" s="80"/>
    </row>
    <row r="427">
      <c r="A427" s="34">
        <v>45705.0</v>
      </c>
      <c r="B427" s="34">
        <v>45716.0</v>
      </c>
      <c r="C427" s="35">
        <v>166647.0</v>
      </c>
      <c r="D427" s="35" t="s">
        <v>99</v>
      </c>
      <c r="E427" s="34">
        <v>44986.0</v>
      </c>
      <c r="F427" s="36">
        <f t="shared" si="4"/>
        <v>23</v>
      </c>
      <c r="G427" s="34">
        <v>45154.0</v>
      </c>
      <c r="H427" s="36">
        <f t="shared" si="5"/>
        <v>18</v>
      </c>
      <c r="I427" s="35" t="s">
        <v>265</v>
      </c>
      <c r="J427" s="39"/>
      <c r="K427" s="38"/>
      <c r="L427" s="39"/>
      <c r="M427" s="39"/>
      <c r="N427" s="35" t="s">
        <v>17</v>
      </c>
      <c r="O427" s="39"/>
      <c r="P427" s="61"/>
      <c r="Q427" s="61"/>
      <c r="R427" s="61"/>
      <c r="S427" s="61"/>
      <c r="T427" s="61"/>
      <c r="U427" s="80"/>
      <c r="V427" s="80"/>
      <c r="W427" s="80"/>
    </row>
    <row r="428">
      <c r="A428" s="34">
        <v>45705.0</v>
      </c>
      <c r="B428" s="34">
        <v>45715.0</v>
      </c>
      <c r="C428" s="35">
        <v>219594.0</v>
      </c>
      <c r="D428" s="35" t="s">
        <v>99</v>
      </c>
      <c r="E428" s="34">
        <v>45444.0</v>
      </c>
      <c r="F428" s="36">
        <f t="shared" si="4"/>
        <v>8</v>
      </c>
      <c r="G428" s="34">
        <v>45470.0</v>
      </c>
      <c r="H428" s="36">
        <f t="shared" si="5"/>
        <v>8</v>
      </c>
      <c r="I428" s="35" t="s">
        <v>39</v>
      </c>
      <c r="J428" s="35">
        <v>504.0</v>
      </c>
      <c r="K428" s="48">
        <v>10000.0</v>
      </c>
      <c r="L428" s="35" t="s">
        <v>54</v>
      </c>
      <c r="M428" s="34">
        <v>45715.0</v>
      </c>
      <c r="N428" s="35" t="s">
        <v>20</v>
      </c>
      <c r="O428" s="39"/>
      <c r="P428" s="61"/>
      <c r="Q428" s="61"/>
      <c r="R428" s="61"/>
      <c r="S428" s="61"/>
      <c r="T428" s="61"/>
      <c r="U428" s="80"/>
      <c r="V428" s="80"/>
      <c r="W428" s="80"/>
    </row>
    <row r="429">
      <c r="A429" s="34">
        <v>45705.0</v>
      </c>
      <c r="B429" s="34">
        <v>45716.0</v>
      </c>
      <c r="C429" s="35">
        <v>192307.0</v>
      </c>
      <c r="D429" s="35" t="s">
        <v>99</v>
      </c>
      <c r="E429" s="34">
        <v>45200.0</v>
      </c>
      <c r="F429" s="36">
        <f t="shared" si="4"/>
        <v>16</v>
      </c>
      <c r="G429" s="37">
        <v>45247.0</v>
      </c>
      <c r="H429" s="36">
        <f t="shared" si="5"/>
        <v>15</v>
      </c>
      <c r="I429" s="35" t="s">
        <v>39</v>
      </c>
      <c r="J429" s="39"/>
      <c r="K429" s="38"/>
      <c r="L429" s="39"/>
      <c r="M429" s="39"/>
      <c r="N429" s="35" t="s">
        <v>17</v>
      </c>
      <c r="O429" s="39"/>
      <c r="P429" s="61"/>
      <c r="Q429" s="61"/>
      <c r="R429" s="61"/>
      <c r="S429" s="61"/>
      <c r="T429" s="61"/>
      <c r="U429" s="80"/>
      <c r="V429" s="80"/>
      <c r="W429" s="80"/>
    </row>
    <row r="430">
      <c r="A430" s="34">
        <v>45705.0</v>
      </c>
      <c r="B430" s="34">
        <v>45716.0</v>
      </c>
      <c r="C430" s="35">
        <v>229612.0</v>
      </c>
      <c r="D430" s="35" t="s">
        <v>99</v>
      </c>
      <c r="E430" s="34">
        <v>45536.0</v>
      </c>
      <c r="F430" s="36">
        <f t="shared" si="4"/>
        <v>5</v>
      </c>
      <c r="G430" s="34">
        <v>45566.0</v>
      </c>
      <c r="H430" s="36">
        <f t="shared" si="5"/>
        <v>4</v>
      </c>
      <c r="I430" s="35" t="s">
        <v>39</v>
      </c>
      <c r="J430" s="39"/>
      <c r="K430" s="38"/>
      <c r="L430" s="39"/>
      <c r="M430" s="39"/>
      <c r="N430" s="35" t="s">
        <v>17</v>
      </c>
      <c r="O430" s="39"/>
      <c r="P430" s="61"/>
      <c r="Q430" s="61"/>
      <c r="R430" s="61"/>
      <c r="S430" s="61"/>
      <c r="T430" s="61"/>
      <c r="U430" s="80"/>
      <c r="V430" s="80"/>
      <c r="W430" s="80"/>
    </row>
    <row r="431">
      <c r="A431" s="34">
        <v>45705.0</v>
      </c>
      <c r="B431" s="34">
        <v>45716.0</v>
      </c>
      <c r="C431" s="35">
        <v>236796.0</v>
      </c>
      <c r="D431" s="35" t="s">
        <v>99</v>
      </c>
      <c r="E431" s="34">
        <v>45352.0</v>
      </c>
      <c r="F431" s="36">
        <f t="shared" si="4"/>
        <v>11</v>
      </c>
      <c r="G431" s="37">
        <v>45639.0</v>
      </c>
      <c r="H431" s="36">
        <f t="shared" si="5"/>
        <v>2</v>
      </c>
      <c r="I431" s="35" t="s">
        <v>39</v>
      </c>
      <c r="J431" s="39"/>
      <c r="K431" s="38"/>
      <c r="L431" s="39"/>
      <c r="M431" s="39"/>
      <c r="N431" s="35" t="s">
        <v>17</v>
      </c>
      <c r="O431" s="39"/>
      <c r="P431" s="61"/>
      <c r="Q431" s="61"/>
      <c r="R431" s="61"/>
      <c r="S431" s="61"/>
      <c r="T431" s="61"/>
      <c r="U431" s="80"/>
      <c r="V431" s="80"/>
      <c r="W431" s="80"/>
    </row>
    <row r="432">
      <c r="A432" s="34">
        <v>45705.0</v>
      </c>
      <c r="B432" s="34">
        <v>45716.0</v>
      </c>
      <c r="C432" s="35">
        <v>239065.0</v>
      </c>
      <c r="D432" s="35" t="s">
        <v>99</v>
      </c>
      <c r="E432" s="34">
        <v>45658.0</v>
      </c>
      <c r="F432" s="36">
        <f t="shared" si="4"/>
        <v>1</v>
      </c>
      <c r="G432" s="34">
        <v>45674.0</v>
      </c>
      <c r="H432" s="36">
        <f t="shared" si="5"/>
        <v>1</v>
      </c>
      <c r="I432" s="35" t="s">
        <v>39</v>
      </c>
      <c r="J432" s="39"/>
      <c r="K432" s="38"/>
      <c r="L432" s="39"/>
      <c r="M432" s="39"/>
      <c r="N432" s="35" t="s">
        <v>17</v>
      </c>
      <c r="O432" s="39"/>
      <c r="P432" s="61"/>
      <c r="Q432" s="61"/>
      <c r="R432" s="61"/>
      <c r="S432" s="61"/>
      <c r="T432" s="61"/>
      <c r="U432" s="80"/>
      <c r="V432" s="80"/>
      <c r="W432" s="80"/>
    </row>
    <row r="433">
      <c r="A433" s="34">
        <v>45705.0</v>
      </c>
      <c r="B433" s="34">
        <v>45716.0</v>
      </c>
      <c r="C433" s="35">
        <v>214749.0</v>
      </c>
      <c r="D433" s="35" t="s">
        <v>102</v>
      </c>
      <c r="E433" s="34">
        <v>45413.0</v>
      </c>
      <c r="F433" s="36">
        <f t="shared" si="4"/>
        <v>9</v>
      </c>
      <c r="G433" s="34">
        <v>45428.0</v>
      </c>
      <c r="H433" s="36">
        <f t="shared" si="5"/>
        <v>9</v>
      </c>
      <c r="I433" s="35" t="s">
        <v>49</v>
      </c>
      <c r="J433" s="39"/>
      <c r="K433" s="38"/>
      <c r="L433" s="39"/>
      <c r="M433" s="39"/>
      <c r="N433" s="35" t="s">
        <v>17</v>
      </c>
      <c r="O433" s="39"/>
      <c r="P433" s="61"/>
      <c r="Q433" s="61"/>
      <c r="R433" s="61"/>
      <c r="S433" s="61"/>
      <c r="T433" s="61"/>
      <c r="U433" s="80"/>
      <c r="V433" s="80"/>
      <c r="W433" s="80"/>
    </row>
    <row r="434">
      <c r="A434" s="34">
        <v>45705.0</v>
      </c>
      <c r="B434" s="34">
        <v>45716.0</v>
      </c>
      <c r="C434" s="35">
        <v>237561.0</v>
      </c>
      <c r="D434" s="35" t="s">
        <v>102</v>
      </c>
      <c r="E434" s="34">
        <v>45536.0</v>
      </c>
      <c r="F434" s="36">
        <f t="shared" si="4"/>
        <v>5</v>
      </c>
      <c r="G434" s="37">
        <v>45644.0</v>
      </c>
      <c r="H434" s="36">
        <f t="shared" si="5"/>
        <v>2</v>
      </c>
      <c r="I434" s="35" t="s">
        <v>43</v>
      </c>
      <c r="J434" s="39"/>
      <c r="K434" s="38"/>
      <c r="L434" s="39"/>
      <c r="M434" s="39"/>
      <c r="N434" s="35" t="s">
        <v>17</v>
      </c>
      <c r="O434" s="39"/>
      <c r="P434" s="61"/>
      <c r="Q434" s="61"/>
      <c r="R434" s="61"/>
      <c r="S434" s="61"/>
      <c r="T434" s="61"/>
      <c r="U434" s="80"/>
      <c r="V434" s="80"/>
      <c r="W434" s="80"/>
    </row>
    <row r="435">
      <c r="A435" s="34">
        <v>45708.0</v>
      </c>
      <c r="B435" s="34">
        <v>45708.0</v>
      </c>
      <c r="C435" s="35">
        <v>233143.0</v>
      </c>
      <c r="D435" s="35" t="s">
        <v>102</v>
      </c>
      <c r="E435" s="34">
        <v>45383.0</v>
      </c>
      <c r="F435" s="36">
        <f t="shared" si="4"/>
        <v>10</v>
      </c>
      <c r="G435" s="34">
        <v>45600.0</v>
      </c>
      <c r="H435" s="36">
        <f t="shared" si="5"/>
        <v>3</v>
      </c>
      <c r="I435" s="35" t="s">
        <v>46</v>
      </c>
      <c r="J435" s="35">
        <v>431.0</v>
      </c>
      <c r="K435" s="48">
        <v>2000.0</v>
      </c>
      <c r="L435" s="35" t="s">
        <v>70</v>
      </c>
      <c r="M435" s="34">
        <v>45708.0</v>
      </c>
      <c r="N435" s="35" t="s">
        <v>15</v>
      </c>
      <c r="O435" s="35" t="s">
        <v>55</v>
      </c>
      <c r="P435" s="61"/>
      <c r="Q435" s="61"/>
      <c r="R435" s="61"/>
      <c r="S435" s="61"/>
      <c r="T435" s="61"/>
      <c r="U435" s="80"/>
      <c r="V435" s="80"/>
      <c r="W435" s="80"/>
    </row>
    <row r="436">
      <c r="A436" s="34">
        <v>45705.0</v>
      </c>
      <c r="B436" s="34">
        <v>45716.0</v>
      </c>
      <c r="C436" s="35">
        <v>213589.0</v>
      </c>
      <c r="D436" s="35" t="s">
        <v>102</v>
      </c>
      <c r="E436" s="34">
        <v>45352.0</v>
      </c>
      <c r="F436" s="36">
        <f t="shared" si="4"/>
        <v>11</v>
      </c>
      <c r="G436" s="34">
        <v>45420.0</v>
      </c>
      <c r="H436" s="36">
        <f t="shared" si="5"/>
        <v>9</v>
      </c>
      <c r="I436" s="35" t="s">
        <v>39</v>
      </c>
      <c r="J436" s="39"/>
      <c r="K436" s="38"/>
      <c r="L436" s="39"/>
      <c r="M436" s="39"/>
      <c r="N436" s="35" t="s">
        <v>17</v>
      </c>
      <c r="O436" s="39"/>
      <c r="P436" s="61"/>
      <c r="Q436" s="61"/>
      <c r="R436" s="61"/>
      <c r="S436" s="61"/>
      <c r="T436" s="61"/>
      <c r="U436" s="80"/>
      <c r="V436" s="80"/>
      <c r="W436" s="80"/>
    </row>
    <row r="437">
      <c r="A437" s="34">
        <v>45705.0</v>
      </c>
      <c r="B437" s="34">
        <v>45716.0</v>
      </c>
      <c r="C437" s="35">
        <v>235992.0</v>
      </c>
      <c r="D437" s="35" t="s">
        <v>102</v>
      </c>
      <c r="E437" s="34">
        <v>45597.0</v>
      </c>
      <c r="F437" s="36">
        <f t="shared" si="4"/>
        <v>3</v>
      </c>
      <c r="G437" s="37">
        <v>45637.0</v>
      </c>
      <c r="H437" s="36">
        <f t="shared" si="5"/>
        <v>2</v>
      </c>
      <c r="I437" s="35" t="s">
        <v>43</v>
      </c>
      <c r="J437" s="39"/>
      <c r="K437" s="38"/>
      <c r="L437" s="39"/>
      <c r="M437" s="39"/>
      <c r="N437" s="35" t="s">
        <v>17</v>
      </c>
      <c r="O437" s="39"/>
      <c r="P437" s="61"/>
      <c r="Q437" s="61"/>
      <c r="R437" s="61"/>
      <c r="S437" s="61"/>
      <c r="T437" s="61"/>
      <c r="U437" s="80"/>
      <c r="V437" s="80"/>
      <c r="W437" s="80"/>
    </row>
    <row r="438">
      <c r="A438" s="34">
        <v>45705.0</v>
      </c>
      <c r="B438" s="34">
        <v>45716.0</v>
      </c>
      <c r="C438" s="35">
        <v>235120.0</v>
      </c>
      <c r="D438" s="35" t="s">
        <v>102</v>
      </c>
      <c r="E438" s="34">
        <v>45597.0</v>
      </c>
      <c r="F438" s="36">
        <f t="shared" si="4"/>
        <v>3</v>
      </c>
      <c r="G438" s="37">
        <v>45621.0</v>
      </c>
      <c r="H438" s="36">
        <f t="shared" si="5"/>
        <v>3</v>
      </c>
      <c r="I438" s="35" t="s">
        <v>62</v>
      </c>
      <c r="J438" s="39"/>
      <c r="K438" s="38"/>
      <c r="L438" s="39"/>
      <c r="M438" s="39"/>
      <c r="N438" s="35" t="s">
        <v>17</v>
      </c>
      <c r="O438" s="39"/>
      <c r="P438" s="61"/>
      <c r="Q438" s="61"/>
      <c r="R438" s="61"/>
      <c r="S438" s="61"/>
      <c r="T438" s="61"/>
      <c r="U438" s="80"/>
      <c r="V438" s="80"/>
      <c r="W438" s="80"/>
    </row>
    <row r="439">
      <c r="A439" s="34">
        <v>45705.0</v>
      </c>
      <c r="B439" s="34">
        <v>45716.0</v>
      </c>
      <c r="C439" s="35">
        <v>240696.0</v>
      </c>
      <c r="D439" s="35" t="s">
        <v>102</v>
      </c>
      <c r="E439" s="34">
        <v>45658.0</v>
      </c>
      <c r="F439" s="36">
        <f t="shared" si="4"/>
        <v>1</v>
      </c>
      <c r="G439" s="34">
        <v>45684.0</v>
      </c>
      <c r="H439" s="36">
        <f t="shared" si="5"/>
        <v>1</v>
      </c>
      <c r="I439" s="35" t="s">
        <v>62</v>
      </c>
      <c r="J439" s="39"/>
      <c r="K439" s="38"/>
      <c r="L439" s="39"/>
      <c r="M439" s="39"/>
      <c r="N439" s="35" t="s">
        <v>17</v>
      </c>
      <c r="O439" s="39"/>
      <c r="P439" s="61"/>
      <c r="Q439" s="61"/>
      <c r="R439" s="61"/>
      <c r="S439" s="61"/>
      <c r="T439" s="61"/>
      <c r="U439" s="80"/>
      <c r="V439" s="80"/>
      <c r="W439" s="80"/>
    </row>
    <row r="440">
      <c r="A440" s="34">
        <v>45705.0</v>
      </c>
      <c r="B440" s="34">
        <v>45716.0</v>
      </c>
      <c r="C440" s="35">
        <v>222352.0</v>
      </c>
      <c r="D440" s="35" t="s">
        <v>102</v>
      </c>
      <c r="E440" s="34">
        <v>45292.0</v>
      </c>
      <c r="F440" s="36">
        <f t="shared" si="4"/>
        <v>13</v>
      </c>
      <c r="G440" s="34">
        <v>45495.0</v>
      </c>
      <c r="H440" s="36">
        <f t="shared" si="5"/>
        <v>7</v>
      </c>
      <c r="I440" s="35" t="s">
        <v>39</v>
      </c>
      <c r="J440" s="39"/>
      <c r="K440" s="38"/>
      <c r="L440" s="39"/>
      <c r="M440" s="39"/>
      <c r="N440" s="35" t="s">
        <v>17</v>
      </c>
      <c r="O440" s="39"/>
      <c r="P440" s="61"/>
      <c r="Q440" s="61"/>
      <c r="R440" s="61"/>
      <c r="S440" s="61"/>
      <c r="T440" s="61"/>
      <c r="U440" s="80"/>
      <c r="V440" s="80"/>
      <c r="W440" s="80"/>
    </row>
    <row r="441">
      <c r="A441" s="34">
        <v>45705.0</v>
      </c>
      <c r="B441" s="34">
        <v>45716.0</v>
      </c>
      <c r="C441" s="35">
        <v>184968.0</v>
      </c>
      <c r="D441" s="35" t="s">
        <v>102</v>
      </c>
      <c r="E441" s="34">
        <v>45231.0</v>
      </c>
      <c r="F441" s="36">
        <f t="shared" si="4"/>
        <v>15</v>
      </c>
      <c r="G441" s="34">
        <v>45307.0</v>
      </c>
      <c r="H441" s="36">
        <f t="shared" si="5"/>
        <v>13</v>
      </c>
      <c r="I441" s="35" t="s">
        <v>39</v>
      </c>
      <c r="J441" s="39"/>
      <c r="K441" s="38"/>
      <c r="L441" s="39"/>
      <c r="M441" s="39"/>
      <c r="N441" s="35" t="s">
        <v>17</v>
      </c>
      <c r="O441" s="39"/>
      <c r="P441" s="61"/>
      <c r="Q441" s="61"/>
      <c r="R441" s="61"/>
      <c r="S441" s="61"/>
      <c r="T441" s="61"/>
      <c r="U441" s="80"/>
      <c r="V441" s="80"/>
      <c r="W441" s="80"/>
    </row>
    <row r="442">
      <c r="A442" s="34">
        <v>45705.0</v>
      </c>
      <c r="B442" s="34">
        <v>45716.0</v>
      </c>
      <c r="C442" s="35">
        <v>227673.0</v>
      </c>
      <c r="D442" s="35" t="s">
        <v>102</v>
      </c>
      <c r="E442" s="34">
        <v>45474.0</v>
      </c>
      <c r="F442" s="36">
        <f t="shared" si="4"/>
        <v>7</v>
      </c>
      <c r="G442" s="34">
        <v>45546.0</v>
      </c>
      <c r="H442" s="36">
        <f t="shared" si="5"/>
        <v>5</v>
      </c>
      <c r="I442" s="35" t="s">
        <v>39</v>
      </c>
      <c r="J442" s="39"/>
      <c r="K442" s="38"/>
      <c r="L442" s="39"/>
      <c r="M442" s="39"/>
      <c r="N442" s="35" t="s">
        <v>17</v>
      </c>
      <c r="O442" s="39"/>
      <c r="P442" s="61"/>
      <c r="Q442" s="61"/>
      <c r="R442" s="61"/>
      <c r="S442" s="61"/>
      <c r="T442" s="61"/>
      <c r="U442" s="80"/>
      <c r="V442" s="80"/>
      <c r="W442" s="80"/>
    </row>
    <row r="443">
      <c r="A443" s="34">
        <v>45705.0</v>
      </c>
      <c r="B443" s="34">
        <v>45716.0</v>
      </c>
      <c r="C443" s="35">
        <v>229123.0</v>
      </c>
      <c r="D443" s="35" t="s">
        <v>102</v>
      </c>
      <c r="E443" s="34">
        <v>45536.0</v>
      </c>
      <c r="F443" s="36">
        <f t="shared" si="4"/>
        <v>5</v>
      </c>
      <c r="G443" s="34">
        <v>45566.0</v>
      </c>
      <c r="H443" s="36">
        <f t="shared" si="5"/>
        <v>4</v>
      </c>
      <c r="I443" s="35" t="s">
        <v>49</v>
      </c>
      <c r="J443" s="39"/>
      <c r="K443" s="38"/>
      <c r="L443" s="39"/>
      <c r="M443" s="39"/>
      <c r="N443" s="35" t="s">
        <v>17</v>
      </c>
      <c r="O443" s="39"/>
      <c r="P443" s="61"/>
      <c r="Q443" s="61"/>
      <c r="R443" s="61"/>
      <c r="S443" s="61"/>
      <c r="T443" s="61"/>
      <c r="U443" s="80"/>
      <c r="V443" s="80"/>
      <c r="W443" s="80"/>
    </row>
    <row r="444">
      <c r="A444" s="34">
        <v>45705.0</v>
      </c>
      <c r="B444" s="34">
        <v>45716.0</v>
      </c>
      <c r="C444" s="35">
        <v>231406.0</v>
      </c>
      <c r="D444" s="35" t="s">
        <v>102</v>
      </c>
      <c r="E444" s="34">
        <v>45536.0</v>
      </c>
      <c r="F444" s="36">
        <f t="shared" si="4"/>
        <v>5</v>
      </c>
      <c r="G444" s="37">
        <v>45583.0</v>
      </c>
      <c r="H444" s="36">
        <f t="shared" si="5"/>
        <v>4</v>
      </c>
      <c r="I444" s="35" t="s">
        <v>62</v>
      </c>
      <c r="J444" s="39"/>
      <c r="K444" s="38"/>
      <c r="L444" s="39"/>
      <c r="M444" s="39"/>
      <c r="N444" s="35" t="s">
        <v>17</v>
      </c>
      <c r="O444" s="39"/>
      <c r="P444" s="61"/>
      <c r="Q444" s="61"/>
      <c r="R444" s="61"/>
      <c r="S444" s="61"/>
      <c r="T444" s="61"/>
      <c r="U444" s="80"/>
      <c r="V444" s="80"/>
      <c r="W444" s="80"/>
    </row>
    <row r="445">
      <c r="A445" s="34">
        <v>45705.0</v>
      </c>
      <c r="B445" s="34">
        <v>45716.0</v>
      </c>
      <c r="C445" s="35">
        <v>235287.0</v>
      </c>
      <c r="D445" s="35" t="s">
        <v>102</v>
      </c>
      <c r="E445" s="34">
        <v>45597.0</v>
      </c>
      <c r="F445" s="36">
        <f t="shared" si="4"/>
        <v>3</v>
      </c>
      <c r="G445" s="37">
        <v>45624.0</v>
      </c>
      <c r="H445" s="36">
        <f t="shared" si="5"/>
        <v>3</v>
      </c>
      <c r="I445" s="35" t="s">
        <v>43</v>
      </c>
      <c r="J445" s="39"/>
      <c r="K445" s="38"/>
      <c r="L445" s="39"/>
      <c r="M445" s="39"/>
      <c r="N445" s="35" t="s">
        <v>17</v>
      </c>
      <c r="O445" s="39"/>
      <c r="P445" s="61"/>
      <c r="Q445" s="61"/>
      <c r="R445" s="61"/>
      <c r="S445" s="61"/>
      <c r="T445" s="61"/>
      <c r="U445" s="80"/>
      <c r="V445" s="80"/>
      <c r="W445" s="80"/>
    </row>
    <row r="446">
      <c r="A446" s="34">
        <v>45705.0</v>
      </c>
      <c r="B446" s="34">
        <v>45716.0</v>
      </c>
      <c r="C446" s="35">
        <v>213020.0</v>
      </c>
      <c r="D446" s="35" t="s">
        <v>102</v>
      </c>
      <c r="E446" s="34">
        <v>45323.0</v>
      </c>
      <c r="F446" s="36">
        <f t="shared" si="4"/>
        <v>12</v>
      </c>
      <c r="G446" s="34">
        <v>45468.0</v>
      </c>
      <c r="H446" s="36">
        <f t="shared" si="5"/>
        <v>8</v>
      </c>
      <c r="I446" s="35" t="s">
        <v>49</v>
      </c>
      <c r="J446" s="39"/>
      <c r="K446" s="38"/>
      <c r="L446" s="39"/>
      <c r="M446" s="39"/>
      <c r="N446" s="35" t="s">
        <v>17</v>
      </c>
      <c r="O446" s="39"/>
      <c r="P446" s="61"/>
      <c r="Q446" s="61"/>
      <c r="R446" s="61"/>
      <c r="S446" s="61"/>
      <c r="T446" s="61"/>
      <c r="U446" s="80"/>
      <c r="V446" s="80"/>
      <c r="W446" s="80"/>
    </row>
    <row r="447">
      <c r="A447" s="34">
        <v>45705.0</v>
      </c>
      <c r="B447" s="34">
        <v>45716.0</v>
      </c>
      <c r="C447" s="35">
        <v>236146.0</v>
      </c>
      <c r="D447" s="35" t="s">
        <v>102</v>
      </c>
      <c r="E447" s="34">
        <v>45444.0</v>
      </c>
      <c r="F447" s="36">
        <f t="shared" si="4"/>
        <v>8</v>
      </c>
      <c r="G447" s="34">
        <v>45629.0</v>
      </c>
      <c r="H447" s="36">
        <f t="shared" si="5"/>
        <v>2</v>
      </c>
      <c r="I447" s="35" t="s">
        <v>49</v>
      </c>
      <c r="J447" s="39"/>
      <c r="K447" s="38"/>
      <c r="L447" s="39"/>
      <c r="M447" s="39"/>
      <c r="N447" s="35" t="s">
        <v>17</v>
      </c>
      <c r="O447" s="39"/>
      <c r="P447" s="61"/>
      <c r="Q447" s="61"/>
      <c r="R447" s="61"/>
      <c r="S447" s="61"/>
      <c r="T447" s="61"/>
      <c r="U447" s="80"/>
      <c r="V447" s="80"/>
      <c r="W447" s="80"/>
    </row>
    <row r="448">
      <c r="A448" s="34">
        <v>45705.0</v>
      </c>
      <c r="B448" s="34">
        <v>45716.0</v>
      </c>
      <c r="C448" s="35">
        <v>237603.0</v>
      </c>
      <c r="D448" s="35" t="s">
        <v>102</v>
      </c>
      <c r="E448" s="34">
        <v>45566.0</v>
      </c>
      <c r="F448" s="36">
        <f t="shared" si="4"/>
        <v>4</v>
      </c>
      <c r="G448" s="37">
        <v>45651.0</v>
      </c>
      <c r="H448" s="36">
        <f t="shared" si="5"/>
        <v>2</v>
      </c>
      <c r="I448" s="35" t="s">
        <v>39</v>
      </c>
      <c r="J448" s="39"/>
      <c r="K448" s="38"/>
      <c r="L448" s="39"/>
      <c r="M448" s="39"/>
      <c r="N448" s="35" t="s">
        <v>17</v>
      </c>
      <c r="O448" s="39"/>
      <c r="P448" s="61"/>
      <c r="Q448" s="61"/>
      <c r="R448" s="61"/>
      <c r="S448" s="61"/>
      <c r="T448" s="61"/>
      <c r="U448" s="80"/>
      <c r="V448" s="80"/>
      <c r="W448" s="80"/>
    </row>
    <row r="449">
      <c r="A449" s="34">
        <v>45705.0</v>
      </c>
      <c r="B449" s="34">
        <v>45716.0</v>
      </c>
      <c r="C449" s="35">
        <v>240309.0</v>
      </c>
      <c r="D449" s="35" t="s">
        <v>102</v>
      </c>
      <c r="E449" s="34">
        <v>45658.0</v>
      </c>
      <c r="F449" s="36">
        <f t="shared" si="4"/>
        <v>1</v>
      </c>
      <c r="G449" s="34">
        <v>45679.0</v>
      </c>
      <c r="H449" s="36">
        <f t="shared" si="5"/>
        <v>1</v>
      </c>
      <c r="I449" s="35" t="s">
        <v>62</v>
      </c>
      <c r="J449" s="39"/>
      <c r="K449" s="38"/>
      <c r="L449" s="39"/>
      <c r="M449" s="39"/>
      <c r="N449" s="35" t="s">
        <v>17</v>
      </c>
      <c r="O449" s="39"/>
      <c r="P449" s="61"/>
      <c r="Q449" s="61"/>
      <c r="R449" s="61"/>
      <c r="S449" s="61"/>
      <c r="T449" s="61"/>
      <c r="U449" s="80"/>
      <c r="V449" s="80"/>
      <c r="W449" s="80"/>
    </row>
    <row r="450">
      <c r="A450" s="34">
        <v>45705.0</v>
      </c>
      <c r="B450" s="34">
        <v>45716.0</v>
      </c>
      <c r="C450" s="35">
        <v>241018.0</v>
      </c>
      <c r="D450" s="35" t="s">
        <v>102</v>
      </c>
      <c r="E450" s="34">
        <v>45627.0</v>
      </c>
      <c r="F450" s="36">
        <f t="shared" si="4"/>
        <v>2</v>
      </c>
      <c r="G450" s="34">
        <v>45686.0</v>
      </c>
      <c r="H450" s="36">
        <f t="shared" si="5"/>
        <v>0</v>
      </c>
      <c r="I450" s="35" t="s">
        <v>39</v>
      </c>
      <c r="J450" s="39"/>
      <c r="K450" s="38"/>
      <c r="L450" s="39"/>
      <c r="M450" s="39"/>
      <c r="N450" s="35" t="s">
        <v>17</v>
      </c>
      <c r="O450" s="39"/>
      <c r="P450" s="61"/>
      <c r="Q450" s="61"/>
      <c r="R450" s="61"/>
      <c r="S450" s="61"/>
      <c r="T450" s="61"/>
      <c r="U450" s="80"/>
      <c r="V450" s="80"/>
      <c r="W450" s="80"/>
    </row>
    <row r="451">
      <c r="A451" s="34">
        <v>45705.0</v>
      </c>
      <c r="B451" s="34">
        <v>45716.0</v>
      </c>
      <c r="C451" s="35">
        <v>88603.0</v>
      </c>
      <c r="D451" s="35" t="s">
        <v>105</v>
      </c>
      <c r="E451" s="34">
        <v>44256.0</v>
      </c>
      <c r="F451" s="36">
        <f t="shared" si="4"/>
        <v>47</v>
      </c>
      <c r="G451" s="34">
        <v>44340.0</v>
      </c>
      <c r="H451" s="36">
        <f t="shared" si="5"/>
        <v>45</v>
      </c>
      <c r="I451" s="35" t="s">
        <v>62</v>
      </c>
      <c r="J451" s="39"/>
      <c r="K451" s="38"/>
      <c r="L451" s="39"/>
      <c r="M451" s="39"/>
      <c r="N451" s="35" t="s">
        <v>17</v>
      </c>
      <c r="O451" s="39"/>
      <c r="P451" s="61"/>
      <c r="Q451" s="61"/>
      <c r="R451" s="61"/>
      <c r="S451" s="61"/>
      <c r="T451" s="61"/>
      <c r="U451" s="80"/>
      <c r="V451" s="80"/>
      <c r="W451" s="80"/>
    </row>
    <row r="452">
      <c r="A452" s="34">
        <v>45705.0</v>
      </c>
      <c r="B452" s="34">
        <v>45716.0</v>
      </c>
      <c r="C452" s="35">
        <v>32665.0</v>
      </c>
      <c r="D452" s="35" t="s">
        <v>105</v>
      </c>
      <c r="E452" s="34">
        <v>43739.0</v>
      </c>
      <c r="F452" s="36">
        <f t="shared" si="4"/>
        <v>64</v>
      </c>
      <c r="G452" s="37">
        <v>43782.0</v>
      </c>
      <c r="H452" s="36">
        <f t="shared" si="5"/>
        <v>63</v>
      </c>
      <c r="I452" s="35" t="s">
        <v>39</v>
      </c>
      <c r="J452" s="39"/>
      <c r="K452" s="38"/>
      <c r="L452" s="39"/>
      <c r="M452" s="39"/>
      <c r="N452" s="35" t="s">
        <v>17</v>
      </c>
      <c r="O452" s="39"/>
      <c r="P452" s="61"/>
      <c r="Q452" s="61"/>
      <c r="R452" s="61"/>
      <c r="S452" s="61"/>
      <c r="T452" s="61"/>
      <c r="U452" s="80"/>
      <c r="V452" s="80"/>
      <c r="W452" s="80"/>
    </row>
    <row r="453">
      <c r="A453" s="34">
        <v>45705.0</v>
      </c>
      <c r="B453" s="34">
        <v>45716.0</v>
      </c>
      <c r="C453" s="35">
        <v>225236.0</v>
      </c>
      <c r="D453" s="35" t="s">
        <v>173</v>
      </c>
      <c r="E453" s="34">
        <v>45474.0</v>
      </c>
      <c r="F453" s="36">
        <f t="shared" si="4"/>
        <v>7</v>
      </c>
      <c r="G453" s="34">
        <v>45523.0</v>
      </c>
      <c r="H453" s="36">
        <f t="shared" si="5"/>
        <v>6</v>
      </c>
      <c r="I453" s="35" t="s">
        <v>62</v>
      </c>
      <c r="J453" s="39"/>
      <c r="K453" s="38"/>
      <c r="L453" s="39"/>
      <c r="M453" s="39"/>
      <c r="N453" s="35" t="s">
        <v>17</v>
      </c>
      <c r="O453" s="39"/>
      <c r="P453" s="61"/>
      <c r="Q453" s="61"/>
      <c r="R453" s="61"/>
      <c r="S453" s="61"/>
      <c r="T453" s="61"/>
      <c r="U453" s="80"/>
      <c r="V453" s="80"/>
      <c r="W453" s="80"/>
    </row>
    <row r="454">
      <c r="A454" s="34">
        <v>45705.0</v>
      </c>
      <c r="B454" s="34">
        <v>45716.0</v>
      </c>
      <c r="C454" s="35">
        <v>202166.0</v>
      </c>
      <c r="D454" s="35" t="s">
        <v>173</v>
      </c>
      <c r="E454" s="34">
        <v>45200.0</v>
      </c>
      <c r="F454" s="36">
        <f t="shared" si="4"/>
        <v>16</v>
      </c>
      <c r="G454" s="34">
        <v>45334.0</v>
      </c>
      <c r="H454" s="36">
        <f t="shared" si="5"/>
        <v>12</v>
      </c>
      <c r="I454" s="35" t="s">
        <v>265</v>
      </c>
      <c r="J454" s="39"/>
      <c r="K454" s="38"/>
      <c r="L454" s="39"/>
      <c r="M454" s="39"/>
      <c r="N454" s="35" t="s">
        <v>17</v>
      </c>
      <c r="O454" s="39"/>
      <c r="P454" s="61"/>
      <c r="Q454" s="61"/>
      <c r="R454" s="61"/>
      <c r="S454" s="61"/>
      <c r="T454" s="61"/>
      <c r="U454" s="80"/>
      <c r="V454" s="80"/>
      <c r="W454" s="80"/>
    </row>
    <row r="455">
      <c r="A455" s="34">
        <v>45705.0</v>
      </c>
      <c r="B455" s="34">
        <v>45716.0</v>
      </c>
      <c r="C455" s="35">
        <v>231910.0</v>
      </c>
      <c r="D455" s="35" t="s">
        <v>173</v>
      </c>
      <c r="E455" s="34">
        <v>45444.0</v>
      </c>
      <c r="F455" s="36">
        <f t="shared" si="4"/>
        <v>8</v>
      </c>
      <c r="G455" s="37">
        <v>45587.0</v>
      </c>
      <c r="H455" s="36">
        <f t="shared" si="5"/>
        <v>4</v>
      </c>
      <c r="I455" s="35" t="s">
        <v>49</v>
      </c>
      <c r="J455" s="39"/>
      <c r="K455" s="38"/>
      <c r="L455" s="39"/>
      <c r="M455" s="39"/>
      <c r="N455" s="35" t="s">
        <v>17</v>
      </c>
      <c r="O455" s="39"/>
      <c r="P455" s="61"/>
      <c r="Q455" s="61"/>
      <c r="R455" s="61"/>
      <c r="S455" s="61"/>
      <c r="T455" s="61"/>
      <c r="U455" s="80"/>
      <c r="V455" s="80"/>
      <c r="W455" s="80"/>
    </row>
    <row r="456">
      <c r="A456" s="34">
        <v>45705.0</v>
      </c>
      <c r="B456" s="34">
        <v>45716.0</v>
      </c>
      <c r="C456" s="35">
        <v>234573.0</v>
      </c>
      <c r="D456" s="35" t="s">
        <v>173</v>
      </c>
      <c r="E456" s="34">
        <v>45536.0</v>
      </c>
      <c r="F456" s="36">
        <f t="shared" si="4"/>
        <v>5</v>
      </c>
      <c r="G456" s="37">
        <v>45614.0</v>
      </c>
      <c r="H456" s="36">
        <f t="shared" si="5"/>
        <v>3</v>
      </c>
      <c r="I456" s="35" t="s">
        <v>49</v>
      </c>
      <c r="J456" s="39"/>
      <c r="K456" s="38"/>
      <c r="L456" s="39"/>
      <c r="M456" s="39"/>
      <c r="N456" s="35" t="s">
        <v>17</v>
      </c>
      <c r="O456" s="39"/>
      <c r="P456" s="61"/>
      <c r="Q456" s="61"/>
      <c r="R456" s="61"/>
      <c r="S456" s="61"/>
      <c r="T456" s="61"/>
      <c r="U456" s="80"/>
      <c r="V456" s="80"/>
      <c r="W456" s="80"/>
    </row>
    <row r="457">
      <c r="A457" s="34">
        <v>45705.0</v>
      </c>
      <c r="B457" s="34">
        <v>45716.0</v>
      </c>
      <c r="C457" s="35">
        <v>236183.0</v>
      </c>
      <c r="D457" s="35" t="s">
        <v>173</v>
      </c>
      <c r="E457" s="34">
        <v>45597.0</v>
      </c>
      <c r="F457" s="36">
        <f t="shared" si="4"/>
        <v>3</v>
      </c>
      <c r="G457" s="34">
        <v>45629.0</v>
      </c>
      <c r="H457" s="36">
        <f t="shared" si="5"/>
        <v>2</v>
      </c>
      <c r="I457" s="35" t="s">
        <v>43</v>
      </c>
      <c r="J457" s="39"/>
      <c r="K457" s="38"/>
      <c r="L457" s="39"/>
      <c r="M457" s="39"/>
      <c r="N457" s="35" t="s">
        <v>17</v>
      </c>
      <c r="O457" s="39"/>
      <c r="P457" s="61"/>
      <c r="Q457" s="61"/>
      <c r="R457" s="61"/>
      <c r="S457" s="61"/>
      <c r="T457" s="61"/>
      <c r="U457" s="80"/>
      <c r="V457" s="80"/>
      <c r="W457" s="80"/>
    </row>
    <row r="458">
      <c r="A458" s="34">
        <v>45705.0</v>
      </c>
      <c r="B458" s="34">
        <v>45716.0</v>
      </c>
      <c r="C458" s="35">
        <v>215366.0</v>
      </c>
      <c r="D458" s="35" t="s">
        <v>173</v>
      </c>
      <c r="E458" s="34">
        <v>45383.0</v>
      </c>
      <c r="F458" s="36">
        <f t="shared" si="4"/>
        <v>10</v>
      </c>
      <c r="G458" s="34">
        <v>45433.0</v>
      </c>
      <c r="H458" s="36">
        <f t="shared" si="5"/>
        <v>9</v>
      </c>
      <c r="I458" s="35" t="s">
        <v>67</v>
      </c>
      <c r="J458" s="39"/>
      <c r="K458" s="38"/>
      <c r="L458" s="39"/>
      <c r="M458" s="39"/>
      <c r="N458" s="35" t="s">
        <v>17</v>
      </c>
      <c r="O458" s="39"/>
      <c r="P458" s="61"/>
      <c r="Q458" s="61"/>
      <c r="R458" s="61"/>
      <c r="S458" s="61"/>
      <c r="T458" s="61"/>
      <c r="U458" s="80"/>
      <c r="V458" s="80"/>
      <c r="W458" s="80"/>
    </row>
    <row r="459">
      <c r="A459" s="34">
        <v>45705.0</v>
      </c>
      <c r="B459" s="34">
        <v>45716.0</v>
      </c>
      <c r="C459" s="35">
        <v>195157.0</v>
      </c>
      <c r="D459" s="35" t="s">
        <v>173</v>
      </c>
      <c r="E459" s="34">
        <v>45231.0</v>
      </c>
      <c r="F459" s="36">
        <f t="shared" si="4"/>
        <v>15</v>
      </c>
      <c r="G459" s="34">
        <v>45266.0</v>
      </c>
      <c r="H459" s="36">
        <f t="shared" si="5"/>
        <v>14</v>
      </c>
      <c r="I459" s="35" t="s">
        <v>39</v>
      </c>
      <c r="J459" s="39"/>
      <c r="K459" s="38"/>
      <c r="L459" s="39"/>
      <c r="M459" s="39"/>
      <c r="N459" s="35" t="s">
        <v>17</v>
      </c>
      <c r="O459" s="39"/>
      <c r="P459" s="61"/>
      <c r="Q459" s="61"/>
      <c r="R459" s="61"/>
      <c r="S459" s="61"/>
      <c r="T459" s="61"/>
      <c r="U459" s="80"/>
      <c r="V459" s="80"/>
      <c r="W459" s="80"/>
    </row>
    <row r="460">
      <c r="A460" s="34">
        <v>45705.0</v>
      </c>
      <c r="B460" s="34">
        <v>45716.0</v>
      </c>
      <c r="C460" s="35">
        <v>223656.0</v>
      </c>
      <c r="D460" s="35" t="s">
        <v>173</v>
      </c>
      <c r="E460" s="34">
        <v>45505.0</v>
      </c>
      <c r="F460" s="36">
        <f t="shared" si="4"/>
        <v>6</v>
      </c>
      <c r="G460" s="34">
        <v>45525.0</v>
      </c>
      <c r="H460" s="36">
        <f t="shared" si="5"/>
        <v>6</v>
      </c>
      <c r="I460" s="35" t="s">
        <v>39</v>
      </c>
      <c r="J460" s="39"/>
      <c r="K460" s="38"/>
      <c r="L460" s="39"/>
      <c r="M460" s="39"/>
      <c r="N460" s="35" t="s">
        <v>17</v>
      </c>
      <c r="O460" s="39"/>
      <c r="P460" s="61"/>
      <c r="Q460" s="61"/>
      <c r="R460" s="61"/>
      <c r="S460" s="61"/>
      <c r="T460" s="61"/>
      <c r="U460" s="80"/>
      <c r="V460" s="80"/>
      <c r="W460" s="80"/>
    </row>
    <row r="461">
      <c r="A461" s="34">
        <v>45705.0</v>
      </c>
      <c r="B461" s="34">
        <v>45716.0</v>
      </c>
      <c r="C461" s="35">
        <v>233261.0</v>
      </c>
      <c r="D461" s="35" t="s">
        <v>173</v>
      </c>
      <c r="E461" s="34">
        <v>45597.0</v>
      </c>
      <c r="F461" s="36">
        <f t="shared" si="4"/>
        <v>3</v>
      </c>
      <c r="G461" s="34">
        <v>45600.0</v>
      </c>
      <c r="H461" s="36">
        <f t="shared" si="5"/>
        <v>3</v>
      </c>
      <c r="I461" s="35" t="s">
        <v>39</v>
      </c>
      <c r="J461" s="39"/>
      <c r="K461" s="38"/>
      <c r="L461" s="39"/>
      <c r="M461" s="39"/>
      <c r="N461" s="35" t="s">
        <v>17</v>
      </c>
      <c r="O461" s="39"/>
      <c r="P461" s="61"/>
      <c r="Q461" s="61"/>
      <c r="R461" s="61"/>
      <c r="S461" s="61"/>
      <c r="T461" s="61"/>
      <c r="U461" s="80"/>
      <c r="V461" s="80"/>
      <c r="W461" s="80"/>
    </row>
    <row r="462">
      <c r="A462" s="34">
        <v>45705.0</v>
      </c>
      <c r="B462" s="34">
        <v>45716.0</v>
      </c>
      <c r="C462" s="35">
        <v>237883.0</v>
      </c>
      <c r="D462" s="35" t="s">
        <v>173</v>
      </c>
      <c r="E462" s="34">
        <v>45627.0</v>
      </c>
      <c r="F462" s="36">
        <f t="shared" si="4"/>
        <v>2</v>
      </c>
      <c r="G462" s="37">
        <v>45654.0</v>
      </c>
      <c r="H462" s="36">
        <f t="shared" si="5"/>
        <v>2</v>
      </c>
      <c r="I462" s="35" t="s">
        <v>62</v>
      </c>
      <c r="J462" s="39"/>
      <c r="K462" s="38"/>
      <c r="L462" s="39"/>
      <c r="M462" s="39"/>
      <c r="N462" s="35" t="s">
        <v>17</v>
      </c>
      <c r="O462" s="39"/>
      <c r="P462" s="61"/>
      <c r="Q462" s="61"/>
      <c r="R462" s="61"/>
      <c r="S462" s="61"/>
      <c r="T462" s="61"/>
      <c r="U462" s="80"/>
      <c r="V462" s="80"/>
      <c r="W462" s="80"/>
    </row>
    <row r="463">
      <c r="A463" s="34">
        <v>45705.0</v>
      </c>
      <c r="B463" s="34">
        <v>45716.0</v>
      </c>
      <c r="C463" s="35">
        <v>236914.0</v>
      </c>
      <c r="D463" s="35" t="s">
        <v>173</v>
      </c>
      <c r="E463" s="34">
        <v>45597.0</v>
      </c>
      <c r="F463" s="36">
        <f t="shared" si="4"/>
        <v>3</v>
      </c>
      <c r="G463" s="34">
        <v>45670.0</v>
      </c>
      <c r="H463" s="36">
        <f t="shared" si="5"/>
        <v>1</v>
      </c>
      <c r="I463" s="35" t="s">
        <v>62</v>
      </c>
      <c r="J463" s="39"/>
      <c r="K463" s="38"/>
      <c r="L463" s="39"/>
      <c r="M463" s="39"/>
      <c r="N463" s="35" t="s">
        <v>17</v>
      </c>
      <c r="O463" s="39"/>
      <c r="P463" s="61"/>
      <c r="Q463" s="61"/>
      <c r="R463" s="61"/>
      <c r="S463" s="61"/>
      <c r="T463" s="61"/>
      <c r="U463" s="80"/>
      <c r="V463" s="80"/>
      <c r="W463" s="80"/>
    </row>
    <row r="464">
      <c r="A464" s="34">
        <v>45705.0</v>
      </c>
      <c r="B464" s="34">
        <v>45716.0</v>
      </c>
      <c r="C464" s="35">
        <v>240044.0</v>
      </c>
      <c r="D464" s="35" t="s">
        <v>173</v>
      </c>
      <c r="E464" s="34">
        <v>45597.0</v>
      </c>
      <c r="F464" s="36">
        <f t="shared" si="4"/>
        <v>3</v>
      </c>
      <c r="G464" s="34">
        <v>45677.0</v>
      </c>
      <c r="H464" s="36">
        <f t="shared" si="5"/>
        <v>1</v>
      </c>
      <c r="I464" s="35" t="s">
        <v>39</v>
      </c>
      <c r="J464" s="39"/>
      <c r="K464" s="38"/>
      <c r="L464" s="39"/>
      <c r="M464" s="39"/>
      <c r="N464" s="35" t="s">
        <v>17</v>
      </c>
      <c r="O464" s="39"/>
      <c r="P464" s="61"/>
      <c r="Q464" s="61"/>
      <c r="R464" s="61"/>
      <c r="S464" s="61"/>
      <c r="T464" s="61"/>
      <c r="U464" s="80"/>
      <c r="V464" s="80"/>
      <c r="W464" s="80"/>
    </row>
    <row r="465">
      <c r="A465" s="34">
        <v>45705.0</v>
      </c>
      <c r="B465" s="34">
        <v>45716.0</v>
      </c>
      <c r="C465" s="35">
        <v>241233.0</v>
      </c>
      <c r="D465" s="35" t="s">
        <v>173</v>
      </c>
      <c r="E465" s="34">
        <v>45658.0</v>
      </c>
      <c r="F465" s="36">
        <f t="shared" si="4"/>
        <v>1</v>
      </c>
      <c r="G465" s="34">
        <v>45687.0</v>
      </c>
      <c r="H465" s="36">
        <f t="shared" si="5"/>
        <v>0</v>
      </c>
      <c r="I465" s="35" t="s">
        <v>43</v>
      </c>
      <c r="J465" s="39"/>
      <c r="K465" s="38"/>
      <c r="L465" s="39"/>
      <c r="M465" s="39"/>
      <c r="N465" s="35" t="s">
        <v>17</v>
      </c>
      <c r="O465" s="39"/>
      <c r="P465" s="61"/>
      <c r="Q465" s="61"/>
      <c r="R465" s="61"/>
      <c r="S465" s="61"/>
      <c r="T465" s="61"/>
      <c r="U465" s="80"/>
      <c r="V465" s="80"/>
      <c r="W465" s="80"/>
    </row>
    <row r="466">
      <c r="A466" s="34">
        <v>45705.0</v>
      </c>
      <c r="B466" s="34">
        <v>45716.0</v>
      </c>
      <c r="C466" s="35">
        <v>242329.0</v>
      </c>
      <c r="D466" s="35" t="s">
        <v>173</v>
      </c>
      <c r="E466" s="34">
        <v>45658.0</v>
      </c>
      <c r="F466" s="36">
        <f t="shared" si="4"/>
        <v>1</v>
      </c>
      <c r="G466" s="34">
        <v>45695.0</v>
      </c>
      <c r="H466" s="36">
        <f t="shared" si="5"/>
        <v>0</v>
      </c>
      <c r="I466" s="35" t="s">
        <v>39</v>
      </c>
      <c r="J466" s="39"/>
      <c r="K466" s="38"/>
      <c r="L466" s="39"/>
      <c r="M466" s="39"/>
      <c r="N466" s="35" t="s">
        <v>17</v>
      </c>
      <c r="O466" s="39"/>
      <c r="P466" s="61"/>
      <c r="Q466" s="61"/>
      <c r="R466" s="61"/>
      <c r="S466" s="61"/>
      <c r="T466" s="61"/>
      <c r="U466" s="80"/>
      <c r="V466" s="80"/>
      <c r="W466" s="80"/>
    </row>
    <row r="467">
      <c r="A467" s="34">
        <v>45705.0</v>
      </c>
      <c r="B467" s="34">
        <v>45716.0</v>
      </c>
      <c r="C467" s="35">
        <v>241350.0</v>
      </c>
      <c r="D467" s="35" t="s">
        <v>106</v>
      </c>
      <c r="E467" s="34">
        <v>45627.0</v>
      </c>
      <c r="F467" s="36">
        <f t="shared" si="4"/>
        <v>2</v>
      </c>
      <c r="G467" s="34">
        <v>45687.0</v>
      </c>
      <c r="H467" s="36">
        <f t="shared" si="5"/>
        <v>0</v>
      </c>
      <c r="I467" s="35" t="s">
        <v>62</v>
      </c>
      <c r="J467" s="39"/>
      <c r="K467" s="38"/>
      <c r="L467" s="39"/>
      <c r="M467" s="39"/>
      <c r="N467" s="35" t="s">
        <v>17</v>
      </c>
      <c r="O467" s="39"/>
      <c r="P467" s="61"/>
      <c r="Q467" s="61"/>
      <c r="R467" s="61"/>
      <c r="S467" s="61"/>
      <c r="T467" s="61"/>
      <c r="U467" s="80"/>
      <c r="V467" s="80"/>
      <c r="W467" s="80"/>
    </row>
    <row r="468">
      <c r="A468" s="34">
        <v>45705.0</v>
      </c>
      <c r="B468" s="34">
        <v>45716.0</v>
      </c>
      <c r="C468" s="35">
        <v>204478.0</v>
      </c>
      <c r="D468" s="35" t="s">
        <v>106</v>
      </c>
      <c r="E468" s="34">
        <v>45231.0</v>
      </c>
      <c r="F468" s="36">
        <f t="shared" si="4"/>
        <v>15</v>
      </c>
      <c r="G468" s="34">
        <v>45351.0</v>
      </c>
      <c r="H468" s="36">
        <f t="shared" si="5"/>
        <v>11</v>
      </c>
      <c r="I468" s="35" t="s">
        <v>39</v>
      </c>
      <c r="J468" s="39"/>
      <c r="K468" s="38"/>
      <c r="L468" s="39"/>
      <c r="M468" s="39"/>
      <c r="N468" s="35" t="s">
        <v>17</v>
      </c>
      <c r="O468" s="39"/>
      <c r="P468" s="61"/>
      <c r="Q468" s="61"/>
      <c r="R468" s="61"/>
      <c r="S468" s="61"/>
      <c r="T468" s="61"/>
      <c r="U468" s="80"/>
      <c r="V468" s="80"/>
      <c r="W468" s="80"/>
    </row>
    <row r="469">
      <c r="A469" s="34">
        <v>45705.0</v>
      </c>
      <c r="B469" s="34">
        <v>45716.0</v>
      </c>
      <c r="C469" s="35">
        <v>217600.0</v>
      </c>
      <c r="D469" s="35" t="s">
        <v>106</v>
      </c>
      <c r="E469" s="34">
        <v>45352.0</v>
      </c>
      <c r="F469" s="36">
        <f t="shared" si="4"/>
        <v>11</v>
      </c>
      <c r="G469" s="34">
        <v>45456.0</v>
      </c>
      <c r="H469" s="36">
        <f t="shared" si="5"/>
        <v>8</v>
      </c>
      <c r="I469" s="35" t="s">
        <v>62</v>
      </c>
      <c r="J469" s="39"/>
      <c r="K469" s="38"/>
      <c r="L469" s="39"/>
      <c r="M469" s="39"/>
      <c r="N469" s="35" t="s">
        <v>17</v>
      </c>
      <c r="O469" s="39"/>
      <c r="P469" s="61"/>
      <c r="Q469" s="61"/>
      <c r="R469" s="61"/>
      <c r="S469" s="61"/>
      <c r="T469" s="61"/>
      <c r="U469" s="80"/>
      <c r="V469" s="80"/>
      <c r="W469" s="80"/>
    </row>
    <row r="470">
      <c r="A470" s="34">
        <v>45705.0</v>
      </c>
      <c r="B470" s="34">
        <v>45716.0</v>
      </c>
      <c r="C470" s="35">
        <v>221148.0</v>
      </c>
      <c r="D470" s="35" t="s">
        <v>106</v>
      </c>
      <c r="E470" s="34">
        <v>45474.0</v>
      </c>
      <c r="F470" s="36">
        <f t="shared" si="4"/>
        <v>7</v>
      </c>
      <c r="G470" s="34">
        <v>45488.0</v>
      </c>
      <c r="H470" s="36">
        <f t="shared" si="5"/>
        <v>7</v>
      </c>
      <c r="I470" s="35" t="s">
        <v>49</v>
      </c>
      <c r="J470" s="39"/>
      <c r="K470" s="38"/>
      <c r="L470" s="39"/>
      <c r="M470" s="39"/>
      <c r="N470" s="35" t="s">
        <v>17</v>
      </c>
      <c r="O470" s="39"/>
      <c r="P470" s="61"/>
      <c r="Q470" s="61"/>
      <c r="R470" s="61"/>
      <c r="S470" s="61"/>
      <c r="T470" s="61"/>
      <c r="U470" s="80"/>
      <c r="V470" s="80"/>
      <c r="W470" s="80"/>
    </row>
    <row r="471">
      <c r="A471" s="34">
        <v>45705.0</v>
      </c>
      <c r="B471" s="34">
        <v>45716.0</v>
      </c>
      <c r="C471" s="35">
        <v>226345.0</v>
      </c>
      <c r="D471" s="35" t="s">
        <v>106</v>
      </c>
      <c r="E471" s="34">
        <v>45505.0</v>
      </c>
      <c r="F471" s="36">
        <f t="shared" si="4"/>
        <v>6</v>
      </c>
      <c r="G471" s="34">
        <v>45534.0</v>
      </c>
      <c r="H471" s="36">
        <f t="shared" si="5"/>
        <v>5</v>
      </c>
      <c r="I471" s="35" t="s">
        <v>49</v>
      </c>
      <c r="J471" s="35" t="s">
        <v>137</v>
      </c>
      <c r="K471" s="48">
        <v>15500.0</v>
      </c>
      <c r="L471" s="35" t="s">
        <v>68</v>
      </c>
      <c r="M471" s="34">
        <v>45716.0</v>
      </c>
      <c r="N471" s="35" t="s">
        <v>16</v>
      </c>
      <c r="O471" s="35" t="s">
        <v>709</v>
      </c>
      <c r="P471" s="61"/>
      <c r="Q471" s="61"/>
      <c r="R471" s="61"/>
      <c r="S471" s="61"/>
      <c r="T471" s="61"/>
      <c r="U471" s="80"/>
      <c r="V471" s="80"/>
      <c r="W471" s="80"/>
    </row>
    <row r="472">
      <c r="A472" s="34">
        <v>45705.0</v>
      </c>
      <c r="B472" s="34">
        <v>45716.0</v>
      </c>
      <c r="C472" s="35">
        <v>229816.0</v>
      </c>
      <c r="D472" s="35" t="s">
        <v>106</v>
      </c>
      <c r="E472" s="34">
        <v>45536.0</v>
      </c>
      <c r="F472" s="36">
        <f t="shared" si="4"/>
        <v>5</v>
      </c>
      <c r="G472" s="34">
        <v>45573.0</v>
      </c>
      <c r="H472" s="36">
        <f t="shared" si="5"/>
        <v>4</v>
      </c>
      <c r="I472" s="35" t="s">
        <v>39</v>
      </c>
      <c r="J472" s="39"/>
      <c r="K472" s="38"/>
      <c r="L472" s="39"/>
      <c r="M472" s="39"/>
      <c r="N472" s="35" t="s">
        <v>17</v>
      </c>
      <c r="O472" s="39"/>
      <c r="P472" s="61"/>
      <c r="Q472" s="61"/>
      <c r="R472" s="61"/>
      <c r="S472" s="61"/>
      <c r="T472" s="61"/>
      <c r="U472" s="80"/>
      <c r="V472" s="80"/>
      <c r="W472" s="80"/>
    </row>
    <row r="473">
      <c r="A473" s="34">
        <v>45705.0</v>
      </c>
      <c r="B473" s="34">
        <v>45716.0</v>
      </c>
      <c r="C473" s="35">
        <v>223209.0</v>
      </c>
      <c r="D473" s="35" t="s">
        <v>106</v>
      </c>
      <c r="E473" s="34">
        <v>45536.0</v>
      </c>
      <c r="F473" s="36">
        <f t="shared" si="4"/>
        <v>5</v>
      </c>
      <c r="G473" s="37">
        <v>45596.0</v>
      </c>
      <c r="H473" s="36">
        <f t="shared" si="5"/>
        <v>3</v>
      </c>
      <c r="I473" s="35" t="s">
        <v>39</v>
      </c>
      <c r="J473" s="39"/>
      <c r="K473" s="38"/>
      <c r="L473" s="39"/>
      <c r="M473" s="39"/>
      <c r="N473" s="35" t="s">
        <v>17</v>
      </c>
      <c r="O473" s="39"/>
      <c r="P473" s="61"/>
      <c r="Q473" s="61"/>
      <c r="R473" s="61"/>
      <c r="S473" s="61"/>
      <c r="T473" s="61"/>
      <c r="U473" s="80"/>
      <c r="V473" s="80"/>
      <c r="W473" s="80"/>
    </row>
    <row r="474">
      <c r="A474" s="34">
        <v>45705.0</v>
      </c>
      <c r="B474" s="34">
        <v>45716.0</v>
      </c>
      <c r="C474" s="35">
        <v>234979.0</v>
      </c>
      <c r="D474" s="35" t="s">
        <v>106</v>
      </c>
      <c r="E474" s="34">
        <v>45566.0</v>
      </c>
      <c r="F474" s="36">
        <f t="shared" si="4"/>
        <v>4</v>
      </c>
      <c r="G474" s="37">
        <v>45621.0</v>
      </c>
      <c r="H474" s="36">
        <f t="shared" si="5"/>
        <v>3</v>
      </c>
      <c r="I474" s="35" t="s">
        <v>62</v>
      </c>
      <c r="J474" s="39"/>
      <c r="K474" s="38"/>
      <c r="L474" s="39"/>
      <c r="M474" s="39"/>
      <c r="N474" s="35" t="s">
        <v>17</v>
      </c>
      <c r="O474" s="39"/>
      <c r="P474" s="61"/>
      <c r="Q474" s="61"/>
      <c r="R474" s="61"/>
      <c r="S474" s="61"/>
      <c r="T474" s="61"/>
      <c r="U474" s="80"/>
      <c r="V474" s="80"/>
      <c r="W474" s="80"/>
    </row>
    <row r="475">
      <c r="A475" s="34">
        <v>45705.0</v>
      </c>
      <c r="B475" s="34">
        <v>45716.0</v>
      </c>
      <c r="C475" s="35">
        <v>237727.0</v>
      </c>
      <c r="D475" s="35" t="s">
        <v>106</v>
      </c>
      <c r="E475" s="34">
        <v>45627.0</v>
      </c>
      <c r="F475" s="36">
        <f t="shared" si="4"/>
        <v>2</v>
      </c>
      <c r="G475" s="37">
        <v>45653.0</v>
      </c>
      <c r="H475" s="36">
        <f t="shared" si="5"/>
        <v>2</v>
      </c>
      <c r="I475" s="35" t="s">
        <v>49</v>
      </c>
      <c r="J475" s="39"/>
      <c r="K475" s="38"/>
      <c r="L475" s="39"/>
      <c r="M475" s="39"/>
      <c r="N475" s="35" t="s">
        <v>17</v>
      </c>
      <c r="O475" s="39"/>
      <c r="P475" s="61"/>
      <c r="Q475" s="61"/>
      <c r="R475" s="61"/>
      <c r="S475" s="61"/>
      <c r="T475" s="61"/>
      <c r="U475" s="80"/>
      <c r="V475" s="80"/>
      <c r="W475" s="80"/>
    </row>
    <row r="476">
      <c r="A476" s="34">
        <v>45705.0</v>
      </c>
      <c r="B476" s="34">
        <v>45716.0</v>
      </c>
      <c r="C476" s="35">
        <v>239442.0</v>
      </c>
      <c r="D476" s="35" t="s">
        <v>106</v>
      </c>
      <c r="E476" s="34">
        <v>45658.0</v>
      </c>
      <c r="F476" s="36">
        <f t="shared" si="4"/>
        <v>1</v>
      </c>
      <c r="G476" s="34">
        <v>45680.0</v>
      </c>
      <c r="H476" s="36">
        <f t="shared" si="5"/>
        <v>1</v>
      </c>
      <c r="I476" s="35" t="s">
        <v>49</v>
      </c>
      <c r="J476" s="39"/>
      <c r="K476" s="38"/>
      <c r="L476" s="39"/>
      <c r="M476" s="39"/>
      <c r="N476" s="35" t="s">
        <v>17</v>
      </c>
      <c r="O476" s="39"/>
      <c r="P476" s="61"/>
      <c r="Q476" s="61"/>
      <c r="R476" s="61"/>
      <c r="S476" s="61"/>
      <c r="T476" s="61"/>
      <c r="U476" s="80"/>
      <c r="V476" s="80"/>
      <c r="W476" s="80"/>
    </row>
    <row r="477">
      <c r="A477" s="34">
        <v>45705.0</v>
      </c>
      <c r="B477" s="34">
        <v>45716.0</v>
      </c>
      <c r="C477" s="35">
        <v>241854.0</v>
      </c>
      <c r="D477" s="35" t="s">
        <v>106</v>
      </c>
      <c r="E477" s="34">
        <v>45627.0</v>
      </c>
      <c r="F477" s="36">
        <f t="shared" si="4"/>
        <v>2</v>
      </c>
      <c r="G477" s="34">
        <v>45694.0</v>
      </c>
      <c r="H477" s="36">
        <f t="shared" si="5"/>
        <v>0</v>
      </c>
      <c r="I477" s="35" t="s">
        <v>265</v>
      </c>
      <c r="J477" s="39"/>
      <c r="K477" s="38"/>
      <c r="L477" s="39"/>
      <c r="M477" s="39"/>
      <c r="N477" s="35" t="s">
        <v>17</v>
      </c>
      <c r="O477" s="39"/>
      <c r="P477" s="61"/>
      <c r="Q477" s="61"/>
      <c r="R477" s="61"/>
      <c r="S477" s="61"/>
      <c r="T477" s="61"/>
      <c r="U477" s="80"/>
      <c r="V477" s="80"/>
      <c r="W477" s="80"/>
    </row>
    <row r="478">
      <c r="A478" s="34">
        <v>45705.0</v>
      </c>
      <c r="B478" s="34">
        <v>45716.0</v>
      </c>
      <c r="C478" s="35">
        <v>37246.0</v>
      </c>
      <c r="D478" s="35" t="s">
        <v>109</v>
      </c>
      <c r="E478" s="34">
        <v>43800.0</v>
      </c>
      <c r="F478" s="36">
        <f t="shared" si="4"/>
        <v>62</v>
      </c>
      <c r="G478" s="34">
        <v>43850.0</v>
      </c>
      <c r="H478" s="36">
        <f t="shared" si="5"/>
        <v>61</v>
      </c>
      <c r="I478" s="35" t="s">
        <v>62</v>
      </c>
      <c r="J478" s="39"/>
      <c r="K478" s="38"/>
      <c r="L478" s="39"/>
      <c r="M478" s="39"/>
      <c r="N478" s="35" t="s">
        <v>17</v>
      </c>
      <c r="O478" s="39"/>
      <c r="P478" s="61"/>
      <c r="Q478" s="61"/>
      <c r="R478" s="61"/>
      <c r="S478" s="61"/>
      <c r="T478" s="61"/>
      <c r="U478" s="80"/>
      <c r="V478" s="80"/>
      <c r="W478" s="80"/>
    </row>
    <row r="479">
      <c r="A479" s="34">
        <v>45705.0</v>
      </c>
      <c r="B479" s="34">
        <v>45716.0</v>
      </c>
      <c r="C479" s="35">
        <v>180396.0</v>
      </c>
      <c r="D479" s="35" t="s">
        <v>109</v>
      </c>
      <c r="E479" s="34">
        <v>45017.0</v>
      </c>
      <c r="F479" s="36">
        <f t="shared" si="4"/>
        <v>22</v>
      </c>
      <c r="G479" s="34">
        <v>45135.0</v>
      </c>
      <c r="H479" s="36">
        <f t="shared" si="5"/>
        <v>19</v>
      </c>
      <c r="I479" s="35" t="s">
        <v>62</v>
      </c>
      <c r="J479" s="39"/>
      <c r="K479" s="38"/>
      <c r="L479" s="39"/>
      <c r="M479" s="39"/>
      <c r="N479" s="35" t="s">
        <v>17</v>
      </c>
      <c r="O479" s="39"/>
      <c r="P479" s="61"/>
      <c r="Q479" s="61"/>
      <c r="R479" s="61"/>
      <c r="S479" s="61"/>
      <c r="T479" s="61"/>
      <c r="U479" s="80"/>
      <c r="V479" s="80"/>
      <c r="W479" s="80"/>
    </row>
    <row r="480">
      <c r="A480" s="34">
        <v>45705.0</v>
      </c>
      <c r="B480" s="34">
        <v>45716.0</v>
      </c>
      <c r="C480" s="35">
        <v>226639.0</v>
      </c>
      <c r="D480" s="35" t="s">
        <v>109</v>
      </c>
      <c r="E480" s="34">
        <v>45323.0</v>
      </c>
      <c r="F480" s="36">
        <f t="shared" si="4"/>
        <v>12</v>
      </c>
      <c r="G480" s="34">
        <v>45539.0</v>
      </c>
      <c r="H480" s="36">
        <f t="shared" si="5"/>
        <v>5</v>
      </c>
      <c r="I480" s="35" t="s">
        <v>62</v>
      </c>
      <c r="J480" s="39"/>
      <c r="K480" s="38"/>
      <c r="L480" s="39"/>
      <c r="M480" s="39"/>
      <c r="N480" s="35" t="s">
        <v>17</v>
      </c>
      <c r="O480" s="39"/>
      <c r="P480" s="61"/>
      <c r="Q480" s="61"/>
      <c r="R480" s="61"/>
      <c r="S480" s="61"/>
      <c r="T480" s="61"/>
      <c r="U480" s="80"/>
      <c r="V480" s="80"/>
      <c r="W480" s="80"/>
    </row>
    <row r="481">
      <c r="A481" s="34">
        <v>45705.0</v>
      </c>
      <c r="B481" s="34">
        <v>45716.0</v>
      </c>
      <c r="C481" s="35">
        <v>149490.0</v>
      </c>
      <c r="D481" s="35" t="s">
        <v>108</v>
      </c>
      <c r="E481" s="34">
        <v>44743.0</v>
      </c>
      <c r="F481" s="36">
        <f t="shared" si="4"/>
        <v>31</v>
      </c>
      <c r="G481" s="34">
        <v>44866.0</v>
      </c>
      <c r="H481" s="36">
        <f t="shared" si="5"/>
        <v>27</v>
      </c>
      <c r="I481" s="35" t="s">
        <v>62</v>
      </c>
      <c r="J481" s="39"/>
      <c r="K481" s="38"/>
      <c r="L481" s="39"/>
      <c r="M481" s="39"/>
      <c r="N481" s="35" t="s">
        <v>17</v>
      </c>
      <c r="O481" s="39"/>
      <c r="P481" s="61"/>
      <c r="Q481" s="61"/>
      <c r="R481" s="61"/>
      <c r="S481" s="61"/>
      <c r="T481" s="61"/>
      <c r="U481" s="80"/>
      <c r="V481" s="80"/>
      <c r="W481" s="80"/>
    </row>
    <row r="482">
      <c r="A482" s="34">
        <v>45705.0</v>
      </c>
      <c r="B482" s="34">
        <v>45715.0</v>
      </c>
      <c r="C482" s="35">
        <v>134299.0</v>
      </c>
      <c r="D482" s="35" t="s">
        <v>110</v>
      </c>
      <c r="E482" s="34">
        <v>45292.0</v>
      </c>
      <c r="F482" s="36">
        <f t="shared" si="4"/>
        <v>13</v>
      </c>
      <c r="G482" s="34">
        <v>45386.0</v>
      </c>
      <c r="H482" s="36">
        <f t="shared" si="5"/>
        <v>10</v>
      </c>
      <c r="I482" s="35" t="s">
        <v>62</v>
      </c>
      <c r="J482" s="35">
        <v>139.0</v>
      </c>
      <c r="K482" s="48" t="s">
        <v>74</v>
      </c>
      <c r="L482" s="35" t="s">
        <v>54</v>
      </c>
      <c r="M482" s="34">
        <v>45716.0</v>
      </c>
      <c r="N482" s="35" t="s">
        <v>15</v>
      </c>
      <c r="O482" s="35" t="s">
        <v>702</v>
      </c>
      <c r="P482" s="61"/>
      <c r="Q482" s="61"/>
      <c r="R482" s="61"/>
      <c r="S482" s="61"/>
      <c r="T482" s="61"/>
      <c r="U482" s="80"/>
      <c r="V482" s="80"/>
      <c r="W482" s="80"/>
    </row>
    <row r="483">
      <c r="A483" s="34">
        <v>45708.0</v>
      </c>
      <c r="B483" s="34">
        <v>45716.0</v>
      </c>
      <c r="C483" s="35">
        <v>217156.0</v>
      </c>
      <c r="D483" s="35" t="s">
        <v>110</v>
      </c>
      <c r="E483" s="34">
        <v>45352.0</v>
      </c>
      <c r="F483" s="36">
        <f t="shared" si="4"/>
        <v>11</v>
      </c>
      <c r="G483" s="34">
        <v>45450.0</v>
      </c>
      <c r="H483" s="36">
        <f t="shared" si="5"/>
        <v>8</v>
      </c>
      <c r="I483" s="35" t="s">
        <v>43</v>
      </c>
      <c r="J483" s="39"/>
      <c r="K483" s="38"/>
      <c r="L483" s="39"/>
      <c r="M483" s="39"/>
      <c r="N483" s="35" t="s">
        <v>17</v>
      </c>
      <c r="O483" s="39"/>
      <c r="P483" s="61"/>
      <c r="Q483" s="61"/>
      <c r="R483" s="61"/>
      <c r="S483" s="61"/>
      <c r="T483" s="61"/>
      <c r="U483" s="80"/>
      <c r="V483" s="80"/>
      <c r="W483" s="80"/>
    </row>
    <row r="484">
      <c r="A484" s="34">
        <v>45708.0</v>
      </c>
      <c r="B484" s="34">
        <v>45708.0</v>
      </c>
      <c r="C484" s="35">
        <v>199983.0</v>
      </c>
      <c r="D484" s="35" t="s">
        <v>110</v>
      </c>
      <c r="E484" s="34">
        <v>45292.0</v>
      </c>
      <c r="F484" s="36">
        <f t="shared" si="4"/>
        <v>13</v>
      </c>
      <c r="G484" s="34">
        <v>45317.0</v>
      </c>
      <c r="H484" s="36">
        <f t="shared" si="5"/>
        <v>13</v>
      </c>
      <c r="I484" s="35" t="s">
        <v>49</v>
      </c>
      <c r="J484" s="35">
        <v>252.0</v>
      </c>
      <c r="K484" s="48">
        <v>30000.0</v>
      </c>
      <c r="L484" s="35" t="s">
        <v>54</v>
      </c>
      <c r="M484" s="34">
        <v>45708.0</v>
      </c>
      <c r="N484" s="35" t="s">
        <v>20</v>
      </c>
      <c r="O484" s="35" t="s">
        <v>710</v>
      </c>
      <c r="P484" s="61"/>
      <c r="Q484" s="61"/>
      <c r="R484" s="61"/>
      <c r="S484" s="61"/>
      <c r="T484" s="61"/>
      <c r="U484" s="80"/>
      <c r="V484" s="80"/>
      <c r="W484" s="80"/>
    </row>
    <row r="485">
      <c r="A485" s="34">
        <v>45705.0</v>
      </c>
      <c r="B485" s="34">
        <v>45716.0</v>
      </c>
      <c r="C485" s="35">
        <v>238414.0</v>
      </c>
      <c r="D485" s="35" t="s">
        <v>110</v>
      </c>
      <c r="E485" s="34">
        <v>45536.0</v>
      </c>
      <c r="F485" s="36">
        <f t="shared" si="4"/>
        <v>5</v>
      </c>
      <c r="G485" s="34">
        <v>45665.0</v>
      </c>
      <c r="H485" s="36">
        <f t="shared" si="5"/>
        <v>1</v>
      </c>
      <c r="I485" s="35" t="s">
        <v>62</v>
      </c>
      <c r="J485" s="39"/>
      <c r="K485" s="38"/>
      <c r="L485" s="39"/>
      <c r="M485" s="39"/>
      <c r="N485" s="35" t="s">
        <v>17</v>
      </c>
      <c r="O485" s="39"/>
      <c r="P485" s="61"/>
      <c r="Q485" s="61"/>
      <c r="R485" s="61"/>
      <c r="S485" s="61"/>
      <c r="T485" s="61"/>
      <c r="U485" s="80"/>
      <c r="V485" s="80"/>
      <c r="W485" s="80"/>
    </row>
    <row r="486">
      <c r="A486" s="34">
        <v>45705.0</v>
      </c>
      <c r="B486" s="34">
        <v>45716.0</v>
      </c>
      <c r="C486" s="35">
        <v>237606.0</v>
      </c>
      <c r="D486" s="35" t="s">
        <v>110</v>
      </c>
      <c r="E486" s="34">
        <v>45627.0</v>
      </c>
      <c r="F486" s="36">
        <f t="shared" si="4"/>
        <v>2</v>
      </c>
      <c r="G486" s="37">
        <v>45647.0</v>
      </c>
      <c r="H486" s="36">
        <f t="shared" si="5"/>
        <v>2</v>
      </c>
      <c r="I486" s="35" t="s">
        <v>39</v>
      </c>
      <c r="J486" s="39"/>
      <c r="K486" s="38"/>
      <c r="L486" s="39"/>
      <c r="M486" s="39"/>
      <c r="N486" s="35" t="s">
        <v>17</v>
      </c>
      <c r="O486" s="39"/>
      <c r="P486" s="61"/>
      <c r="Q486" s="61"/>
      <c r="R486" s="61"/>
      <c r="S486" s="61"/>
      <c r="T486" s="61"/>
      <c r="U486" s="80"/>
      <c r="V486" s="80"/>
      <c r="W486" s="80"/>
    </row>
    <row r="487">
      <c r="A487" s="34">
        <v>45705.0</v>
      </c>
      <c r="B487" s="34">
        <v>45716.0</v>
      </c>
      <c r="C487" s="35">
        <v>159460.0</v>
      </c>
      <c r="D487" s="35" t="s">
        <v>110</v>
      </c>
      <c r="E487" s="34">
        <v>45444.0</v>
      </c>
      <c r="F487" s="36">
        <f t="shared" si="4"/>
        <v>8</v>
      </c>
      <c r="G487" s="34">
        <v>45511.0</v>
      </c>
      <c r="H487" s="36">
        <f t="shared" si="5"/>
        <v>6</v>
      </c>
      <c r="I487" s="35" t="s">
        <v>47</v>
      </c>
      <c r="J487" s="39"/>
      <c r="K487" s="38"/>
      <c r="L487" s="39"/>
      <c r="M487" s="39"/>
      <c r="N487" s="35" t="s">
        <v>17</v>
      </c>
      <c r="O487" s="39"/>
      <c r="P487" s="61"/>
      <c r="Q487" s="61"/>
      <c r="R487" s="61"/>
      <c r="S487" s="61"/>
      <c r="T487" s="61"/>
      <c r="U487" s="80"/>
      <c r="V487" s="80"/>
      <c r="W487" s="80"/>
    </row>
    <row r="488">
      <c r="A488" s="34">
        <v>45705.0</v>
      </c>
      <c r="B488" s="34">
        <v>45716.0</v>
      </c>
      <c r="C488" s="35">
        <v>235271.0</v>
      </c>
      <c r="D488" s="35" t="s">
        <v>110</v>
      </c>
      <c r="E488" s="34">
        <v>45597.0</v>
      </c>
      <c r="F488" s="36">
        <f t="shared" si="4"/>
        <v>3</v>
      </c>
      <c r="G488" s="37">
        <v>45651.0</v>
      </c>
      <c r="H488" s="36">
        <f t="shared" si="5"/>
        <v>2</v>
      </c>
      <c r="I488" s="35" t="s">
        <v>136</v>
      </c>
      <c r="J488" s="39"/>
      <c r="K488" s="38"/>
      <c r="L488" s="39"/>
      <c r="M488" s="39"/>
      <c r="N488" s="35" t="s">
        <v>17</v>
      </c>
      <c r="O488" s="39"/>
      <c r="P488" s="61"/>
      <c r="Q488" s="61"/>
      <c r="R488" s="61"/>
      <c r="S488" s="61"/>
      <c r="T488" s="61"/>
      <c r="U488" s="80"/>
      <c r="V488" s="80"/>
      <c r="W488" s="80"/>
    </row>
    <row r="489">
      <c r="A489" s="34">
        <v>45705.0</v>
      </c>
      <c r="B489" s="34">
        <v>45716.0</v>
      </c>
      <c r="C489" s="35">
        <v>176530.0</v>
      </c>
      <c r="D489" s="35" t="s">
        <v>110</v>
      </c>
      <c r="E489" s="34">
        <v>45627.0</v>
      </c>
      <c r="F489" s="36">
        <f t="shared" si="4"/>
        <v>2</v>
      </c>
      <c r="G489" s="34">
        <v>45688.0</v>
      </c>
      <c r="H489" s="36">
        <f t="shared" si="5"/>
        <v>0</v>
      </c>
      <c r="I489" s="35" t="s">
        <v>39</v>
      </c>
      <c r="J489" s="39"/>
      <c r="K489" s="38"/>
      <c r="L489" s="39"/>
      <c r="M489" s="39"/>
      <c r="N489" s="35" t="s">
        <v>17</v>
      </c>
      <c r="O489" s="39"/>
      <c r="P489" s="61"/>
      <c r="Q489" s="61"/>
      <c r="R489" s="61"/>
      <c r="S489" s="61"/>
      <c r="T489" s="61"/>
      <c r="U489" s="80"/>
      <c r="V489" s="80"/>
      <c r="W489" s="80"/>
    </row>
    <row r="490">
      <c r="A490" s="34">
        <v>45705.0</v>
      </c>
      <c r="B490" s="34">
        <v>45712.0</v>
      </c>
      <c r="C490" s="35">
        <v>205690.0</v>
      </c>
      <c r="D490" s="35" t="s">
        <v>113</v>
      </c>
      <c r="E490" s="34">
        <v>45261.0</v>
      </c>
      <c r="F490" s="36">
        <f t="shared" si="4"/>
        <v>14</v>
      </c>
      <c r="G490" s="34">
        <v>45362.0</v>
      </c>
      <c r="H490" s="36">
        <f t="shared" si="5"/>
        <v>11</v>
      </c>
      <c r="I490" s="35" t="s">
        <v>62</v>
      </c>
      <c r="J490" s="35">
        <v>105.0</v>
      </c>
      <c r="K490" s="48" t="s">
        <v>74</v>
      </c>
      <c r="L490" s="35" t="s">
        <v>54</v>
      </c>
      <c r="M490" s="34">
        <v>45715.0</v>
      </c>
      <c r="N490" s="35" t="s">
        <v>20</v>
      </c>
      <c r="O490" s="35" t="s">
        <v>711</v>
      </c>
      <c r="P490" s="61"/>
      <c r="Q490" s="61"/>
      <c r="R490" s="61"/>
      <c r="S490" s="61"/>
      <c r="T490" s="61"/>
      <c r="U490" s="80"/>
      <c r="V490" s="80"/>
      <c r="W490" s="80"/>
    </row>
    <row r="491">
      <c r="A491" s="34">
        <v>45705.0</v>
      </c>
      <c r="B491" s="34">
        <v>45716.0</v>
      </c>
      <c r="C491" s="35">
        <v>213054.0</v>
      </c>
      <c r="D491" s="35" t="s">
        <v>113</v>
      </c>
      <c r="E491" s="34">
        <v>45323.0</v>
      </c>
      <c r="F491" s="36">
        <f t="shared" si="4"/>
        <v>12</v>
      </c>
      <c r="G491" s="34">
        <v>45421.0</v>
      </c>
      <c r="H491" s="36">
        <f t="shared" si="5"/>
        <v>9</v>
      </c>
      <c r="I491" s="35" t="s">
        <v>39</v>
      </c>
      <c r="J491" s="39"/>
      <c r="K491" s="38"/>
      <c r="L491" s="39"/>
      <c r="M491" s="39"/>
      <c r="N491" s="35" t="s">
        <v>17</v>
      </c>
      <c r="O491" s="39"/>
      <c r="P491" s="61"/>
      <c r="Q491" s="61"/>
      <c r="R491" s="61"/>
      <c r="S491" s="61"/>
      <c r="T491" s="61"/>
      <c r="U491" s="80"/>
      <c r="V491" s="80"/>
      <c r="W491" s="80"/>
    </row>
    <row r="492">
      <c r="A492" s="34">
        <v>45705.0</v>
      </c>
      <c r="B492" s="34">
        <v>45716.0</v>
      </c>
      <c r="C492" s="35">
        <v>216905.0</v>
      </c>
      <c r="D492" s="35" t="s">
        <v>113</v>
      </c>
      <c r="E492" s="34">
        <v>45413.0</v>
      </c>
      <c r="F492" s="36">
        <f t="shared" si="4"/>
        <v>9</v>
      </c>
      <c r="G492" s="34">
        <v>45447.0</v>
      </c>
      <c r="H492" s="36">
        <f t="shared" si="5"/>
        <v>8</v>
      </c>
      <c r="I492" s="35" t="s">
        <v>39</v>
      </c>
      <c r="J492" s="39"/>
      <c r="K492" s="38"/>
      <c r="L492" s="39"/>
      <c r="M492" s="39"/>
      <c r="N492" s="35" t="s">
        <v>17</v>
      </c>
      <c r="O492" s="39"/>
      <c r="P492" s="61"/>
      <c r="Q492" s="61"/>
      <c r="R492" s="61"/>
      <c r="S492" s="61"/>
      <c r="T492" s="61"/>
      <c r="U492" s="80"/>
      <c r="V492" s="80"/>
      <c r="W492" s="80"/>
    </row>
    <row r="493">
      <c r="A493" s="34">
        <v>45705.0</v>
      </c>
      <c r="B493" s="34">
        <v>45716.0</v>
      </c>
      <c r="C493" s="35">
        <v>223468.0</v>
      </c>
      <c r="D493" s="35" t="s">
        <v>114</v>
      </c>
      <c r="E493" s="34">
        <v>45261.0</v>
      </c>
      <c r="F493" s="36">
        <f t="shared" si="4"/>
        <v>14</v>
      </c>
      <c r="G493" s="34">
        <v>45506.0</v>
      </c>
      <c r="H493" s="36">
        <f t="shared" si="5"/>
        <v>6</v>
      </c>
      <c r="I493" s="35" t="s">
        <v>62</v>
      </c>
      <c r="J493" s="39"/>
      <c r="K493" s="38"/>
      <c r="L493" s="39"/>
      <c r="M493" s="39"/>
      <c r="N493" s="35" t="s">
        <v>17</v>
      </c>
      <c r="O493" s="39"/>
      <c r="P493" s="61"/>
      <c r="Q493" s="61"/>
      <c r="R493" s="61"/>
      <c r="S493" s="61"/>
      <c r="T493" s="61"/>
      <c r="U493" s="80"/>
      <c r="V493" s="80"/>
      <c r="W493" s="80"/>
    </row>
    <row r="494">
      <c r="A494" s="34">
        <v>45705.0</v>
      </c>
      <c r="B494" s="34">
        <v>45716.0</v>
      </c>
      <c r="C494" s="35">
        <v>235570.0</v>
      </c>
      <c r="D494" s="35" t="s">
        <v>114</v>
      </c>
      <c r="E494" s="34">
        <v>45444.0</v>
      </c>
      <c r="F494" s="36">
        <f t="shared" si="4"/>
        <v>8</v>
      </c>
      <c r="G494" s="37">
        <v>45623.0</v>
      </c>
      <c r="H494" s="36">
        <f t="shared" si="5"/>
        <v>3</v>
      </c>
      <c r="I494" s="35" t="s">
        <v>62</v>
      </c>
      <c r="J494" s="39"/>
      <c r="K494" s="38"/>
      <c r="L494" s="39"/>
      <c r="M494" s="39"/>
      <c r="N494" s="35" t="s">
        <v>17</v>
      </c>
      <c r="O494" s="39"/>
      <c r="P494" s="61"/>
      <c r="Q494" s="61"/>
      <c r="R494" s="61"/>
      <c r="S494" s="61"/>
      <c r="T494" s="61"/>
      <c r="U494" s="80"/>
      <c r="V494" s="80"/>
      <c r="W494" s="80"/>
    </row>
    <row r="495">
      <c r="A495" s="34">
        <v>45705.0</v>
      </c>
      <c r="B495" s="34">
        <v>45716.0</v>
      </c>
      <c r="C495" s="35">
        <v>236208.0</v>
      </c>
      <c r="D495" s="35" t="s">
        <v>114</v>
      </c>
      <c r="E495" s="34">
        <v>45566.0</v>
      </c>
      <c r="F495" s="36">
        <f t="shared" si="4"/>
        <v>4</v>
      </c>
      <c r="G495" s="34">
        <v>45630.0</v>
      </c>
      <c r="H495" s="36">
        <f t="shared" si="5"/>
        <v>2</v>
      </c>
      <c r="I495" s="35" t="s">
        <v>49</v>
      </c>
      <c r="J495" s="39"/>
      <c r="K495" s="38"/>
      <c r="L495" s="39"/>
      <c r="M495" s="39"/>
      <c r="N495" s="35" t="s">
        <v>17</v>
      </c>
      <c r="O495" s="39"/>
      <c r="P495" s="61"/>
      <c r="Q495" s="61"/>
      <c r="R495" s="61"/>
      <c r="S495" s="61"/>
      <c r="T495" s="61"/>
      <c r="U495" s="80"/>
      <c r="V495" s="80"/>
      <c r="W495" s="80"/>
    </row>
    <row r="496">
      <c r="A496" s="34">
        <v>45705.0</v>
      </c>
      <c r="B496" s="34">
        <v>45716.0</v>
      </c>
      <c r="C496" s="35">
        <v>223229.0</v>
      </c>
      <c r="D496" s="35" t="s">
        <v>114</v>
      </c>
      <c r="E496" s="34">
        <v>45383.0</v>
      </c>
      <c r="F496" s="36">
        <f t="shared" si="4"/>
        <v>10</v>
      </c>
      <c r="G496" s="34">
        <v>45503.0</v>
      </c>
      <c r="H496" s="36">
        <f t="shared" si="5"/>
        <v>6</v>
      </c>
      <c r="I496" s="35" t="s">
        <v>67</v>
      </c>
      <c r="J496" s="39"/>
      <c r="K496" s="38"/>
      <c r="L496" s="39"/>
      <c r="M496" s="39"/>
      <c r="N496" s="35" t="s">
        <v>17</v>
      </c>
      <c r="O496" s="39"/>
      <c r="P496" s="61"/>
      <c r="Q496" s="61"/>
      <c r="R496" s="61"/>
      <c r="S496" s="61"/>
      <c r="T496" s="61"/>
      <c r="U496" s="80"/>
      <c r="V496" s="80"/>
      <c r="W496" s="80"/>
    </row>
    <row r="497">
      <c r="A497" s="34">
        <v>45705.0</v>
      </c>
      <c r="B497" s="34">
        <v>45716.0</v>
      </c>
      <c r="C497" s="35">
        <v>234971.0</v>
      </c>
      <c r="D497" s="35" t="s">
        <v>114</v>
      </c>
      <c r="E497" s="34">
        <v>45566.0</v>
      </c>
      <c r="F497" s="36">
        <f t="shared" si="4"/>
        <v>4</v>
      </c>
      <c r="G497" s="37">
        <v>45617.0</v>
      </c>
      <c r="H497" s="36">
        <f t="shared" si="5"/>
        <v>3</v>
      </c>
      <c r="I497" s="35" t="s">
        <v>39</v>
      </c>
      <c r="J497" s="39"/>
      <c r="K497" s="38"/>
      <c r="L497" s="39"/>
      <c r="M497" s="39"/>
      <c r="N497" s="35" t="s">
        <v>17</v>
      </c>
      <c r="O497" s="39"/>
      <c r="P497" s="61"/>
      <c r="Q497" s="61"/>
      <c r="R497" s="61"/>
      <c r="S497" s="61"/>
      <c r="T497" s="61"/>
      <c r="U497" s="80"/>
      <c r="V497" s="80"/>
      <c r="W497" s="80"/>
    </row>
    <row r="498">
      <c r="A498" s="34">
        <v>45705.0</v>
      </c>
      <c r="B498" s="34">
        <v>45716.0</v>
      </c>
      <c r="C498" s="35">
        <v>237753.0</v>
      </c>
      <c r="D498" s="35" t="s">
        <v>114</v>
      </c>
      <c r="E498" s="34">
        <v>45566.0</v>
      </c>
      <c r="F498" s="36">
        <f t="shared" si="4"/>
        <v>4</v>
      </c>
      <c r="G498" s="37">
        <v>45651.0</v>
      </c>
      <c r="H498" s="36">
        <f t="shared" si="5"/>
        <v>2</v>
      </c>
      <c r="I498" s="35" t="s">
        <v>46</v>
      </c>
      <c r="J498" s="39"/>
      <c r="K498" s="38"/>
      <c r="L498" s="39"/>
      <c r="M498" s="39"/>
      <c r="N498" s="35" t="s">
        <v>17</v>
      </c>
      <c r="O498" s="39"/>
      <c r="P498" s="61"/>
      <c r="Q498" s="61"/>
      <c r="R498" s="61"/>
      <c r="S498" s="61"/>
      <c r="T498" s="61"/>
      <c r="U498" s="80"/>
      <c r="V498" s="80"/>
      <c r="W498" s="80"/>
    </row>
    <row r="499">
      <c r="A499" s="34">
        <v>45705.0</v>
      </c>
      <c r="B499" s="34">
        <v>45716.0</v>
      </c>
      <c r="C499" s="35">
        <v>239209.0</v>
      </c>
      <c r="D499" s="35" t="s">
        <v>114</v>
      </c>
      <c r="E499" s="34">
        <v>45627.0</v>
      </c>
      <c r="F499" s="36">
        <f t="shared" si="4"/>
        <v>2</v>
      </c>
      <c r="G499" s="34">
        <v>45671.0</v>
      </c>
      <c r="H499" s="36">
        <f t="shared" si="5"/>
        <v>1</v>
      </c>
      <c r="I499" s="35" t="s">
        <v>39</v>
      </c>
      <c r="J499" s="39"/>
      <c r="K499" s="38"/>
      <c r="L499" s="39"/>
      <c r="M499" s="39"/>
      <c r="N499" s="35" t="s">
        <v>17</v>
      </c>
      <c r="O499" s="39"/>
      <c r="P499" s="61"/>
      <c r="Q499" s="61"/>
      <c r="R499" s="61"/>
      <c r="S499" s="61"/>
      <c r="T499" s="61"/>
      <c r="U499" s="80"/>
      <c r="V499" s="80"/>
      <c r="W499" s="80"/>
    </row>
    <row r="500">
      <c r="A500" s="34">
        <v>45705.0</v>
      </c>
      <c r="B500" s="34">
        <v>45716.0</v>
      </c>
      <c r="C500" s="35">
        <v>241948.0</v>
      </c>
      <c r="D500" s="35" t="s">
        <v>114</v>
      </c>
      <c r="E500" s="34">
        <v>45627.0</v>
      </c>
      <c r="F500" s="36">
        <f t="shared" si="4"/>
        <v>2</v>
      </c>
      <c r="G500" s="34">
        <v>45693.0</v>
      </c>
      <c r="H500" s="36">
        <f t="shared" si="5"/>
        <v>0</v>
      </c>
      <c r="I500" s="35" t="s">
        <v>39</v>
      </c>
      <c r="J500" s="39"/>
      <c r="K500" s="38"/>
      <c r="L500" s="39"/>
      <c r="M500" s="39"/>
      <c r="N500" s="35" t="s">
        <v>17</v>
      </c>
      <c r="O500" s="39"/>
      <c r="P500" s="61"/>
      <c r="Q500" s="61"/>
      <c r="R500" s="61"/>
      <c r="S500" s="61"/>
      <c r="T500" s="61"/>
      <c r="U500" s="80"/>
      <c r="V500" s="80"/>
      <c r="W500" s="80"/>
    </row>
    <row r="501">
      <c r="A501" s="34">
        <v>45705.0</v>
      </c>
      <c r="B501" s="34">
        <v>45716.0</v>
      </c>
      <c r="C501" s="35">
        <v>82045.0</v>
      </c>
      <c r="D501" s="35" t="s">
        <v>115</v>
      </c>
      <c r="E501" s="34">
        <v>44197.0</v>
      </c>
      <c r="F501" s="36">
        <f t="shared" si="4"/>
        <v>49</v>
      </c>
      <c r="G501" s="34">
        <v>44291.0</v>
      </c>
      <c r="H501" s="36">
        <f t="shared" si="5"/>
        <v>46</v>
      </c>
      <c r="I501" s="35" t="s">
        <v>62</v>
      </c>
      <c r="J501" s="39"/>
      <c r="K501" s="38"/>
      <c r="L501" s="39"/>
      <c r="M501" s="39"/>
      <c r="N501" s="35" t="s">
        <v>17</v>
      </c>
      <c r="O501" s="39"/>
      <c r="P501" s="61"/>
      <c r="Q501" s="61"/>
      <c r="R501" s="61"/>
      <c r="S501" s="61"/>
      <c r="T501" s="61"/>
      <c r="U501" s="80"/>
      <c r="V501" s="80"/>
      <c r="W501" s="80"/>
    </row>
    <row r="502">
      <c r="A502" s="34">
        <v>45705.0</v>
      </c>
      <c r="B502" s="34">
        <v>45716.0</v>
      </c>
      <c r="C502" s="35">
        <v>151239.0</v>
      </c>
      <c r="D502" s="35" t="s">
        <v>115</v>
      </c>
      <c r="E502" s="34">
        <v>44835.0</v>
      </c>
      <c r="F502" s="36">
        <f t="shared" si="4"/>
        <v>28</v>
      </c>
      <c r="G502" s="37">
        <v>44882.0</v>
      </c>
      <c r="H502" s="36">
        <f t="shared" si="5"/>
        <v>27</v>
      </c>
      <c r="I502" s="35" t="s">
        <v>62</v>
      </c>
      <c r="J502" s="39"/>
      <c r="K502" s="38"/>
      <c r="L502" s="39"/>
      <c r="M502" s="39"/>
      <c r="N502" s="35" t="s">
        <v>17</v>
      </c>
      <c r="O502" s="39"/>
      <c r="P502" s="61"/>
      <c r="Q502" s="61"/>
      <c r="R502" s="61"/>
      <c r="S502" s="61"/>
      <c r="T502" s="61"/>
      <c r="U502" s="80"/>
      <c r="V502" s="80"/>
      <c r="W502" s="80"/>
    </row>
    <row r="503">
      <c r="A503" s="34">
        <v>45705.0</v>
      </c>
      <c r="B503" s="34">
        <v>45716.0</v>
      </c>
      <c r="C503" s="35">
        <v>197571.0</v>
      </c>
      <c r="D503" s="35" t="s">
        <v>115</v>
      </c>
      <c r="E503" s="34">
        <v>45292.0</v>
      </c>
      <c r="F503" s="36">
        <f t="shared" si="4"/>
        <v>13</v>
      </c>
      <c r="G503" s="34">
        <v>45299.0</v>
      </c>
      <c r="H503" s="36">
        <f t="shared" si="5"/>
        <v>13</v>
      </c>
      <c r="I503" s="35" t="s">
        <v>39</v>
      </c>
      <c r="J503" s="39"/>
      <c r="K503" s="38"/>
      <c r="L503" s="39"/>
      <c r="M503" s="39"/>
      <c r="N503" s="35" t="s">
        <v>17</v>
      </c>
      <c r="O503" s="39"/>
      <c r="P503" s="61"/>
      <c r="Q503" s="61"/>
      <c r="R503" s="61"/>
      <c r="S503" s="61"/>
      <c r="T503" s="61"/>
      <c r="U503" s="80"/>
      <c r="V503" s="80"/>
      <c r="W503" s="80"/>
    </row>
    <row r="504">
      <c r="A504" s="34">
        <v>45705.0</v>
      </c>
      <c r="B504" s="34">
        <v>45716.0</v>
      </c>
      <c r="C504" s="35">
        <v>177060.0</v>
      </c>
      <c r="D504" s="35" t="s">
        <v>115</v>
      </c>
      <c r="E504" s="34">
        <v>44986.0</v>
      </c>
      <c r="F504" s="36">
        <f t="shared" si="4"/>
        <v>23</v>
      </c>
      <c r="G504" s="34">
        <v>45113.0</v>
      </c>
      <c r="H504" s="36">
        <f t="shared" si="5"/>
        <v>19</v>
      </c>
      <c r="I504" s="35" t="s">
        <v>62</v>
      </c>
      <c r="J504" s="39"/>
      <c r="K504" s="38"/>
      <c r="L504" s="39"/>
      <c r="M504" s="39"/>
      <c r="N504" s="35" t="s">
        <v>17</v>
      </c>
      <c r="O504" s="39"/>
      <c r="P504" s="61"/>
      <c r="Q504" s="61"/>
      <c r="R504" s="61"/>
      <c r="S504" s="61"/>
      <c r="T504" s="61"/>
      <c r="U504" s="80"/>
      <c r="V504" s="80"/>
      <c r="W504" s="80"/>
    </row>
    <row r="505">
      <c r="A505" s="34">
        <v>45705.0</v>
      </c>
      <c r="B505" s="34">
        <v>45714.0</v>
      </c>
      <c r="C505" s="35">
        <v>188790.0</v>
      </c>
      <c r="D505" s="35" t="s">
        <v>115</v>
      </c>
      <c r="E505" s="34">
        <v>45170.0</v>
      </c>
      <c r="F505" s="36">
        <f t="shared" si="4"/>
        <v>17</v>
      </c>
      <c r="G505" s="37">
        <v>45209.0</v>
      </c>
      <c r="H505" s="36">
        <f t="shared" si="5"/>
        <v>16</v>
      </c>
      <c r="I505" s="35" t="s">
        <v>49</v>
      </c>
      <c r="J505" s="35" t="s">
        <v>316</v>
      </c>
      <c r="K505" s="48">
        <v>7000.0</v>
      </c>
      <c r="L505" s="35" t="s">
        <v>68</v>
      </c>
      <c r="M505" s="34">
        <v>45715.0</v>
      </c>
      <c r="N505" s="35" t="s">
        <v>20</v>
      </c>
      <c r="O505" s="35" t="s">
        <v>712</v>
      </c>
      <c r="P505" s="61"/>
      <c r="Q505" s="61"/>
      <c r="R505" s="61"/>
      <c r="S505" s="61"/>
      <c r="T505" s="61"/>
      <c r="U505" s="80"/>
      <c r="V505" s="80"/>
      <c r="W505" s="80"/>
    </row>
    <row r="506">
      <c r="A506" s="34">
        <v>45705.0</v>
      </c>
      <c r="B506" s="34">
        <v>45707.0</v>
      </c>
      <c r="C506" s="35">
        <v>211345.0</v>
      </c>
      <c r="D506" s="35" t="s">
        <v>115</v>
      </c>
      <c r="E506" s="34">
        <v>45231.0</v>
      </c>
      <c r="F506" s="36">
        <f t="shared" si="4"/>
        <v>15</v>
      </c>
      <c r="G506" s="34">
        <v>45406.0</v>
      </c>
      <c r="H506" s="36">
        <f t="shared" si="5"/>
        <v>10</v>
      </c>
      <c r="I506" s="35" t="s">
        <v>39</v>
      </c>
      <c r="J506" s="35">
        <v>535.0</v>
      </c>
      <c r="K506" s="48">
        <v>8000.0</v>
      </c>
      <c r="L506" s="35" t="s">
        <v>54</v>
      </c>
      <c r="M506" s="34">
        <v>45707.0</v>
      </c>
      <c r="N506" s="35" t="s">
        <v>15</v>
      </c>
      <c r="O506" s="35" t="s">
        <v>55</v>
      </c>
      <c r="P506" s="61"/>
      <c r="Q506" s="61"/>
      <c r="R506" s="61"/>
      <c r="S506" s="61"/>
      <c r="T506" s="61"/>
      <c r="U506" s="80"/>
      <c r="V506" s="80"/>
      <c r="W506" s="80"/>
    </row>
    <row r="507">
      <c r="A507" s="34">
        <v>45705.0</v>
      </c>
      <c r="B507" s="34">
        <v>45716.0</v>
      </c>
      <c r="C507" s="35">
        <v>215404.0</v>
      </c>
      <c r="D507" s="35" t="s">
        <v>115</v>
      </c>
      <c r="E507" s="34">
        <v>45474.0</v>
      </c>
      <c r="F507" s="36">
        <f t="shared" si="4"/>
        <v>7</v>
      </c>
      <c r="G507" s="34">
        <v>45524.0</v>
      </c>
      <c r="H507" s="36">
        <f t="shared" si="5"/>
        <v>6</v>
      </c>
      <c r="I507" s="35" t="s">
        <v>62</v>
      </c>
      <c r="J507" s="39"/>
      <c r="K507" s="38"/>
      <c r="L507" s="39"/>
      <c r="M507" s="39"/>
      <c r="N507" s="35" t="s">
        <v>17</v>
      </c>
      <c r="O507" s="39"/>
      <c r="P507" s="61"/>
      <c r="Q507" s="61"/>
      <c r="R507" s="61"/>
      <c r="S507" s="61"/>
      <c r="T507" s="61"/>
      <c r="U507" s="80"/>
      <c r="V507" s="80"/>
      <c r="W507" s="80"/>
    </row>
    <row r="508">
      <c r="A508" s="34">
        <v>45705.0</v>
      </c>
      <c r="B508" s="34">
        <v>45708.0</v>
      </c>
      <c r="C508" s="35">
        <v>232307.0</v>
      </c>
      <c r="D508" s="35" t="s">
        <v>115</v>
      </c>
      <c r="E508" s="34">
        <v>45474.0</v>
      </c>
      <c r="F508" s="36">
        <f t="shared" si="4"/>
        <v>7</v>
      </c>
      <c r="G508" s="37">
        <v>45589.0</v>
      </c>
      <c r="H508" s="36">
        <f t="shared" si="5"/>
        <v>4</v>
      </c>
      <c r="I508" s="35" t="s">
        <v>39</v>
      </c>
      <c r="J508" s="39"/>
      <c r="K508" s="48" t="s">
        <v>157</v>
      </c>
      <c r="L508" s="35" t="s">
        <v>68</v>
      </c>
      <c r="M508" s="34">
        <v>45708.0</v>
      </c>
      <c r="N508" s="35" t="s">
        <v>20</v>
      </c>
      <c r="O508" s="35" t="s">
        <v>713</v>
      </c>
      <c r="P508" s="61"/>
      <c r="Q508" s="61"/>
      <c r="R508" s="61"/>
      <c r="S508" s="61"/>
      <c r="T508" s="61"/>
      <c r="U508" s="80"/>
      <c r="V508" s="80"/>
      <c r="W508" s="80"/>
    </row>
    <row r="509">
      <c r="A509" s="34">
        <v>45705.0</v>
      </c>
      <c r="B509" s="34">
        <v>45716.0</v>
      </c>
      <c r="C509" s="35">
        <v>231709.0</v>
      </c>
      <c r="D509" s="35" t="s">
        <v>115</v>
      </c>
      <c r="E509" s="34">
        <v>45566.0</v>
      </c>
      <c r="F509" s="36">
        <f t="shared" si="4"/>
        <v>4</v>
      </c>
      <c r="G509" s="37">
        <v>45624.0</v>
      </c>
      <c r="H509" s="36">
        <f t="shared" si="5"/>
        <v>3</v>
      </c>
      <c r="I509" s="35" t="s">
        <v>46</v>
      </c>
      <c r="J509" s="39"/>
      <c r="K509" s="38"/>
      <c r="L509" s="39"/>
      <c r="M509" s="39"/>
      <c r="N509" s="35" t="s">
        <v>17</v>
      </c>
      <c r="O509" s="39"/>
      <c r="P509" s="61"/>
      <c r="Q509" s="61"/>
      <c r="R509" s="61"/>
      <c r="S509" s="61"/>
      <c r="T509" s="61"/>
      <c r="U509" s="80"/>
      <c r="V509" s="80"/>
      <c r="W509" s="80"/>
    </row>
    <row r="510">
      <c r="A510" s="34">
        <v>45705.0</v>
      </c>
      <c r="B510" s="34">
        <v>45716.0</v>
      </c>
      <c r="C510" s="35">
        <v>131175.0</v>
      </c>
      <c r="D510" s="35" t="s">
        <v>116</v>
      </c>
      <c r="E510" s="34">
        <v>44562.0</v>
      </c>
      <c r="F510" s="36">
        <f t="shared" si="4"/>
        <v>37</v>
      </c>
      <c r="G510" s="34">
        <v>44719.0</v>
      </c>
      <c r="H510" s="36">
        <f t="shared" si="5"/>
        <v>32</v>
      </c>
      <c r="I510" s="35" t="s">
        <v>62</v>
      </c>
      <c r="J510" s="39"/>
      <c r="K510" s="38"/>
      <c r="L510" s="39"/>
      <c r="M510" s="39"/>
      <c r="N510" s="35" t="s">
        <v>17</v>
      </c>
      <c r="O510" s="39"/>
      <c r="P510" s="61"/>
      <c r="Q510" s="61"/>
      <c r="R510" s="61"/>
      <c r="S510" s="61"/>
      <c r="T510" s="61"/>
      <c r="U510" s="80"/>
      <c r="V510" s="80"/>
      <c r="W510" s="80"/>
    </row>
    <row r="511">
      <c r="A511" s="34">
        <v>45705.0</v>
      </c>
      <c r="B511" s="34">
        <v>45716.0</v>
      </c>
      <c r="C511" s="35">
        <v>70287.0</v>
      </c>
      <c r="D511" s="35" t="s">
        <v>116</v>
      </c>
      <c r="E511" s="34">
        <v>44136.0</v>
      </c>
      <c r="F511" s="36">
        <f t="shared" si="4"/>
        <v>51</v>
      </c>
      <c r="G511" s="37">
        <v>44152.0</v>
      </c>
      <c r="H511" s="36">
        <f t="shared" si="5"/>
        <v>51</v>
      </c>
      <c r="I511" s="35" t="s">
        <v>265</v>
      </c>
      <c r="J511" s="39"/>
      <c r="K511" s="38"/>
      <c r="L511" s="39"/>
      <c r="M511" s="39"/>
      <c r="N511" s="35" t="s">
        <v>17</v>
      </c>
      <c r="O511" s="39"/>
      <c r="P511" s="61"/>
      <c r="Q511" s="61"/>
      <c r="R511" s="61"/>
      <c r="S511" s="61"/>
      <c r="T511" s="61"/>
      <c r="U511" s="80"/>
      <c r="V511" s="80"/>
      <c r="W511" s="80"/>
    </row>
    <row r="512">
      <c r="A512" s="34">
        <v>45705.0</v>
      </c>
      <c r="B512" s="34">
        <v>45716.0</v>
      </c>
      <c r="C512" s="35">
        <v>191730.0</v>
      </c>
      <c r="D512" s="35" t="s">
        <v>116</v>
      </c>
      <c r="E512" s="34">
        <v>45108.0</v>
      </c>
      <c r="F512" s="36">
        <f t="shared" si="4"/>
        <v>19</v>
      </c>
      <c r="G512" s="34">
        <v>45236.0</v>
      </c>
      <c r="H512" s="36">
        <f t="shared" si="5"/>
        <v>15</v>
      </c>
      <c r="I512" s="35" t="s">
        <v>49</v>
      </c>
      <c r="J512" s="39"/>
      <c r="K512" s="38"/>
      <c r="L512" s="39"/>
      <c r="M512" s="39"/>
      <c r="N512" s="35" t="s">
        <v>17</v>
      </c>
      <c r="O512" s="39"/>
      <c r="P512" s="61"/>
      <c r="Q512" s="61"/>
      <c r="R512" s="61"/>
      <c r="S512" s="61"/>
      <c r="T512" s="61"/>
      <c r="U512" s="80"/>
      <c r="V512" s="80"/>
      <c r="W512" s="80"/>
    </row>
    <row r="513">
      <c r="A513" s="34">
        <v>45705.0</v>
      </c>
      <c r="B513" s="34">
        <v>45716.0</v>
      </c>
      <c r="C513" s="35">
        <v>175324.0</v>
      </c>
      <c r="D513" s="35" t="s">
        <v>116</v>
      </c>
      <c r="E513" s="34">
        <v>45047.0</v>
      </c>
      <c r="F513" s="36">
        <f t="shared" si="4"/>
        <v>21</v>
      </c>
      <c r="G513" s="34">
        <v>45104.0</v>
      </c>
      <c r="H513" s="36">
        <f t="shared" si="5"/>
        <v>20</v>
      </c>
      <c r="I513" s="35" t="s">
        <v>62</v>
      </c>
      <c r="J513" s="39"/>
      <c r="K513" s="38"/>
      <c r="L513" s="39"/>
      <c r="M513" s="39"/>
      <c r="N513" s="35" t="s">
        <v>17</v>
      </c>
      <c r="O513" s="39"/>
      <c r="P513" s="61"/>
      <c r="Q513" s="61"/>
      <c r="R513" s="61"/>
      <c r="S513" s="61"/>
      <c r="T513" s="61"/>
      <c r="U513" s="80"/>
      <c r="V513" s="80"/>
      <c r="W513" s="80"/>
    </row>
    <row r="514">
      <c r="A514" s="34">
        <v>45705.0</v>
      </c>
      <c r="B514" s="34">
        <v>45716.0</v>
      </c>
      <c r="C514" s="35">
        <v>208236.0</v>
      </c>
      <c r="D514" s="35" t="s">
        <v>116</v>
      </c>
      <c r="E514" s="34">
        <v>45352.0</v>
      </c>
      <c r="F514" s="36">
        <f t="shared" si="4"/>
        <v>11</v>
      </c>
      <c r="G514" s="34">
        <v>45379.0</v>
      </c>
      <c r="H514" s="36">
        <f t="shared" si="5"/>
        <v>11</v>
      </c>
      <c r="I514" s="35" t="s">
        <v>62</v>
      </c>
      <c r="J514" s="39"/>
      <c r="K514" s="38"/>
      <c r="L514" s="39"/>
      <c r="M514" s="39"/>
      <c r="N514" s="35" t="s">
        <v>17</v>
      </c>
      <c r="O514" s="39"/>
      <c r="P514" s="61"/>
      <c r="Q514" s="61"/>
      <c r="R514" s="61"/>
      <c r="S514" s="61"/>
      <c r="T514" s="61"/>
      <c r="U514" s="80"/>
      <c r="V514" s="80"/>
      <c r="W514" s="80"/>
    </row>
    <row r="515">
      <c r="A515" s="34">
        <v>45705.0</v>
      </c>
      <c r="B515" s="34">
        <v>45716.0</v>
      </c>
      <c r="C515" s="35">
        <v>232132.0</v>
      </c>
      <c r="D515" s="35" t="s">
        <v>116</v>
      </c>
      <c r="E515" s="34">
        <v>45536.0</v>
      </c>
      <c r="F515" s="36">
        <f t="shared" si="4"/>
        <v>5</v>
      </c>
      <c r="G515" s="37">
        <v>45588.0</v>
      </c>
      <c r="H515" s="36">
        <f t="shared" si="5"/>
        <v>4</v>
      </c>
      <c r="I515" s="35" t="s">
        <v>49</v>
      </c>
      <c r="J515" s="39"/>
      <c r="K515" s="38"/>
      <c r="L515" s="39"/>
      <c r="M515" s="39"/>
      <c r="N515" s="35" t="s">
        <v>17</v>
      </c>
      <c r="O515" s="39"/>
      <c r="P515" s="61"/>
      <c r="Q515" s="61"/>
      <c r="R515" s="61"/>
      <c r="S515" s="61"/>
      <c r="T515" s="61"/>
      <c r="U515" s="80"/>
      <c r="V515" s="80"/>
      <c r="W515" s="80"/>
    </row>
    <row r="516">
      <c r="A516" s="34">
        <v>45705.0</v>
      </c>
      <c r="B516" s="34">
        <v>45716.0</v>
      </c>
      <c r="C516" s="35">
        <v>193678.0</v>
      </c>
      <c r="D516" s="35" t="s">
        <v>116</v>
      </c>
      <c r="E516" s="34">
        <v>45108.0</v>
      </c>
      <c r="F516" s="36">
        <f t="shared" si="4"/>
        <v>19</v>
      </c>
      <c r="G516" s="37">
        <v>45252.0</v>
      </c>
      <c r="H516" s="36">
        <f t="shared" si="5"/>
        <v>15</v>
      </c>
      <c r="I516" s="35" t="s">
        <v>39</v>
      </c>
      <c r="J516" s="39"/>
      <c r="K516" s="38"/>
      <c r="L516" s="39"/>
      <c r="M516" s="39"/>
      <c r="N516" s="35" t="s">
        <v>17</v>
      </c>
      <c r="O516" s="39"/>
      <c r="P516" s="61"/>
      <c r="Q516" s="61"/>
      <c r="R516" s="61"/>
      <c r="S516" s="61"/>
      <c r="T516" s="61"/>
      <c r="U516" s="80"/>
      <c r="V516" s="80"/>
      <c r="W516" s="80"/>
    </row>
    <row r="517">
      <c r="A517" s="34">
        <v>45705.0</v>
      </c>
      <c r="B517" s="34">
        <v>45716.0</v>
      </c>
      <c r="C517" s="35">
        <v>65144.0</v>
      </c>
      <c r="D517" s="35" t="s">
        <v>116</v>
      </c>
      <c r="E517" s="34">
        <v>44044.0</v>
      </c>
      <c r="F517" s="36">
        <f t="shared" si="4"/>
        <v>54</v>
      </c>
      <c r="G517" s="34">
        <v>44095.0</v>
      </c>
      <c r="H517" s="36">
        <f t="shared" si="5"/>
        <v>53</v>
      </c>
      <c r="I517" s="35" t="s">
        <v>39</v>
      </c>
      <c r="J517" s="39"/>
      <c r="K517" s="38"/>
      <c r="L517" s="39"/>
      <c r="M517" s="39"/>
      <c r="N517" s="35" t="s">
        <v>17</v>
      </c>
      <c r="O517" s="39"/>
      <c r="P517" s="61"/>
      <c r="Q517" s="61"/>
      <c r="R517" s="61"/>
      <c r="S517" s="61"/>
      <c r="T517" s="61"/>
      <c r="U517" s="80"/>
      <c r="V517" s="80"/>
      <c r="W517" s="80"/>
    </row>
    <row r="518">
      <c r="A518" s="34">
        <v>45705.0</v>
      </c>
      <c r="B518" s="34">
        <v>45716.0</v>
      </c>
      <c r="C518" s="35">
        <v>146690.0</v>
      </c>
      <c r="D518" s="35" t="s">
        <v>116</v>
      </c>
      <c r="E518" s="34">
        <v>44470.0</v>
      </c>
      <c r="F518" s="36">
        <f t="shared" si="4"/>
        <v>40</v>
      </c>
      <c r="G518" s="34">
        <v>44842.0</v>
      </c>
      <c r="H518" s="36">
        <f t="shared" si="5"/>
        <v>28</v>
      </c>
      <c r="I518" s="35" t="s">
        <v>39</v>
      </c>
      <c r="J518" s="39"/>
      <c r="K518" s="38"/>
      <c r="L518" s="39"/>
      <c r="M518" s="39"/>
      <c r="N518" s="35" t="s">
        <v>17</v>
      </c>
      <c r="O518" s="39"/>
      <c r="P518" s="61"/>
      <c r="Q518" s="61"/>
      <c r="R518" s="61"/>
      <c r="S518" s="61"/>
      <c r="T518" s="61"/>
      <c r="U518" s="80"/>
      <c r="V518" s="80"/>
      <c r="W518" s="80"/>
    </row>
    <row r="519">
      <c r="A519" s="34">
        <v>45705.0</v>
      </c>
      <c r="B519" s="34">
        <v>45716.0</v>
      </c>
      <c r="C519" s="35">
        <v>235315.0</v>
      </c>
      <c r="D519" s="35" t="s">
        <v>116</v>
      </c>
      <c r="E519" s="34">
        <v>45566.0</v>
      </c>
      <c r="F519" s="36">
        <f t="shared" si="4"/>
        <v>4</v>
      </c>
      <c r="G519" s="37">
        <v>45621.0</v>
      </c>
      <c r="H519" s="36">
        <f t="shared" si="5"/>
        <v>3</v>
      </c>
      <c r="I519" s="35" t="s">
        <v>39</v>
      </c>
      <c r="J519" s="39"/>
      <c r="K519" s="38"/>
      <c r="L519" s="39"/>
      <c r="M519" s="39"/>
      <c r="N519" s="35" t="s">
        <v>17</v>
      </c>
      <c r="O519" s="39"/>
      <c r="P519" s="61"/>
      <c r="Q519" s="61"/>
      <c r="R519" s="61"/>
      <c r="S519" s="61"/>
      <c r="T519" s="61"/>
      <c r="U519" s="80"/>
      <c r="V519" s="80"/>
      <c r="W519" s="80"/>
    </row>
    <row r="520">
      <c r="A520" s="34">
        <v>45705.0</v>
      </c>
      <c r="B520" s="34">
        <v>45716.0</v>
      </c>
      <c r="C520" s="35">
        <v>175482.0</v>
      </c>
      <c r="D520" s="35" t="s">
        <v>116</v>
      </c>
      <c r="E520" s="34">
        <v>45047.0</v>
      </c>
      <c r="F520" s="36">
        <f t="shared" si="4"/>
        <v>21</v>
      </c>
      <c r="G520" s="34">
        <v>45099.0</v>
      </c>
      <c r="H520" s="36">
        <f t="shared" si="5"/>
        <v>20</v>
      </c>
      <c r="I520" s="35" t="s">
        <v>39</v>
      </c>
      <c r="J520" s="39"/>
      <c r="K520" s="38"/>
      <c r="L520" s="39"/>
      <c r="M520" s="39"/>
      <c r="N520" s="35" t="s">
        <v>17</v>
      </c>
      <c r="O520" s="39"/>
      <c r="P520" s="61"/>
      <c r="Q520" s="61"/>
      <c r="R520" s="61"/>
      <c r="S520" s="61"/>
      <c r="T520" s="61"/>
      <c r="U520" s="80"/>
      <c r="V520" s="80"/>
      <c r="W520" s="80"/>
    </row>
    <row r="521">
      <c r="A521" s="34">
        <v>45705.0</v>
      </c>
      <c r="B521" s="34">
        <v>45716.0</v>
      </c>
      <c r="C521" s="35">
        <v>208930.0</v>
      </c>
      <c r="D521" s="35" t="s">
        <v>116</v>
      </c>
      <c r="E521" s="34">
        <v>45261.0</v>
      </c>
      <c r="F521" s="36">
        <f t="shared" si="4"/>
        <v>14</v>
      </c>
      <c r="G521" s="34">
        <v>45385.0</v>
      </c>
      <c r="H521" s="36">
        <f t="shared" si="5"/>
        <v>10</v>
      </c>
      <c r="I521" s="35" t="s">
        <v>39</v>
      </c>
      <c r="J521" s="39"/>
      <c r="K521" s="38"/>
      <c r="L521" s="39"/>
      <c r="M521" s="39"/>
      <c r="N521" s="35" t="s">
        <v>17</v>
      </c>
      <c r="O521" s="39"/>
      <c r="P521" s="61"/>
      <c r="Q521" s="61"/>
      <c r="R521" s="61"/>
      <c r="S521" s="61"/>
      <c r="T521" s="61"/>
      <c r="U521" s="80"/>
      <c r="V521" s="80"/>
      <c r="W521" s="80"/>
    </row>
    <row r="522">
      <c r="A522" s="34">
        <v>45705.0</v>
      </c>
      <c r="B522" s="34">
        <v>45716.0</v>
      </c>
      <c r="C522" s="35">
        <v>225811.0</v>
      </c>
      <c r="D522" s="35" t="s">
        <v>116</v>
      </c>
      <c r="E522" s="34">
        <v>44805.0</v>
      </c>
      <c r="F522" s="36">
        <f t="shared" si="4"/>
        <v>29</v>
      </c>
      <c r="G522" s="34">
        <v>45527.0</v>
      </c>
      <c r="H522" s="36">
        <f t="shared" si="5"/>
        <v>6</v>
      </c>
      <c r="I522" s="35" t="s">
        <v>39</v>
      </c>
      <c r="J522" s="39"/>
      <c r="K522" s="38"/>
      <c r="L522" s="39"/>
      <c r="M522" s="39"/>
      <c r="N522" s="35" t="s">
        <v>17</v>
      </c>
      <c r="O522" s="39"/>
      <c r="P522" s="61"/>
      <c r="Q522" s="61"/>
      <c r="R522" s="61"/>
      <c r="S522" s="61"/>
      <c r="T522" s="61"/>
      <c r="U522" s="80"/>
      <c r="V522" s="80"/>
      <c r="W522" s="80"/>
    </row>
    <row r="523">
      <c r="A523" s="34">
        <v>45705.0</v>
      </c>
      <c r="B523" s="34">
        <v>45716.0</v>
      </c>
      <c r="C523" s="35">
        <v>234397.0</v>
      </c>
      <c r="D523" s="35" t="s">
        <v>116</v>
      </c>
      <c r="E523" s="34">
        <v>45566.0</v>
      </c>
      <c r="F523" s="36">
        <f t="shared" si="4"/>
        <v>4</v>
      </c>
      <c r="G523" s="37">
        <v>45610.0</v>
      </c>
      <c r="H523" s="36">
        <f t="shared" si="5"/>
        <v>3</v>
      </c>
      <c r="I523" s="35" t="s">
        <v>39</v>
      </c>
      <c r="J523" s="39"/>
      <c r="K523" s="38"/>
      <c r="L523" s="39"/>
      <c r="M523" s="39"/>
      <c r="N523" s="35" t="s">
        <v>17</v>
      </c>
      <c r="O523" s="39"/>
      <c r="P523" s="61"/>
      <c r="Q523" s="61"/>
      <c r="R523" s="61"/>
      <c r="S523" s="61"/>
      <c r="T523" s="61"/>
      <c r="U523" s="80"/>
      <c r="V523" s="80"/>
      <c r="W523" s="80"/>
    </row>
    <row r="524">
      <c r="A524" s="34">
        <v>45705.0</v>
      </c>
      <c r="B524" s="34">
        <v>45716.0</v>
      </c>
      <c r="C524" s="35">
        <v>238013.0</v>
      </c>
      <c r="D524" s="35" t="s">
        <v>116</v>
      </c>
      <c r="E524" s="34">
        <v>45566.0</v>
      </c>
      <c r="F524" s="36">
        <f t="shared" si="4"/>
        <v>4</v>
      </c>
      <c r="G524" s="34">
        <v>45659.0</v>
      </c>
      <c r="H524" s="36">
        <f t="shared" si="5"/>
        <v>1</v>
      </c>
      <c r="I524" s="35" t="s">
        <v>39</v>
      </c>
      <c r="J524" s="39"/>
      <c r="K524" s="38"/>
      <c r="L524" s="39"/>
      <c r="M524" s="39"/>
      <c r="N524" s="35" t="s">
        <v>17</v>
      </c>
      <c r="O524" s="39"/>
      <c r="P524" s="61"/>
      <c r="Q524" s="61"/>
      <c r="R524" s="61"/>
      <c r="S524" s="61"/>
      <c r="T524" s="61"/>
      <c r="U524" s="80"/>
      <c r="V524" s="80"/>
      <c r="W524" s="80"/>
    </row>
    <row r="525">
      <c r="A525" s="34">
        <v>45705.0</v>
      </c>
      <c r="B525" s="34">
        <v>45716.0</v>
      </c>
      <c r="C525" s="35">
        <v>242670.0</v>
      </c>
      <c r="D525" s="35" t="s">
        <v>116</v>
      </c>
      <c r="E525" s="34">
        <v>45658.0</v>
      </c>
      <c r="F525" s="36">
        <f t="shared" si="4"/>
        <v>1</v>
      </c>
      <c r="G525" s="34">
        <v>45333.0</v>
      </c>
      <c r="H525" s="36">
        <f t="shared" si="5"/>
        <v>12</v>
      </c>
      <c r="I525" s="35" t="s">
        <v>62</v>
      </c>
      <c r="J525" s="39"/>
      <c r="K525" s="38"/>
      <c r="L525" s="39"/>
      <c r="M525" s="39"/>
      <c r="N525" s="35" t="s">
        <v>17</v>
      </c>
      <c r="O525" s="39"/>
      <c r="P525" s="61"/>
      <c r="Q525" s="61"/>
      <c r="R525" s="61"/>
      <c r="S525" s="61"/>
      <c r="T525" s="61"/>
      <c r="U525" s="80"/>
      <c r="V525" s="80"/>
      <c r="W525" s="80"/>
    </row>
    <row r="526">
      <c r="A526" s="34">
        <v>45705.0</v>
      </c>
      <c r="B526" s="34">
        <v>45716.0</v>
      </c>
      <c r="C526" s="35">
        <v>80761.0</v>
      </c>
      <c r="D526" s="35" t="s">
        <v>117</v>
      </c>
      <c r="E526" s="34">
        <v>44197.0</v>
      </c>
      <c r="F526" s="36">
        <f t="shared" si="4"/>
        <v>49</v>
      </c>
      <c r="G526" s="34">
        <v>44299.0</v>
      </c>
      <c r="H526" s="36">
        <f t="shared" si="5"/>
        <v>46</v>
      </c>
      <c r="I526" s="35" t="s">
        <v>43</v>
      </c>
      <c r="J526" s="39"/>
      <c r="K526" s="38"/>
      <c r="L526" s="39"/>
      <c r="M526" s="39"/>
      <c r="N526" s="35" t="s">
        <v>17</v>
      </c>
      <c r="O526" s="39"/>
      <c r="P526" s="61"/>
      <c r="Q526" s="61"/>
      <c r="R526" s="61"/>
      <c r="S526" s="61"/>
      <c r="T526" s="61"/>
      <c r="U526" s="80"/>
      <c r="V526" s="80"/>
      <c r="W526" s="80"/>
    </row>
    <row r="527">
      <c r="A527" s="34">
        <v>45705.0</v>
      </c>
      <c r="B527" s="34">
        <v>45716.0</v>
      </c>
      <c r="C527" s="35">
        <v>141737.0</v>
      </c>
      <c r="D527" s="35" t="s">
        <v>117</v>
      </c>
      <c r="E527" s="34">
        <v>43617.0</v>
      </c>
      <c r="F527" s="36">
        <f t="shared" si="4"/>
        <v>68</v>
      </c>
      <c r="G527" s="34">
        <v>44798.0</v>
      </c>
      <c r="H527" s="36">
        <f t="shared" si="5"/>
        <v>30</v>
      </c>
      <c r="I527" s="35" t="s">
        <v>39</v>
      </c>
      <c r="J527" s="39"/>
      <c r="K527" s="38"/>
      <c r="L527" s="39"/>
      <c r="M527" s="39"/>
      <c r="N527" s="35" t="s">
        <v>17</v>
      </c>
      <c r="O527" s="39"/>
      <c r="P527" s="61"/>
      <c r="Q527" s="61"/>
      <c r="R527" s="61"/>
      <c r="S527" s="61"/>
      <c r="T527" s="61"/>
      <c r="U527" s="80"/>
      <c r="V527" s="80"/>
      <c r="W527" s="80"/>
    </row>
    <row r="528">
      <c r="A528" s="34">
        <v>45708.0</v>
      </c>
      <c r="B528" s="34">
        <v>45708.0</v>
      </c>
      <c r="C528" s="35">
        <v>189822.0</v>
      </c>
      <c r="D528" s="35" t="s">
        <v>117</v>
      </c>
      <c r="E528" s="34">
        <v>45200.0</v>
      </c>
      <c r="F528" s="36">
        <f t="shared" si="4"/>
        <v>16</v>
      </c>
      <c r="G528" s="37">
        <v>45218.0</v>
      </c>
      <c r="H528" s="36">
        <f t="shared" si="5"/>
        <v>16</v>
      </c>
      <c r="I528" s="35" t="s">
        <v>62</v>
      </c>
      <c r="J528" s="35">
        <v>102.0</v>
      </c>
      <c r="K528" s="48">
        <v>5000.0</v>
      </c>
      <c r="L528" s="35" t="s">
        <v>68</v>
      </c>
      <c r="M528" s="34">
        <v>45708.0</v>
      </c>
      <c r="N528" s="35" t="s">
        <v>21</v>
      </c>
      <c r="O528" s="35" t="s">
        <v>714</v>
      </c>
      <c r="P528" s="61"/>
      <c r="Q528" s="61"/>
      <c r="R528" s="61"/>
      <c r="S528" s="61"/>
      <c r="T528" s="61"/>
      <c r="U528" s="80"/>
      <c r="V528" s="80"/>
      <c r="W528" s="80"/>
    </row>
    <row r="529">
      <c r="A529" s="34">
        <v>45705.0</v>
      </c>
      <c r="B529" s="34">
        <v>45716.0</v>
      </c>
      <c r="C529" s="35">
        <v>233154.0</v>
      </c>
      <c r="D529" s="35" t="s">
        <v>117</v>
      </c>
      <c r="E529" s="34">
        <v>45536.0</v>
      </c>
      <c r="F529" s="36">
        <f t="shared" si="4"/>
        <v>5</v>
      </c>
      <c r="G529" s="34">
        <v>45600.0</v>
      </c>
      <c r="H529" s="36">
        <f t="shared" si="5"/>
        <v>3</v>
      </c>
      <c r="I529" s="35" t="s">
        <v>62</v>
      </c>
      <c r="J529" s="39"/>
      <c r="K529" s="38"/>
      <c r="L529" s="39"/>
      <c r="M529" s="39"/>
      <c r="N529" s="35" t="s">
        <v>17</v>
      </c>
      <c r="O529" s="39"/>
      <c r="P529" s="61"/>
      <c r="Q529" s="61"/>
      <c r="R529" s="61"/>
      <c r="S529" s="61"/>
      <c r="T529" s="61"/>
      <c r="U529" s="80"/>
      <c r="V529" s="80"/>
      <c r="W529" s="80"/>
    </row>
    <row r="530">
      <c r="A530" s="34">
        <v>45705.0</v>
      </c>
      <c r="B530" s="34">
        <v>45716.0</v>
      </c>
      <c r="C530" s="35">
        <v>199417.0</v>
      </c>
      <c r="D530" s="35" t="s">
        <v>117</v>
      </c>
      <c r="E530" s="34">
        <v>45231.0</v>
      </c>
      <c r="F530" s="36">
        <f t="shared" si="4"/>
        <v>15</v>
      </c>
      <c r="G530" s="34">
        <v>45309.0</v>
      </c>
      <c r="H530" s="36">
        <f t="shared" si="5"/>
        <v>13</v>
      </c>
      <c r="I530" s="35" t="s">
        <v>62</v>
      </c>
      <c r="J530" s="39"/>
      <c r="K530" s="38"/>
      <c r="L530" s="39"/>
      <c r="M530" s="39"/>
      <c r="N530" s="35" t="s">
        <v>17</v>
      </c>
      <c r="O530" s="39"/>
      <c r="P530" s="61"/>
      <c r="Q530" s="61"/>
      <c r="R530" s="61"/>
      <c r="S530" s="61"/>
      <c r="T530" s="61"/>
      <c r="U530" s="80"/>
      <c r="V530" s="80"/>
      <c r="W530" s="80"/>
    </row>
    <row r="531">
      <c r="A531" s="34">
        <v>45705.0</v>
      </c>
      <c r="B531" s="34">
        <v>45709.0</v>
      </c>
      <c r="C531" s="35">
        <v>191909.0</v>
      </c>
      <c r="D531" s="35" t="s">
        <v>117</v>
      </c>
      <c r="E531" s="34">
        <v>45200.0</v>
      </c>
      <c r="F531" s="36">
        <f t="shared" si="4"/>
        <v>16</v>
      </c>
      <c r="G531" s="34">
        <v>45238.0</v>
      </c>
      <c r="H531" s="36">
        <f t="shared" si="5"/>
        <v>15</v>
      </c>
      <c r="I531" s="35" t="s">
        <v>39</v>
      </c>
      <c r="J531" s="35">
        <v>504.0</v>
      </c>
      <c r="K531" s="38"/>
      <c r="L531" s="35" t="s">
        <v>68</v>
      </c>
      <c r="M531" s="34">
        <v>45709.0</v>
      </c>
      <c r="N531" s="35" t="s">
        <v>20</v>
      </c>
      <c r="O531" s="35" t="s">
        <v>715</v>
      </c>
      <c r="P531" s="61"/>
      <c r="Q531" s="61"/>
      <c r="R531" s="61"/>
      <c r="S531" s="61"/>
      <c r="T531" s="61"/>
      <c r="U531" s="80"/>
      <c r="V531" s="80"/>
      <c r="W531" s="80"/>
    </row>
    <row r="532">
      <c r="A532" s="34">
        <v>45705.0</v>
      </c>
      <c r="B532" s="34">
        <v>45716.0</v>
      </c>
      <c r="C532" s="35">
        <v>201213.0</v>
      </c>
      <c r="D532" s="35" t="s">
        <v>117</v>
      </c>
      <c r="E532" s="34">
        <v>45170.0</v>
      </c>
      <c r="F532" s="36">
        <f t="shared" si="4"/>
        <v>17</v>
      </c>
      <c r="G532" s="34">
        <v>45325.0</v>
      </c>
      <c r="H532" s="36">
        <f t="shared" si="5"/>
        <v>12</v>
      </c>
      <c r="I532" s="35" t="s">
        <v>62</v>
      </c>
      <c r="J532" s="39"/>
      <c r="K532" s="38"/>
      <c r="L532" s="39"/>
      <c r="M532" s="39"/>
      <c r="N532" s="35" t="s">
        <v>17</v>
      </c>
      <c r="O532" s="39"/>
      <c r="P532" s="61"/>
      <c r="Q532" s="61"/>
      <c r="R532" s="61"/>
      <c r="S532" s="61"/>
      <c r="T532" s="61"/>
      <c r="U532" s="80"/>
      <c r="V532" s="80"/>
      <c r="W532" s="80"/>
    </row>
    <row r="533">
      <c r="A533" s="34">
        <v>45705.0</v>
      </c>
      <c r="B533" s="34">
        <v>45716.0</v>
      </c>
      <c r="C533" s="35">
        <v>204588.0</v>
      </c>
      <c r="D533" s="35" t="s">
        <v>117</v>
      </c>
      <c r="E533" s="34">
        <v>45231.0</v>
      </c>
      <c r="F533" s="36">
        <f t="shared" si="4"/>
        <v>15</v>
      </c>
      <c r="G533" s="34">
        <v>45353.0</v>
      </c>
      <c r="H533" s="36">
        <f t="shared" si="5"/>
        <v>11</v>
      </c>
      <c r="I533" s="35" t="s">
        <v>67</v>
      </c>
      <c r="J533" s="39"/>
      <c r="K533" s="38"/>
      <c r="L533" s="39"/>
      <c r="M533" s="39"/>
      <c r="N533" s="35" t="s">
        <v>17</v>
      </c>
      <c r="O533" s="39"/>
      <c r="P533" s="61"/>
      <c r="Q533" s="61"/>
      <c r="R533" s="61"/>
      <c r="S533" s="61"/>
      <c r="T533" s="61"/>
      <c r="U533" s="80"/>
      <c r="V533" s="80"/>
      <c r="W533" s="80"/>
    </row>
    <row r="534">
      <c r="A534" s="34">
        <v>45695.0</v>
      </c>
      <c r="B534" s="34">
        <v>45707.0</v>
      </c>
      <c r="C534" s="35">
        <v>207969.0</v>
      </c>
      <c r="D534" s="35" t="s">
        <v>117</v>
      </c>
      <c r="E534" s="34">
        <v>45292.0</v>
      </c>
      <c r="F534" s="36">
        <f t="shared" si="4"/>
        <v>13</v>
      </c>
      <c r="G534" s="34">
        <v>45385.0</v>
      </c>
      <c r="H534" s="36">
        <f t="shared" si="5"/>
        <v>10</v>
      </c>
      <c r="I534" s="35" t="s">
        <v>62</v>
      </c>
      <c r="J534" s="39"/>
      <c r="K534" s="48" t="s">
        <v>74</v>
      </c>
      <c r="L534" s="39"/>
      <c r="M534" s="39"/>
      <c r="N534" s="35" t="s">
        <v>21</v>
      </c>
      <c r="O534" s="35" t="s">
        <v>208</v>
      </c>
      <c r="P534" s="61"/>
      <c r="Q534" s="61"/>
      <c r="R534" s="61"/>
      <c r="S534" s="61"/>
      <c r="T534" s="61"/>
      <c r="U534" s="80"/>
      <c r="V534" s="80"/>
      <c r="W534" s="80"/>
    </row>
    <row r="535">
      <c r="A535" s="34">
        <v>45705.0</v>
      </c>
      <c r="B535" s="34">
        <v>45716.0</v>
      </c>
      <c r="C535" s="35">
        <v>216966.0</v>
      </c>
      <c r="D535" s="35" t="s">
        <v>117</v>
      </c>
      <c r="E535" s="34">
        <v>45296.0</v>
      </c>
      <c r="F535" s="36">
        <f t="shared" si="4"/>
        <v>13</v>
      </c>
      <c r="G535" s="34">
        <v>45418.0</v>
      </c>
      <c r="H535" s="36">
        <f t="shared" si="5"/>
        <v>9</v>
      </c>
      <c r="I535" s="35" t="s">
        <v>39</v>
      </c>
      <c r="J535" s="39"/>
      <c r="K535" s="38"/>
      <c r="L535" s="39"/>
      <c r="M535" s="39"/>
      <c r="N535" s="35" t="s">
        <v>17</v>
      </c>
      <c r="O535" s="39"/>
      <c r="P535" s="61"/>
      <c r="Q535" s="61"/>
      <c r="R535" s="61"/>
      <c r="S535" s="61"/>
      <c r="T535" s="61"/>
      <c r="U535" s="80"/>
      <c r="V535" s="80"/>
      <c r="W535" s="80"/>
    </row>
    <row r="536">
      <c r="A536" s="34">
        <v>45705.0</v>
      </c>
      <c r="B536" s="34">
        <v>45716.0</v>
      </c>
      <c r="C536" s="35">
        <v>227527.0</v>
      </c>
      <c r="D536" s="35" t="s">
        <v>117</v>
      </c>
      <c r="E536" s="34">
        <v>45536.0</v>
      </c>
      <c r="F536" s="36">
        <f t="shared" si="4"/>
        <v>5</v>
      </c>
      <c r="G536" s="34">
        <v>45545.0</v>
      </c>
      <c r="H536" s="36">
        <f t="shared" si="5"/>
        <v>5</v>
      </c>
      <c r="I536" s="35" t="s">
        <v>39</v>
      </c>
      <c r="J536" s="39"/>
      <c r="K536" s="38"/>
      <c r="L536" s="39"/>
      <c r="M536" s="39"/>
      <c r="N536" s="35" t="s">
        <v>17</v>
      </c>
      <c r="O536" s="39"/>
      <c r="P536" s="61"/>
      <c r="Q536" s="61"/>
      <c r="R536" s="61"/>
      <c r="S536" s="61"/>
      <c r="T536" s="61"/>
      <c r="U536" s="80"/>
      <c r="V536" s="80"/>
      <c r="W536" s="80"/>
    </row>
    <row r="537">
      <c r="A537" s="34">
        <v>45705.0</v>
      </c>
      <c r="B537" s="34">
        <v>45716.0</v>
      </c>
      <c r="C537" s="35">
        <v>168122.0</v>
      </c>
      <c r="D537" s="35" t="s">
        <v>117</v>
      </c>
      <c r="E537" s="34">
        <v>45566.0</v>
      </c>
      <c r="F537" s="36">
        <f t="shared" si="4"/>
        <v>4</v>
      </c>
      <c r="G537" s="37">
        <v>45588.0</v>
      </c>
      <c r="H537" s="36">
        <f t="shared" si="5"/>
        <v>4</v>
      </c>
      <c r="I537" s="35" t="s">
        <v>39</v>
      </c>
      <c r="J537" s="39"/>
      <c r="K537" s="38"/>
      <c r="L537" s="39"/>
      <c r="M537" s="39"/>
      <c r="N537" s="35" t="s">
        <v>17</v>
      </c>
      <c r="O537" s="39"/>
      <c r="P537" s="61"/>
      <c r="Q537" s="61"/>
      <c r="R537" s="61"/>
      <c r="S537" s="61"/>
      <c r="T537" s="61"/>
      <c r="U537" s="80"/>
      <c r="V537" s="80"/>
      <c r="W537" s="80"/>
    </row>
    <row r="538">
      <c r="A538" s="34">
        <v>45705.0</v>
      </c>
      <c r="B538" s="34">
        <v>45716.0</v>
      </c>
      <c r="C538" s="35">
        <v>235879.0</v>
      </c>
      <c r="D538" s="35" t="s">
        <v>117</v>
      </c>
      <c r="E538" s="34">
        <v>45597.0</v>
      </c>
      <c r="F538" s="36">
        <f t="shared" si="4"/>
        <v>3</v>
      </c>
      <c r="G538" s="37">
        <v>45625.0</v>
      </c>
      <c r="H538" s="36">
        <f t="shared" si="5"/>
        <v>2</v>
      </c>
      <c r="I538" s="35" t="s">
        <v>39</v>
      </c>
      <c r="J538" s="39"/>
      <c r="K538" s="38"/>
      <c r="L538" s="39"/>
      <c r="M538" s="39"/>
      <c r="N538" s="35" t="s">
        <v>17</v>
      </c>
      <c r="O538" s="39"/>
      <c r="P538" s="61"/>
      <c r="Q538" s="61"/>
      <c r="R538" s="61"/>
      <c r="S538" s="61"/>
      <c r="T538" s="61"/>
      <c r="U538" s="80"/>
      <c r="V538" s="80"/>
      <c r="W538" s="80"/>
    </row>
    <row r="539">
      <c r="A539" s="34">
        <v>45705.0</v>
      </c>
      <c r="B539" s="34">
        <v>45716.0</v>
      </c>
      <c r="C539" s="35">
        <v>238184.0</v>
      </c>
      <c r="D539" s="35" t="s">
        <v>117</v>
      </c>
      <c r="E539" s="34">
        <v>45536.0</v>
      </c>
      <c r="F539" s="36">
        <f t="shared" si="4"/>
        <v>5</v>
      </c>
      <c r="G539" s="34">
        <v>45665.0</v>
      </c>
      <c r="H539" s="36">
        <f t="shared" si="5"/>
        <v>1</v>
      </c>
      <c r="I539" s="35" t="s">
        <v>49</v>
      </c>
      <c r="J539" s="39"/>
      <c r="K539" s="38"/>
      <c r="L539" s="39"/>
      <c r="M539" s="39"/>
      <c r="N539" s="35" t="s">
        <v>17</v>
      </c>
      <c r="O539" s="39"/>
      <c r="P539" s="61"/>
      <c r="Q539" s="61"/>
      <c r="R539" s="61"/>
      <c r="S539" s="61"/>
      <c r="T539" s="61"/>
      <c r="U539" s="80"/>
      <c r="V539" s="80"/>
      <c r="W539" s="80"/>
    </row>
    <row r="540">
      <c r="A540" s="34">
        <v>45705.0</v>
      </c>
      <c r="B540" s="34">
        <v>45716.0</v>
      </c>
      <c r="C540" s="35">
        <v>219932.0</v>
      </c>
      <c r="D540" s="35" t="s">
        <v>117</v>
      </c>
      <c r="E540" s="34">
        <v>45536.0</v>
      </c>
      <c r="F540" s="36">
        <f t="shared" si="4"/>
        <v>5</v>
      </c>
      <c r="G540" s="34">
        <v>45684.0</v>
      </c>
      <c r="H540" s="36">
        <f t="shared" si="5"/>
        <v>1</v>
      </c>
      <c r="I540" s="35" t="s">
        <v>39</v>
      </c>
      <c r="J540" s="39"/>
      <c r="K540" s="38"/>
      <c r="L540" s="39"/>
      <c r="M540" s="39"/>
      <c r="N540" s="35" t="s">
        <v>17</v>
      </c>
      <c r="O540" s="39"/>
      <c r="P540" s="61"/>
      <c r="Q540" s="61"/>
      <c r="R540" s="61"/>
      <c r="S540" s="61"/>
      <c r="T540" s="61"/>
      <c r="U540" s="80"/>
      <c r="V540" s="80"/>
      <c r="W540" s="80"/>
    </row>
    <row r="541">
      <c r="A541" s="34">
        <v>45705.0</v>
      </c>
      <c r="B541" s="34">
        <v>45716.0</v>
      </c>
      <c r="C541" s="35">
        <v>242277.0</v>
      </c>
      <c r="D541" s="35" t="s">
        <v>117</v>
      </c>
      <c r="E541" s="34">
        <v>45627.0</v>
      </c>
      <c r="F541" s="36">
        <f t="shared" si="4"/>
        <v>2</v>
      </c>
      <c r="G541" s="34">
        <v>45695.0</v>
      </c>
      <c r="H541" s="36">
        <f t="shared" si="5"/>
        <v>0</v>
      </c>
      <c r="I541" s="35" t="s">
        <v>47</v>
      </c>
      <c r="J541" s="39"/>
      <c r="K541" s="38"/>
      <c r="L541" s="39"/>
      <c r="M541" s="39"/>
      <c r="N541" s="35" t="s">
        <v>17</v>
      </c>
      <c r="O541" s="39"/>
      <c r="P541" s="61"/>
      <c r="Q541" s="61"/>
      <c r="R541" s="61"/>
      <c r="S541" s="61"/>
      <c r="T541" s="61"/>
      <c r="U541" s="80"/>
      <c r="V541" s="80"/>
      <c r="W541" s="80"/>
    </row>
    <row r="542">
      <c r="A542" s="34">
        <v>45705.0</v>
      </c>
      <c r="B542" s="34">
        <v>45716.0</v>
      </c>
      <c r="C542" s="35">
        <v>151321.0</v>
      </c>
      <c r="D542" s="35" t="s">
        <v>125</v>
      </c>
      <c r="E542" s="34">
        <v>44835.0</v>
      </c>
      <c r="F542" s="36">
        <f t="shared" si="4"/>
        <v>28</v>
      </c>
      <c r="G542" s="37">
        <v>44886.0</v>
      </c>
      <c r="H542" s="36">
        <f t="shared" si="5"/>
        <v>27</v>
      </c>
      <c r="I542" s="35" t="s">
        <v>43</v>
      </c>
      <c r="J542" s="39"/>
      <c r="K542" s="38"/>
      <c r="L542" s="39"/>
      <c r="M542" s="39"/>
      <c r="N542" s="35" t="s">
        <v>17</v>
      </c>
      <c r="O542" s="39"/>
      <c r="P542" s="61"/>
      <c r="Q542" s="61"/>
      <c r="R542" s="61"/>
      <c r="S542" s="61"/>
      <c r="T542" s="61"/>
      <c r="U542" s="80"/>
      <c r="V542" s="80"/>
      <c r="W542" s="80"/>
    </row>
    <row r="543">
      <c r="A543" s="34">
        <v>45705.0</v>
      </c>
      <c r="B543" s="34">
        <v>45716.0</v>
      </c>
      <c r="C543" s="35">
        <v>222864.0</v>
      </c>
      <c r="D543" s="35" t="s">
        <v>125</v>
      </c>
      <c r="E543" s="34">
        <v>45444.0</v>
      </c>
      <c r="F543" s="36">
        <f t="shared" si="4"/>
        <v>8</v>
      </c>
      <c r="G543" s="34">
        <v>45499.0</v>
      </c>
      <c r="H543" s="36">
        <f t="shared" si="5"/>
        <v>7</v>
      </c>
      <c r="I543" s="35" t="s">
        <v>62</v>
      </c>
      <c r="J543" s="39"/>
      <c r="K543" s="38"/>
      <c r="L543" s="39"/>
      <c r="M543" s="39"/>
      <c r="N543" s="35" t="s">
        <v>17</v>
      </c>
      <c r="O543" s="39"/>
      <c r="P543" s="61"/>
      <c r="Q543" s="61"/>
      <c r="R543" s="61"/>
      <c r="S543" s="61"/>
      <c r="T543" s="61"/>
      <c r="U543" s="80"/>
      <c r="V543" s="80"/>
      <c r="W543" s="80"/>
    </row>
    <row r="544">
      <c r="A544" s="34">
        <v>45705.0</v>
      </c>
      <c r="B544" s="34">
        <v>45716.0</v>
      </c>
      <c r="C544" s="35">
        <v>177614.0</v>
      </c>
      <c r="D544" s="35" t="s">
        <v>125</v>
      </c>
      <c r="E544" s="34">
        <v>45047.0</v>
      </c>
      <c r="F544" s="36">
        <f t="shared" si="4"/>
        <v>21</v>
      </c>
      <c r="G544" s="34">
        <v>45114.0</v>
      </c>
      <c r="H544" s="36">
        <f t="shared" si="5"/>
        <v>19</v>
      </c>
      <c r="I544" s="35" t="s">
        <v>268</v>
      </c>
      <c r="J544" s="39"/>
      <c r="K544" s="38"/>
      <c r="L544" s="39"/>
      <c r="M544" s="39"/>
      <c r="N544" s="35" t="s">
        <v>17</v>
      </c>
      <c r="O544" s="39"/>
      <c r="P544" s="61"/>
      <c r="Q544" s="61"/>
      <c r="R544" s="61"/>
      <c r="S544" s="61"/>
      <c r="T544" s="61"/>
      <c r="U544" s="80"/>
      <c r="V544" s="80"/>
      <c r="W544" s="80"/>
    </row>
    <row r="545">
      <c r="A545" s="34">
        <v>45705.0</v>
      </c>
      <c r="B545" s="34">
        <v>45716.0</v>
      </c>
      <c r="C545" s="35">
        <v>216590.0</v>
      </c>
      <c r="D545" s="35" t="s">
        <v>125</v>
      </c>
      <c r="E545" s="34">
        <v>45383.0</v>
      </c>
      <c r="F545" s="36">
        <f t="shared" si="4"/>
        <v>10</v>
      </c>
      <c r="G545" s="34">
        <v>45446.0</v>
      </c>
      <c r="H545" s="36">
        <f t="shared" si="5"/>
        <v>8</v>
      </c>
      <c r="I545" s="35" t="s">
        <v>43</v>
      </c>
      <c r="J545" s="39"/>
      <c r="K545" s="38"/>
      <c r="L545" s="39"/>
      <c r="M545" s="39"/>
      <c r="N545" s="35" t="s">
        <v>17</v>
      </c>
      <c r="O545" s="39"/>
      <c r="P545" s="61"/>
      <c r="Q545" s="61"/>
      <c r="R545" s="61"/>
      <c r="S545" s="61"/>
      <c r="T545" s="61"/>
      <c r="U545" s="80"/>
      <c r="V545" s="80"/>
      <c r="W545" s="80"/>
    </row>
    <row r="546">
      <c r="A546" s="34">
        <v>45705.0</v>
      </c>
      <c r="B546" s="34">
        <v>45716.0</v>
      </c>
      <c r="C546" s="35">
        <v>206627.0</v>
      </c>
      <c r="D546" s="35" t="s">
        <v>125</v>
      </c>
      <c r="E546" s="34">
        <v>45231.0</v>
      </c>
      <c r="F546" s="36">
        <f t="shared" si="4"/>
        <v>15</v>
      </c>
      <c r="G546" s="34">
        <v>45366.0</v>
      </c>
      <c r="H546" s="36">
        <f t="shared" si="5"/>
        <v>11</v>
      </c>
      <c r="I546" s="35" t="s">
        <v>62</v>
      </c>
      <c r="J546" s="39"/>
      <c r="K546" s="38"/>
      <c r="L546" s="39"/>
      <c r="M546" s="39"/>
      <c r="N546" s="35" t="s">
        <v>17</v>
      </c>
      <c r="O546" s="39"/>
      <c r="P546" s="61"/>
      <c r="Q546" s="61"/>
      <c r="R546" s="61"/>
      <c r="S546" s="61"/>
      <c r="T546" s="61"/>
      <c r="U546" s="80"/>
      <c r="V546" s="80"/>
      <c r="W546" s="80"/>
    </row>
    <row r="547">
      <c r="A547" s="34">
        <v>45705.0</v>
      </c>
      <c r="B547" s="34">
        <v>45716.0</v>
      </c>
      <c r="C547" s="35">
        <v>235688.0</v>
      </c>
      <c r="D547" s="35" t="s">
        <v>125</v>
      </c>
      <c r="E547" s="34">
        <v>45505.0</v>
      </c>
      <c r="F547" s="36">
        <f t="shared" si="4"/>
        <v>6</v>
      </c>
      <c r="G547" s="37">
        <v>45624.0</v>
      </c>
      <c r="H547" s="36">
        <f t="shared" si="5"/>
        <v>3</v>
      </c>
      <c r="I547" s="35" t="s">
        <v>136</v>
      </c>
      <c r="J547" s="39"/>
      <c r="K547" s="38"/>
      <c r="L547" s="39"/>
      <c r="M547" s="39"/>
      <c r="N547" s="35" t="s">
        <v>17</v>
      </c>
      <c r="O547" s="39"/>
      <c r="P547" s="61"/>
      <c r="Q547" s="61"/>
      <c r="R547" s="61"/>
      <c r="S547" s="61"/>
      <c r="T547" s="61"/>
      <c r="U547" s="80"/>
      <c r="V547" s="80"/>
      <c r="W547" s="80"/>
    </row>
    <row r="548">
      <c r="A548" s="34">
        <v>45705.0</v>
      </c>
      <c r="B548" s="34">
        <v>45716.0</v>
      </c>
      <c r="C548" s="35">
        <v>202677.0</v>
      </c>
      <c r="D548" s="35" t="s">
        <v>125</v>
      </c>
      <c r="E548" s="34">
        <v>45323.0</v>
      </c>
      <c r="F548" s="36">
        <f t="shared" si="4"/>
        <v>12</v>
      </c>
      <c r="G548" s="34">
        <v>45338.0</v>
      </c>
      <c r="H548" s="36">
        <f t="shared" si="5"/>
        <v>12</v>
      </c>
      <c r="I548" s="35" t="s">
        <v>62</v>
      </c>
      <c r="J548" s="39"/>
      <c r="K548" s="38"/>
      <c r="L548" s="39"/>
      <c r="M548" s="39"/>
      <c r="N548" s="35" t="s">
        <v>17</v>
      </c>
      <c r="O548" s="39"/>
      <c r="P548" s="61"/>
      <c r="Q548" s="61"/>
      <c r="R548" s="61"/>
      <c r="S548" s="61"/>
      <c r="T548" s="61"/>
      <c r="U548" s="80"/>
      <c r="V548" s="80"/>
      <c r="W548" s="80"/>
    </row>
    <row r="549">
      <c r="A549" s="34">
        <v>45705.0</v>
      </c>
      <c r="B549" s="34">
        <v>45716.0</v>
      </c>
      <c r="C549" s="35">
        <v>237940.0</v>
      </c>
      <c r="D549" s="35" t="s">
        <v>125</v>
      </c>
      <c r="E549" s="34">
        <v>45444.0</v>
      </c>
      <c r="F549" s="36">
        <f t="shared" si="4"/>
        <v>8</v>
      </c>
      <c r="G549" s="37">
        <v>45656.0</v>
      </c>
      <c r="H549" s="36">
        <f t="shared" si="5"/>
        <v>1</v>
      </c>
      <c r="I549" s="35" t="s">
        <v>62</v>
      </c>
      <c r="J549" s="39"/>
      <c r="K549" s="38"/>
      <c r="L549" s="39"/>
      <c r="M549" s="39"/>
      <c r="N549" s="35" t="s">
        <v>17</v>
      </c>
      <c r="O549" s="39"/>
      <c r="P549" s="61"/>
      <c r="Q549" s="61"/>
      <c r="R549" s="61"/>
      <c r="S549" s="61"/>
      <c r="T549" s="61"/>
      <c r="U549" s="80"/>
      <c r="V549" s="80"/>
      <c r="W549" s="80"/>
    </row>
    <row r="550">
      <c r="A550" s="34">
        <v>45705.0</v>
      </c>
      <c r="B550" s="34">
        <v>45716.0</v>
      </c>
      <c r="C550" s="35">
        <v>238696.0</v>
      </c>
      <c r="D550" s="35" t="s">
        <v>125</v>
      </c>
      <c r="E550" s="34">
        <v>45627.0</v>
      </c>
      <c r="F550" s="36">
        <f t="shared" si="4"/>
        <v>2</v>
      </c>
      <c r="G550" s="34">
        <v>45671.0</v>
      </c>
      <c r="H550" s="36">
        <f t="shared" si="5"/>
        <v>1</v>
      </c>
      <c r="I550" s="35" t="s">
        <v>268</v>
      </c>
      <c r="J550" s="39"/>
      <c r="K550" s="38"/>
      <c r="L550" s="39"/>
      <c r="M550" s="39"/>
      <c r="N550" s="35" t="s">
        <v>17</v>
      </c>
      <c r="O550" s="39"/>
      <c r="P550" s="61"/>
      <c r="Q550" s="61"/>
      <c r="R550" s="61"/>
      <c r="S550" s="61"/>
      <c r="T550" s="61"/>
      <c r="U550" s="80"/>
      <c r="V550" s="80"/>
      <c r="W550" s="80"/>
    </row>
    <row r="551">
      <c r="A551" s="34">
        <v>45705.0</v>
      </c>
      <c r="B551" s="34">
        <v>45716.0</v>
      </c>
      <c r="C551" s="35">
        <v>146372.0</v>
      </c>
      <c r="D551" s="35" t="s">
        <v>125</v>
      </c>
      <c r="E551" s="34">
        <v>44713.0</v>
      </c>
      <c r="F551" s="36">
        <f t="shared" si="4"/>
        <v>32</v>
      </c>
      <c r="G551" s="34">
        <v>44839.0</v>
      </c>
      <c r="H551" s="36">
        <f t="shared" si="5"/>
        <v>28</v>
      </c>
      <c r="I551" s="35" t="s">
        <v>67</v>
      </c>
      <c r="J551" s="39"/>
      <c r="K551" s="38"/>
      <c r="L551" s="39"/>
      <c r="M551" s="39"/>
      <c r="N551" s="35" t="s">
        <v>17</v>
      </c>
      <c r="O551" s="39"/>
      <c r="P551" s="61"/>
      <c r="Q551" s="61"/>
      <c r="R551" s="61"/>
      <c r="S551" s="61"/>
      <c r="T551" s="61"/>
      <c r="U551" s="80"/>
      <c r="V551" s="80"/>
      <c r="W551" s="80"/>
    </row>
    <row r="552">
      <c r="A552" s="34">
        <v>45705.0</v>
      </c>
      <c r="B552" s="34">
        <v>45716.0</v>
      </c>
      <c r="C552" s="35">
        <v>235585.0</v>
      </c>
      <c r="D552" s="35" t="s">
        <v>125</v>
      </c>
      <c r="E552" s="34">
        <v>45597.0</v>
      </c>
      <c r="F552" s="36">
        <f t="shared" si="4"/>
        <v>3</v>
      </c>
      <c r="G552" s="37">
        <v>45625.0</v>
      </c>
      <c r="H552" s="36">
        <f t="shared" si="5"/>
        <v>2</v>
      </c>
      <c r="I552" s="35" t="s">
        <v>43</v>
      </c>
      <c r="J552" s="39"/>
      <c r="K552" s="38"/>
      <c r="L552" s="39"/>
      <c r="M552" s="39"/>
      <c r="N552" s="35" t="s">
        <v>17</v>
      </c>
      <c r="O552" s="39"/>
      <c r="P552" s="61"/>
      <c r="Q552" s="61"/>
      <c r="R552" s="61"/>
      <c r="S552" s="61"/>
      <c r="T552" s="61"/>
      <c r="U552" s="80"/>
      <c r="V552" s="80"/>
      <c r="W552" s="80"/>
    </row>
    <row r="553">
      <c r="A553" s="34">
        <v>45705.0</v>
      </c>
      <c r="B553" s="34">
        <v>45716.0</v>
      </c>
      <c r="C553" s="35">
        <v>238312.0</v>
      </c>
      <c r="D553" s="35" t="s">
        <v>125</v>
      </c>
      <c r="E553" s="34">
        <v>45536.0</v>
      </c>
      <c r="F553" s="36">
        <f t="shared" si="4"/>
        <v>5</v>
      </c>
      <c r="G553" s="34">
        <v>45664.0</v>
      </c>
      <c r="H553" s="36">
        <f t="shared" si="5"/>
        <v>1</v>
      </c>
      <c r="I553" s="35" t="s">
        <v>39</v>
      </c>
      <c r="J553" s="39"/>
      <c r="K553" s="38"/>
      <c r="L553" s="39"/>
      <c r="M553" s="39"/>
      <c r="N553" s="35" t="s">
        <v>17</v>
      </c>
      <c r="O553" s="39"/>
      <c r="P553" s="61"/>
      <c r="Q553" s="61"/>
      <c r="R553" s="61"/>
      <c r="S553" s="61"/>
      <c r="T553" s="61"/>
      <c r="U553" s="80"/>
      <c r="V553" s="80"/>
      <c r="W553" s="80"/>
    </row>
    <row r="554">
      <c r="A554" s="34">
        <v>45705.0</v>
      </c>
      <c r="B554" s="34">
        <v>45716.0</v>
      </c>
      <c r="C554" s="35">
        <v>181215.0</v>
      </c>
      <c r="D554" s="35" t="s">
        <v>125</v>
      </c>
      <c r="E554" s="34">
        <v>45108.0</v>
      </c>
      <c r="F554" s="36">
        <f t="shared" si="4"/>
        <v>19</v>
      </c>
      <c r="G554" s="34">
        <v>45145.0</v>
      </c>
      <c r="H554" s="36">
        <f t="shared" si="5"/>
        <v>18</v>
      </c>
      <c r="I554" s="35" t="s">
        <v>39</v>
      </c>
      <c r="J554" s="39"/>
      <c r="K554" s="38"/>
      <c r="L554" s="39"/>
      <c r="M554" s="39"/>
      <c r="N554" s="35" t="s">
        <v>17</v>
      </c>
      <c r="O554" s="39"/>
      <c r="P554" s="61"/>
      <c r="Q554" s="61"/>
      <c r="R554" s="61"/>
      <c r="S554" s="61"/>
      <c r="T554" s="61"/>
      <c r="U554" s="80"/>
      <c r="V554" s="80"/>
      <c r="W554" s="80"/>
    </row>
    <row r="555">
      <c r="A555" s="34">
        <v>45705.0</v>
      </c>
      <c r="B555" s="34">
        <v>45716.0</v>
      </c>
      <c r="C555" s="35">
        <v>197586.0</v>
      </c>
      <c r="D555" s="35" t="s">
        <v>125</v>
      </c>
      <c r="E555" s="34">
        <v>45200.0</v>
      </c>
      <c r="F555" s="36">
        <f t="shared" si="4"/>
        <v>16</v>
      </c>
      <c r="G555" s="34">
        <v>45299.0</v>
      </c>
      <c r="H555" s="36">
        <f t="shared" si="5"/>
        <v>13</v>
      </c>
      <c r="I555" s="35" t="s">
        <v>67</v>
      </c>
      <c r="J555" s="39"/>
      <c r="K555" s="38"/>
      <c r="L555" s="39"/>
      <c r="M555" s="39"/>
      <c r="N555" s="35" t="s">
        <v>17</v>
      </c>
      <c r="O555" s="39"/>
      <c r="P555" s="61"/>
      <c r="Q555" s="61"/>
      <c r="R555" s="61"/>
      <c r="S555" s="61"/>
      <c r="T555" s="61"/>
      <c r="U555" s="80"/>
      <c r="V555" s="80"/>
      <c r="W555" s="80"/>
    </row>
    <row r="556">
      <c r="A556" s="34">
        <v>45705.0</v>
      </c>
      <c r="B556" s="34">
        <v>45716.0</v>
      </c>
      <c r="C556" s="35">
        <v>207479.0</v>
      </c>
      <c r="D556" s="35" t="s">
        <v>125</v>
      </c>
      <c r="E556" s="34">
        <v>45292.0</v>
      </c>
      <c r="F556" s="36">
        <f t="shared" si="4"/>
        <v>13</v>
      </c>
      <c r="G556" s="34">
        <v>45373.0</v>
      </c>
      <c r="H556" s="36">
        <f t="shared" si="5"/>
        <v>11</v>
      </c>
      <c r="I556" s="35" t="s">
        <v>39</v>
      </c>
      <c r="J556" s="39"/>
      <c r="K556" s="38"/>
      <c r="L556" s="39"/>
      <c r="M556" s="39"/>
      <c r="N556" s="35" t="s">
        <v>17</v>
      </c>
      <c r="O556" s="39"/>
      <c r="P556" s="61"/>
      <c r="Q556" s="61"/>
      <c r="R556" s="61"/>
      <c r="S556" s="61"/>
      <c r="T556" s="61"/>
      <c r="U556" s="80"/>
      <c r="V556" s="80"/>
      <c r="W556" s="80"/>
    </row>
    <row r="557">
      <c r="A557" s="34">
        <v>45705.0</v>
      </c>
      <c r="B557" s="34">
        <v>45716.0</v>
      </c>
      <c r="C557" s="35">
        <v>217615.0</v>
      </c>
      <c r="D557" s="35" t="s">
        <v>125</v>
      </c>
      <c r="E557" s="34">
        <v>45413.0</v>
      </c>
      <c r="F557" s="36">
        <f t="shared" si="4"/>
        <v>9</v>
      </c>
      <c r="G557" s="34">
        <v>45455.0</v>
      </c>
      <c r="H557" s="36">
        <f t="shared" si="5"/>
        <v>8</v>
      </c>
      <c r="I557" s="35" t="s">
        <v>39</v>
      </c>
      <c r="J557" s="39"/>
      <c r="K557" s="38"/>
      <c r="L557" s="39"/>
      <c r="M557" s="39"/>
      <c r="N557" s="35" t="s">
        <v>17</v>
      </c>
      <c r="O557" s="39"/>
      <c r="P557" s="61"/>
      <c r="Q557" s="61"/>
      <c r="R557" s="61"/>
      <c r="S557" s="61"/>
      <c r="T557" s="61"/>
      <c r="U557" s="80"/>
      <c r="V557" s="80"/>
      <c r="W557" s="80"/>
    </row>
    <row r="558">
      <c r="A558" s="34">
        <v>45705.0</v>
      </c>
      <c r="B558" s="34">
        <v>45716.0</v>
      </c>
      <c r="C558" s="35">
        <v>223093.0</v>
      </c>
      <c r="D558" s="35" t="s">
        <v>125</v>
      </c>
      <c r="E558" s="34">
        <v>45444.0</v>
      </c>
      <c r="F558" s="36">
        <f t="shared" si="4"/>
        <v>8</v>
      </c>
      <c r="G558" s="34">
        <v>45502.0</v>
      </c>
      <c r="H558" s="36">
        <f t="shared" si="5"/>
        <v>6</v>
      </c>
      <c r="I558" s="35" t="s">
        <v>287</v>
      </c>
      <c r="J558" s="39"/>
      <c r="K558" s="38"/>
      <c r="L558" s="39"/>
      <c r="M558" s="39"/>
      <c r="N558" s="35" t="s">
        <v>17</v>
      </c>
      <c r="O558" s="39"/>
      <c r="P558" s="61"/>
      <c r="Q558" s="61"/>
      <c r="R558" s="61"/>
      <c r="S558" s="61"/>
      <c r="T558" s="61"/>
      <c r="U558" s="80"/>
      <c r="V558" s="80"/>
      <c r="W558" s="80"/>
    </row>
    <row r="559">
      <c r="A559" s="34">
        <v>45705.0</v>
      </c>
      <c r="B559" s="34">
        <v>45716.0</v>
      </c>
      <c r="C559" s="35">
        <v>227544.0</v>
      </c>
      <c r="D559" s="35" t="s">
        <v>125</v>
      </c>
      <c r="E559" s="34">
        <v>45505.0</v>
      </c>
      <c r="F559" s="36">
        <f t="shared" si="4"/>
        <v>6</v>
      </c>
      <c r="G559" s="34">
        <v>45547.0</v>
      </c>
      <c r="H559" s="36">
        <f t="shared" si="5"/>
        <v>5</v>
      </c>
      <c r="I559" s="35" t="s">
        <v>46</v>
      </c>
      <c r="J559" s="39"/>
      <c r="K559" s="38"/>
      <c r="L559" s="39"/>
      <c r="M559" s="39"/>
      <c r="N559" s="35" t="s">
        <v>17</v>
      </c>
      <c r="O559" s="39"/>
      <c r="P559" s="61"/>
      <c r="Q559" s="61"/>
      <c r="R559" s="61"/>
      <c r="S559" s="61"/>
      <c r="T559" s="61"/>
      <c r="U559" s="80"/>
      <c r="V559" s="80"/>
      <c r="W559" s="80"/>
    </row>
    <row r="560">
      <c r="A560" s="34">
        <v>45705.0</v>
      </c>
      <c r="B560" s="34">
        <v>45716.0</v>
      </c>
      <c r="C560" s="35">
        <v>232812.0</v>
      </c>
      <c r="D560" s="35" t="s">
        <v>125</v>
      </c>
      <c r="E560" s="34">
        <v>45505.0</v>
      </c>
      <c r="F560" s="36">
        <f t="shared" si="4"/>
        <v>6</v>
      </c>
      <c r="G560" s="37">
        <v>45595.0</v>
      </c>
      <c r="H560" s="36">
        <f t="shared" si="5"/>
        <v>3</v>
      </c>
      <c r="I560" s="35" t="s">
        <v>39</v>
      </c>
      <c r="J560" s="39"/>
      <c r="K560" s="38"/>
      <c r="L560" s="39"/>
      <c r="M560" s="39"/>
      <c r="N560" s="35" t="s">
        <v>17</v>
      </c>
      <c r="O560" s="39"/>
      <c r="P560" s="61"/>
      <c r="Q560" s="61"/>
      <c r="R560" s="61"/>
      <c r="S560" s="61"/>
      <c r="T560" s="61"/>
      <c r="U560" s="80"/>
      <c r="V560" s="80"/>
      <c r="W560" s="80"/>
    </row>
    <row r="561">
      <c r="A561" s="34">
        <v>45705.0</v>
      </c>
      <c r="B561" s="34">
        <v>45716.0</v>
      </c>
      <c r="C561" s="35">
        <v>240802.0</v>
      </c>
      <c r="D561" s="35" t="s">
        <v>125</v>
      </c>
      <c r="E561" s="34">
        <v>45597.0</v>
      </c>
      <c r="F561" s="36">
        <f t="shared" si="4"/>
        <v>3</v>
      </c>
      <c r="G561" s="34">
        <v>45686.0</v>
      </c>
      <c r="H561" s="36">
        <f t="shared" si="5"/>
        <v>0</v>
      </c>
      <c r="I561" s="35" t="s">
        <v>39</v>
      </c>
      <c r="J561" s="39"/>
      <c r="K561" s="38"/>
      <c r="L561" s="39"/>
      <c r="M561" s="39"/>
      <c r="N561" s="35" t="s">
        <v>17</v>
      </c>
      <c r="O561" s="39"/>
      <c r="P561" s="61"/>
      <c r="Q561" s="61"/>
      <c r="R561" s="61"/>
      <c r="S561" s="61"/>
      <c r="T561" s="61"/>
      <c r="U561" s="80"/>
      <c r="V561" s="80"/>
      <c r="W561" s="80"/>
    </row>
    <row r="562">
      <c r="A562" s="34">
        <v>45705.0</v>
      </c>
      <c r="B562" s="34">
        <v>45716.0</v>
      </c>
      <c r="C562" s="35">
        <v>241245.0</v>
      </c>
      <c r="D562" s="35" t="s">
        <v>128</v>
      </c>
      <c r="E562" s="34">
        <v>45566.0</v>
      </c>
      <c r="F562" s="36">
        <f t="shared" si="4"/>
        <v>4</v>
      </c>
      <c r="G562" s="34">
        <v>45687.0</v>
      </c>
      <c r="H562" s="36">
        <f t="shared" si="5"/>
        <v>0</v>
      </c>
      <c r="I562" s="35" t="s">
        <v>265</v>
      </c>
      <c r="J562" s="39"/>
      <c r="K562" s="38"/>
      <c r="L562" s="39"/>
      <c r="M562" s="39"/>
      <c r="N562" s="35" t="s">
        <v>17</v>
      </c>
      <c r="O562" s="39"/>
      <c r="P562" s="61"/>
      <c r="Q562" s="61"/>
      <c r="R562" s="61"/>
      <c r="S562" s="61"/>
      <c r="T562" s="61"/>
      <c r="U562" s="80"/>
      <c r="V562" s="80"/>
      <c r="W562" s="80"/>
    </row>
    <row r="563">
      <c r="A563" s="34">
        <v>45705.0</v>
      </c>
      <c r="B563" s="34">
        <v>45716.0</v>
      </c>
      <c r="C563" s="35">
        <v>63024.0</v>
      </c>
      <c r="D563" s="35" t="s">
        <v>128</v>
      </c>
      <c r="E563" s="34">
        <v>44044.0</v>
      </c>
      <c r="F563" s="36">
        <f t="shared" si="4"/>
        <v>54</v>
      </c>
      <c r="G563" s="34">
        <v>44090.0</v>
      </c>
      <c r="H563" s="36">
        <f t="shared" si="5"/>
        <v>53</v>
      </c>
      <c r="I563" s="35" t="s">
        <v>49</v>
      </c>
      <c r="J563" s="39"/>
      <c r="K563" s="38"/>
      <c r="L563" s="39"/>
      <c r="M563" s="39"/>
      <c r="N563" s="35" t="s">
        <v>17</v>
      </c>
      <c r="O563" s="39"/>
      <c r="P563" s="61"/>
      <c r="Q563" s="61"/>
      <c r="R563" s="61"/>
      <c r="S563" s="61"/>
      <c r="T563" s="61"/>
      <c r="U563" s="80"/>
      <c r="V563" s="80"/>
      <c r="W563" s="80"/>
    </row>
    <row r="564">
      <c r="A564" s="34">
        <v>45705.0</v>
      </c>
      <c r="B564" s="34">
        <v>45716.0</v>
      </c>
      <c r="C564" s="35">
        <v>104784.0</v>
      </c>
      <c r="D564" s="35" t="s">
        <v>128</v>
      </c>
      <c r="E564" s="34">
        <v>44378.0</v>
      </c>
      <c r="F564" s="36">
        <f t="shared" si="4"/>
        <v>43</v>
      </c>
      <c r="G564" s="37">
        <v>44497.0</v>
      </c>
      <c r="H564" s="36">
        <f t="shared" si="5"/>
        <v>40</v>
      </c>
      <c r="I564" s="35" t="s">
        <v>62</v>
      </c>
      <c r="J564" s="39"/>
      <c r="K564" s="38"/>
      <c r="L564" s="39"/>
      <c r="M564" s="39"/>
      <c r="N564" s="35" t="s">
        <v>17</v>
      </c>
      <c r="O564" s="39"/>
      <c r="P564" s="61"/>
      <c r="Q564" s="61"/>
      <c r="R564" s="61"/>
      <c r="S564" s="61"/>
      <c r="T564" s="61"/>
      <c r="U564" s="80"/>
      <c r="V564" s="80"/>
      <c r="W564" s="80"/>
    </row>
    <row r="565">
      <c r="A565" s="34">
        <v>45705.0</v>
      </c>
      <c r="B565" s="34">
        <v>45716.0</v>
      </c>
      <c r="C565" s="35">
        <v>150016.0</v>
      </c>
      <c r="D565" s="35" t="s">
        <v>128</v>
      </c>
      <c r="E565" s="34">
        <v>44835.0</v>
      </c>
      <c r="F565" s="36">
        <f t="shared" si="4"/>
        <v>28</v>
      </c>
      <c r="G565" s="37">
        <v>44879.0</v>
      </c>
      <c r="H565" s="36">
        <f t="shared" si="5"/>
        <v>27</v>
      </c>
      <c r="I565" s="35" t="s">
        <v>39</v>
      </c>
      <c r="J565" s="39"/>
      <c r="K565" s="38"/>
      <c r="L565" s="39"/>
      <c r="M565" s="39"/>
      <c r="N565" s="35" t="s">
        <v>17</v>
      </c>
      <c r="O565" s="39"/>
      <c r="P565" s="61"/>
      <c r="Q565" s="61"/>
      <c r="R565" s="61"/>
      <c r="S565" s="61"/>
      <c r="T565" s="61"/>
      <c r="U565" s="80"/>
      <c r="V565" s="80"/>
      <c r="W565" s="80"/>
    </row>
    <row r="566">
      <c r="A566" s="34">
        <v>45705.0</v>
      </c>
      <c r="B566" s="34">
        <v>45716.0</v>
      </c>
      <c r="C566" s="35">
        <v>219481.0</v>
      </c>
      <c r="D566" s="35" t="s">
        <v>128</v>
      </c>
      <c r="E566" s="34">
        <v>45413.0</v>
      </c>
      <c r="F566" s="36">
        <f t="shared" si="4"/>
        <v>9</v>
      </c>
      <c r="G566" s="34">
        <v>45478.0</v>
      </c>
      <c r="H566" s="36">
        <f t="shared" si="5"/>
        <v>7</v>
      </c>
      <c r="I566" s="35" t="s">
        <v>39</v>
      </c>
      <c r="J566" s="39"/>
      <c r="K566" s="38"/>
      <c r="L566" s="39"/>
      <c r="M566" s="39"/>
      <c r="N566" s="35" t="s">
        <v>17</v>
      </c>
      <c r="O566" s="39"/>
      <c r="P566" s="61"/>
      <c r="Q566" s="61"/>
      <c r="R566" s="61"/>
      <c r="S566" s="61"/>
      <c r="T566" s="61"/>
      <c r="U566" s="80"/>
      <c r="V566" s="80"/>
      <c r="W566" s="80"/>
    </row>
    <row r="567">
      <c r="A567" s="34">
        <v>45705.0</v>
      </c>
      <c r="B567" s="34">
        <v>45716.0</v>
      </c>
      <c r="C567" s="35">
        <v>237429.0</v>
      </c>
      <c r="D567" s="35" t="s">
        <v>128</v>
      </c>
      <c r="E567" s="34">
        <v>45627.0</v>
      </c>
      <c r="F567" s="36">
        <f t="shared" si="4"/>
        <v>2</v>
      </c>
      <c r="G567" s="37">
        <v>45651.0</v>
      </c>
      <c r="H567" s="36">
        <f t="shared" si="5"/>
        <v>2</v>
      </c>
      <c r="I567" s="35" t="s">
        <v>268</v>
      </c>
      <c r="J567" s="39"/>
      <c r="K567" s="38"/>
      <c r="L567" s="39"/>
      <c r="M567" s="39"/>
      <c r="N567" s="35" t="s">
        <v>17</v>
      </c>
      <c r="O567" s="39"/>
      <c r="P567" s="61"/>
      <c r="Q567" s="61"/>
      <c r="R567" s="61"/>
      <c r="S567" s="61"/>
      <c r="T567" s="61"/>
      <c r="U567" s="80"/>
      <c r="V567" s="80"/>
      <c r="W567" s="80"/>
    </row>
    <row r="568">
      <c r="A568" s="34">
        <v>45705.0</v>
      </c>
      <c r="B568" s="34">
        <v>45716.0</v>
      </c>
      <c r="C568" s="35">
        <v>192144.0</v>
      </c>
      <c r="D568" s="35" t="s">
        <v>128</v>
      </c>
      <c r="E568" s="34">
        <v>45139.0</v>
      </c>
      <c r="F568" s="36">
        <f t="shared" si="4"/>
        <v>18</v>
      </c>
      <c r="G568" s="34">
        <v>45302.0</v>
      </c>
      <c r="H568" s="36">
        <f t="shared" si="5"/>
        <v>13</v>
      </c>
      <c r="I568" s="35" t="s">
        <v>39</v>
      </c>
      <c r="J568" s="39"/>
      <c r="K568" s="38"/>
      <c r="L568" s="39"/>
      <c r="M568" s="39"/>
      <c r="N568" s="35" t="s">
        <v>17</v>
      </c>
      <c r="O568" s="39"/>
      <c r="P568" s="61"/>
      <c r="Q568" s="61"/>
      <c r="R568" s="61"/>
      <c r="S568" s="61"/>
      <c r="T568" s="61"/>
      <c r="U568" s="80"/>
      <c r="V568" s="80"/>
      <c r="W568" s="80"/>
    </row>
    <row r="569">
      <c r="A569" s="34">
        <v>45705.0</v>
      </c>
      <c r="B569" s="34">
        <v>45716.0</v>
      </c>
      <c r="C569" s="35">
        <v>172156.0</v>
      </c>
      <c r="D569" s="35" t="s">
        <v>128</v>
      </c>
      <c r="E569" s="34">
        <v>45047.0</v>
      </c>
      <c r="F569" s="36">
        <f t="shared" si="4"/>
        <v>21</v>
      </c>
      <c r="G569" s="34">
        <v>45070.0</v>
      </c>
      <c r="H569" s="36">
        <f t="shared" si="5"/>
        <v>21</v>
      </c>
      <c r="I569" s="35" t="s">
        <v>39</v>
      </c>
      <c r="J569" s="39"/>
      <c r="K569" s="38"/>
      <c r="L569" s="39"/>
      <c r="M569" s="39"/>
      <c r="N569" s="35" t="s">
        <v>17</v>
      </c>
      <c r="O569" s="39"/>
      <c r="P569" s="61"/>
      <c r="Q569" s="61"/>
      <c r="R569" s="61"/>
      <c r="S569" s="61"/>
      <c r="T569" s="61"/>
      <c r="U569" s="80"/>
      <c r="V569" s="80"/>
      <c r="W569" s="80"/>
    </row>
    <row r="570">
      <c r="A570" s="34">
        <v>45705.0</v>
      </c>
      <c r="B570" s="34">
        <v>45716.0</v>
      </c>
      <c r="C570" s="35">
        <v>186337.0</v>
      </c>
      <c r="D570" s="35" t="s">
        <v>128</v>
      </c>
      <c r="E570" s="34">
        <v>45170.0</v>
      </c>
      <c r="F570" s="36">
        <f t="shared" si="4"/>
        <v>17</v>
      </c>
      <c r="G570" s="34">
        <v>45102.0</v>
      </c>
      <c r="H570" s="36">
        <f t="shared" si="5"/>
        <v>20</v>
      </c>
      <c r="I570" s="35" t="s">
        <v>49</v>
      </c>
      <c r="J570" s="39"/>
      <c r="K570" s="38"/>
      <c r="L570" s="39"/>
      <c r="M570" s="39"/>
      <c r="N570" s="35" t="s">
        <v>17</v>
      </c>
      <c r="O570" s="39"/>
      <c r="P570" s="61"/>
      <c r="Q570" s="61"/>
      <c r="R570" s="61"/>
      <c r="S570" s="61"/>
      <c r="T570" s="61"/>
      <c r="U570" s="80"/>
      <c r="V570" s="80"/>
      <c r="W570" s="80"/>
    </row>
    <row r="571">
      <c r="A571" s="34">
        <v>45705.0</v>
      </c>
      <c r="B571" s="34">
        <v>45716.0</v>
      </c>
      <c r="C571" s="35">
        <v>201334.0</v>
      </c>
      <c r="D571" s="35" t="s">
        <v>128</v>
      </c>
      <c r="E571" s="34">
        <v>45323.0</v>
      </c>
      <c r="F571" s="36">
        <f t="shared" si="4"/>
        <v>12</v>
      </c>
      <c r="G571" s="34">
        <v>45332.0</v>
      </c>
      <c r="H571" s="36">
        <f t="shared" si="5"/>
        <v>12</v>
      </c>
      <c r="I571" s="35" t="s">
        <v>39</v>
      </c>
      <c r="J571" s="39"/>
      <c r="K571" s="38"/>
      <c r="L571" s="39"/>
      <c r="M571" s="39"/>
      <c r="N571" s="35" t="s">
        <v>17</v>
      </c>
      <c r="O571" s="39"/>
      <c r="P571" s="61"/>
      <c r="Q571" s="61"/>
      <c r="R571" s="61"/>
      <c r="S571" s="61"/>
      <c r="T571" s="61"/>
      <c r="U571" s="80"/>
      <c r="V571" s="80"/>
      <c r="W571" s="80"/>
    </row>
    <row r="572">
      <c r="A572" s="34">
        <v>45705.0</v>
      </c>
      <c r="B572" s="34">
        <v>45716.0</v>
      </c>
      <c r="C572" s="35">
        <v>205277.0</v>
      </c>
      <c r="D572" s="35" t="s">
        <v>128</v>
      </c>
      <c r="E572" s="34">
        <v>45292.0</v>
      </c>
      <c r="F572" s="36">
        <f t="shared" si="4"/>
        <v>13</v>
      </c>
      <c r="G572" s="34">
        <v>45377.0</v>
      </c>
      <c r="H572" s="36">
        <f t="shared" si="5"/>
        <v>11</v>
      </c>
      <c r="I572" s="35" t="s">
        <v>62</v>
      </c>
      <c r="J572" s="39"/>
      <c r="K572" s="38"/>
      <c r="L572" s="39"/>
      <c r="M572" s="39"/>
      <c r="N572" s="35" t="s">
        <v>17</v>
      </c>
      <c r="O572" s="39"/>
      <c r="P572" s="61"/>
      <c r="Q572" s="61"/>
      <c r="R572" s="61"/>
      <c r="S572" s="61"/>
      <c r="T572" s="61"/>
      <c r="U572" s="80"/>
      <c r="V572" s="80"/>
      <c r="W572" s="80"/>
    </row>
    <row r="573">
      <c r="A573" s="34">
        <v>45705.0</v>
      </c>
      <c r="B573" s="34">
        <v>45716.0</v>
      </c>
      <c r="C573" s="35">
        <v>189740.0</v>
      </c>
      <c r="D573" s="35" t="s">
        <v>128</v>
      </c>
      <c r="E573" s="34">
        <v>45444.0</v>
      </c>
      <c r="F573" s="36">
        <f t="shared" si="4"/>
        <v>8</v>
      </c>
      <c r="G573" s="34">
        <v>45460.0</v>
      </c>
      <c r="H573" s="36">
        <f t="shared" si="5"/>
        <v>8</v>
      </c>
      <c r="I573" s="35" t="s">
        <v>62</v>
      </c>
      <c r="J573" s="39"/>
      <c r="K573" s="38"/>
      <c r="L573" s="39"/>
      <c r="M573" s="39"/>
      <c r="N573" s="35" t="s">
        <v>17</v>
      </c>
      <c r="O573" s="39"/>
      <c r="P573" s="61"/>
      <c r="Q573" s="61"/>
      <c r="R573" s="61"/>
      <c r="S573" s="61"/>
      <c r="T573" s="61"/>
      <c r="U573" s="80"/>
      <c r="V573" s="80"/>
      <c r="W573" s="80"/>
    </row>
    <row r="574">
      <c r="A574" s="34">
        <v>45705.0</v>
      </c>
      <c r="B574" s="34">
        <v>45716.0</v>
      </c>
      <c r="C574" s="35">
        <v>224711.0</v>
      </c>
      <c r="D574" s="35" t="s">
        <v>128</v>
      </c>
      <c r="E574" s="34">
        <v>45474.0</v>
      </c>
      <c r="F574" s="36">
        <f t="shared" si="4"/>
        <v>7</v>
      </c>
      <c r="G574" s="34">
        <v>45517.0</v>
      </c>
      <c r="H574" s="36">
        <f t="shared" si="5"/>
        <v>6</v>
      </c>
      <c r="I574" s="35" t="s">
        <v>62</v>
      </c>
      <c r="J574" s="39"/>
      <c r="K574" s="38"/>
      <c r="L574" s="39"/>
      <c r="M574" s="39"/>
      <c r="N574" s="35" t="s">
        <v>17</v>
      </c>
      <c r="O574" s="39"/>
      <c r="P574" s="61"/>
      <c r="Q574" s="61"/>
      <c r="R574" s="61"/>
      <c r="S574" s="61"/>
      <c r="T574" s="61"/>
      <c r="U574" s="80"/>
      <c r="V574" s="80"/>
      <c r="W574" s="80"/>
    </row>
    <row r="575">
      <c r="A575" s="34">
        <v>45708.0</v>
      </c>
      <c r="B575" s="34">
        <v>45709.0</v>
      </c>
      <c r="C575" s="35">
        <v>228172.0</v>
      </c>
      <c r="D575" s="35" t="s">
        <v>128</v>
      </c>
      <c r="E575" s="34">
        <v>45505.0</v>
      </c>
      <c r="F575" s="36">
        <f t="shared" si="4"/>
        <v>6</v>
      </c>
      <c r="G575" s="34">
        <v>45552.0</v>
      </c>
      <c r="H575" s="36">
        <f t="shared" si="5"/>
        <v>5</v>
      </c>
      <c r="I575" s="35" t="s">
        <v>265</v>
      </c>
      <c r="J575" s="35">
        <v>30.0</v>
      </c>
      <c r="K575" s="48">
        <v>7000.0</v>
      </c>
      <c r="L575" s="35" t="s">
        <v>54</v>
      </c>
      <c r="M575" s="34">
        <v>45709.0</v>
      </c>
      <c r="N575" s="35" t="s">
        <v>15</v>
      </c>
      <c r="O575" s="35" t="s">
        <v>654</v>
      </c>
      <c r="P575" s="61"/>
      <c r="Q575" s="61"/>
      <c r="R575" s="61"/>
      <c r="S575" s="61"/>
      <c r="T575" s="61"/>
      <c r="U575" s="80"/>
      <c r="V575" s="80"/>
      <c r="W575" s="80"/>
    </row>
    <row r="576">
      <c r="A576" s="34">
        <v>45705.0</v>
      </c>
      <c r="B576" s="34">
        <v>45716.0</v>
      </c>
      <c r="C576" s="35">
        <v>232293.0</v>
      </c>
      <c r="D576" s="35" t="s">
        <v>128</v>
      </c>
      <c r="E576" s="34">
        <v>45566.0</v>
      </c>
      <c r="F576" s="36">
        <f t="shared" si="4"/>
        <v>4</v>
      </c>
      <c r="G576" s="34">
        <v>45602.0</v>
      </c>
      <c r="H576" s="36">
        <f t="shared" si="5"/>
        <v>3</v>
      </c>
      <c r="I576" s="35" t="s">
        <v>62</v>
      </c>
      <c r="J576" s="39"/>
      <c r="K576" s="38"/>
      <c r="L576" s="39"/>
      <c r="M576" s="39"/>
      <c r="N576" s="35" t="s">
        <v>17</v>
      </c>
      <c r="O576" s="39"/>
      <c r="P576" s="61"/>
      <c r="Q576" s="61"/>
      <c r="R576" s="61"/>
      <c r="S576" s="61"/>
      <c r="T576" s="61"/>
      <c r="U576" s="80"/>
      <c r="V576" s="80"/>
      <c r="W576" s="80"/>
    </row>
    <row r="577">
      <c r="A577" s="34">
        <v>45705.0</v>
      </c>
      <c r="B577" s="34">
        <v>45716.0</v>
      </c>
      <c r="C577" s="35">
        <v>236937.0</v>
      </c>
      <c r="D577" s="35" t="s">
        <v>128</v>
      </c>
      <c r="E577" s="34">
        <v>45566.0</v>
      </c>
      <c r="F577" s="36">
        <f t="shared" si="4"/>
        <v>4</v>
      </c>
      <c r="G577" s="37">
        <v>45639.0</v>
      </c>
      <c r="H577" s="36">
        <f t="shared" si="5"/>
        <v>2</v>
      </c>
      <c r="I577" s="35" t="s">
        <v>39</v>
      </c>
      <c r="J577" s="39"/>
      <c r="K577" s="38"/>
      <c r="L577" s="39"/>
      <c r="M577" s="39"/>
      <c r="N577" s="35" t="s">
        <v>17</v>
      </c>
      <c r="O577" s="39"/>
      <c r="P577" s="61"/>
      <c r="Q577" s="61"/>
      <c r="R577" s="61"/>
      <c r="S577" s="61"/>
      <c r="T577" s="61"/>
      <c r="U577" s="80"/>
      <c r="V577" s="80"/>
      <c r="W577" s="80"/>
    </row>
    <row r="578">
      <c r="A578" s="34">
        <v>45705.0</v>
      </c>
      <c r="B578" s="34">
        <v>45716.0</v>
      </c>
      <c r="C578" s="35">
        <v>239549.0</v>
      </c>
      <c r="D578" s="35" t="s">
        <v>128</v>
      </c>
      <c r="E578" s="34">
        <v>45627.0</v>
      </c>
      <c r="F578" s="36">
        <f t="shared" si="4"/>
        <v>2</v>
      </c>
      <c r="G578" s="34">
        <v>45674.0</v>
      </c>
      <c r="H578" s="36">
        <f t="shared" si="5"/>
        <v>1</v>
      </c>
      <c r="I578" s="35" t="s">
        <v>39</v>
      </c>
      <c r="J578" s="39"/>
      <c r="K578" s="38"/>
      <c r="L578" s="39"/>
      <c r="M578" s="39"/>
      <c r="N578" s="35" t="s">
        <v>17</v>
      </c>
      <c r="O578" s="39"/>
      <c r="P578" s="61"/>
      <c r="Q578" s="61"/>
      <c r="R578" s="61"/>
      <c r="S578" s="61"/>
      <c r="T578" s="61"/>
      <c r="U578" s="80"/>
      <c r="V578" s="80"/>
      <c r="W578" s="80"/>
    </row>
    <row r="579">
      <c r="A579" s="34">
        <v>45705.0</v>
      </c>
      <c r="B579" s="34">
        <v>45716.0</v>
      </c>
      <c r="C579" s="35">
        <v>241134.0</v>
      </c>
      <c r="D579" s="35" t="s">
        <v>128</v>
      </c>
      <c r="E579" s="34">
        <v>45658.0</v>
      </c>
      <c r="F579" s="36">
        <f t="shared" si="4"/>
        <v>1</v>
      </c>
      <c r="G579" s="34">
        <v>45686.0</v>
      </c>
      <c r="H579" s="36">
        <f t="shared" si="5"/>
        <v>0</v>
      </c>
      <c r="I579" s="35" t="s">
        <v>39</v>
      </c>
      <c r="J579" s="39"/>
      <c r="K579" s="38"/>
      <c r="L579" s="39"/>
      <c r="M579" s="39"/>
      <c r="N579" s="35" t="s">
        <v>17</v>
      </c>
      <c r="O579" s="39"/>
      <c r="P579" s="61"/>
      <c r="Q579" s="61"/>
      <c r="R579" s="61"/>
      <c r="S579" s="61"/>
      <c r="T579" s="61"/>
      <c r="U579" s="80"/>
      <c r="V579" s="80"/>
      <c r="W579" s="80"/>
    </row>
    <row r="580">
      <c r="A580" s="34">
        <v>45705.0</v>
      </c>
      <c r="B580" s="34">
        <v>45716.0</v>
      </c>
      <c r="C580" s="35">
        <v>237694.0</v>
      </c>
      <c r="D580" s="35" t="s">
        <v>129</v>
      </c>
      <c r="E580" s="34">
        <v>44197.0</v>
      </c>
      <c r="F580" s="36">
        <f t="shared" si="4"/>
        <v>49</v>
      </c>
      <c r="G580" s="37">
        <v>45651.0</v>
      </c>
      <c r="H580" s="36">
        <f t="shared" si="5"/>
        <v>2</v>
      </c>
      <c r="I580" s="35" t="s">
        <v>39</v>
      </c>
      <c r="J580" s="39"/>
      <c r="K580" s="38"/>
      <c r="L580" s="39"/>
      <c r="M580" s="39"/>
      <c r="N580" s="35" t="s">
        <v>17</v>
      </c>
      <c r="O580" s="39"/>
      <c r="P580" s="61"/>
      <c r="Q580" s="61"/>
      <c r="R580" s="61"/>
      <c r="S580" s="61"/>
      <c r="T580" s="61"/>
      <c r="U580" s="80"/>
      <c r="V580" s="80"/>
      <c r="W580" s="80"/>
    </row>
    <row r="581">
      <c r="A581" s="34">
        <v>45705.0</v>
      </c>
      <c r="B581" s="34">
        <v>45716.0</v>
      </c>
      <c r="C581" s="35">
        <v>135947.0</v>
      </c>
      <c r="D581" s="35" t="s">
        <v>129</v>
      </c>
      <c r="E581" s="34">
        <v>44713.0</v>
      </c>
      <c r="F581" s="36">
        <f t="shared" si="4"/>
        <v>32</v>
      </c>
      <c r="G581" s="34">
        <v>44748.0</v>
      </c>
      <c r="H581" s="36">
        <f t="shared" si="5"/>
        <v>31</v>
      </c>
      <c r="I581" s="35" t="s">
        <v>67</v>
      </c>
      <c r="J581" s="39"/>
      <c r="K581" s="38"/>
      <c r="L581" s="39"/>
      <c r="M581" s="39"/>
      <c r="N581" s="35" t="s">
        <v>17</v>
      </c>
      <c r="O581" s="39"/>
      <c r="P581" s="61"/>
      <c r="Q581" s="61"/>
      <c r="R581" s="61"/>
      <c r="S581" s="61"/>
      <c r="T581" s="61"/>
      <c r="U581" s="80"/>
      <c r="V581" s="80"/>
      <c r="W581" s="80"/>
    </row>
    <row r="582">
      <c r="A582" s="34">
        <v>45705.0</v>
      </c>
      <c r="B582" s="34">
        <v>45716.0</v>
      </c>
      <c r="C582" s="35">
        <v>211867.0</v>
      </c>
      <c r="D582" s="35" t="s">
        <v>129</v>
      </c>
      <c r="E582" s="34">
        <v>43952.0</v>
      </c>
      <c r="F582" s="36">
        <f t="shared" si="4"/>
        <v>57</v>
      </c>
      <c r="G582" s="34">
        <v>45406.0</v>
      </c>
      <c r="H582" s="36">
        <f t="shared" si="5"/>
        <v>10</v>
      </c>
      <c r="I582" s="35" t="s">
        <v>67</v>
      </c>
      <c r="J582" s="39"/>
      <c r="K582" s="38"/>
      <c r="L582" s="39"/>
      <c r="M582" s="39"/>
      <c r="N582" s="35" t="s">
        <v>17</v>
      </c>
      <c r="O582" s="39"/>
      <c r="P582" s="61"/>
      <c r="Q582" s="61"/>
      <c r="R582" s="61"/>
      <c r="S582" s="61"/>
      <c r="T582" s="61"/>
      <c r="U582" s="80"/>
      <c r="V582" s="80"/>
      <c r="W582" s="80"/>
    </row>
    <row r="583">
      <c r="A583" s="34">
        <v>45705.0</v>
      </c>
      <c r="B583" s="34">
        <v>45716.0</v>
      </c>
      <c r="C583" s="35">
        <v>220360.0</v>
      </c>
      <c r="D583" s="35" t="s">
        <v>129</v>
      </c>
      <c r="E583" s="34">
        <v>44774.0</v>
      </c>
      <c r="F583" s="36">
        <f t="shared" si="4"/>
        <v>30</v>
      </c>
      <c r="G583" s="34">
        <v>45477.0</v>
      </c>
      <c r="H583" s="36">
        <f t="shared" si="5"/>
        <v>7</v>
      </c>
      <c r="I583" s="35" t="s">
        <v>39</v>
      </c>
      <c r="J583" s="39"/>
      <c r="K583" s="38"/>
      <c r="L583" s="39"/>
      <c r="M583" s="39"/>
      <c r="N583" s="35" t="s">
        <v>17</v>
      </c>
      <c r="O583" s="39"/>
      <c r="P583" s="61"/>
      <c r="Q583" s="61"/>
      <c r="R583" s="61"/>
      <c r="S583" s="61"/>
      <c r="T583" s="61"/>
      <c r="U583" s="80"/>
      <c r="V583" s="80"/>
      <c r="W583" s="80"/>
    </row>
    <row r="584">
      <c r="A584" s="34">
        <v>45705.0</v>
      </c>
      <c r="B584" s="34">
        <v>45716.0</v>
      </c>
      <c r="C584" s="35">
        <v>189624.0</v>
      </c>
      <c r="D584" s="35" t="s">
        <v>129</v>
      </c>
      <c r="E584" s="34">
        <v>45139.0</v>
      </c>
      <c r="F584" s="36">
        <f t="shared" si="4"/>
        <v>18</v>
      </c>
      <c r="G584" s="37">
        <v>45217.0</v>
      </c>
      <c r="H584" s="36">
        <f t="shared" si="5"/>
        <v>16</v>
      </c>
      <c r="I584" s="35" t="s">
        <v>39</v>
      </c>
      <c r="J584" s="39"/>
      <c r="K584" s="38"/>
      <c r="L584" s="39"/>
      <c r="M584" s="39"/>
      <c r="N584" s="35" t="s">
        <v>17</v>
      </c>
      <c r="O584" s="39"/>
      <c r="P584" s="61"/>
      <c r="Q584" s="61"/>
      <c r="R584" s="61"/>
      <c r="S584" s="61"/>
      <c r="T584" s="61"/>
      <c r="U584" s="80"/>
      <c r="V584" s="80"/>
      <c r="W584" s="80"/>
    </row>
    <row r="585">
      <c r="A585" s="34">
        <v>45705.0</v>
      </c>
      <c r="B585" s="34">
        <v>45716.0</v>
      </c>
      <c r="C585" s="35">
        <v>203666.0</v>
      </c>
      <c r="D585" s="35" t="s">
        <v>129</v>
      </c>
      <c r="E585" s="34">
        <v>45292.0</v>
      </c>
      <c r="F585" s="36">
        <f t="shared" si="4"/>
        <v>13</v>
      </c>
      <c r="G585" s="34">
        <v>45345.0</v>
      </c>
      <c r="H585" s="36">
        <f t="shared" si="5"/>
        <v>12</v>
      </c>
      <c r="I585" s="35" t="s">
        <v>39</v>
      </c>
      <c r="J585" s="39"/>
      <c r="K585" s="38"/>
      <c r="L585" s="39"/>
      <c r="M585" s="39"/>
      <c r="N585" s="35" t="s">
        <v>17</v>
      </c>
      <c r="O585" s="39"/>
      <c r="P585" s="61"/>
      <c r="Q585" s="61"/>
      <c r="R585" s="61"/>
      <c r="S585" s="61"/>
      <c r="T585" s="61"/>
      <c r="U585" s="80"/>
      <c r="V585" s="80"/>
      <c r="W585" s="80"/>
    </row>
    <row r="586">
      <c r="A586" s="34">
        <v>45705.0</v>
      </c>
      <c r="B586" s="34">
        <v>45716.0</v>
      </c>
      <c r="C586" s="35">
        <v>209316.0</v>
      </c>
      <c r="D586" s="35" t="s">
        <v>129</v>
      </c>
      <c r="E586" s="34">
        <v>45352.0</v>
      </c>
      <c r="F586" s="36">
        <f t="shared" si="4"/>
        <v>11</v>
      </c>
      <c r="G586" s="34">
        <v>45387.0</v>
      </c>
      <c r="H586" s="36">
        <f t="shared" si="5"/>
        <v>10</v>
      </c>
      <c r="I586" s="35" t="s">
        <v>39</v>
      </c>
      <c r="J586" s="39"/>
      <c r="K586" s="38"/>
      <c r="L586" s="39"/>
      <c r="M586" s="39"/>
      <c r="N586" s="35" t="s">
        <v>17</v>
      </c>
      <c r="O586" s="39"/>
      <c r="P586" s="61"/>
      <c r="Q586" s="61"/>
      <c r="R586" s="61"/>
      <c r="S586" s="61"/>
      <c r="T586" s="61"/>
      <c r="U586" s="80"/>
      <c r="V586" s="80"/>
      <c r="W586" s="80"/>
    </row>
    <row r="587">
      <c r="A587" s="34">
        <v>45705.0</v>
      </c>
      <c r="B587" s="34">
        <v>45716.0</v>
      </c>
      <c r="C587" s="35">
        <v>217559.0</v>
      </c>
      <c r="D587" s="35" t="s">
        <v>129</v>
      </c>
      <c r="E587" s="34">
        <v>44166.0</v>
      </c>
      <c r="F587" s="36">
        <f t="shared" si="4"/>
        <v>50</v>
      </c>
      <c r="G587" s="34">
        <v>45453.0</v>
      </c>
      <c r="H587" s="36">
        <f t="shared" si="5"/>
        <v>8</v>
      </c>
      <c r="I587" s="35" t="s">
        <v>62</v>
      </c>
      <c r="J587" s="39"/>
      <c r="K587" s="38"/>
      <c r="L587" s="39"/>
      <c r="M587" s="39"/>
      <c r="N587" s="35" t="s">
        <v>17</v>
      </c>
      <c r="O587" s="39"/>
      <c r="P587" s="61"/>
      <c r="Q587" s="61"/>
      <c r="R587" s="61"/>
      <c r="S587" s="61"/>
      <c r="T587" s="61"/>
      <c r="U587" s="80"/>
      <c r="V587" s="80"/>
      <c r="W587" s="80"/>
    </row>
    <row r="588">
      <c r="A588" s="34">
        <v>45705.0</v>
      </c>
      <c r="B588" s="34">
        <v>45716.0</v>
      </c>
      <c r="C588" s="35">
        <v>227311.0</v>
      </c>
      <c r="D588" s="35" t="s">
        <v>129</v>
      </c>
      <c r="E588" s="34">
        <v>45536.0</v>
      </c>
      <c r="F588" s="36">
        <f t="shared" si="4"/>
        <v>5</v>
      </c>
      <c r="G588" s="34">
        <v>45544.0</v>
      </c>
      <c r="H588" s="36">
        <f t="shared" si="5"/>
        <v>5</v>
      </c>
      <c r="I588" s="35" t="s">
        <v>39</v>
      </c>
      <c r="J588" s="39"/>
      <c r="K588" s="38"/>
      <c r="L588" s="39"/>
      <c r="M588" s="39"/>
      <c r="N588" s="35" t="s">
        <v>17</v>
      </c>
      <c r="O588" s="39"/>
      <c r="P588" s="61"/>
      <c r="Q588" s="61"/>
      <c r="R588" s="61"/>
      <c r="S588" s="61"/>
      <c r="T588" s="61"/>
      <c r="U588" s="80"/>
      <c r="V588" s="80"/>
      <c r="W588" s="80"/>
    </row>
    <row r="589">
      <c r="A589" s="34">
        <v>45705.0</v>
      </c>
      <c r="B589" s="34">
        <v>45716.0</v>
      </c>
      <c r="C589" s="35">
        <v>233557.0</v>
      </c>
      <c r="D589" s="35" t="s">
        <v>129</v>
      </c>
      <c r="E589" s="34">
        <v>45444.0</v>
      </c>
      <c r="F589" s="36">
        <f t="shared" si="4"/>
        <v>8</v>
      </c>
      <c r="G589" s="34">
        <v>45603.0</v>
      </c>
      <c r="H589" s="36">
        <f t="shared" si="5"/>
        <v>3</v>
      </c>
      <c r="I589" s="35" t="s">
        <v>49</v>
      </c>
      <c r="J589" s="39"/>
      <c r="K589" s="38"/>
      <c r="L589" s="39"/>
      <c r="M589" s="39"/>
      <c r="N589" s="35" t="s">
        <v>17</v>
      </c>
      <c r="O589" s="39"/>
      <c r="P589" s="61"/>
      <c r="Q589" s="61"/>
      <c r="R589" s="61"/>
      <c r="S589" s="61"/>
      <c r="T589" s="61"/>
      <c r="U589" s="80"/>
      <c r="V589" s="80"/>
      <c r="W589" s="80"/>
    </row>
    <row r="590">
      <c r="A590" s="34">
        <v>45705.0</v>
      </c>
      <c r="B590" s="34">
        <v>45716.0</v>
      </c>
      <c r="C590" s="35">
        <v>238627.0</v>
      </c>
      <c r="D590" s="35" t="s">
        <v>129</v>
      </c>
      <c r="E590" s="34">
        <v>45658.0</v>
      </c>
      <c r="F590" s="36">
        <f t="shared" si="4"/>
        <v>1</v>
      </c>
      <c r="G590" s="34">
        <v>45665.0</v>
      </c>
      <c r="H590" s="36">
        <f t="shared" si="5"/>
        <v>1</v>
      </c>
      <c r="I590" s="35" t="s">
        <v>39</v>
      </c>
      <c r="J590" s="39"/>
      <c r="K590" s="38"/>
      <c r="L590" s="39"/>
      <c r="M590" s="39"/>
      <c r="N590" s="35" t="s">
        <v>17</v>
      </c>
      <c r="O590" s="39"/>
      <c r="P590" s="61"/>
      <c r="Q590" s="61"/>
      <c r="R590" s="61"/>
      <c r="S590" s="61"/>
      <c r="T590" s="61"/>
      <c r="U590" s="80"/>
      <c r="V590" s="80"/>
      <c r="W590" s="80"/>
    </row>
    <row r="591">
      <c r="A591" s="34">
        <v>45705.0</v>
      </c>
      <c r="B591" s="34">
        <v>45716.0</v>
      </c>
      <c r="C591" s="35">
        <v>242218.0</v>
      </c>
      <c r="D591" s="35" t="s">
        <v>129</v>
      </c>
      <c r="E591" s="34">
        <v>45566.0</v>
      </c>
      <c r="F591" s="36">
        <f t="shared" si="4"/>
        <v>4</v>
      </c>
      <c r="G591" s="34">
        <v>45695.0</v>
      </c>
      <c r="H591" s="36">
        <f t="shared" si="5"/>
        <v>0</v>
      </c>
      <c r="I591" s="35" t="s">
        <v>39</v>
      </c>
      <c r="J591" s="39"/>
      <c r="K591" s="38"/>
      <c r="L591" s="39"/>
      <c r="M591" s="39"/>
      <c r="N591" s="35" t="s">
        <v>17</v>
      </c>
      <c r="O591" s="39"/>
      <c r="P591" s="61"/>
      <c r="Q591" s="61"/>
      <c r="R591" s="61"/>
      <c r="S591" s="61"/>
      <c r="T591" s="61"/>
      <c r="U591" s="80"/>
      <c r="V591" s="80"/>
      <c r="W591" s="80"/>
    </row>
    <row r="592">
      <c r="A592" s="34">
        <v>45705.0</v>
      </c>
      <c r="B592" s="34">
        <v>45716.0</v>
      </c>
      <c r="C592" s="35">
        <v>205729.0</v>
      </c>
      <c r="D592" s="35" t="s">
        <v>132</v>
      </c>
      <c r="E592" s="34">
        <v>45261.0</v>
      </c>
      <c r="F592" s="36">
        <f t="shared" si="4"/>
        <v>14</v>
      </c>
      <c r="G592" s="34">
        <v>45362.0</v>
      </c>
      <c r="H592" s="36">
        <f t="shared" si="5"/>
        <v>11</v>
      </c>
      <c r="I592" s="35" t="s">
        <v>62</v>
      </c>
      <c r="J592" s="39"/>
      <c r="K592" s="38"/>
      <c r="L592" s="39"/>
      <c r="M592" s="39"/>
      <c r="N592" s="35" t="s">
        <v>17</v>
      </c>
      <c r="O592" s="39"/>
      <c r="P592" s="61"/>
      <c r="Q592" s="61"/>
      <c r="R592" s="61"/>
      <c r="S592" s="61"/>
      <c r="T592" s="61"/>
      <c r="U592" s="80"/>
      <c r="V592" s="80"/>
      <c r="W592" s="80"/>
    </row>
    <row r="593">
      <c r="A593" s="34">
        <v>45705.0</v>
      </c>
      <c r="B593" s="34">
        <v>45716.0</v>
      </c>
      <c r="C593" s="35">
        <v>181380.0</v>
      </c>
      <c r="D593" s="35" t="s">
        <v>132</v>
      </c>
      <c r="E593" s="34">
        <v>44986.0</v>
      </c>
      <c r="F593" s="36">
        <f t="shared" si="4"/>
        <v>23</v>
      </c>
      <c r="G593" s="34">
        <v>45145.0</v>
      </c>
      <c r="H593" s="36">
        <f t="shared" si="5"/>
        <v>18</v>
      </c>
      <c r="I593" s="35" t="s">
        <v>62</v>
      </c>
      <c r="J593" s="39"/>
      <c r="K593" s="38"/>
      <c r="L593" s="39"/>
      <c r="M593" s="39"/>
      <c r="N593" s="35" t="s">
        <v>17</v>
      </c>
      <c r="O593" s="39"/>
      <c r="P593" s="61"/>
      <c r="Q593" s="61"/>
      <c r="R593" s="61"/>
      <c r="S593" s="61"/>
      <c r="T593" s="61"/>
      <c r="U593" s="80"/>
      <c r="V593" s="80"/>
      <c r="W593" s="80"/>
    </row>
    <row r="594">
      <c r="A594" s="34">
        <v>45705.0</v>
      </c>
      <c r="B594" s="34">
        <v>45716.0</v>
      </c>
      <c r="C594" s="35">
        <v>193702.0</v>
      </c>
      <c r="D594" s="35" t="s">
        <v>132</v>
      </c>
      <c r="E594" s="34">
        <v>45170.0</v>
      </c>
      <c r="F594" s="36">
        <f t="shared" si="4"/>
        <v>17</v>
      </c>
      <c r="G594" s="37">
        <v>45252.0</v>
      </c>
      <c r="H594" s="36">
        <f t="shared" si="5"/>
        <v>15</v>
      </c>
      <c r="I594" s="35" t="s">
        <v>39</v>
      </c>
      <c r="J594" s="39"/>
      <c r="K594" s="38"/>
      <c r="L594" s="39"/>
      <c r="M594" s="39"/>
      <c r="N594" s="35" t="s">
        <v>17</v>
      </c>
      <c r="O594" s="39"/>
      <c r="P594" s="61"/>
      <c r="Q594" s="61"/>
      <c r="R594" s="61"/>
      <c r="S594" s="61"/>
      <c r="T594" s="61"/>
      <c r="U594" s="80"/>
      <c r="V594" s="80"/>
      <c r="W594" s="80"/>
    </row>
    <row r="595">
      <c r="A595" s="34">
        <v>45705.0</v>
      </c>
      <c r="B595" s="34">
        <v>45716.0</v>
      </c>
      <c r="C595" s="35">
        <v>226616.0</v>
      </c>
      <c r="D595" s="35" t="s">
        <v>132</v>
      </c>
      <c r="E595" s="34">
        <v>44896.0</v>
      </c>
      <c r="F595" s="36">
        <f t="shared" si="4"/>
        <v>26</v>
      </c>
      <c r="G595" s="34">
        <v>45534.0</v>
      </c>
      <c r="H595" s="36">
        <f t="shared" si="5"/>
        <v>5</v>
      </c>
      <c r="I595" s="35" t="s">
        <v>39</v>
      </c>
      <c r="J595" s="39"/>
      <c r="K595" s="38"/>
      <c r="L595" s="39"/>
      <c r="M595" s="39"/>
      <c r="N595" s="35" t="s">
        <v>17</v>
      </c>
      <c r="O595" s="39"/>
      <c r="P595" s="61"/>
      <c r="Q595" s="61"/>
      <c r="R595" s="61"/>
      <c r="S595" s="61"/>
      <c r="T595" s="61"/>
      <c r="U595" s="80"/>
      <c r="V595" s="80"/>
      <c r="W595" s="80"/>
    </row>
    <row r="596">
      <c r="A596" s="34">
        <v>45705.0</v>
      </c>
      <c r="B596" s="34">
        <v>45716.0</v>
      </c>
      <c r="C596" s="35">
        <v>232067.0</v>
      </c>
      <c r="D596" s="35" t="s">
        <v>132</v>
      </c>
      <c r="E596" s="34">
        <v>45566.0</v>
      </c>
      <c r="F596" s="36">
        <f t="shared" si="4"/>
        <v>4</v>
      </c>
      <c r="G596" s="37">
        <v>45589.0</v>
      </c>
      <c r="H596" s="36">
        <f t="shared" si="5"/>
        <v>4</v>
      </c>
      <c r="I596" s="35" t="s">
        <v>43</v>
      </c>
      <c r="J596" s="39"/>
      <c r="K596" s="38"/>
      <c r="L596" s="39"/>
      <c r="M596" s="39"/>
      <c r="N596" s="35" t="s">
        <v>17</v>
      </c>
      <c r="O596" s="39"/>
      <c r="P596" s="61"/>
      <c r="Q596" s="61"/>
      <c r="R596" s="61"/>
      <c r="S596" s="61"/>
      <c r="T596" s="61"/>
      <c r="U596" s="80"/>
      <c r="V596" s="80"/>
      <c r="W596" s="80"/>
    </row>
    <row r="597">
      <c r="A597" s="34">
        <v>45705.0</v>
      </c>
      <c r="B597" s="34">
        <v>45716.0</v>
      </c>
      <c r="C597" s="35">
        <v>237645.0</v>
      </c>
      <c r="D597" s="35" t="s">
        <v>132</v>
      </c>
      <c r="E597" s="34">
        <v>45597.0</v>
      </c>
      <c r="F597" s="36">
        <f t="shared" si="4"/>
        <v>3</v>
      </c>
      <c r="G597" s="37">
        <v>45647.0</v>
      </c>
      <c r="H597" s="36">
        <f t="shared" si="5"/>
        <v>2</v>
      </c>
      <c r="I597" s="35" t="s">
        <v>62</v>
      </c>
      <c r="J597" s="39"/>
      <c r="K597" s="38"/>
      <c r="L597" s="39"/>
      <c r="M597" s="39"/>
      <c r="N597" s="35" t="s">
        <v>17</v>
      </c>
      <c r="O597" s="39"/>
      <c r="P597" s="61"/>
      <c r="Q597" s="61"/>
      <c r="R597" s="61"/>
      <c r="S597" s="61"/>
      <c r="T597" s="61"/>
      <c r="U597" s="80"/>
      <c r="V597" s="80"/>
      <c r="W597" s="80"/>
    </row>
    <row r="598">
      <c r="A598" s="34">
        <v>45705.0</v>
      </c>
      <c r="B598" s="34">
        <v>45716.0</v>
      </c>
      <c r="C598" s="35">
        <v>241135.0</v>
      </c>
      <c r="D598" s="35" t="s">
        <v>132</v>
      </c>
      <c r="E598" s="34">
        <v>45658.0</v>
      </c>
      <c r="F598" s="36">
        <f t="shared" si="4"/>
        <v>1</v>
      </c>
      <c r="G598" s="34">
        <v>45686.0</v>
      </c>
      <c r="H598" s="36">
        <f t="shared" si="5"/>
        <v>0</v>
      </c>
      <c r="I598" s="35" t="s">
        <v>62</v>
      </c>
      <c r="J598" s="39"/>
      <c r="K598" s="38"/>
      <c r="L598" s="39"/>
      <c r="M598" s="39"/>
      <c r="N598" s="35" t="s">
        <v>17</v>
      </c>
      <c r="O598" s="39"/>
      <c r="P598" s="61"/>
      <c r="Q598" s="61"/>
      <c r="R598" s="61"/>
      <c r="S598" s="61"/>
      <c r="T598" s="61"/>
      <c r="U598" s="80"/>
      <c r="V598" s="80"/>
      <c r="W598" s="80"/>
    </row>
    <row r="599">
      <c r="A599" s="34">
        <v>45705.0</v>
      </c>
      <c r="B599" s="34">
        <v>45716.0</v>
      </c>
      <c r="C599" s="35">
        <v>242215.0</v>
      </c>
      <c r="D599" s="35" t="s">
        <v>132</v>
      </c>
      <c r="E599" s="34">
        <v>45658.0</v>
      </c>
      <c r="F599" s="36">
        <f t="shared" si="4"/>
        <v>1</v>
      </c>
      <c r="G599" s="34">
        <v>45695.0</v>
      </c>
      <c r="H599" s="36">
        <f t="shared" si="5"/>
        <v>0</v>
      </c>
      <c r="I599" s="35" t="s">
        <v>43</v>
      </c>
      <c r="J599" s="39"/>
      <c r="K599" s="38"/>
      <c r="L599" s="39"/>
      <c r="M599" s="39"/>
      <c r="N599" s="35" t="s">
        <v>17</v>
      </c>
      <c r="O599" s="39"/>
      <c r="P599" s="61"/>
      <c r="Q599" s="61"/>
      <c r="R599" s="61"/>
      <c r="S599" s="61"/>
      <c r="T599" s="61"/>
      <c r="U599" s="80"/>
      <c r="V599" s="80"/>
      <c r="W599" s="80"/>
    </row>
    <row r="600">
      <c r="A600" s="34">
        <v>45705.0</v>
      </c>
      <c r="B600" s="34">
        <v>45716.0</v>
      </c>
      <c r="C600" s="35">
        <v>238503.0</v>
      </c>
      <c r="D600" s="35" t="s">
        <v>134</v>
      </c>
      <c r="E600" s="34">
        <v>45566.0</v>
      </c>
      <c r="F600" s="36">
        <f t="shared" si="4"/>
        <v>4</v>
      </c>
      <c r="G600" s="34">
        <v>45665.0</v>
      </c>
      <c r="H600" s="36">
        <f t="shared" si="5"/>
        <v>1</v>
      </c>
      <c r="I600" s="35" t="s">
        <v>39</v>
      </c>
      <c r="J600" s="39"/>
      <c r="K600" s="38"/>
      <c r="L600" s="39"/>
      <c r="M600" s="39"/>
      <c r="N600" s="35" t="s">
        <v>17</v>
      </c>
      <c r="O600" s="39"/>
      <c r="P600" s="61"/>
      <c r="Q600" s="61"/>
      <c r="R600" s="61"/>
      <c r="S600" s="61"/>
      <c r="T600" s="61"/>
      <c r="U600" s="80"/>
      <c r="V600" s="80"/>
      <c r="W600" s="80"/>
    </row>
    <row r="601">
      <c r="A601" s="34">
        <v>45705.0</v>
      </c>
      <c r="B601" s="34">
        <v>45716.0</v>
      </c>
      <c r="C601" s="35">
        <v>96449.0</v>
      </c>
      <c r="D601" s="35" t="s">
        <v>134</v>
      </c>
      <c r="E601" s="34">
        <v>44287.0</v>
      </c>
      <c r="F601" s="36">
        <f t="shared" si="4"/>
        <v>46</v>
      </c>
      <c r="G601" s="34">
        <v>44413.0</v>
      </c>
      <c r="H601" s="36">
        <f t="shared" si="5"/>
        <v>42</v>
      </c>
      <c r="I601" s="35" t="s">
        <v>265</v>
      </c>
      <c r="J601" s="39"/>
      <c r="K601" s="38"/>
      <c r="L601" s="39"/>
      <c r="M601" s="39"/>
      <c r="N601" s="35" t="s">
        <v>17</v>
      </c>
      <c r="O601" s="39"/>
      <c r="P601" s="61"/>
      <c r="Q601" s="61"/>
      <c r="R601" s="61"/>
      <c r="S601" s="61"/>
      <c r="T601" s="61"/>
      <c r="U601" s="80"/>
      <c r="V601" s="80"/>
      <c r="W601" s="80"/>
    </row>
    <row r="602">
      <c r="A602" s="34">
        <v>45705.0</v>
      </c>
      <c r="B602" s="34">
        <v>45716.0</v>
      </c>
      <c r="C602" s="35">
        <v>222756.0</v>
      </c>
      <c r="D602" s="35" t="s">
        <v>134</v>
      </c>
      <c r="E602" s="34">
        <v>45474.0</v>
      </c>
      <c r="F602" s="36">
        <f t="shared" si="4"/>
        <v>7</v>
      </c>
      <c r="G602" s="34">
        <v>45502.0</v>
      </c>
      <c r="H602" s="36">
        <f t="shared" si="5"/>
        <v>6</v>
      </c>
      <c r="I602" s="35" t="s">
        <v>46</v>
      </c>
      <c r="J602" s="39"/>
      <c r="K602" s="38"/>
      <c r="L602" s="39"/>
      <c r="M602" s="39"/>
      <c r="N602" s="35" t="s">
        <v>17</v>
      </c>
      <c r="O602" s="39"/>
      <c r="P602" s="61"/>
      <c r="Q602" s="61"/>
      <c r="R602" s="61"/>
      <c r="S602" s="61"/>
      <c r="T602" s="61"/>
      <c r="U602" s="80"/>
      <c r="V602" s="80"/>
      <c r="W602" s="80"/>
    </row>
    <row r="603">
      <c r="A603" s="34">
        <v>45705.0</v>
      </c>
      <c r="B603" s="34">
        <v>45716.0</v>
      </c>
      <c r="C603" s="35">
        <v>228624.0</v>
      </c>
      <c r="D603" s="35" t="s">
        <v>134</v>
      </c>
      <c r="E603" s="34">
        <v>45536.0</v>
      </c>
      <c r="F603" s="36">
        <f t="shared" si="4"/>
        <v>5</v>
      </c>
      <c r="G603" s="34">
        <v>45562.0</v>
      </c>
      <c r="H603" s="36">
        <f t="shared" si="5"/>
        <v>5</v>
      </c>
      <c r="I603" s="35" t="s">
        <v>39</v>
      </c>
      <c r="J603" s="39"/>
      <c r="K603" s="38"/>
      <c r="L603" s="39"/>
      <c r="M603" s="39"/>
      <c r="N603" s="35" t="s">
        <v>17</v>
      </c>
      <c r="O603" s="39"/>
      <c r="P603" s="61"/>
      <c r="Q603" s="61"/>
      <c r="R603" s="61"/>
      <c r="S603" s="61"/>
      <c r="T603" s="61"/>
      <c r="U603" s="80"/>
      <c r="V603" s="80"/>
      <c r="W603" s="80"/>
    </row>
    <row r="604">
      <c r="A604" s="34">
        <v>45705.0</v>
      </c>
      <c r="B604" s="34">
        <v>45716.0</v>
      </c>
      <c r="C604" s="35">
        <v>180360.0</v>
      </c>
      <c r="D604" s="35" t="s">
        <v>134</v>
      </c>
      <c r="E604" s="34">
        <v>45108.0</v>
      </c>
      <c r="F604" s="36">
        <f t="shared" si="4"/>
        <v>19</v>
      </c>
      <c r="G604" s="37">
        <v>45222.0</v>
      </c>
      <c r="H604" s="36">
        <f t="shared" si="5"/>
        <v>16</v>
      </c>
      <c r="I604" s="35" t="s">
        <v>62</v>
      </c>
      <c r="J604" s="39"/>
      <c r="K604" s="38"/>
      <c r="L604" s="39"/>
      <c r="M604" s="39"/>
      <c r="N604" s="35" t="s">
        <v>17</v>
      </c>
      <c r="O604" s="39"/>
      <c r="P604" s="61"/>
      <c r="Q604" s="61"/>
      <c r="R604" s="61"/>
      <c r="S604" s="61"/>
      <c r="T604" s="61"/>
      <c r="U604" s="80"/>
      <c r="V604" s="80"/>
      <c r="W604" s="80"/>
    </row>
    <row r="605">
      <c r="A605" s="34">
        <v>45705.0</v>
      </c>
      <c r="B605" s="34">
        <v>45716.0</v>
      </c>
      <c r="C605" s="35">
        <v>205586.0</v>
      </c>
      <c r="D605" s="35" t="s">
        <v>134</v>
      </c>
      <c r="E605" s="34">
        <v>45292.0</v>
      </c>
      <c r="F605" s="36">
        <f t="shared" si="4"/>
        <v>13</v>
      </c>
      <c r="G605" s="34">
        <v>45372.0</v>
      </c>
      <c r="H605" s="36">
        <f t="shared" si="5"/>
        <v>11</v>
      </c>
      <c r="I605" s="35" t="s">
        <v>62</v>
      </c>
      <c r="J605" s="39"/>
      <c r="K605" s="38"/>
      <c r="L605" s="39"/>
      <c r="M605" s="39"/>
      <c r="N605" s="35" t="s">
        <v>17</v>
      </c>
      <c r="O605" s="39"/>
      <c r="P605" s="61"/>
      <c r="Q605" s="61"/>
      <c r="R605" s="61"/>
      <c r="S605" s="61"/>
      <c r="T605" s="61"/>
      <c r="U605" s="80"/>
      <c r="V605" s="80"/>
      <c r="W605" s="80"/>
    </row>
    <row r="606">
      <c r="A606" s="34">
        <v>45705.0</v>
      </c>
      <c r="B606" s="34">
        <v>45716.0</v>
      </c>
      <c r="C606" s="35">
        <v>218188.0</v>
      </c>
      <c r="D606" s="35" t="s">
        <v>134</v>
      </c>
      <c r="E606" s="34">
        <v>45413.0</v>
      </c>
      <c r="F606" s="36">
        <f t="shared" si="4"/>
        <v>9</v>
      </c>
      <c r="G606" s="34">
        <v>45460.0</v>
      </c>
      <c r="H606" s="36">
        <f t="shared" si="5"/>
        <v>8</v>
      </c>
      <c r="I606" s="35" t="s">
        <v>39</v>
      </c>
      <c r="J606" s="39"/>
      <c r="K606" s="38"/>
      <c r="L606" s="39"/>
      <c r="M606" s="39"/>
      <c r="N606" s="35" t="s">
        <v>17</v>
      </c>
      <c r="O606" s="39"/>
      <c r="P606" s="61"/>
      <c r="Q606" s="61"/>
      <c r="R606" s="61"/>
      <c r="S606" s="61"/>
      <c r="T606" s="61"/>
      <c r="U606" s="80"/>
      <c r="V606" s="80"/>
      <c r="W606" s="80"/>
    </row>
    <row r="607">
      <c r="A607" s="34">
        <v>45705.0</v>
      </c>
      <c r="B607" s="34">
        <v>45716.0</v>
      </c>
      <c r="C607" s="35">
        <v>225620.0</v>
      </c>
      <c r="D607" s="35" t="s">
        <v>134</v>
      </c>
      <c r="E607" s="34">
        <v>45505.0</v>
      </c>
      <c r="F607" s="36">
        <f t="shared" si="4"/>
        <v>6</v>
      </c>
      <c r="G607" s="34">
        <v>45525.0</v>
      </c>
      <c r="H607" s="36">
        <f t="shared" si="5"/>
        <v>6</v>
      </c>
      <c r="I607" s="35" t="s">
        <v>39</v>
      </c>
      <c r="J607" s="39"/>
      <c r="K607" s="38"/>
      <c r="L607" s="39"/>
      <c r="M607" s="39"/>
      <c r="N607" s="35" t="s">
        <v>17</v>
      </c>
      <c r="O607" s="39"/>
      <c r="P607" s="61"/>
      <c r="Q607" s="61"/>
      <c r="R607" s="61"/>
      <c r="S607" s="61"/>
      <c r="T607" s="61"/>
      <c r="U607" s="80"/>
      <c r="V607" s="80"/>
      <c r="W607" s="80"/>
    </row>
    <row r="608">
      <c r="A608" s="34">
        <v>45705.0</v>
      </c>
      <c r="B608" s="34">
        <v>45716.0</v>
      </c>
      <c r="C608" s="35">
        <v>232033.0</v>
      </c>
      <c r="D608" s="35" t="s">
        <v>134</v>
      </c>
      <c r="E608" s="34">
        <v>45444.0</v>
      </c>
      <c r="F608" s="36">
        <f t="shared" si="4"/>
        <v>8</v>
      </c>
      <c r="G608" s="37">
        <v>45588.0</v>
      </c>
      <c r="H608" s="36">
        <f t="shared" si="5"/>
        <v>4</v>
      </c>
      <c r="I608" s="35" t="s">
        <v>39</v>
      </c>
      <c r="J608" s="39"/>
      <c r="K608" s="38"/>
      <c r="L608" s="39"/>
      <c r="M608" s="39"/>
      <c r="N608" s="35" t="s">
        <v>17</v>
      </c>
      <c r="O608" s="39"/>
      <c r="P608" s="61"/>
      <c r="Q608" s="61"/>
      <c r="R608" s="61"/>
      <c r="S608" s="61"/>
      <c r="T608" s="61"/>
      <c r="U608" s="80"/>
      <c r="V608" s="80"/>
      <c r="W608" s="80"/>
    </row>
    <row r="609">
      <c r="A609" s="34">
        <v>45705.0</v>
      </c>
      <c r="B609" s="34">
        <v>45716.0</v>
      </c>
      <c r="C609" s="35">
        <v>235738.0</v>
      </c>
      <c r="D609" s="35" t="s">
        <v>134</v>
      </c>
      <c r="E609" s="34">
        <v>45597.0</v>
      </c>
      <c r="F609" s="36">
        <f t="shared" si="4"/>
        <v>3</v>
      </c>
      <c r="G609" s="37">
        <v>45624.0</v>
      </c>
      <c r="H609" s="36">
        <f t="shared" si="5"/>
        <v>3</v>
      </c>
      <c r="I609" s="35" t="s">
        <v>39</v>
      </c>
      <c r="J609" s="39"/>
      <c r="K609" s="38"/>
      <c r="L609" s="39"/>
      <c r="M609" s="39"/>
      <c r="N609" s="35" t="s">
        <v>17</v>
      </c>
      <c r="O609" s="39"/>
      <c r="P609" s="61"/>
      <c r="Q609" s="61"/>
      <c r="R609" s="61"/>
      <c r="S609" s="61"/>
      <c r="T609" s="61"/>
      <c r="U609" s="80"/>
      <c r="V609" s="80"/>
      <c r="W609" s="80"/>
    </row>
    <row r="610">
      <c r="A610" s="34">
        <v>45705.0</v>
      </c>
      <c r="B610" s="34">
        <v>45716.0</v>
      </c>
      <c r="C610" s="35">
        <v>238304.0</v>
      </c>
      <c r="D610" s="35" t="s">
        <v>134</v>
      </c>
      <c r="E610" s="34">
        <v>45597.0</v>
      </c>
      <c r="F610" s="36">
        <f t="shared" si="4"/>
        <v>3</v>
      </c>
      <c r="G610" s="34">
        <v>45664.0</v>
      </c>
      <c r="H610" s="36">
        <f t="shared" si="5"/>
        <v>1</v>
      </c>
      <c r="I610" s="35" t="s">
        <v>49</v>
      </c>
      <c r="J610" s="39"/>
      <c r="K610" s="38"/>
      <c r="L610" s="39"/>
      <c r="M610" s="39"/>
      <c r="N610" s="35" t="s">
        <v>17</v>
      </c>
      <c r="O610" s="39"/>
      <c r="P610" s="61"/>
      <c r="Q610" s="61"/>
      <c r="R610" s="61"/>
      <c r="S610" s="61"/>
      <c r="T610" s="61"/>
      <c r="U610" s="80"/>
      <c r="V610" s="80"/>
      <c r="W610" s="80"/>
    </row>
    <row r="611">
      <c r="A611" s="34">
        <v>45705.0</v>
      </c>
      <c r="B611" s="34">
        <v>45716.0</v>
      </c>
      <c r="C611" s="35">
        <v>240694.0</v>
      </c>
      <c r="D611" s="35" t="s">
        <v>134</v>
      </c>
      <c r="E611" s="34">
        <v>45536.0</v>
      </c>
      <c r="F611" s="36">
        <f t="shared" si="4"/>
        <v>5</v>
      </c>
      <c r="G611" s="34">
        <v>45684.0</v>
      </c>
      <c r="H611" s="36">
        <f t="shared" si="5"/>
        <v>1</v>
      </c>
      <c r="I611" s="35" t="s">
        <v>62</v>
      </c>
      <c r="J611" s="39"/>
      <c r="K611" s="38"/>
      <c r="L611" s="39"/>
      <c r="M611" s="39"/>
      <c r="N611" s="35" t="s">
        <v>17</v>
      </c>
      <c r="O611" s="39"/>
      <c r="P611" s="61"/>
      <c r="Q611" s="61"/>
      <c r="R611" s="61"/>
      <c r="S611" s="61"/>
      <c r="T611" s="61"/>
      <c r="U611" s="80"/>
      <c r="V611" s="80"/>
      <c r="W611" s="80"/>
    </row>
    <row r="612">
      <c r="A612" s="34">
        <v>45705.0</v>
      </c>
      <c r="B612" s="34">
        <v>45716.0</v>
      </c>
      <c r="C612" s="35">
        <v>148657.0</v>
      </c>
      <c r="D612" s="35" t="s">
        <v>65</v>
      </c>
      <c r="E612" s="34">
        <v>44743.0</v>
      </c>
      <c r="F612" s="36">
        <f t="shared" si="4"/>
        <v>31</v>
      </c>
      <c r="G612" s="37">
        <v>44859.0</v>
      </c>
      <c r="H612" s="36">
        <f t="shared" si="5"/>
        <v>28</v>
      </c>
      <c r="I612" s="35" t="s">
        <v>139</v>
      </c>
      <c r="J612" s="39"/>
      <c r="K612" s="38"/>
      <c r="L612" s="39"/>
      <c r="M612" s="39"/>
      <c r="N612" s="35" t="s">
        <v>17</v>
      </c>
      <c r="O612" s="39"/>
      <c r="P612" s="61"/>
      <c r="Q612" s="61"/>
      <c r="R612" s="61"/>
      <c r="S612" s="61"/>
      <c r="T612" s="61"/>
      <c r="U612" s="80"/>
      <c r="V612" s="80"/>
      <c r="W612" s="80"/>
    </row>
    <row r="613">
      <c r="A613" s="34">
        <v>45705.0</v>
      </c>
      <c r="B613" s="34">
        <v>45716.0</v>
      </c>
      <c r="C613" s="35">
        <v>70181.0</v>
      </c>
      <c r="D613" s="35" t="s">
        <v>116</v>
      </c>
      <c r="E613" s="34">
        <v>44105.0</v>
      </c>
      <c r="F613" s="36">
        <f t="shared" si="4"/>
        <v>52</v>
      </c>
      <c r="G613" s="37">
        <v>44152.0</v>
      </c>
      <c r="H613" s="36">
        <f t="shared" si="5"/>
        <v>51</v>
      </c>
      <c r="I613" s="35" t="s">
        <v>139</v>
      </c>
      <c r="J613" s="39"/>
      <c r="K613" s="38"/>
      <c r="L613" s="39"/>
      <c r="M613" s="39"/>
      <c r="N613" s="35" t="s">
        <v>17</v>
      </c>
      <c r="O613" s="39"/>
      <c r="P613" s="61"/>
      <c r="Q613" s="61"/>
      <c r="R613" s="61"/>
      <c r="S613" s="61"/>
      <c r="T613" s="61"/>
      <c r="U613" s="80"/>
      <c r="V613" s="80"/>
      <c r="W613" s="80"/>
    </row>
    <row r="614">
      <c r="A614" s="34">
        <v>45705.0</v>
      </c>
      <c r="B614" s="34">
        <v>45716.0</v>
      </c>
      <c r="C614" s="35">
        <v>115706.0</v>
      </c>
      <c r="D614" s="35" t="s">
        <v>81</v>
      </c>
      <c r="E614" s="34">
        <v>44593.0</v>
      </c>
      <c r="F614" s="36">
        <f t="shared" si="4"/>
        <v>36</v>
      </c>
      <c r="G614" s="34">
        <v>44604.0</v>
      </c>
      <c r="H614" s="36">
        <f t="shared" si="5"/>
        <v>36</v>
      </c>
      <c r="I614" s="35" t="s">
        <v>139</v>
      </c>
      <c r="J614" s="39"/>
      <c r="K614" s="38"/>
      <c r="L614" s="39"/>
      <c r="M614" s="39"/>
      <c r="N614" s="35" t="s">
        <v>17</v>
      </c>
      <c r="O614" s="39"/>
      <c r="P614" s="61"/>
      <c r="Q614" s="61"/>
      <c r="R614" s="61"/>
      <c r="S614" s="61"/>
      <c r="T614" s="61"/>
      <c r="U614" s="80"/>
      <c r="V614" s="80"/>
      <c r="W614" s="80"/>
    </row>
    <row r="615">
      <c r="A615" s="34">
        <v>45705.0</v>
      </c>
      <c r="B615" s="34">
        <v>45716.0</v>
      </c>
      <c r="C615" s="35">
        <v>13390.0</v>
      </c>
      <c r="D615" s="35"/>
      <c r="E615" s="34">
        <v>43563.0</v>
      </c>
      <c r="F615" s="36">
        <f t="shared" si="4"/>
        <v>70</v>
      </c>
      <c r="G615" s="34">
        <v>43641.0</v>
      </c>
      <c r="H615" s="36">
        <f t="shared" si="5"/>
        <v>68</v>
      </c>
      <c r="I615" s="35" t="s">
        <v>62</v>
      </c>
      <c r="J615" s="39"/>
      <c r="K615" s="38"/>
      <c r="L615" s="39"/>
      <c r="M615" s="39"/>
      <c r="N615" s="35" t="s">
        <v>17</v>
      </c>
      <c r="O615" s="39"/>
      <c r="P615" s="61"/>
      <c r="Q615" s="61"/>
      <c r="R615" s="61"/>
      <c r="S615" s="61"/>
      <c r="T615" s="61"/>
      <c r="U615" s="80"/>
      <c r="V615" s="80"/>
      <c r="W615" s="80"/>
    </row>
    <row r="616">
      <c r="A616" s="34">
        <v>45705.0</v>
      </c>
      <c r="B616" s="34">
        <v>45716.0</v>
      </c>
      <c r="C616" s="35">
        <v>10693.0</v>
      </c>
      <c r="D616" s="35"/>
      <c r="E616" s="34">
        <v>43435.0</v>
      </c>
      <c r="F616" s="36">
        <f t="shared" si="4"/>
        <v>74</v>
      </c>
      <c r="G616" s="34">
        <v>43565.0</v>
      </c>
      <c r="H616" s="36">
        <f t="shared" si="5"/>
        <v>70</v>
      </c>
      <c r="I616" s="35" t="s">
        <v>43</v>
      </c>
      <c r="J616" s="39"/>
      <c r="K616" s="38"/>
      <c r="L616" s="39"/>
      <c r="M616" s="39"/>
      <c r="N616" s="35" t="s">
        <v>17</v>
      </c>
      <c r="O616" s="39"/>
      <c r="P616" s="61"/>
      <c r="Q616" s="61"/>
      <c r="R616" s="61"/>
      <c r="S616" s="61"/>
      <c r="T616" s="61"/>
      <c r="U616" s="80"/>
      <c r="V616" s="80"/>
      <c r="W616" s="80"/>
    </row>
    <row r="617">
      <c r="A617" s="34">
        <v>45705.0</v>
      </c>
      <c r="B617" s="34">
        <v>45716.0</v>
      </c>
      <c r="C617" s="35">
        <v>11573.0</v>
      </c>
      <c r="D617" s="35"/>
      <c r="E617" s="34">
        <v>43374.0</v>
      </c>
      <c r="F617" s="36">
        <f t="shared" si="4"/>
        <v>76</v>
      </c>
      <c r="G617" s="34">
        <v>43591.0</v>
      </c>
      <c r="H617" s="36">
        <f t="shared" si="5"/>
        <v>69</v>
      </c>
      <c r="I617" s="35" t="s">
        <v>62</v>
      </c>
      <c r="J617" s="39"/>
      <c r="K617" s="38"/>
      <c r="L617" s="39"/>
      <c r="M617" s="39"/>
      <c r="N617" s="35" t="s">
        <v>17</v>
      </c>
      <c r="O617" s="39"/>
      <c r="P617" s="61"/>
      <c r="Q617" s="61"/>
      <c r="R617" s="61"/>
      <c r="S617" s="61"/>
      <c r="T617" s="61"/>
      <c r="U617" s="80"/>
      <c r="V617" s="80"/>
      <c r="W617" s="80"/>
    </row>
    <row r="618">
      <c r="A618" s="34">
        <v>45705.0</v>
      </c>
      <c r="B618" s="34">
        <v>45716.0</v>
      </c>
      <c r="C618" s="35">
        <v>13705.0</v>
      </c>
      <c r="D618" s="35"/>
      <c r="E618" s="34">
        <v>43617.0</v>
      </c>
      <c r="F618" s="36">
        <f t="shared" si="4"/>
        <v>68</v>
      </c>
      <c r="G618" s="34">
        <v>43622.0</v>
      </c>
      <c r="H618" s="36">
        <f t="shared" si="5"/>
        <v>68</v>
      </c>
      <c r="I618" s="35" t="s">
        <v>43</v>
      </c>
      <c r="J618" s="39"/>
      <c r="K618" s="38"/>
      <c r="L618" s="39"/>
      <c r="M618" s="39"/>
      <c r="N618" s="35" t="s">
        <v>17</v>
      </c>
      <c r="O618" s="39"/>
      <c r="P618" s="61"/>
      <c r="Q618" s="61"/>
      <c r="R618" s="61"/>
      <c r="S618" s="61"/>
      <c r="T618" s="61"/>
      <c r="U618" s="80"/>
      <c r="V618" s="80"/>
      <c r="W618" s="80"/>
    </row>
    <row r="619">
      <c r="A619" s="34">
        <v>45705.0</v>
      </c>
      <c r="B619" s="34">
        <v>45716.0</v>
      </c>
      <c r="C619" s="35">
        <v>9668.0</v>
      </c>
      <c r="D619" s="35"/>
      <c r="E619" s="34">
        <v>43466.0</v>
      </c>
      <c r="F619" s="36">
        <f t="shared" si="4"/>
        <v>73</v>
      </c>
      <c r="G619" s="34">
        <v>43516.0</v>
      </c>
      <c r="H619" s="36">
        <f t="shared" si="5"/>
        <v>72</v>
      </c>
      <c r="I619" s="35" t="s">
        <v>49</v>
      </c>
      <c r="J619" s="39"/>
      <c r="K619" s="38"/>
      <c r="L619" s="39"/>
      <c r="M619" s="39"/>
      <c r="N619" s="35" t="s">
        <v>17</v>
      </c>
      <c r="O619" s="39"/>
      <c r="P619" s="61"/>
      <c r="Q619" s="61"/>
      <c r="R619" s="61"/>
      <c r="S619" s="61"/>
      <c r="T619" s="61"/>
      <c r="U619" s="80"/>
      <c r="V619" s="80"/>
      <c r="W619" s="80"/>
    </row>
    <row r="620">
      <c r="A620" s="34">
        <v>45705.0</v>
      </c>
      <c r="B620" s="34">
        <v>45716.0</v>
      </c>
      <c r="C620" s="35">
        <v>13765.0</v>
      </c>
      <c r="D620" s="35"/>
      <c r="E620" s="34">
        <v>43586.0</v>
      </c>
      <c r="F620" s="36">
        <f t="shared" si="4"/>
        <v>69</v>
      </c>
      <c r="G620" s="34">
        <v>43623.0</v>
      </c>
      <c r="H620" s="36">
        <f t="shared" si="5"/>
        <v>68</v>
      </c>
      <c r="I620" s="35" t="s">
        <v>265</v>
      </c>
      <c r="J620" s="39"/>
      <c r="K620" s="38"/>
      <c r="L620" s="39"/>
      <c r="M620" s="39"/>
      <c r="N620" s="35" t="s">
        <v>17</v>
      </c>
      <c r="O620" s="39"/>
      <c r="P620" s="61"/>
      <c r="Q620" s="61"/>
      <c r="R620" s="61"/>
      <c r="S620" s="61"/>
      <c r="T620" s="61"/>
      <c r="U620" s="80"/>
      <c r="V620" s="80"/>
      <c r="W620" s="80"/>
    </row>
    <row r="621">
      <c r="A621" s="34">
        <v>45705.0</v>
      </c>
      <c r="B621" s="34">
        <v>45716.0</v>
      </c>
      <c r="C621" s="35">
        <v>12381.0</v>
      </c>
      <c r="D621" s="35"/>
      <c r="E621" s="34">
        <v>42529.0</v>
      </c>
      <c r="F621" s="36">
        <f t="shared" si="4"/>
        <v>104</v>
      </c>
      <c r="G621" s="34">
        <v>43599.0</v>
      </c>
      <c r="H621" s="36">
        <f t="shared" si="5"/>
        <v>69</v>
      </c>
      <c r="I621" s="35" t="s">
        <v>62</v>
      </c>
      <c r="J621" s="39"/>
      <c r="K621" s="38"/>
      <c r="L621" s="39"/>
      <c r="M621" s="39"/>
      <c r="N621" s="35" t="s">
        <v>17</v>
      </c>
      <c r="O621" s="39"/>
      <c r="P621" s="61"/>
      <c r="Q621" s="61"/>
      <c r="R621" s="61"/>
      <c r="S621" s="61"/>
      <c r="T621" s="61"/>
      <c r="U621" s="80"/>
      <c r="V621" s="80"/>
      <c r="W621" s="80"/>
    </row>
    <row r="622">
      <c r="A622" s="34">
        <v>45705.0</v>
      </c>
      <c r="B622" s="34">
        <v>45716.0</v>
      </c>
      <c r="C622" s="35">
        <v>7564.0</v>
      </c>
      <c r="D622" s="35"/>
      <c r="E622" s="34">
        <v>43405.0</v>
      </c>
      <c r="F622" s="36">
        <f t="shared" si="4"/>
        <v>75</v>
      </c>
      <c r="G622" s="34">
        <v>43466.0</v>
      </c>
      <c r="H622" s="36">
        <f t="shared" si="5"/>
        <v>73</v>
      </c>
      <c r="I622" s="35" t="s">
        <v>136</v>
      </c>
      <c r="J622" s="39"/>
      <c r="K622" s="38"/>
      <c r="L622" s="39"/>
      <c r="M622" s="39"/>
      <c r="N622" s="35" t="s">
        <v>17</v>
      </c>
      <c r="O622" s="39"/>
      <c r="P622" s="61"/>
      <c r="Q622" s="61"/>
      <c r="R622" s="61"/>
      <c r="S622" s="61"/>
      <c r="T622" s="61"/>
      <c r="U622" s="80"/>
      <c r="V622" s="80"/>
      <c r="W622" s="80"/>
    </row>
    <row r="623">
      <c r="A623" s="34">
        <v>45705.0</v>
      </c>
      <c r="B623" s="34">
        <v>45716.0</v>
      </c>
      <c r="C623" s="35">
        <v>9788.0</v>
      </c>
      <c r="D623" s="35"/>
      <c r="E623" s="37">
        <v>43817.0</v>
      </c>
      <c r="F623" s="36">
        <f t="shared" si="4"/>
        <v>62</v>
      </c>
      <c r="G623" s="34">
        <v>43516.0</v>
      </c>
      <c r="H623" s="36">
        <f t="shared" si="5"/>
        <v>72</v>
      </c>
      <c r="I623" s="35" t="s">
        <v>716</v>
      </c>
      <c r="J623" s="39"/>
      <c r="K623" s="38"/>
      <c r="L623" s="39"/>
      <c r="M623" s="39"/>
      <c r="N623" s="35" t="s">
        <v>17</v>
      </c>
      <c r="O623" s="39"/>
      <c r="P623" s="61"/>
      <c r="Q623" s="61"/>
      <c r="R623" s="61"/>
      <c r="S623" s="61"/>
      <c r="T623" s="61"/>
      <c r="U623" s="80"/>
      <c r="V623" s="80"/>
      <c r="W623" s="80"/>
    </row>
    <row r="624">
      <c r="A624" s="34">
        <v>45705.0</v>
      </c>
      <c r="B624" s="34">
        <v>45716.0</v>
      </c>
      <c r="C624" s="35">
        <v>7928.0</v>
      </c>
      <c r="D624" s="35"/>
      <c r="E624" s="34">
        <v>43353.0</v>
      </c>
      <c r="F624" s="36">
        <f t="shared" si="4"/>
        <v>77</v>
      </c>
      <c r="G624" s="34">
        <v>43145.0</v>
      </c>
      <c r="H624" s="36">
        <f t="shared" si="5"/>
        <v>84</v>
      </c>
      <c r="I624" s="35" t="s">
        <v>263</v>
      </c>
      <c r="J624" s="39"/>
      <c r="K624" s="38"/>
      <c r="L624" s="39"/>
      <c r="M624" s="39"/>
      <c r="N624" s="35" t="s">
        <v>17</v>
      </c>
      <c r="O624" s="39"/>
      <c r="P624" s="61"/>
      <c r="Q624" s="61"/>
      <c r="R624" s="61"/>
      <c r="S624" s="61"/>
      <c r="T624" s="61"/>
      <c r="U624" s="80"/>
      <c r="V624" s="80"/>
      <c r="W624" s="80"/>
    </row>
    <row r="625">
      <c r="A625" s="34">
        <v>45705.0</v>
      </c>
      <c r="B625" s="34">
        <v>45716.0</v>
      </c>
      <c r="C625" s="35">
        <v>10213.0</v>
      </c>
      <c r="D625" s="35"/>
      <c r="E625" s="34">
        <v>43508.0</v>
      </c>
      <c r="F625" s="36">
        <f t="shared" si="4"/>
        <v>72</v>
      </c>
      <c r="G625" s="34">
        <v>43536.0</v>
      </c>
      <c r="H625" s="36">
        <f t="shared" si="5"/>
        <v>71</v>
      </c>
      <c r="I625" s="35" t="s">
        <v>481</v>
      </c>
      <c r="J625" s="39"/>
      <c r="K625" s="38"/>
      <c r="L625" s="39"/>
      <c r="M625" s="39"/>
      <c r="N625" s="35" t="s">
        <v>17</v>
      </c>
      <c r="O625" s="39"/>
      <c r="P625" s="61"/>
      <c r="Q625" s="61"/>
      <c r="R625" s="61"/>
      <c r="S625" s="61"/>
      <c r="T625" s="61"/>
      <c r="U625" s="80"/>
      <c r="V625" s="80"/>
      <c r="W625" s="80"/>
    </row>
    <row r="626">
      <c r="A626" s="34">
        <v>45705.0</v>
      </c>
      <c r="B626" s="34">
        <v>45716.0</v>
      </c>
      <c r="C626" s="35">
        <v>35225.0</v>
      </c>
      <c r="D626" s="35"/>
      <c r="E626" s="34">
        <v>43770.0</v>
      </c>
      <c r="F626" s="36">
        <f t="shared" si="4"/>
        <v>63</v>
      </c>
      <c r="G626" s="37">
        <v>43812.0</v>
      </c>
      <c r="H626" s="36">
        <f t="shared" si="5"/>
        <v>62</v>
      </c>
      <c r="I626" s="35" t="s">
        <v>49</v>
      </c>
      <c r="J626" s="39"/>
      <c r="K626" s="38"/>
      <c r="L626" s="39"/>
      <c r="M626" s="39"/>
      <c r="N626" s="35" t="s">
        <v>17</v>
      </c>
      <c r="O626" s="39"/>
      <c r="P626" s="61"/>
      <c r="Q626" s="61"/>
      <c r="R626" s="61"/>
      <c r="S626" s="61"/>
      <c r="T626" s="61"/>
      <c r="U626" s="80"/>
      <c r="V626" s="80"/>
      <c r="W626" s="80"/>
    </row>
    <row r="627">
      <c r="A627" s="34">
        <v>45705.0</v>
      </c>
      <c r="B627" s="34">
        <v>45716.0</v>
      </c>
      <c r="C627" s="35">
        <v>225472.0</v>
      </c>
      <c r="D627" s="35" t="s">
        <v>73</v>
      </c>
      <c r="E627" s="34">
        <v>45323.0</v>
      </c>
      <c r="F627" s="36">
        <f t="shared" si="4"/>
        <v>12</v>
      </c>
      <c r="G627" s="34">
        <v>45524.0</v>
      </c>
      <c r="H627" s="36">
        <f t="shared" si="5"/>
        <v>6</v>
      </c>
      <c r="I627" s="35" t="s">
        <v>49</v>
      </c>
      <c r="J627" s="39"/>
      <c r="K627" s="38"/>
      <c r="L627" s="39"/>
      <c r="M627" s="39"/>
      <c r="N627" s="35" t="s">
        <v>17</v>
      </c>
      <c r="O627" s="39"/>
      <c r="P627" s="61"/>
      <c r="Q627" s="61"/>
      <c r="R627" s="61"/>
      <c r="S627" s="61"/>
      <c r="T627" s="61"/>
      <c r="U627" s="80"/>
      <c r="V627" s="80"/>
      <c r="W627" s="80"/>
    </row>
    <row r="628">
      <c r="A628" s="34">
        <v>45705.0</v>
      </c>
      <c r="B628" s="34">
        <v>45716.0</v>
      </c>
      <c r="C628" s="35">
        <v>158209.0</v>
      </c>
      <c r="D628" s="35" t="s">
        <v>81</v>
      </c>
      <c r="E628" s="34">
        <v>44927.0</v>
      </c>
      <c r="F628" s="36">
        <f t="shared" si="4"/>
        <v>25</v>
      </c>
      <c r="G628" s="34">
        <v>44951.0</v>
      </c>
      <c r="H628" s="36">
        <f t="shared" si="5"/>
        <v>25</v>
      </c>
      <c r="I628" s="35" t="s">
        <v>49</v>
      </c>
      <c r="J628" s="39"/>
      <c r="K628" s="38"/>
      <c r="L628" s="39"/>
      <c r="M628" s="39"/>
      <c r="N628" s="35" t="s">
        <v>17</v>
      </c>
      <c r="O628" s="39"/>
      <c r="P628" s="61"/>
      <c r="Q628" s="61"/>
      <c r="R628" s="61"/>
      <c r="S628" s="61"/>
      <c r="T628" s="61"/>
      <c r="U628" s="80"/>
      <c r="V628" s="80"/>
      <c r="W628" s="80"/>
    </row>
    <row r="629">
      <c r="A629" s="34">
        <v>45705.0</v>
      </c>
      <c r="B629" s="34">
        <v>45716.0</v>
      </c>
      <c r="C629" s="35">
        <v>40052.0</v>
      </c>
      <c r="D629" s="35" t="s">
        <v>99</v>
      </c>
      <c r="E629" s="34">
        <v>43678.0</v>
      </c>
      <c r="F629" s="36">
        <f t="shared" si="4"/>
        <v>66</v>
      </c>
      <c r="G629" s="34">
        <v>43874.0</v>
      </c>
      <c r="H629" s="36">
        <f t="shared" si="5"/>
        <v>60</v>
      </c>
      <c r="I629" s="35" t="s">
        <v>49</v>
      </c>
      <c r="J629" s="39"/>
      <c r="K629" s="38"/>
      <c r="L629" s="39"/>
      <c r="M629" s="39"/>
      <c r="N629" s="35" t="s">
        <v>17</v>
      </c>
      <c r="O629" s="39"/>
      <c r="P629" s="61"/>
      <c r="Q629" s="61"/>
      <c r="R629" s="61"/>
      <c r="S629" s="61"/>
      <c r="T629" s="61"/>
      <c r="U629" s="80"/>
      <c r="V629" s="80"/>
      <c r="W629" s="80"/>
    </row>
    <row r="630">
      <c r="A630" s="34">
        <v>45705.0</v>
      </c>
      <c r="B630" s="34">
        <v>45716.0</v>
      </c>
      <c r="C630" s="35">
        <v>43918.0</v>
      </c>
      <c r="D630" s="35" t="s">
        <v>109</v>
      </c>
      <c r="E630" s="34">
        <v>43891.0</v>
      </c>
      <c r="F630" s="36">
        <f t="shared" si="4"/>
        <v>59</v>
      </c>
      <c r="G630" s="34">
        <v>44012.0</v>
      </c>
      <c r="H630" s="36">
        <f t="shared" si="5"/>
        <v>55</v>
      </c>
      <c r="I630" s="35" t="s">
        <v>43</v>
      </c>
      <c r="J630" s="39"/>
      <c r="K630" s="38"/>
      <c r="L630" s="39"/>
      <c r="M630" s="39"/>
      <c r="N630" s="35" t="s">
        <v>17</v>
      </c>
      <c r="O630" s="39"/>
      <c r="P630" s="61"/>
      <c r="Q630" s="61"/>
      <c r="R630" s="61"/>
      <c r="S630" s="61"/>
      <c r="T630" s="61"/>
      <c r="U630" s="80"/>
      <c r="V630" s="80"/>
      <c r="W630" s="80"/>
    </row>
    <row r="631">
      <c r="A631" s="34">
        <v>45705.0</v>
      </c>
      <c r="B631" s="34">
        <v>45716.0</v>
      </c>
      <c r="C631" s="35">
        <v>145129.0</v>
      </c>
      <c r="D631" s="35" t="s">
        <v>717</v>
      </c>
      <c r="E631" s="34">
        <v>44805.0</v>
      </c>
      <c r="F631" s="36">
        <f t="shared" si="4"/>
        <v>29</v>
      </c>
      <c r="G631" s="34">
        <v>44805.0</v>
      </c>
      <c r="H631" s="36">
        <f t="shared" si="5"/>
        <v>29</v>
      </c>
      <c r="I631" s="35" t="s">
        <v>46</v>
      </c>
      <c r="J631" s="35" t="s">
        <v>188</v>
      </c>
      <c r="K631" s="38"/>
      <c r="L631" s="39"/>
      <c r="M631" s="39"/>
      <c r="N631" s="35" t="s">
        <v>17</v>
      </c>
      <c r="O631" s="39"/>
      <c r="P631" s="61"/>
      <c r="Q631" s="61"/>
      <c r="R631" s="61"/>
      <c r="S631" s="61"/>
      <c r="T631" s="61"/>
      <c r="U631" s="80"/>
      <c r="V631" s="80"/>
      <c r="W631" s="80"/>
    </row>
    <row r="632">
      <c r="A632" s="34">
        <v>45705.0</v>
      </c>
      <c r="B632" s="34">
        <v>45716.0</v>
      </c>
      <c r="C632" s="35">
        <v>35419.0</v>
      </c>
      <c r="D632" s="35" t="s">
        <v>233</v>
      </c>
      <c r="E632" s="34">
        <v>43770.0</v>
      </c>
      <c r="F632" s="36">
        <f t="shared" si="4"/>
        <v>63</v>
      </c>
      <c r="G632" s="37">
        <v>43816.0</v>
      </c>
      <c r="H632" s="36">
        <f t="shared" si="5"/>
        <v>62</v>
      </c>
      <c r="I632" s="35" t="s">
        <v>49</v>
      </c>
      <c r="J632" s="39"/>
      <c r="K632" s="38"/>
      <c r="L632" s="39"/>
      <c r="M632" s="39"/>
      <c r="N632" s="35" t="s">
        <v>17</v>
      </c>
      <c r="O632" s="39"/>
      <c r="P632" s="61"/>
      <c r="Q632" s="61"/>
      <c r="R632" s="61"/>
      <c r="S632" s="61"/>
      <c r="T632" s="61"/>
      <c r="U632" s="80"/>
      <c r="V632" s="80"/>
      <c r="W632" s="80"/>
    </row>
    <row r="633">
      <c r="A633" s="34">
        <v>45705.0</v>
      </c>
      <c r="B633" s="34">
        <v>45716.0</v>
      </c>
      <c r="C633" s="35">
        <v>55439.0</v>
      </c>
      <c r="D633" s="35" t="s">
        <v>116</v>
      </c>
      <c r="E633" s="34">
        <v>43709.0</v>
      </c>
      <c r="F633" s="36">
        <f t="shared" si="4"/>
        <v>65</v>
      </c>
      <c r="G633" s="34">
        <v>44011.0</v>
      </c>
      <c r="H633" s="36">
        <f t="shared" si="5"/>
        <v>55</v>
      </c>
      <c r="I633" s="35" t="s">
        <v>49</v>
      </c>
      <c r="J633" s="39"/>
      <c r="K633" s="38"/>
      <c r="L633" s="39"/>
      <c r="M633" s="39"/>
      <c r="N633" s="35" t="s">
        <v>17</v>
      </c>
      <c r="O633" s="39"/>
      <c r="P633" s="61"/>
      <c r="Q633" s="61"/>
      <c r="R633" s="61"/>
      <c r="S633" s="61"/>
      <c r="T633" s="61"/>
      <c r="U633" s="80"/>
      <c r="V633" s="80"/>
      <c r="W633" s="80"/>
    </row>
    <row r="634">
      <c r="A634" s="34">
        <v>45705.0</v>
      </c>
      <c r="B634" s="34">
        <v>45339.0</v>
      </c>
      <c r="C634" s="35">
        <v>234114.0</v>
      </c>
      <c r="D634" s="35" t="s">
        <v>125</v>
      </c>
      <c r="E634" s="34">
        <v>45566.0</v>
      </c>
      <c r="F634" s="36">
        <f t="shared" si="4"/>
        <v>4</v>
      </c>
      <c r="G634" s="37">
        <v>45609.0</v>
      </c>
      <c r="H634" s="36">
        <f t="shared" si="5"/>
        <v>3</v>
      </c>
      <c r="I634" s="35" t="s">
        <v>46</v>
      </c>
      <c r="J634" s="35" t="s">
        <v>31</v>
      </c>
      <c r="K634" s="38"/>
      <c r="L634" s="35" t="s">
        <v>70</v>
      </c>
      <c r="M634" s="34">
        <v>45705.0</v>
      </c>
      <c r="N634" s="35" t="s">
        <v>15</v>
      </c>
      <c r="O634" s="35" t="s">
        <v>718</v>
      </c>
      <c r="P634" s="61"/>
      <c r="Q634" s="61"/>
      <c r="R634" s="61"/>
      <c r="S634" s="61"/>
      <c r="T634" s="61"/>
      <c r="U634" s="80"/>
      <c r="V634" s="80"/>
      <c r="W634" s="80"/>
    </row>
    <row r="635">
      <c r="A635" s="34">
        <v>45705.0</v>
      </c>
      <c r="B635" s="34">
        <v>45716.0</v>
      </c>
      <c r="C635" s="35">
        <v>129079.0</v>
      </c>
      <c r="D635" s="35" t="s">
        <v>72</v>
      </c>
      <c r="E635" s="34">
        <v>44652.0</v>
      </c>
      <c r="F635" s="36">
        <f t="shared" si="4"/>
        <v>34</v>
      </c>
      <c r="G635" s="34">
        <v>44698.0</v>
      </c>
      <c r="H635" s="36">
        <f t="shared" si="5"/>
        <v>33</v>
      </c>
      <c r="I635" s="35" t="s">
        <v>43</v>
      </c>
      <c r="J635" s="39"/>
      <c r="K635" s="38"/>
      <c r="L635" s="39"/>
      <c r="M635" s="39"/>
      <c r="N635" s="35" t="s">
        <v>17</v>
      </c>
      <c r="O635" s="39"/>
      <c r="P635" s="61"/>
      <c r="Q635" s="61"/>
      <c r="R635" s="61"/>
      <c r="S635" s="61"/>
      <c r="T635" s="61"/>
      <c r="U635" s="80"/>
      <c r="V635" s="80"/>
      <c r="W635" s="80"/>
    </row>
    <row r="636">
      <c r="A636" s="34">
        <v>45705.0</v>
      </c>
      <c r="B636" s="34">
        <v>45716.0</v>
      </c>
      <c r="C636" s="35">
        <v>78063.0</v>
      </c>
      <c r="D636" s="35" t="s">
        <v>84</v>
      </c>
      <c r="E636" s="34">
        <v>43862.0</v>
      </c>
      <c r="F636" s="36">
        <f t="shared" si="4"/>
        <v>60</v>
      </c>
      <c r="G636" s="34">
        <v>44259.0</v>
      </c>
      <c r="H636" s="36">
        <f t="shared" si="5"/>
        <v>47</v>
      </c>
      <c r="I636" s="35" t="s">
        <v>49</v>
      </c>
      <c r="J636" s="39"/>
      <c r="K636" s="38"/>
      <c r="L636" s="39"/>
      <c r="M636" s="39"/>
      <c r="N636" s="35" t="s">
        <v>17</v>
      </c>
      <c r="O636" s="39"/>
      <c r="P636" s="61"/>
      <c r="Q636" s="61"/>
      <c r="R636" s="61"/>
      <c r="S636" s="61"/>
      <c r="T636" s="61"/>
      <c r="U636" s="80"/>
      <c r="V636" s="80"/>
      <c r="W636" s="80"/>
    </row>
    <row r="637">
      <c r="A637" s="34">
        <v>45705.0</v>
      </c>
      <c r="B637" s="34">
        <v>45716.0</v>
      </c>
      <c r="C637" s="35">
        <v>126207.0</v>
      </c>
      <c r="D637" s="35" t="s">
        <v>99</v>
      </c>
      <c r="E637" s="34">
        <v>44652.0</v>
      </c>
      <c r="F637" s="36">
        <f t="shared" si="4"/>
        <v>34</v>
      </c>
      <c r="G637" s="34">
        <v>44680.0</v>
      </c>
      <c r="H637" s="36">
        <f t="shared" si="5"/>
        <v>33</v>
      </c>
      <c r="I637" s="35" t="s">
        <v>43</v>
      </c>
      <c r="J637" s="39"/>
      <c r="K637" s="38"/>
      <c r="L637" s="39"/>
      <c r="M637" s="39"/>
      <c r="N637" s="35" t="s">
        <v>17</v>
      </c>
      <c r="O637" s="39"/>
      <c r="P637" s="61"/>
      <c r="Q637" s="61"/>
      <c r="R637" s="61"/>
      <c r="S637" s="61"/>
      <c r="T637" s="61"/>
      <c r="U637" s="80"/>
      <c r="V637" s="80"/>
      <c r="W637" s="80"/>
    </row>
    <row r="638">
      <c r="A638" s="34">
        <v>45705.0</v>
      </c>
      <c r="B638" s="34">
        <v>45716.0</v>
      </c>
      <c r="C638" s="35">
        <v>105159.0</v>
      </c>
      <c r="D638" s="35" t="s">
        <v>233</v>
      </c>
      <c r="E638" s="34">
        <v>44440.0</v>
      </c>
      <c r="F638" s="36">
        <f t="shared" si="4"/>
        <v>41</v>
      </c>
      <c r="G638" s="34">
        <v>44501.0</v>
      </c>
      <c r="H638" s="36">
        <f t="shared" si="5"/>
        <v>39</v>
      </c>
      <c r="I638" s="35" t="s">
        <v>49</v>
      </c>
      <c r="J638" s="39"/>
      <c r="K638" s="38"/>
      <c r="L638" s="39"/>
      <c r="M638" s="39"/>
      <c r="N638" s="35" t="s">
        <v>17</v>
      </c>
      <c r="O638" s="39"/>
      <c r="P638" s="61"/>
      <c r="Q638" s="61"/>
      <c r="R638" s="61"/>
      <c r="S638" s="61"/>
      <c r="T638" s="61"/>
      <c r="U638" s="80"/>
      <c r="V638" s="80"/>
      <c r="W638" s="80"/>
    </row>
    <row r="639">
      <c r="A639" s="34">
        <v>45705.0</v>
      </c>
      <c r="B639" s="34">
        <v>45716.0</v>
      </c>
      <c r="C639" s="35">
        <v>241391.0</v>
      </c>
      <c r="D639" s="35" t="s">
        <v>233</v>
      </c>
      <c r="E639" s="34">
        <v>45658.0</v>
      </c>
      <c r="F639" s="36">
        <f t="shared" si="4"/>
        <v>1</v>
      </c>
      <c r="G639" s="34">
        <v>45688.0</v>
      </c>
      <c r="H639" s="36">
        <f t="shared" si="5"/>
        <v>0</v>
      </c>
      <c r="I639" s="35" t="s">
        <v>43</v>
      </c>
      <c r="J639" s="39"/>
      <c r="K639" s="38"/>
      <c r="L639" s="39"/>
      <c r="M639" s="39"/>
      <c r="N639" s="35" t="s">
        <v>17</v>
      </c>
      <c r="O639" s="39"/>
      <c r="P639" s="61"/>
      <c r="Q639" s="61"/>
      <c r="R639" s="61"/>
      <c r="S639" s="61"/>
      <c r="T639" s="61"/>
      <c r="U639" s="80"/>
      <c r="V639" s="80"/>
      <c r="W639" s="80"/>
    </row>
    <row r="640">
      <c r="A640" s="34">
        <v>45705.0</v>
      </c>
      <c r="B640" s="34">
        <v>45716.0</v>
      </c>
      <c r="C640" s="35">
        <v>219753.0</v>
      </c>
      <c r="D640" s="35" t="s">
        <v>79</v>
      </c>
      <c r="E640" s="34">
        <v>45474.0</v>
      </c>
      <c r="F640" s="36">
        <f t="shared" si="4"/>
        <v>7</v>
      </c>
      <c r="G640" s="34">
        <v>45525.0</v>
      </c>
      <c r="H640" s="36">
        <f t="shared" si="5"/>
        <v>6</v>
      </c>
      <c r="I640" s="35" t="s">
        <v>49</v>
      </c>
      <c r="J640" s="39"/>
      <c r="K640" s="38"/>
      <c r="L640" s="39"/>
      <c r="M640" s="39"/>
      <c r="N640" s="35" t="s">
        <v>17</v>
      </c>
      <c r="O640" s="39"/>
      <c r="P640" s="61"/>
      <c r="Q640" s="61"/>
      <c r="R640" s="61"/>
      <c r="S640" s="61"/>
      <c r="T640" s="61"/>
      <c r="U640" s="80"/>
      <c r="V640" s="80"/>
      <c r="W640" s="80"/>
    </row>
    <row r="641">
      <c r="A641" s="34">
        <v>45705.0</v>
      </c>
      <c r="B641" s="34">
        <v>45716.0</v>
      </c>
      <c r="C641" s="35">
        <v>235772.0</v>
      </c>
      <c r="D641" s="35" t="s">
        <v>81</v>
      </c>
      <c r="E641" s="34">
        <v>45597.0</v>
      </c>
      <c r="F641" s="36">
        <f t="shared" si="4"/>
        <v>3</v>
      </c>
      <c r="G641" s="34">
        <v>45628.0</v>
      </c>
      <c r="H641" s="36">
        <f t="shared" si="5"/>
        <v>2</v>
      </c>
      <c r="I641" s="35" t="s">
        <v>62</v>
      </c>
      <c r="J641" s="39"/>
      <c r="K641" s="38"/>
      <c r="L641" s="39"/>
      <c r="M641" s="39"/>
      <c r="N641" s="35" t="s">
        <v>17</v>
      </c>
      <c r="O641" s="39"/>
      <c r="P641" s="61"/>
      <c r="Q641" s="61"/>
      <c r="R641" s="61"/>
      <c r="S641" s="61"/>
      <c r="T641" s="61"/>
      <c r="U641" s="80"/>
      <c r="V641" s="80"/>
      <c r="W641" s="80"/>
    </row>
    <row r="642">
      <c r="A642" s="34">
        <v>45705.0</v>
      </c>
      <c r="B642" s="34">
        <v>45716.0</v>
      </c>
      <c r="C642" s="35">
        <v>141274.0</v>
      </c>
      <c r="D642" s="35" t="s">
        <v>65</v>
      </c>
      <c r="E642" s="34">
        <v>44774.0</v>
      </c>
      <c r="F642" s="36">
        <f t="shared" si="4"/>
        <v>30</v>
      </c>
      <c r="G642" s="34">
        <v>44791.0</v>
      </c>
      <c r="H642" s="36">
        <f t="shared" si="5"/>
        <v>30</v>
      </c>
      <c r="I642" s="35" t="s">
        <v>49</v>
      </c>
      <c r="J642" s="39"/>
      <c r="K642" s="38"/>
      <c r="L642" s="39"/>
      <c r="M642" s="39"/>
      <c r="N642" s="35" t="s">
        <v>17</v>
      </c>
      <c r="O642" s="39"/>
      <c r="P642" s="61"/>
      <c r="Q642" s="61"/>
      <c r="R642" s="61"/>
      <c r="S642" s="61"/>
      <c r="T642" s="61"/>
      <c r="U642" s="80"/>
      <c r="V642" s="80"/>
      <c r="W642" s="80"/>
    </row>
    <row r="643">
      <c r="A643" s="34">
        <v>45705.0</v>
      </c>
      <c r="B643" s="34">
        <v>45716.0</v>
      </c>
      <c r="C643" s="35">
        <v>139249.0</v>
      </c>
      <c r="D643" s="35" t="s">
        <v>109</v>
      </c>
      <c r="E643" s="34">
        <v>44774.0</v>
      </c>
      <c r="F643" s="36">
        <f t="shared" si="4"/>
        <v>30</v>
      </c>
      <c r="G643" s="34">
        <v>44782.0</v>
      </c>
      <c r="H643" s="36">
        <f t="shared" si="5"/>
        <v>30</v>
      </c>
      <c r="I643" s="35" t="s">
        <v>49</v>
      </c>
      <c r="J643" s="39"/>
      <c r="K643" s="38"/>
      <c r="L643" s="39"/>
      <c r="M643" s="39"/>
      <c r="N643" s="35" t="s">
        <v>17</v>
      </c>
      <c r="O643" s="39"/>
      <c r="P643" s="61"/>
      <c r="Q643" s="61"/>
      <c r="R643" s="61"/>
      <c r="S643" s="61"/>
      <c r="T643" s="61"/>
      <c r="U643" s="80"/>
      <c r="V643" s="80"/>
      <c r="W643" s="80"/>
    </row>
    <row r="644">
      <c r="A644" s="34">
        <v>45705.0</v>
      </c>
      <c r="B644" s="34">
        <v>45716.0</v>
      </c>
      <c r="C644" s="35">
        <v>148512.0</v>
      </c>
      <c r="D644" s="35" t="s">
        <v>117</v>
      </c>
      <c r="E644" s="34">
        <v>44743.0</v>
      </c>
      <c r="F644" s="36">
        <f t="shared" si="4"/>
        <v>31</v>
      </c>
      <c r="G644" s="37">
        <v>44859.0</v>
      </c>
      <c r="H644" s="36">
        <f t="shared" si="5"/>
        <v>28</v>
      </c>
      <c r="I644" s="35" t="s">
        <v>49</v>
      </c>
      <c r="J644" s="39"/>
      <c r="K644" s="38"/>
      <c r="L644" s="39"/>
      <c r="M644" s="39"/>
      <c r="N644" s="35" t="s">
        <v>17</v>
      </c>
      <c r="O644" s="39"/>
      <c r="P644" s="61"/>
      <c r="Q644" s="61"/>
      <c r="R644" s="61"/>
      <c r="S644" s="61"/>
      <c r="T644" s="61"/>
      <c r="U644" s="80"/>
      <c r="V644" s="80"/>
      <c r="W644" s="80"/>
    </row>
    <row r="645">
      <c r="A645" s="34">
        <v>45705.0</v>
      </c>
      <c r="B645" s="34">
        <v>45716.0</v>
      </c>
      <c r="C645" s="35">
        <v>174111.0</v>
      </c>
      <c r="D645" s="35" t="s">
        <v>717</v>
      </c>
      <c r="E645" s="34">
        <v>44896.0</v>
      </c>
      <c r="F645" s="36">
        <f t="shared" si="4"/>
        <v>26</v>
      </c>
      <c r="G645" s="34">
        <v>45091.0</v>
      </c>
      <c r="H645" s="36">
        <f t="shared" si="5"/>
        <v>20</v>
      </c>
      <c r="I645" s="35" t="s">
        <v>49</v>
      </c>
      <c r="J645" s="39"/>
      <c r="K645" s="38"/>
      <c r="L645" s="39"/>
      <c r="M645" s="39"/>
      <c r="N645" s="35" t="s">
        <v>17</v>
      </c>
      <c r="O645" s="39"/>
      <c r="P645" s="61"/>
      <c r="Q645" s="61"/>
      <c r="R645" s="61"/>
      <c r="S645" s="61"/>
      <c r="T645" s="61"/>
      <c r="U645" s="80"/>
      <c r="V645" s="80"/>
      <c r="W645" s="80"/>
    </row>
    <row r="646">
      <c r="A646" s="34">
        <v>45705.0</v>
      </c>
      <c r="B646" s="34">
        <v>45716.0</v>
      </c>
      <c r="C646" s="35">
        <v>218688.0</v>
      </c>
      <c r="D646" s="35" t="s">
        <v>132</v>
      </c>
      <c r="E646" s="34">
        <v>45444.0</v>
      </c>
      <c r="F646" s="36">
        <f t="shared" si="4"/>
        <v>8</v>
      </c>
      <c r="G646" s="34">
        <v>45471.0</v>
      </c>
      <c r="H646" s="36">
        <f t="shared" si="5"/>
        <v>8</v>
      </c>
      <c r="I646" s="35" t="s">
        <v>43</v>
      </c>
      <c r="J646" s="39"/>
      <c r="K646" s="38"/>
      <c r="L646" s="39"/>
      <c r="M646" s="39"/>
      <c r="N646" s="35" t="s">
        <v>17</v>
      </c>
      <c r="O646" s="39"/>
      <c r="P646" s="61"/>
      <c r="Q646" s="61"/>
      <c r="R646" s="61"/>
      <c r="S646" s="61"/>
      <c r="T646" s="61"/>
      <c r="U646" s="80"/>
      <c r="V646" s="80"/>
      <c r="W646" s="80"/>
    </row>
    <row r="647">
      <c r="A647" s="34">
        <v>45705.0</v>
      </c>
      <c r="B647" s="34">
        <v>45716.0</v>
      </c>
      <c r="C647" s="35">
        <v>229768.0</v>
      </c>
      <c r="D647" s="35" t="s">
        <v>89</v>
      </c>
      <c r="E647" s="34">
        <v>45536.0</v>
      </c>
      <c r="F647" s="39"/>
      <c r="G647" s="34">
        <v>45568.0</v>
      </c>
      <c r="H647" s="39"/>
      <c r="I647" s="35" t="s">
        <v>43</v>
      </c>
      <c r="J647" s="39"/>
      <c r="K647" s="38"/>
      <c r="L647" s="39"/>
      <c r="M647" s="39"/>
      <c r="N647" s="35" t="s">
        <v>17</v>
      </c>
      <c r="O647" s="39"/>
      <c r="P647" s="61"/>
      <c r="Q647" s="61"/>
      <c r="R647" s="61"/>
      <c r="S647" s="61"/>
      <c r="T647" s="61"/>
      <c r="U647" s="80"/>
      <c r="V647" s="80"/>
      <c r="W647" s="80"/>
    </row>
    <row r="648">
      <c r="A648" s="34">
        <v>45705.0</v>
      </c>
      <c r="B648" s="34">
        <v>45716.0</v>
      </c>
      <c r="C648" s="35">
        <v>214162.0</v>
      </c>
      <c r="D648" s="35" t="s">
        <v>117</v>
      </c>
      <c r="E648" s="34">
        <v>45108.0</v>
      </c>
      <c r="F648" s="39"/>
      <c r="G648" s="34">
        <v>45425.0</v>
      </c>
      <c r="H648" s="39"/>
      <c r="I648" s="35" t="s">
        <v>49</v>
      </c>
      <c r="J648" s="39"/>
      <c r="K648" s="38"/>
      <c r="L648" s="39"/>
      <c r="M648" s="39"/>
      <c r="N648" s="35" t="s">
        <v>17</v>
      </c>
      <c r="O648" s="39"/>
      <c r="P648" s="61"/>
      <c r="Q648" s="61"/>
      <c r="R648" s="61"/>
      <c r="S648" s="61"/>
      <c r="T648" s="61"/>
      <c r="U648" s="80"/>
      <c r="V648" s="80"/>
      <c r="W648" s="80"/>
    </row>
    <row r="649">
      <c r="A649" s="34">
        <v>45705.0</v>
      </c>
      <c r="B649" s="34">
        <v>45716.0</v>
      </c>
      <c r="C649" s="35">
        <v>177592.0</v>
      </c>
      <c r="D649" s="35" t="s">
        <v>84</v>
      </c>
      <c r="E649" s="34">
        <v>44774.0</v>
      </c>
      <c r="F649" s="39"/>
      <c r="G649" s="34">
        <v>44953.0</v>
      </c>
      <c r="H649" s="39"/>
      <c r="I649" s="35" t="s">
        <v>39</v>
      </c>
      <c r="J649" s="39"/>
      <c r="K649" s="38"/>
      <c r="L649" s="39"/>
      <c r="M649" s="39"/>
      <c r="N649" s="35" t="s">
        <v>17</v>
      </c>
      <c r="O649" s="39"/>
      <c r="P649" s="61"/>
      <c r="Q649" s="61"/>
      <c r="R649" s="61"/>
      <c r="S649" s="61"/>
      <c r="T649" s="61"/>
      <c r="U649" s="80"/>
      <c r="V649" s="80"/>
      <c r="W649" s="80"/>
    </row>
    <row r="650">
      <c r="A650" s="85"/>
      <c r="B650" s="172"/>
      <c r="C650" s="83"/>
      <c r="D650" s="83"/>
      <c r="E650" s="85"/>
      <c r="F650" s="135"/>
      <c r="G650" s="85"/>
      <c r="H650" s="135"/>
      <c r="I650" s="83"/>
      <c r="J650" s="135"/>
      <c r="K650" s="173"/>
      <c r="L650" s="135"/>
      <c r="M650" s="135"/>
      <c r="N650" s="83"/>
      <c r="O650" s="135"/>
      <c r="P650" s="61"/>
      <c r="Q650" s="61"/>
      <c r="R650" s="61"/>
      <c r="S650" s="61"/>
      <c r="T650" s="61"/>
      <c r="U650" s="80"/>
      <c r="V650" s="80"/>
      <c r="W650" s="80"/>
    </row>
    <row r="651">
      <c r="A651" s="85"/>
      <c r="B651" s="172"/>
      <c r="C651" s="83"/>
      <c r="D651" s="83"/>
      <c r="E651" s="85"/>
      <c r="F651" s="135"/>
      <c r="G651" s="85"/>
      <c r="H651" s="135"/>
      <c r="I651" s="83"/>
      <c r="J651" s="135"/>
      <c r="K651" s="173"/>
      <c r="L651" s="135"/>
      <c r="M651" s="135"/>
      <c r="N651" s="83"/>
      <c r="O651" s="135"/>
      <c r="P651" s="61"/>
      <c r="Q651" s="61"/>
      <c r="R651" s="61"/>
      <c r="S651" s="61"/>
      <c r="T651" s="61"/>
      <c r="U651" s="80"/>
      <c r="V651" s="80"/>
      <c r="W651" s="80"/>
    </row>
    <row r="652">
      <c r="A652" s="85"/>
      <c r="B652" s="172"/>
      <c r="C652" s="83"/>
      <c r="D652" s="83"/>
      <c r="E652" s="85"/>
      <c r="F652" s="135"/>
      <c r="G652" s="85"/>
      <c r="H652" s="135"/>
      <c r="I652" s="83"/>
      <c r="J652" s="135"/>
      <c r="K652" s="173"/>
      <c r="L652" s="135"/>
      <c r="M652" s="135"/>
      <c r="N652" s="83"/>
      <c r="O652" s="135"/>
      <c r="P652" s="61"/>
      <c r="Q652" s="61"/>
      <c r="R652" s="61"/>
      <c r="S652" s="61"/>
      <c r="T652" s="61"/>
      <c r="U652" s="80"/>
      <c r="V652" s="80"/>
      <c r="W652" s="80"/>
    </row>
    <row r="653">
      <c r="A653" s="85"/>
      <c r="B653" s="172"/>
      <c r="C653" s="83"/>
      <c r="D653" s="83"/>
      <c r="E653" s="85"/>
      <c r="F653" s="135"/>
      <c r="G653" s="85"/>
      <c r="H653" s="135"/>
      <c r="I653" s="83"/>
      <c r="J653" s="135"/>
      <c r="K653" s="173"/>
      <c r="L653" s="135"/>
      <c r="M653" s="135"/>
      <c r="N653" s="83"/>
      <c r="O653" s="135"/>
      <c r="P653" s="61"/>
      <c r="Q653" s="61"/>
      <c r="R653" s="61"/>
      <c r="S653" s="61"/>
      <c r="T653" s="61"/>
      <c r="U653" s="80"/>
      <c r="V653" s="80"/>
      <c r="W653" s="80"/>
    </row>
    <row r="654">
      <c r="A654" s="85"/>
      <c r="B654" s="172"/>
      <c r="C654" s="83"/>
      <c r="D654" s="83"/>
      <c r="E654" s="85"/>
      <c r="F654" s="135"/>
      <c r="G654" s="85"/>
      <c r="H654" s="135"/>
      <c r="I654" s="83"/>
      <c r="J654" s="135"/>
      <c r="K654" s="173"/>
      <c r="L654" s="135"/>
      <c r="M654" s="135"/>
      <c r="N654" s="83"/>
      <c r="O654" s="135"/>
      <c r="P654" s="61"/>
      <c r="Q654" s="61"/>
      <c r="R654" s="61"/>
      <c r="S654" s="61"/>
      <c r="T654" s="61"/>
      <c r="U654" s="80"/>
      <c r="V654" s="80"/>
      <c r="W654" s="80"/>
    </row>
    <row r="655">
      <c r="A655" s="85"/>
      <c r="B655" s="172"/>
      <c r="C655" s="83"/>
      <c r="D655" s="83"/>
      <c r="E655" s="85"/>
      <c r="F655" s="135"/>
      <c r="G655" s="85"/>
      <c r="H655" s="135"/>
      <c r="I655" s="83"/>
      <c r="J655" s="135"/>
      <c r="K655" s="173"/>
      <c r="L655" s="135"/>
      <c r="M655" s="135"/>
      <c r="N655" s="83"/>
      <c r="O655" s="135"/>
      <c r="P655" s="61"/>
      <c r="Q655" s="61"/>
      <c r="R655" s="61"/>
      <c r="S655" s="61"/>
      <c r="T655" s="61"/>
      <c r="U655" s="80"/>
      <c r="V655" s="80"/>
      <c r="W655" s="80"/>
    </row>
    <row r="656">
      <c r="A656" s="85"/>
      <c r="B656" s="172"/>
      <c r="C656" s="83"/>
      <c r="D656" s="83"/>
      <c r="E656" s="85"/>
      <c r="F656" s="135"/>
      <c r="G656" s="85"/>
      <c r="H656" s="135"/>
      <c r="I656" s="83"/>
      <c r="J656" s="135"/>
      <c r="K656" s="173"/>
      <c r="L656" s="135"/>
      <c r="M656" s="135"/>
      <c r="N656" s="83"/>
      <c r="O656" s="135"/>
      <c r="P656" s="61"/>
      <c r="Q656" s="61"/>
      <c r="R656" s="61"/>
      <c r="S656" s="61"/>
      <c r="T656" s="61"/>
      <c r="U656" s="80"/>
      <c r="V656" s="80"/>
      <c r="W656" s="80"/>
    </row>
    <row r="657">
      <c r="A657" s="85"/>
      <c r="B657" s="172"/>
      <c r="C657" s="83"/>
      <c r="D657" s="83"/>
      <c r="E657" s="85"/>
      <c r="F657" s="135"/>
      <c r="G657" s="85"/>
      <c r="H657" s="135"/>
      <c r="I657" s="83"/>
      <c r="J657" s="135"/>
      <c r="K657" s="173"/>
      <c r="L657" s="135"/>
      <c r="M657" s="135"/>
      <c r="N657" s="83"/>
      <c r="O657" s="135"/>
      <c r="P657" s="61"/>
      <c r="Q657" s="61"/>
      <c r="R657" s="61"/>
      <c r="S657" s="61"/>
      <c r="T657" s="61"/>
      <c r="U657" s="80"/>
      <c r="V657" s="80"/>
      <c r="W657" s="80"/>
    </row>
    <row r="658">
      <c r="A658" s="85"/>
      <c r="B658" s="172"/>
      <c r="C658" s="83"/>
      <c r="D658" s="83"/>
      <c r="E658" s="85"/>
      <c r="F658" s="135"/>
      <c r="G658" s="85"/>
      <c r="H658" s="135"/>
      <c r="I658" s="83"/>
      <c r="J658" s="135"/>
      <c r="K658" s="173"/>
      <c r="L658" s="135"/>
      <c r="M658" s="135"/>
      <c r="N658" s="83"/>
      <c r="O658" s="135"/>
      <c r="P658" s="61"/>
      <c r="Q658" s="61"/>
      <c r="R658" s="61"/>
      <c r="S658" s="61"/>
      <c r="T658" s="61"/>
      <c r="U658" s="80"/>
      <c r="V658" s="80"/>
      <c r="W658" s="80"/>
    </row>
    <row r="659">
      <c r="A659" s="85"/>
      <c r="B659" s="172"/>
      <c r="C659" s="83"/>
      <c r="D659" s="83"/>
      <c r="E659" s="85"/>
      <c r="F659" s="135"/>
      <c r="G659" s="85"/>
      <c r="H659" s="135"/>
      <c r="I659" s="83"/>
      <c r="J659" s="135"/>
      <c r="K659" s="173"/>
      <c r="L659" s="135"/>
      <c r="M659" s="135"/>
      <c r="N659" s="83"/>
      <c r="O659" s="135"/>
      <c r="P659" s="61"/>
      <c r="Q659" s="61"/>
      <c r="R659" s="61"/>
      <c r="S659" s="61"/>
      <c r="T659" s="61"/>
      <c r="U659" s="80"/>
      <c r="V659" s="80"/>
      <c r="W659" s="80"/>
    </row>
    <row r="660">
      <c r="A660" s="85"/>
      <c r="B660" s="172"/>
      <c r="C660" s="83"/>
      <c r="D660" s="83"/>
      <c r="E660" s="85"/>
      <c r="F660" s="135"/>
      <c r="G660" s="85"/>
      <c r="H660" s="135"/>
      <c r="I660" s="83"/>
      <c r="J660" s="135"/>
      <c r="K660" s="173"/>
      <c r="L660" s="135"/>
      <c r="M660" s="135"/>
      <c r="N660" s="83"/>
      <c r="O660" s="135"/>
      <c r="P660" s="61"/>
      <c r="Q660" s="61"/>
      <c r="R660" s="61"/>
      <c r="S660" s="61"/>
      <c r="T660" s="61"/>
      <c r="U660" s="80"/>
      <c r="V660" s="80"/>
      <c r="W660" s="80"/>
    </row>
    <row r="661">
      <c r="A661" s="85"/>
      <c r="B661" s="172"/>
      <c r="C661" s="83"/>
      <c r="D661" s="83"/>
      <c r="E661" s="85"/>
      <c r="F661" s="135"/>
      <c r="G661" s="85"/>
      <c r="H661" s="135"/>
      <c r="I661" s="83"/>
      <c r="J661" s="135"/>
      <c r="K661" s="173"/>
      <c r="L661" s="135"/>
      <c r="M661" s="135"/>
      <c r="N661" s="83"/>
      <c r="O661" s="135"/>
      <c r="P661" s="61"/>
      <c r="Q661" s="61"/>
      <c r="R661" s="61"/>
      <c r="S661" s="61"/>
      <c r="T661" s="61"/>
      <c r="U661" s="80"/>
      <c r="V661" s="80"/>
      <c r="W661" s="80"/>
    </row>
    <row r="662">
      <c r="A662" s="85"/>
      <c r="B662" s="172"/>
      <c r="C662" s="83"/>
      <c r="D662" s="83"/>
      <c r="E662" s="85"/>
      <c r="F662" s="135"/>
      <c r="G662" s="85"/>
      <c r="H662" s="135"/>
      <c r="I662" s="83"/>
      <c r="J662" s="135"/>
      <c r="K662" s="173"/>
      <c r="L662" s="135"/>
      <c r="M662" s="135"/>
      <c r="N662" s="83"/>
      <c r="O662" s="135"/>
      <c r="P662" s="61"/>
      <c r="Q662" s="61"/>
      <c r="R662" s="61"/>
      <c r="S662" s="61"/>
      <c r="T662" s="61"/>
      <c r="U662" s="80"/>
      <c r="V662" s="80"/>
      <c r="W662" s="80"/>
    </row>
    <row r="663">
      <c r="A663" s="85"/>
      <c r="B663" s="172"/>
      <c r="C663" s="83"/>
      <c r="D663" s="83"/>
      <c r="E663" s="85"/>
      <c r="F663" s="135"/>
      <c r="G663" s="85"/>
      <c r="H663" s="135"/>
      <c r="I663" s="83"/>
      <c r="J663" s="135"/>
      <c r="K663" s="173"/>
      <c r="L663" s="135"/>
      <c r="M663" s="135"/>
      <c r="N663" s="83"/>
      <c r="O663" s="135"/>
      <c r="P663" s="61"/>
      <c r="Q663" s="61"/>
      <c r="R663" s="61"/>
      <c r="S663" s="61"/>
      <c r="T663" s="61"/>
      <c r="U663" s="80"/>
      <c r="V663" s="80"/>
      <c r="W663" s="80"/>
    </row>
    <row r="664">
      <c r="A664" s="85"/>
      <c r="B664" s="172"/>
      <c r="C664" s="83"/>
      <c r="D664" s="83"/>
      <c r="E664" s="85"/>
      <c r="F664" s="135"/>
      <c r="G664" s="85"/>
      <c r="H664" s="135"/>
      <c r="I664" s="83"/>
      <c r="J664" s="135"/>
      <c r="K664" s="173"/>
      <c r="L664" s="135"/>
      <c r="M664" s="135"/>
      <c r="N664" s="83"/>
      <c r="O664" s="135"/>
      <c r="P664" s="61"/>
      <c r="Q664" s="61"/>
      <c r="R664" s="61"/>
      <c r="S664" s="61"/>
      <c r="T664" s="61"/>
      <c r="U664" s="80"/>
      <c r="V664" s="80"/>
      <c r="W664" s="80"/>
    </row>
    <row r="665">
      <c r="A665" s="85"/>
      <c r="B665" s="172"/>
      <c r="C665" s="83"/>
      <c r="D665" s="83"/>
      <c r="E665" s="85"/>
      <c r="F665" s="135"/>
      <c r="G665" s="85"/>
      <c r="H665" s="135"/>
      <c r="I665" s="83"/>
      <c r="J665" s="135"/>
      <c r="K665" s="173"/>
      <c r="L665" s="135"/>
      <c r="M665" s="135"/>
      <c r="N665" s="83"/>
      <c r="O665" s="135"/>
      <c r="P665" s="61"/>
      <c r="Q665" s="61"/>
      <c r="R665" s="61"/>
      <c r="S665" s="61"/>
      <c r="T665" s="61"/>
      <c r="U665" s="80"/>
      <c r="V665" s="80"/>
      <c r="W665" s="80"/>
    </row>
    <row r="666">
      <c r="A666" s="85"/>
      <c r="B666" s="172"/>
      <c r="C666" s="83"/>
      <c r="D666" s="83"/>
      <c r="E666" s="85"/>
      <c r="F666" s="135"/>
      <c r="G666" s="85"/>
      <c r="H666" s="135"/>
      <c r="I666" s="83"/>
      <c r="J666" s="135"/>
      <c r="K666" s="173"/>
      <c r="L666" s="135"/>
      <c r="M666" s="135"/>
      <c r="N666" s="83"/>
      <c r="O666" s="135"/>
      <c r="P666" s="61"/>
      <c r="Q666" s="61"/>
      <c r="R666" s="61"/>
      <c r="S666" s="61"/>
      <c r="T666" s="61"/>
      <c r="U666" s="80"/>
      <c r="V666" s="80"/>
      <c r="W666" s="80"/>
    </row>
    <row r="667">
      <c r="A667" s="85"/>
      <c r="B667" s="172"/>
      <c r="C667" s="83"/>
      <c r="D667" s="83"/>
      <c r="E667" s="85"/>
      <c r="F667" s="135"/>
      <c r="G667" s="85"/>
      <c r="H667" s="135"/>
      <c r="I667" s="83"/>
      <c r="J667" s="135"/>
      <c r="K667" s="173"/>
      <c r="L667" s="135"/>
      <c r="M667" s="135"/>
      <c r="N667" s="83"/>
      <c r="O667" s="135"/>
      <c r="P667" s="61"/>
      <c r="Q667" s="61"/>
      <c r="R667" s="61"/>
      <c r="S667" s="61"/>
      <c r="T667" s="61"/>
      <c r="U667" s="80"/>
      <c r="V667" s="80"/>
      <c r="W667" s="80"/>
    </row>
    <row r="668">
      <c r="A668" s="85"/>
      <c r="B668" s="172"/>
      <c r="C668" s="83"/>
      <c r="D668" s="83"/>
      <c r="E668" s="85"/>
      <c r="F668" s="135"/>
      <c r="G668" s="85"/>
      <c r="H668" s="135"/>
      <c r="I668" s="83"/>
      <c r="J668" s="135"/>
      <c r="K668" s="173"/>
      <c r="L668" s="135"/>
      <c r="M668" s="135"/>
      <c r="N668" s="83"/>
      <c r="O668" s="135"/>
      <c r="P668" s="61"/>
      <c r="Q668" s="61"/>
      <c r="R668" s="61"/>
      <c r="S668" s="61"/>
      <c r="T668" s="61"/>
      <c r="U668" s="80"/>
      <c r="V668" s="80"/>
      <c r="W668" s="80"/>
    </row>
    <row r="669">
      <c r="A669" s="85"/>
      <c r="B669" s="172"/>
      <c r="C669" s="83"/>
      <c r="D669" s="83"/>
      <c r="E669" s="85"/>
      <c r="F669" s="135"/>
      <c r="G669" s="85"/>
      <c r="H669" s="135"/>
      <c r="I669" s="83"/>
      <c r="J669" s="135"/>
      <c r="K669" s="173"/>
      <c r="L669" s="135"/>
      <c r="M669" s="135"/>
      <c r="N669" s="83"/>
      <c r="O669" s="135"/>
      <c r="P669" s="61"/>
      <c r="Q669" s="61"/>
      <c r="R669" s="61"/>
      <c r="S669" s="61"/>
      <c r="T669" s="61"/>
      <c r="U669" s="80"/>
      <c r="V669" s="80"/>
      <c r="W669" s="80"/>
    </row>
    <row r="670">
      <c r="A670" s="85"/>
      <c r="B670" s="172"/>
      <c r="C670" s="83"/>
      <c r="D670" s="83"/>
      <c r="E670" s="85"/>
      <c r="F670" s="135"/>
      <c r="G670" s="85"/>
      <c r="H670" s="135"/>
      <c r="I670" s="83"/>
      <c r="J670" s="135"/>
      <c r="K670" s="173"/>
      <c r="L670" s="135"/>
      <c r="M670" s="135"/>
      <c r="N670" s="83"/>
      <c r="O670" s="135"/>
      <c r="P670" s="61"/>
      <c r="Q670" s="61"/>
      <c r="R670" s="61"/>
      <c r="S670" s="61"/>
      <c r="T670" s="61"/>
      <c r="U670" s="80"/>
      <c r="V670" s="80"/>
      <c r="W670" s="80"/>
    </row>
    <row r="671">
      <c r="A671" s="85"/>
      <c r="B671" s="172"/>
      <c r="C671" s="83"/>
      <c r="D671" s="83"/>
      <c r="E671" s="85"/>
      <c r="F671" s="135"/>
      <c r="G671" s="85"/>
      <c r="H671" s="135"/>
      <c r="I671" s="83"/>
      <c r="J671" s="135"/>
      <c r="K671" s="173"/>
      <c r="L671" s="135"/>
      <c r="M671" s="135"/>
      <c r="N671" s="83"/>
      <c r="O671" s="135"/>
      <c r="P671" s="61"/>
      <c r="Q671" s="61"/>
      <c r="R671" s="61"/>
      <c r="S671" s="61"/>
      <c r="T671" s="61"/>
      <c r="U671" s="80"/>
      <c r="V671" s="80"/>
      <c r="W671" s="80"/>
    </row>
    <row r="672">
      <c r="A672" s="85"/>
      <c r="B672" s="172"/>
      <c r="C672" s="83"/>
      <c r="D672" s="83"/>
      <c r="E672" s="85"/>
      <c r="F672" s="135"/>
      <c r="G672" s="85"/>
      <c r="H672" s="135"/>
      <c r="I672" s="83"/>
      <c r="J672" s="135"/>
      <c r="K672" s="173"/>
      <c r="L672" s="135"/>
      <c r="M672" s="135"/>
      <c r="N672" s="83"/>
      <c r="O672" s="135"/>
      <c r="P672" s="61"/>
      <c r="Q672" s="61"/>
      <c r="R672" s="61"/>
      <c r="S672" s="61"/>
      <c r="T672" s="61"/>
      <c r="U672" s="80"/>
      <c r="V672" s="80"/>
      <c r="W672" s="80"/>
    </row>
    <row r="673">
      <c r="A673" s="85"/>
      <c r="B673" s="172"/>
      <c r="C673" s="83"/>
      <c r="D673" s="83"/>
      <c r="E673" s="85"/>
      <c r="F673" s="135"/>
      <c r="G673" s="85"/>
      <c r="H673" s="135"/>
      <c r="I673" s="83"/>
      <c r="J673" s="135"/>
      <c r="K673" s="173"/>
      <c r="L673" s="135"/>
      <c r="M673" s="135"/>
      <c r="N673" s="83"/>
      <c r="O673" s="135"/>
      <c r="P673" s="61"/>
      <c r="Q673" s="61"/>
      <c r="R673" s="61"/>
      <c r="S673" s="61"/>
      <c r="T673" s="61"/>
      <c r="U673" s="80"/>
      <c r="V673" s="80"/>
      <c r="W673" s="80"/>
    </row>
    <row r="674">
      <c r="A674" s="85"/>
      <c r="B674" s="172"/>
      <c r="C674" s="83"/>
      <c r="D674" s="83"/>
      <c r="E674" s="85"/>
      <c r="F674" s="135"/>
      <c r="G674" s="85"/>
      <c r="H674" s="135"/>
      <c r="I674" s="83"/>
      <c r="J674" s="135"/>
      <c r="K674" s="173"/>
      <c r="L674" s="135"/>
      <c r="M674" s="135"/>
      <c r="N674" s="83"/>
      <c r="O674" s="135"/>
      <c r="P674" s="61"/>
      <c r="Q674" s="61"/>
      <c r="R674" s="61"/>
      <c r="S674" s="61"/>
      <c r="T674" s="61"/>
      <c r="U674" s="80"/>
      <c r="V674" s="80"/>
      <c r="W674" s="80"/>
    </row>
    <row r="675">
      <c r="A675" s="85"/>
      <c r="B675" s="172"/>
      <c r="C675" s="83"/>
      <c r="D675" s="83"/>
      <c r="E675" s="85"/>
      <c r="F675" s="135"/>
      <c r="G675" s="85"/>
      <c r="H675" s="135"/>
      <c r="I675" s="83"/>
      <c r="J675" s="135"/>
      <c r="K675" s="173"/>
      <c r="L675" s="135"/>
      <c r="M675" s="135"/>
      <c r="N675" s="83"/>
      <c r="O675" s="135"/>
      <c r="P675" s="61"/>
      <c r="Q675" s="61"/>
      <c r="R675" s="61"/>
      <c r="S675" s="61"/>
      <c r="T675" s="61"/>
      <c r="U675" s="80"/>
      <c r="V675" s="80"/>
      <c r="W675" s="80"/>
    </row>
    <row r="676">
      <c r="A676" s="85"/>
      <c r="B676" s="172"/>
      <c r="C676" s="83"/>
      <c r="D676" s="83"/>
      <c r="E676" s="85"/>
      <c r="F676" s="135"/>
      <c r="G676" s="85"/>
      <c r="H676" s="135"/>
      <c r="I676" s="83"/>
      <c r="J676" s="135"/>
      <c r="K676" s="173"/>
      <c r="L676" s="135"/>
      <c r="M676" s="135"/>
      <c r="N676" s="83"/>
      <c r="O676" s="135"/>
      <c r="P676" s="61"/>
      <c r="Q676" s="61"/>
      <c r="R676" s="61"/>
      <c r="S676" s="61"/>
      <c r="T676" s="61"/>
      <c r="U676" s="80"/>
      <c r="V676" s="80"/>
      <c r="W676" s="80"/>
    </row>
    <row r="677">
      <c r="A677" s="85"/>
      <c r="B677" s="172"/>
      <c r="C677" s="83"/>
      <c r="D677" s="83"/>
      <c r="E677" s="85"/>
      <c r="F677" s="135"/>
      <c r="G677" s="85"/>
      <c r="H677" s="135"/>
      <c r="I677" s="83"/>
      <c r="J677" s="135"/>
      <c r="K677" s="173"/>
      <c r="L677" s="135"/>
      <c r="M677" s="135"/>
      <c r="N677" s="83"/>
      <c r="O677" s="135"/>
      <c r="P677" s="61"/>
      <c r="Q677" s="61"/>
      <c r="R677" s="61"/>
      <c r="S677" s="61"/>
      <c r="T677" s="61"/>
      <c r="U677" s="80"/>
      <c r="V677" s="80"/>
      <c r="W677" s="80"/>
    </row>
    <row r="678">
      <c r="A678" s="85"/>
      <c r="B678" s="172"/>
      <c r="C678" s="83"/>
      <c r="D678" s="83"/>
      <c r="E678" s="85"/>
      <c r="F678" s="135"/>
      <c r="G678" s="85"/>
      <c r="H678" s="135"/>
      <c r="I678" s="83"/>
      <c r="J678" s="135"/>
      <c r="K678" s="173"/>
      <c r="L678" s="135"/>
      <c r="M678" s="135"/>
      <c r="N678" s="83"/>
      <c r="O678" s="135"/>
      <c r="P678" s="61"/>
      <c r="Q678" s="61"/>
      <c r="R678" s="61"/>
      <c r="S678" s="61"/>
      <c r="T678" s="61"/>
      <c r="U678" s="80"/>
      <c r="V678" s="80"/>
      <c r="W678" s="80"/>
    </row>
    <row r="679">
      <c r="A679" s="85"/>
      <c r="B679" s="172"/>
      <c r="C679" s="83"/>
      <c r="D679" s="83"/>
      <c r="E679" s="85"/>
      <c r="F679" s="135"/>
      <c r="G679" s="85"/>
      <c r="H679" s="135"/>
      <c r="I679" s="83"/>
      <c r="J679" s="135"/>
      <c r="K679" s="173"/>
      <c r="L679" s="135"/>
      <c r="M679" s="135"/>
      <c r="N679" s="83"/>
      <c r="O679" s="135"/>
      <c r="P679" s="61"/>
      <c r="Q679" s="61"/>
      <c r="R679" s="61"/>
      <c r="S679" s="61"/>
      <c r="T679" s="61"/>
      <c r="U679" s="80"/>
      <c r="V679" s="80"/>
      <c r="W679" s="80"/>
    </row>
    <row r="680">
      <c r="A680" s="85"/>
      <c r="B680" s="172"/>
      <c r="C680" s="83"/>
      <c r="D680" s="83"/>
      <c r="E680" s="85"/>
      <c r="F680" s="135"/>
      <c r="G680" s="85"/>
      <c r="H680" s="135"/>
      <c r="I680" s="83"/>
      <c r="J680" s="135"/>
      <c r="K680" s="173"/>
      <c r="L680" s="135"/>
      <c r="M680" s="135"/>
      <c r="N680" s="83"/>
      <c r="O680" s="135"/>
      <c r="P680" s="61"/>
      <c r="Q680" s="61"/>
      <c r="R680" s="61"/>
      <c r="S680" s="61"/>
      <c r="T680" s="61"/>
      <c r="U680" s="80"/>
      <c r="V680" s="80"/>
      <c r="W680" s="80"/>
    </row>
    <row r="681">
      <c r="A681" s="85"/>
      <c r="B681" s="172"/>
      <c r="C681" s="83"/>
      <c r="D681" s="83"/>
      <c r="E681" s="85"/>
      <c r="F681" s="135"/>
      <c r="G681" s="85"/>
      <c r="H681" s="135"/>
      <c r="I681" s="83"/>
      <c r="J681" s="135"/>
      <c r="K681" s="173"/>
      <c r="L681" s="135"/>
      <c r="M681" s="135"/>
      <c r="N681" s="83"/>
      <c r="O681" s="135"/>
      <c r="P681" s="61"/>
      <c r="Q681" s="61"/>
      <c r="R681" s="61"/>
      <c r="S681" s="61"/>
      <c r="T681" s="61"/>
      <c r="U681" s="80"/>
      <c r="V681" s="80"/>
      <c r="W681" s="80"/>
    </row>
    <row r="682">
      <c r="A682" s="85"/>
      <c r="B682" s="172"/>
      <c r="C682" s="83"/>
      <c r="D682" s="83"/>
      <c r="E682" s="85"/>
      <c r="F682" s="135"/>
      <c r="G682" s="85"/>
      <c r="H682" s="135"/>
      <c r="I682" s="83"/>
      <c r="J682" s="135"/>
      <c r="K682" s="173"/>
      <c r="L682" s="135"/>
      <c r="M682" s="135"/>
      <c r="N682" s="83"/>
      <c r="O682" s="135"/>
      <c r="P682" s="61"/>
      <c r="Q682" s="61"/>
      <c r="R682" s="61"/>
      <c r="S682" s="61"/>
      <c r="T682" s="61"/>
      <c r="U682" s="80"/>
      <c r="V682" s="80"/>
      <c r="W682" s="80"/>
    </row>
    <row r="683">
      <c r="A683" s="85"/>
      <c r="B683" s="172"/>
      <c r="C683" s="83"/>
      <c r="D683" s="83"/>
      <c r="E683" s="85"/>
      <c r="F683" s="135"/>
      <c r="G683" s="85"/>
      <c r="H683" s="135"/>
      <c r="I683" s="83"/>
      <c r="J683" s="135"/>
      <c r="K683" s="173"/>
      <c r="L683" s="135"/>
      <c r="M683" s="135"/>
      <c r="N683" s="83"/>
      <c r="O683" s="135"/>
      <c r="P683" s="61"/>
      <c r="Q683" s="61"/>
      <c r="R683" s="61"/>
      <c r="S683" s="61"/>
      <c r="T683" s="61"/>
      <c r="U683" s="80"/>
      <c r="V683" s="80"/>
      <c r="W683" s="80"/>
    </row>
    <row r="684">
      <c r="A684" s="85"/>
      <c r="B684" s="172"/>
      <c r="C684" s="83"/>
      <c r="D684" s="83"/>
      <c r="E684" s="85"/>
      <c r="F684" s="135"/>
      <c r="G684" s="85"/>
      <c r="H684" s="135"/>
      <c r="I684" s="83"/>
      <c r="J684" s="135"/>
      <c r="K684" s="173"/>
      <c r="L684" s="135"/>
      <c r="M684" s="135"/>
      <c r="N684" s="83"/>
      <c r="O684" s="135"/>
      <c r="P684" s="61"/>
      <c r="Q684" s="61"/>
      <c r="R684" s="61"/>
      <c r="S684" s="61"/>
      <c r="T684" s="61"/>
      <c r="U684" s="80"/>
      <c r="V684" s="80"/>
      <c r="W684" s="80"/>
    </row>
    <row r="685">
      <c r="A685" s="85"/>
      <c r="B685" s="172"/>
      <c r="C685" s="83"/>
      <c r="D685" s="83"/>
      <c r="E685" s="85"/>
      <c r="F685" s="135"/>
      <c r="G685" s="85"/>
      <c r="H685" s="135"/>
      <c r="I685" s="83"/>
      <c r="J685" s="135"/>
      <c r="K685" s="173"/>
      <c r="L685" s="135"/>
      <c r="M685" s="135"/>
      <c r="N685" s="83"/>
      <c r="O685" s="135"/>
      <c r="P685" s="61"/>
      <c r="Q685" s="61"/>
      <c r="R685" s="61"/>
      <c r="S685" s="61"/>
      <c r="T685" s="61"/>
      <c r="U685" s="80"/>
      <c r="V685" s="80"/>
      <c r="W685" s="80"/>
    </row>
    <row r="686">
      <c r="A686" s="85"/>
      <c r="B686" s="172"/>
      <c r="C686" s="83"/>
      <c r="D686" s="83"/>
      <c r="E686" s="85"/>
      <c r="F686" s="135"/>
      <c r="G686" s="85"/>
      <c r="H686" s="135"/>
      <c r="I686" s="83"/>
      <c r="J686" s="135"/>
      <c r="K686" s="173"/>
      <c r="L686" s="135"/>
      <c r="M686" s="135"/>
      <c r="N686" s="83"/>
      <c r="O686" s="135"/>
      <c r="P686" s="61"/>
      <c r="Q686" s="61"/>
      <c r="R686" s="61"/>
      <c r="S686" s="61"/>
      <c r="T686" s="61"/>
      <c r="U686" s="80"/>
      <c r="V686" s="80"/>
      <c r="W686" s="80"/>
    </row>
    <row r="687">
      <c r="A687" s="85"/>
      <c r="B687" s="172"/>
      <c r="C687" s="83"/>
      <c r="D687" s="83"/>
      <c r="E687" s="85"/>
      <c r="F687" s="135"/>
      <c r="G687" s="85"/>
      <c r="H687" s="135"/>
      <c r="I687" s="83"/>
      <c r="J687" s="135"/>
      <c r="K687" s="173"/>
      <c r="L687" s="135"/>
      <c r="M687" s="135"/>
      <c r="N687" s="83"/>
      <c r="O687" s="135"/>
      <c r="P687" s="61"/>
      <c r="Q687" s="61"/>
      <c r="R687" s="61"/>
      <c r="S687" s="61"/>
      <c r="T687" s="61"/>
      <c r="U687" s="80"/>
      <c r="V687" s="80"/>
      <c r="W687" s="80"/>
    </row>
    <row r="688">
      <c r="A688" s="85"/>
      <c r="B688" s="172"/>
      <c r="C688" s="83"/>
      <c r="D688" s="83"/>
      <c r="E688" s="85"/>
      <c r="F688" s="135"/>
      <c r="G688" s="85"/>
      <c r="H688" s="135"/>
      <c r="I688" s="83"/>
      <c r="J688" s="135"/>
      <c r="K688" s="173"/>
      <c r="L688" s="135"/>
      <c r="M688" s="135"/>
      <c r="N688" s="83"/>
      <c r="O688" s="135"/>
      <c r="P688" s="61"/>
      <c r="Q688" s="61"/>
      <c r="R688" s="61"/>
      <c r="S688" s="61"/>
      <c r="T688" s="61"/>
      <c r="U688" s="80"/>
      <c r="V688" s="80"/>
      <c r="W688" s="80"/>
    </row>
    <row r="689">
      <c r="A689" s="85"/>
      <c r="B689" s="172"/>
      <c r="C689" s="83"/>
      <c r="D689" s="83"/>
      <c r="E689" s="85"/>
      <c r="F689" s="135"/>
      <c r="G689" s="85"/>
      <c r="H689" s="135"/>
      <c r="I689" s="83"/>
      <c r="J689" s="135"/>
      <c r="K689" s="173"/>
      <c r="L689" s="135"/>
      <c r="M689" s="135"/>
      <c r="N689" s="83"/>
      <c r="O689" s="135"/>
      <c r="P689" s="61"/>
      <c r="Q689" s="61"/>
      <c r="R689" s="61"/>
      <c r="S689" s="61"/>
      <c r="T689" s="61"/>
      <c r="U689" s="80"/>
      <c r="V689" s="80"/>
      <c r="W689" s="80"/>
    </row>
    <row r="690">
      <c r="A690" s="85"/>
      <c r="B690" s="172"/>
      <c r="C690" s="83"/>
      <c r="D690" s="83"/>
      <c r="E690" s="85"/>
      <c r="F690" s="135"/>
      <c r="G690" s="85"/>
      <c r="H690" s="135"/>
      <c r="I690" s="83"/>
      <c r="J690" s="135"/>
      <c r="K690" s="173"/>
      <c r="L690" s="135"/>
      <c r="M690" s="135"/>
      <c r="N690" s="83"/>
      <c r="O690" s="135"/>
      <c r="P690" s="61"/>
      <c r="Q690" s="61"/>
      <c r="R690" s="61"/>
      <c r="S690" s="61"/>
      <c r="T690" s="61"/>
      <c r="U690" s="80"/>
      <c r="V690" s="80"/>
      <c r="W690" s="80"/>
    </row>
    <row r="691">
      <c r="A691" s="85"/>
      <c r="B691" s="172"/>
      <c r="C691" s="83"/>
      <c r="D691" s="83"/>
      <c r="E691" s="85"/>
      <c r="F691" s="135"/>
      <c r="G691" s="85"/>
      <c r="H691" s="135"/>
      <c r="I691" s="83"/>
      <c r="J691" s="135"/>
      <c r="K691" s="173"/>
      <c r="L691" s="135"/>
      <c r="M691" s="135"/>
      <c r="N691" s="83"/>
      <c r="O691" s="135"/>
      <c r="P691" s="61"/>
      <c r="Q691" s="61"/>
      <c r="R691" s="61"/>
      <c r="S691" s="61"/>
      <c r="T691" s="61"/>
      <c r="U691" s="80"/>
      <c r="V691" s="80"/>
      <c r="W691" s="80"/>
    </row>
    <row r="692">
      <c r="A692" s="85"/>
      <c r="B692" s="172"/>
      <c r="C692" s="83"/>
      <c r="D692" s="83"/>
      <c r="E692" s="85"/>
      <c r="F692" s="135"/>
      <c r="G692" s="85"/>
      <c r="H692" s="135"/>
      <c r="I692" s="83"/>
      <c r="J692" s="135"/>
      <c r="K692" s="173"/>
      <c r="L692" s="135"/>
      <c r="M692" s="135"/>
      <c r="N692" s="83"/>
      <c r="O692" s="135"/>
      <c r="P692" s="61"/>
      <c r="Q692" s="61"/>
      <c r="R692" s="61"/>
      <c r="S692" s="61"/>
      <c r="T692" s="61"/>
      <c r="U692" s="80"/>
      <c r="V692" s="80"/>
      <c r="W692" s="80"/>
    </row>
    <row r="693">
      <c r="A693" s="85"/>
      <c r="B693" s="172"/>
      <c r="C693" s="83"/>
      <c r="D693" s="83"/>
      <c r="E693" s="85"/>
      <c r="F693" s="135"/>
      <c r="G693" s="85"/>
      <c r="H693" s="135"/>
      <c r="I693" s="83"/>
      <c r="J693" s="135"/>
      <c r="K693" s="173"/>
      <c r="L693" s="135"/>
      <c r="M693" s="135"/>
      <c r="N693" s="83"/>
      <c r="O693" s="135"/>
      <c r="P693" s="61"/>
      <c r="Q693" s="61"/>
      <c r="R693" s="61"/>
      <c r="S693" s="61"/>
      <c r="T693" s="61"/>
      <c r="U693" s="80"/>
      <c r="V693" s="80"/>
      <c r="W693" s="80"/>
    </row>
    <row r="694">
      <c r="A694" s="85"/>
      <c r="B694" s="172"/>
      <c r="C694" s="83"/>
      <c r="D694" s="83"/>
      <c r="E694" s="85"/>
      <c r="F694" s="135"/>
      <c r="G694" s="85"/>
      <c r="H694" s="135"/>
      <c r="I694" s="83"/>
      <c r="J694" s="135"/>
      <c r="K694" s="173"/>
      <c r="L694" s="135"/>
      <c r="M694" s="135"/>
      <c r="N694" s="83"/>
      <c r="O694" s="135"/>
      <c r="P694" s="61"/>
      <c r="Q694" s="61"/>
      <c r="R694" s="61"/>
      <c r="S694" s="61"/>
      <c r="T694" s="61"/>
      <c r="U694" s="80"/>
      <c r="V694" s="80"/>
      <c r="W694" s="80"/>
    </row>
    <row r="695">
      <c r="A695" s="85"/>
      <c r="B695" s="172"/>
      <c r="C695" s="83"/>
      <c r="D695" s="83"/>
      <c r="E695" s="85"/>
      <c r="F695" s="135"/>
      <c r="G695" s="85"/>
      <c r="H695" s="135"/>
      <c r="I695" s="83"/>
      <c r="J695" s="135"/>
      <c r="K695" s="173"/>
      <c r="L695" s="135"/>
      <c r="M695" s="135"/>
      <c r="N695" s="83"/>
      <c r="O695" s="135"/>
      <c r="P695" s="61"/>
      <c r="Q695" s="61"/>
      <c r="R695" s="61"/>
      <c r="S695" s="61"/>
      <c r="T695" s="61"/>
      <c r="U695" s="80"/>
      <c r="V695" s="80"/>
      <c r="W695" s="80"/>
    </row>
    <row r="696">
      <c r="A696" s="85"/>
      <c r="B696" s="172"/>
      <c r="C696" s="83"/>
      <c r="D696" s="83"/>
      <c r="E696" s="85"/>
      <c r="F696" s="135"/>
      <c r="G696" s="85"/>
      <c r="H696" s="135"/>
      <c r="I696" s="83"/>
      <c r="J696" s="135"/>
      <c r="K696" s="173"/>
      <c r="L696" s="135"/>
      <c r="M696" s="135"/>
      <c r="N696" s="83"/>
      <c r="O696" s="135"/>
      <c r="P696" s="61"/>
      <c r="Q696" s="61"/>
      <c r="R696" s="61"/>
      <c r="S696" s="61"/>
      <c r="T696" s="61"/>
      <c r="U696" s="80"/>
      <c r="V696" s="80"/>
      <c r="W696" s="80"/>
    </row>
    <row r="697">
      <c r="A697" s="85"/>
      <c r="B697" s="172"/>
      <c r="C697" s="83"/>
      <c r="D697" s="83"/>
      <c r="E697" s="85"/>
      <c r="F697" s="135"/>
      <c r="G697" s="85"/>
      <c r="H697" s="135"/>
      <c r="I697" s="83"/>
      <c r="J697" s="135"/>
      <c r="K697" s="173"/>
      <c r="L697" s="135"/>
      <c r="M697" s="135"/>
      <c r="N697" s="83"/>
      <c r="O697" s="135"/>
      <c r="P697" s="61"/>
      <c r="Q697" s="61"/>
      <c r="R697" s="61"/>
      <c r="S697" s="61"/>
      <c r="T697" s="61"/>
      <c r="U697" s="80"/>
      <c r="V697" s="80"/>
      <c r="W697" s="80"/>
    </row>
    <row r="698">
      <c r="A698" s="85"/>
      <c r="B698" s="172"/>
      <c r="C698" s="83"/>
      <c r="D698" s="83"/>
      <c r="E698" s="85"/>
      <c r="F698" s="135"/>
      <c r="G698" s="85"/>
      <c r="H698" s="135"/>
      <c r="I698" s="83"/>
      <c r="J698" s="135"/>
      <c r="K698" s="173"/>
      <c r="L698" s="135"/>
      <c r="M698" s="135"/>
      <c r="N698" s="83"/>
      <c r="O698" s="135"/>
      <c r="P698" s="61"/>
      <c r="Q698" s="61"/>
      <c r="R698" s="61"/>
      <c r="S698" s="61"/>
      <c r="T698" s="61"/>
      <c r="U698" s="80"/>
      <c r="V698" s="80"/>
      <c r="W698" s="80"/>
    </row>
    <row r="699">
      <c r="A699" s="85"/>
      <c r="B699" s="172"/>
      <c r="C699" s="83"/>
      <c r="D699" s="83"/>
      <c r="E699" s="85"/>
      <c r="F699" s="135"/>
      <c r="G699" s="85"/>
      <c r="H699" s="135"/>
      <c r="I699" s="83"/>
      <c r="J699" s="135"/>
      <c r="K699" s="173"/>
      <c r="L699" s="135"/>
      <c r="M699" s="135"/>
      <c r="N699" s="83"/>
      <c r="O699" s="135"/>
      <c r="P699" s="61"/>
      <c r="Q699" s="61"/>
      <c r="R699" s="61"/>
      <c r="S699" s="61"/>
      <c r="T699" s="61"/>
      <c r="U699" s="80"/>
      <c r="V699" s="80"/>
      <c r="W699" s="80"/>
    </row>
    <row r="700">
      <c r="A700" s="85"/>
      <c r="B700" s="172"/>
      <c r="C700" s="83"/>
      <c r="D700" s="83"/>
      <c r="E700" s="85"/>
      <c r="F700" s="135"/>
      <c r="G700" s="85"/>
      <c r="H700" s="135"/>
      <c r="I700" s="83"/>
      <c r="J700" s="135"/>
      <c r="K700" s="173"/>
      <c r="L700" s="135"/>
      <c r="M700" s="135"/>
      <c r="N700" s="83"/>
      <c r="O700" s="135"/>
      <c r="P700" s="61"/>
      <c r="Q700" s="61"/>
      <c r="R700" s="61"/>
      <c r="S700" s="61"/>
      <c r="T700" s="61"/>
      <c r="U700" s="80"/>
      <c r="V700" s="80"/>
      <c r="W700" s="80"/>
    </row>
    <row r="701">
      <c r="A701" s="85"/>
      <c r="B701" s="172"/>
      <c r="C701" s="83"/>
      <c r="D701" s="83"/>
      <c r="E701" s="85"/>
      <c r="F701" s="135"/>
      <c r="G701" s="85"/>
      <c r="H701" s="135"/>
      <c r="I701" s="83"/>
      <c r="J701" s="135"/>
      <c r="K701" s="173"/>
      <c r="L701" s="135"/>
      <c r="M701" s="135"/>
      <c r="N701" s="83"/>
      <c r="O701" s="135"/>
      <c r="P701" s="61"/>
      <c r="Q701" s="61"/>
      <c r="R701" s="61"/>
      <c r="S701" s="61"/>
      <c r="T701" s="61"/>
      <c r="U701" s="80"/>
      <c r="V701" s="80"/>
      <c r="W701" s="80"/>
    </row>
    <row r="702">
      <c r="A702" s="85"/>
      <c r="B702" s="172"/>
      <c r="C702" s="83"/>
      <c r="D702" s="83"/>
      <c r="E702" s="85"/>
      <c r="F702" s="135"/>
      <c r="G702" s="85"/>
      <c r="H702" s="135"/>
      <c r="I702" s="83"/>
      <c r="J702" s="135"/>
      <c r="K702" s="173"/>
      <c r="L702" s="135"/>
      <c r="M702" s="135"/>
      <c r="N702" s="83"/>
      <c r="O702" s="135"/>
      <c r="P702" s="61"/>
      <c r="Q702" s="61"/>
      <c r="R702" s="61"/>
      <c r="S702" s="61"/>
      <c r="T702" s="61"/>
      <c r="U702" s="80"/>
      <c r="V702" s="80"/>
      <c r="W702" s="80"/>
    </row>
    <row r="703">
      <c r="A703" s="85"/>
      <c r="B703" s="172"/>
      <c r="C703" s="83"/>
      <c r="D703" s="83"/>
      <c r="E703" s="85"/>
      <c r="F703" s="135"/>
      <c r="G703" s="85"/>
      <c r="H703" s="135"/>
      <c r="I703" s="83"/>
      <c r="J703" s="135"/>
      <c r="K703" s="173"/>
      <c r="L703" s="135"/>
      <c r="M703" s="135"/>
      <c r="N703" s="83"/>
      <c r="O703" s="135"/>
      <c r="P703" s="61"/>
      <c r="Q703" s="61"/>
      <c r="R703" s="61"/>
      <c r="S703" s="61"/>
      <c r="T703" s="61"/>
      <c r="U703" s="80"/>
      <c r="V703" s="80"/>
      <c r="W703" s="80"/>
    </row>
    <row r="704">
      <c r="A704" s="85"/>
      <c r="B704" s="172"/>
      <c r="C704" s="83"/>
      <c r="D704" s="83"/>
      <c r="E704" s="85"/>
      <c r="F704" s="135"/>
      <c r="G704" s="85"/>
      <c r="H704" s="135"/>
      <c r="I704" s="83"/>
      <c r="J704" s="135"/>
      <c r="K704" s="173"/>
      <c r="L704" s="135"/>
      <c r="M704" s="135"/>
      <c r="N704" s="83"/>
      <c r="O704" s="135"/>
      <c r="P704" s="61"/>
      <c r="Q704" s="61"/>
      <c r="R704" s="61"/>
      <c r="S704" s="61"/>
      <c r="T704" s="61"/>
      <c r="U704" s="80"/>
      <c r="V704" s="80"/>
      <c r="W704" s="80"/>
    </row>
    <row r="705">
      <c r="A705" s="85"/>
      <c r="B705" s="172"/>
      <c r="C705" s="83"/>
      <c r="D705" s="83"/>
      <c r="E705" s="85"/>
      <c r="F705" s="135"/>
      <c r="G705" s="85"/>
      <c r="H705" s="135"/>
      <c r="I705" s="83"/>
      <c r="J705" s="135"/>
      <c r="K705" s="173"/>
      <c r="L705" s="135"/>
      <c r="M705" s="135"/>
      <c r="N705" s="83"/>
      <c r="O705" s="135"/>
      <c r="P705" s="61"/>
      <c r="Q705" s="61"/>
      <c r="R705" s="61"/>
      <c r="S705" s="61"/>
      <c r="T705" s="61"/>
      <c r="U705" s="80"/>
      <c r="V705" s="80"/>
      <c r="W705" s="80"/>
    </row>
    <row r="706">
      <c r="A706" s="85"/>
      <c r="B706" s="172"/>
      <c r="C706" s="83"/>
      <c r="D706" s="83"/>
      <c r="E706" s="85"/>
      <c r="F706" s="135"/>
      <c r="G706" s="85"/>
      <c r="H706" s="135"/>
      <c r="I706" s="83"/>
      <c r="J706" s="135"/>
      <c r="K706" s="173"/>
      <c r="L706" s="135"/>
      <c r="M706" s="135"/>
      <c r="N706" s="83"/>
      <c r="O706" s="135"/>
      <c r="P706" s="61"/>
      <c r="Q706" s="61"/>
      <c r="R706" s="61"/>
      <c r="S706" s="61"/>
      <c r="T706" s="61"/>
      <c r="U706" s="80"/>
      <c r="V706" s="80"/>
      <c r="W706" s="80"/>
    </row>
    <row r="707">
      <c r="A707" s="85"/>
      <c r="B707" s="172"/>
      <c r="C707" s="83"/>
      <c r="D707" s="83"/>
      <c r="E707" s="85"/>
      <c r="F707" s="135"/>
      <c r="G707" s="85"/>
      <c r="H707" s="135"/>
      <c r="I707" s="83"/>
      <c r="J707" s="135"/>
      <c r="K707" s="173"/>
      <c r="L707" s="135"/>
      <c r="M707" s="135"/>
      <c r="N707" s="83"/>
      <c r="O707" s="135"/>
      <c r="P707" s="61"/>
      <c r="Q707" s="61"/>
      <c r="R707" s="61"/>
      <c r="S707" s="61"/>
      <c r="T707" s="61"/>
      <c r="U707" s="80"/>
      <c r="V707" s="80"/>
      <c r="W707" s="80"/>
    </row>
    <row r="708">
      <c r="A708" s="85"/>
      <c r="B708" s="172"/>
      <c r="C708" s="83"/>
      <c r="D708" s="83"/>
      <c r="E708" s="85"/>
      <c r="F708" s="135"/>
      <c r="G708" s="85"/>
      <c r="H708" s="135"/>
      <c r="I708" s="83"/>
      <c r="J708" s="135"/>
      <c r="K708" s="173"/>
      <c r="L708" s="135"/>
      <c r="M708" s="135"/>
      <c r="N708" s="83"/>
      <c r="O708" s="135"/>
      <c r="P708" s="61"/>
      <c r="Q708" s="61"/>
      <c r="R708" s="61"/>
      <c r="S708" s="61"/>
      <c r="T708" s="61"/>
      <c r="U708" s="80"/>
      <c r="V708" s="80"/>
      <c r="W708" s="80"/>
    </row>
    <row r="709">
      <c r="A709" s="85"/>
      <c r="B709" s="172"/>
      <c r="C709" s="83"/>
      <c r="D709" s="83"/>
      <c r="E709" s="85"/>
      <c r="F709" s="135"/>
      <c r="G709" s="85"/>
      <c r="H709" s="135"/>
      <c r="I709" s="83"/>
      <c r="J709" s="135"/>
      <c r="K709" s="173"/>
      <c r="L709" s="135"/>
      <c r="M709" s="135"/>
      <c r="N709" s="83"/>
      <c r="O709" s="135"/>
      <c r="P709" s="61"/>
      <c r="Q709" s="61"/>
      <c r="R709" s="61"/>
      <c r="S709" s="61"/>
      <c r="T709" s="61"/>
      <c r="U709" s="80"/>
      <c r="V709" s="80"/>
      <c r="W709" s="80"/>
    </row>
  </sheetData>
  <mergeCells count="5">
    <mergeCell ref="R2:S2"/>
    <mergeCell ref="U2:V2"/>
    <mergeCell ref="T3:T12"/>
    <mergeCell ref="Q14:S14"/>
    <mergeCell ref="U14:V14"/>
  </mergeCells>
  <conditionalFormatting sqref="N2:N709">
    <cfRule type="cellIs" dxfId="0" priority="1" operator="equal">
      <formula>"PENDENTE"</formula>
    </cfRule>
  </conditionalFormatting>
  <conditionalFormatting sqref="N2:N709">
    <cfRule type="cellIs" dxfId="1" priority="2" operator="equal">
      <formula>"PRIORIDADE"</formula>
    </cfRule>
  </conditionalFormatting>
  <conditionalFormatting sqref="N2:N709">
    <cfRule type="cellIs" dxfId="2" priority="3" operator="equal">
      <formula>"PRIORIDADE TOTAL"</formula>
    </cfRule>
  </conditionalFormatting>
  <conditionalFormatting sqref="N2:N709">
    <cfRule type="containsText" dxfId="3" priority="4" operator="containsText" text="ANÁLISE">
      <formula>NOT(ISERROR(SEARCH(("ANÁLISE"),(N2))))</formula>
    </cfRule>
  </conditionalFormatting>
  <conditionalFormatting sqref="N2:N709">
    <cfRule type="containsText" dxfId="4" priority="5" operator="containsText" text="VERIFICADO">
      <formula>NOT(ISERROR(SEARCH(("VERIFICADO"),(N2))))</formula>
    </cfRule>
  </conditionalFormatting>
  <conditionalFormatting sqref="N2:N709">
    <cfRule type="containsText" dxfId="5" priority="6" operator="containsText" text="APREENDIDO">
      <formula>NOT(ISERROR(SEARCH(("APREENDIDO"),(N2))))</formula>
    </cfRule>
  </conditionalFormatting>
  <conditionalFormatting sqref="N2:N709">
    <cfRule type="containsText" dxfId="6" priority="7" operator="containsText" text="APROVADO">
      <formula>NOT(ISERROR(SEARCH(("APROVADO"),(N2))))</formula>
    </cfRule>
  </conditionalFormatting>
  <conditionalFormatting sqref="N2:N709">
    <cfRule type="containsText" dxfId="7" priority="8" operator="containsText" text="QUITADO">
      <formula>NOT(ISERROR(SEARCH(("QUITADO"),(N2))))</formula>
    </cfRule>
  </conditionalFormatting>
  <conditionalFormatting sqref="N2:N709">
    <cfRule type="containsText" dxfId="8" priority="9" operator="containsText" text="OUTROS ACORDOS">
      <formula>NOT(ISERROR(SEARCH(("OUTROS ACORDOS"),(N2))))</formula>
    </cfRule>
  </conditionalFormatting>
  <conditionalFormatting sqref="N2:N709">
    <cfRule type="containsText" dxfId="9" priority="10" operator="containsText" text="CANCELADO">
      <formula>NOT(ISERROR(SEARCH(("CANCELADO"),(N2))))</formula>
    </cfRule>
  </conditionalFormatting>
  <dataValidations>
    <dataValidation type="list" allowBlank="1" showErrorMessage="1" sqref="N2:N709">
      <formula1>"PENDENTE,PRIORIDADE,PRIORIDADE TOTAL,VERIFICADO,ANÁLISE,APROVADO,QUITADO,APREENDIDO,CANCELADO,OUTROS ACORDOS"</formula1>
    </dataValidation>
    <dataValidation type="list" allowBlank="1" showErrorMessage="1" sqref="I2:I709">
      <formula1>"BRADESCO,BV FINANCEIRA,CREDITAS,GMAC,HYUNDAI,ITAÚ,OMNI S.A.,PANAMERICANO,PSA,RCI,RENNER,SAFRA,SANTANA,SANTANDER,TOYOTA,VOLKSWAGEN"</formula1>
    </dataValidation>
    <dataValidation type="list" allowBlank="1" showErrorMessage="1" sqref="L2:L709">
      <formula1>"LIGAÇÃO,WPP,SEM SUCESSO"</formula1>
    </dataValidation>
    <dataValidation type="list" allowBlank="1" showErrorMessage="1" sqref="S16:S55">
      <formula1>"PAGO,NÃO PAGO,AGUARDANDO"</formula1>
    </dataValidation>
    <dataValidation type="list" allowBlank="1" showErrorMessage="1" sqref="D2:D709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9" max="9" width="16.25"/>
    <col customWidth="1" min="10" max="10" width="9.5"/>
    <col customWidth="1" min="11" max="11" width="19.13"/>
    <col customWidth="1" min="12" max="12" width="16.5"/>
    <col customWidth="1" min="13" max="13" width="18.13"/>
    <col customWidth="1" min="14" max="14" width="19.0"/>
    <col customWidth="1" min="15" max="15" width="24.0"/>
    <col customWidth="1" min="16" max="17" width="18.0"/>
    <col customWidth="1" min="18" max="18" width="14.63"/>
    <col customWidth="1" min="19" max="19" width="14.5"/>
    <col customWidth="1" min="20" max="20" width="8.63"/>
    <col customWidth="1" min="21" max="21" width="16.63"/>
    <col customWidth="1" min="22" max="23" width="10.13"/>
  </cols>
  <sheetData>
    <row r="1" ht="24.0" customHeight="1">
      <c r="A1" s="28" t="s">
        <v>24</v>
      </c>
      <c r="B1" s="28" t="s">
        <v>25</v>
      </c>
      <c r="C1" s="28" t="s">
        <v>26</v>
      </c>
      <c r="D1" s="29" t="s">
        <v>27</v>
      </c>
      <c r="E1" s="30" t="s">
        <v>28</v>
      </c>
      <c r="F1" s="31" t="s">
        <v>29</v>
      </c>
      <c r="G1" s="31" t="s">
        <v>30</v>
      </c>
      <c r="H1" s="31" t="s">
        <v>29</v>
      </c>
      <c r="I1" s="29" t="s">
        <v>31</v>
      </c>
      <c r="J1" s="31" t="s">
        <v>32</v>
      </c>
      <c r="K1" s="32" t="s">
        <v>33</v>
      </c>
      <c r="L1" s="31" t="s">
        <v>34</v>
      </c>
      <c r="M1" s="29" t="s">
        <v>35</v>
      </c>
      <c r="N1" s="31" t="s">
        <v>36</v>
      </c>
      <c r="O1" s="31" t="s">
        <v>37</v>
      </c>
      <c r="P1" s="33"/>
      <c r="Q1" s="33"/>
      <c r="R1" s="33"/>
      <c r="S1" s="33"/>
      <c r="T1" s="33"/>
      <c r="U1" s="33"/>
      <c r="V1" s="33"/>
      <c r="W1" s="33"/>
    </row>
    <row r="2" ht="15.75" customHeight="1">
      <c r="A2" s="34">
        <v>45705.0</v>
      </c>
      <c r="B2" s="34">
        <v>45712.0</v>
      </c>
      <c r="C2" s="35">
        <v>201548.0</v>
      </c>
      <c r="D2" s="35" t="s">
        <v>42</v>
      </c>
      <c r="E2" s="34">
        <v>45292.0</v>
      </c>
      <c r="F2" s="36">
        <f t="shared" ref="F2:F707" si="1">DATEDIF(E2,TODAY(),"M")</f>
        <v>13</v>
      </c>
      <c r="G2" s="37">
        <v>45312.0</v>
      </c>
      <c r="H2" s="36">
        <f t="shared" ref="H2:H707" si="2">DATEDIF(G2,TODAY(),"M")</f>
        <v>13</v>
      </c>
      <c r="I2" s="35" t="s">
        <v>43</v>
      </c>
      <c r="J2" s="35">
        <v>302.0</v>
      </c>
      <c r="K2" s="48" t="s">
        <v>652</v>
      </c>
      <c r="L2" s="35" t="s">
        <v>54</v>
      </c>
      <c r="M2" s="108">
        <v>45712.0</v>
      </c>
      <c r="N2" s="35" t="s">
        <v>20</v>
      </c>
      <c r="O2" s="39"/>
      <c r="P2" s="219"/>
      <c r="Q2" s="42"/>
      <c r="R2" s="43" t="s">
        <v>40</v>
      </c>
      <c r="S2" s="44"/>
      <c r="T2" s="45">
        <f>TODAY()</f>
        <v>45716</v>
      </c>
      <c r="U2" s="46" t="s">
        <v>41</v>
      </c>
      <c r="V2" s="44"/>
      <c r="W2" s="47"/>
    </row>
    <row r="3" ht="15.75" customHeight="1">
      <c r="A3" s="34">
        <v>45705.0</v>
      </c>
      <c r="B3" s="34">
        <v>45714.0</v>
      </c>
      <c r="C3" s="35">
        <v>221082.0</v>
      </c>
      <c r="D3" s="35" t="s">
        <v>42</v>
      </c>
      <c r="E3" s="34">
        <v>45444.0</v>
      </c>
      <c r="F3" s="36">
        <f t="shared" si="1"/>
        <v>8</v>
      </c>
      <c r="G3" s="34">
        <v>45485.0</v>
      </c>
      <c r="H3" s="36">
        <f t="shared" si="2"/>
        <v>7</v>
      </c>
      <c r="I3" s="35" t="s">
        <v>43</v>
      </c>
      <c r="J3" s="35">
        <v>313.0</v>
      </c>
      <c r="K3" s="48" t="s">
        <v>652</v>
      </c>
      <c r="L3" s="35" t="s">
        <v>54</v>
      </c>
      <c r="M3" s="108">
        <v>45714.0</v>
      </c>
      <c r="N3" s="35" t="s">
        <v>15</v>
      </c>
      <c r="O3" s="39"/>
      <c r="P3" s="219"/>
      <c r="Q3" s="42"/>
      <c r="R3" s="50" t="s">
        <v>15</v>
      </c>
      <c r="S3" s="51">
        <f>COUNTIFS(N:N,"VERIFICADO",B:B,T2)</f>
        <v>2</v>
      </c>
      <c r="T3" s="52"/>
      <c r="U3" s="50" t="s">
        <v>15</v>
      </c>
      <c r="V3" s="51">
        <f>COUNTIFS(N:N,"VERIFICADO")</f>
        <v>59</v>
      </c>
      <c r="W3" s="53"/>
    </row>
    <row r="4" ht="15.75" customHeight="1">
      <c r="A4" s="34">
        <v>45705.0</v>
      </c>
      <c r="B4" s="34">
        <v>45714.0</v>
      </c>
      <c r="C4" s="35">
        <v>233036.0</v>
      </c>
      <c r="D4" s="35" t="s">
        <v>42</v>
      </c>
      <c r="E4" s="34">
        <v>45536.0</v>
      </c>
      <c r="F4" s="36">
        <f t="shared" si="1"/>
        <v>5</v>
      </c>
      <c r="G4" s="34">
        <v>45597.0</v>
      </c>
      <c r="H4" s="36">
        <f t="shared" si="2"/>
        <v>3</v>
      </c>
      <c r="I4" s="35" t="s">
        <v>43</v>
      </c>
      <c r="J4" s="35" t="s">
        <v>31</v>
      </c>
      <c r="K4" s="38"/>
      <c r="L4" s="39"/>
      <c r="M4" s="39"/>
      <c r="N4" s="35" t="s">
        <v>23</v>
      </c>
      <c r="O4" s="39"/>
      <c r="P4" s="219"/>
      <c r="Q4" s="42"/>
      <c r="R4" s="50" t="s">
        <v>16</v>
      </c>
      <c r="S4" s="51">
        <f>COUNTIFS(N:N,"análise",B:B,T2)</f>
        <v>6</v>
      </c>
      <c r="U4" s="50" t="s">
        <v>16</v>
      </c>
      <c r="V4" s="51">
        <f>COUNTIFS(N:N,"ANÁLISE")</f>
        <v>6</v>
      </c>
      <c r="W4" s="53"/>
    </row>
    <row r="5" ht="15.75" customHeight="1">
      <c r="A5" s="34">
        <v>45700.0</v>
      </c>
      <c r="B5" s="34">
        <v>45705.0</v>
      </c>
      <c r="C5" s="35">
        <v>213238.0</v>
      </c>
      <c r="D5" s="35" t="s">
        <v>48</v>
      </c>
      <c r="E5" s="34">
        <v>45323.0</v>
      </c>
      <c r="F5" s="36">
        <f t="shared" si="1"/>
        <v>12</v>
      </c>
      <c r="G5" s="34">
        <v>45418.0</v>
      </c>
      <c r="H5" s="36">
        <f t="shared" si="2"/>
        <v>9</v>
      </c>
      <c r="I5" s="35" t="s">
        <v>268</v>
      </c>
      <c r="J5" s="35" t="s">
        <v>80</v>
      </c>
      <c r="K5" s="48">
        <v>7000.0</v>
      </c>
      <c r="L5" s="35" t="s">
        <v>54</v>
      </c>
      <c r="M5" s="108">
        <v>45705.0</v>
      </c>
      <c r="N5" s="35" t="s">
        <v>20</v>
      </c>
      <c r="O5" s="35" t="s">
        <v>719</v>
      </c>
      <c r="P5" s="219"/>
      <c r="Q5" s="42"/>
      <c r="R5" s="50" t="s">
        <v>17</v>
      </c>
      <c r="S5" s="51">
        <f>COUNTIFS(N:N,"pendente",B:B,T2)</f>
        <v>560</v>
      </c>
      <c r="U5" s="50" t="s">
        <v>17</v>
      </c>
      <c r="V5" s="51">
        <f>COUNTIFS(N:N,"PENDENTE")</f>
        <v>560</v>
      </c>
      <c r="W5" s="53"/>
    </row>
    <row r="6" ht="15.75" customHeight="1">
      <c r="A6" s="34">
        <v>45705.0</v>
      </c>
      <c r="B6" s="34">
        <v>45713.0</v>
      </c>
      <c r="C6" s="35">
        <v>190502.0</v>
      </c>
      <c r="D6" s="35" t="s">
        <v>48</v>
      </c>
      <c r="E6" s="34">
        <v>45078.0</v>
      </c>
      <c r="F6" s="36">
        <f t="shared" si="1"/>
        <v>20</v>
      </c>
      <c r="G6" s="34">
        <v>45224.0</v>
      </c>
      <c r="H6" s="36">
        <f t="shared" si="2"/>
        <v>16</v>
      </c>
      <c r="I6" s="35" t="s">
        <v>268</v>
      </c>
      <c r="J6" s="35" t="s">
        <v>720</v>
      </c>
      <c r="K6" s="48">
        <v>1000.0</v>
      </c>
      <c r="L6" s="35" t="s">
        <v>54</v>
      </c>
      <c r="M6" s="34">
        <v>45533.0</v>
      </c>
      <c r="N6" s="35" t="s">
        <v>21</v>
      </c>
      <c r="O6" s="35" t="s">
        <v>721</v>
      </c>
      <c r="P6" s="219"/>
      <c r="Q6" s="42"/>
      <c r="R6" s="50" t="s">
        <v>18</v>
      </c>
      <c r="S6" s="51">
        <f>COUNTIFS(N:N,"prioridade",B:B,T2)</f>
        <v>1</v>
      </c>
      <c r="U6" s="50" t="s">
        <v>18</v>
      </c>
      <c r="V6" s="51">
        <f>COUNTIFS(N:N,"PRIORIDADE")</f>
        <v>1</v>
      </c>
      <c r="W6" s="53"/>
    </row>
    <row r="7" ht="15.75" customHeight="1">
      <c r="A7" s="34">
        <v>45705.0</v>
      </c>
      <c r="B7" s="34">
        <v>45705.0</v>
      </c>
      <c r="C7" s="35">
        <v>202163.0</v>
      </c>
      <c r="D7" s="35" t="s">
        <v>48</v>
      </c>
      <c r="E7" s="34">
        <v>45323.0</v>
      </c>
      <c r="F7" s="36">
        <f t="shared" si="1"/>
        <v>12</v>
      </c>
      <c r="G7" s="37">
        <v>45348.0</v>
      </c>
      <c r="H7" s="36">
        <f t="shared" si="2"/>
        <v>12</v>
      </c>
      <c r="I7" s="35" t="s">
        <v>43</v>
      </c>
      <c r="J7" s="39"/>
      <c r="K7" s="38"/>
      <c r="L7" s="39"/>
      <c r="M7" s="39"/>
      <c r="N7" s="35" t="s">
        <v>21</v>
      </c>
      <c r="O7" s="35" t="s">
        <v>722</v>
      </c>
      <c r="P7" s="219"/>
      <c r="Q7" s="42"/>
      <c r="R7" s="50" t="s">
        <v>19</v>
      </c>
      <c r="S7" s="51">
        <f>COUNTIFS(N:N,"prioridade total",B:B,T2)</f>
        <v>0</v>
      </c>
      <c r="U7" s="50" t="s">
        <v>19</v>
      </c>
      <c r="V7" s="51">
        <f>COUNTIFS(N:N,"PRIORIDADE TOTAL")</f>
        <v>0</v>
      </c>
      <c r="W7" s="53"/>
    </row>
    <row r="8" ht="15.75" customHeight="1">
      <c r="A8" s="34">
        <v>45705.0</v>
      </c>
      <c r="B8" s="34">
        <v>45714.0</v>
      </c>
      <c r="C8" s="35">
        <v>208574.0</v>
      </c>
      <c r="D8" s="35" t="s">
        <v>48</v>
      </c>
      <c r="E8" s="85">
        <v>45383.0</v>
      </c>
      <c r="F8" s="36">
        <f t="shared" si="1"/>
        <v>10</v>
      </c>
      <c r="G8" s="85">
        <v>45391.0</v>
      </c>
      <c r="H8" s="36">
        <f t="shared" si="2"/>
        <v>10</v>
      </c>
      <c r="I8" s="35" t="s">
        <v>43</v>
      </c>
      <c r="J8" s="35" t="s">
        <v>676</v>
      </c>
      <c r="K8" s="48" t="s">
        <v>652</v>
      </c>
      <c r="L8" s="39"/>
      <c r="M8" s="108">
        <v>45714.0</v>
      </c>
      <c r="N8" s="35" t="s">
        <v>20</v>
      </c>
      <c r="O8" s="39"/>
      <c r="P8" s="219"/>
      <c r="Q8" s="42"/>
      <c r="R8" s="50" t="s">
        <v>20</v>
      </c>
      <c r="S8" s="51">
        <f>COUNTIFS(N:N,"aprovado",B:B,T2)</f>
        <v>7</v>
      </c>
      <c r="U8" s="50" t="s">
        <v>20</v>
      </c>
      <c r="V8" s="51">
        <f>COUNTIFS(N:N,"APROVADO")</f>
        <v>39</v>
      </c>
      <c r="W8" s="53"/>
    </row>
    <row r="9" ht="15.75" customHeight="1">
      <c r="A9" s="34">
        <v>45705.0</v>
      </c>
      <c r="B9" s="34">
        <v>45713.0</v>
      </c>
      <c r="C9" s="35">
        <v>195067.0</v>
      </c>
      <c r="D9" s="35" t="s">
        <v>48</v>
      </c>
      <c r="E9" s="34">
        <v>45231.0</v>
      </c>
      <c r="F9" s="36">
        <f t="shared" si="1"/>
        <v>15</v>
      </c>
      <c r="G9" s="37">
        <v>45266.0</v>
      </c>
      <c r="H9" s="36">
        <f t="shared" si="2"/>
        <v>14</v>
      </c>
      <c r="I9" s="35" t="s">
        <v>62</v>
      </c>
      <c r="J9" s="35">
        <v>106.0</v>
      </c>
      <c r="K9" s="38"/>
      <c r="L9" s="39"/>
      <c r="M9" s="39"/>
      <c r="N9" s="35" t="s">
        <v>21</v>
      </c>
      <c r="O9" s="35" t="s">
        <v>208</v>
      </c>
      <c r="P9" s="219"/>
      <c r="Q9" s="42"/>
      <c r="R9" s="56" t="s">
        <v>21</v>
      </c>
      <c r="S9" s="51">
        <f>COUNTIFS(N:N,"quitado",B:B,T2)</f>
        <v>0</v>
      </c>
      <c r="U9" s="56" t="s">
        <v>21</v>
      </c>
      <c r="V9" s="51">
        <f>COUNTIFS(N:N,"QUITADO")</f>
        <v>35</v>
      </c>
      <c r="W9" s="53"/>
    </row>
    <row r="10" ht="15.75" customHeight="1">
      <c r="A10" s="34">
        <v>45705.0</v>
      </c>
      <c r="B10" s="34">
        <v>45716.0</v>
      </c>
      <c r="C10" s="35">
        <v>228565.0</v>
      </c>
      <c r="D10" s="35" t="s">
        <v>48</v>
      </c>
      <c r="E10" s="34">
        <v>45444.0</v>
      </c>
      <c r="F10" s="36">
        <f t="shared" si="1"/>
        <v>8</v>
      </c>
      <c r="G10" s="34">
        <v>45555.0</v>
      </c>
      <c r="H10" s="36">
        <f t="shared" si="2"/>
        <v>5</v>
      </c>
      <c r="I10" s="35" t="s">
        <v>47</v>
      </c>
      <c r="J10" s="39"/>
      <c r="K10" s="38"/>
      <c r="L10" s="39"/>
      <c r="M10" s="39"/>
      <c r="N10" s="35" t="s">
        <v>17</v>
      </c>
      <c r="O10" s="39"/>
      <c r="P10" s="219"/>
      <c r="Q10" s="42"/>
      <c r="R10" s="50" t="s">
        <v>22</v>
      </c>
      <c r="S10" s="51">
        <f>COUNTIFS(N:N,"apreendido",B:B,T2)</f>
        <v>0</v>
      </c>
      <c r="U10" s="50" t="s">
        <v>22</v>
      </c>
      <c r="V10" s="51">
        <f>COUNTIFS(N:N,"APREENDIDO")</f>
        <v>1</v>
      </c>
      <c r="W10" s="53"/>
    </row>
    <row r="11" ht="15.75" customHeight="1">
      <c r="A11" s="34">
        <v>45674.0</v>
      </c>
      <c r="B11" s="34">
        <v>45706.0</v>
      </c>
      <c r="C11" s="35">
        <v>233256.0</v>
      </c>
      <c r="D11" s="35" t="s">
        <v>48</v>
      </c>
      <c r="E11" s="34">
        <v>45536.0</v>
      </c>
      <c r="F11" s="36">
        <f t="shared" si="1"/>
        <v>5</v>
      </c>
      <c r="G11" s="34">
        <v>45600.0</v>
      </c>
      <c r="H11" s="36">
        <f t="shared" si="2"/>
        <v>3</v>
      </c>
      <c r="I11" s="35" t="s">
        <v>268</v>
      </c>
      <c r="J11" s="35" t="s">
        <v>723</v>
      </c>
      <c r="K11" s="48">
        <v>7000.0</v>
      </c>
      <c r="L11" s="35" t="s">
        <v>68</v>
      </c>
      <c r="M11" s="108">
        <v>45706.0</v>
      </c>
      <c r="N11" s="35" t="s">
        <v>15</v>
      </c>
      <c r="O11" s="39"/>
      <c r="P11" s="219"/>
      <c r="Q11" s="42"/>
      <c r="R11" s="50" t="s">
        <v>23</v>
      </c>
      <c r="S11" s="51">
        <f>COUNTIFS(N:N,"cancelado",B:B,T2)</f>
        <v>0</v>
      </c>
      <c r="U11" s="50" t="s">
        <v>23</v>
      </c>
      <c r="V11" s="51">
        <f>COUNTIFS(N:N,"CANCELADO")</f>
        <v>2</v>
      </c>
      <c r="W11" s="53"/>
    </row>
    <row r="12" ht="15.75" customHeight="1">
      <c r="A12" s="34">
        <v>45705.0</v>
      </c>
      <c r="B12" s="34">
        <v>45713.0</v>
      </c>
      <c r="C12" s="35">
        <v>227449.0</v>
      </c>
      <c r="D12" s="35" t="s">
        <v>48</v>
      </c>
      <c r="E12" s="34">
        <v>45505.0</v>
      </c>
      <c r="F12" s="36">
        <f t="shared" si="1"/>
        <v>6</v>
      </c>
      <c r="G12" s="34">
        <v>45545.0</v>
      </c>
      <c r="H12" s="36">
        <f t="shared" si="2"/>
        <v>5</v>
      </c>
      <c r="I12" s="35" t="s">
        <v>268</v>
      </c>
      <c r="J12" s="35">
        <v>312.0</v>
      </c>
      <c r="K12" s="48" t="s">
        <v>652</v>
      </c>
      <c r="L12" s="35" t="s">
        <v>54</v>
      </c>
      <c r="M12" s="108">
        <v>45713.0</v>
      </c>
      <c r="N12" s="35" t="s">
        <v>15</v>
      </c>
      <c r="O12" s="35" t="s">
        <v>55</v>
      </c>
      <c r="P12" s="62"/>
      <c r="Q12" s="42"/>
      <c r="R12" s="58" t="s">
        <v>14</v>
      </c>
      <c r="S12" s="59">
        <f>SUM(S3,S4,S8)</f>
        <v>15</v>
      </c>
      <c r="T12" s="19"/>
      <c r="U12" s="58" t="s">
        <v>14</v>
      </c>
      <c r="V12" s="59">
        <f>SUM(V3:V11)</f>
        <v>703</v>
      </c>
      <c r="W12" s="60"/>
    </row>
    <row r="13">
      <c r="A13" s="34">
        <v>45705.0</v>
      </c>
      <c r="B13" s="34">
        <v>45706.0</v>
      </c>
      <c r="C13" s="35">
        <v>201851.0</v>
      </c>
      <c r="D13" s="35" t="s">
        <v>48</v>
      </c>
      <c r="E13" s="34">
        <v>45292.0</v>
      </c>
      <c r="F13" s="36">
        <f t="shared" si="1"/>
        <v>13</v>
      </c>
      <c r="G13" s="34">
        <v>45330.0</v>
      </c>
      <c r="H13" s="36">
        <f t="shared" si="2"/>
        <v>12</v>
      </c>
      <c r="I13" s="35" t="s">
        <v>39</v>
      </c>
      <c r="J13" s="35">
        <v>501.0</v>
      </c>
      <c r="K13" s="48"/>
      <c r="L13" s="35"/>
      <c r="M13" s="34">
        <v>45702.0</v>
      </c>
      <c r="N13" s="35" t="s">
        <v>21</v>
      </c>
      <c r="O13" s="35" t="s">
        <v>724</v>
      </c>
      <c r="P13" s="220"/>
      <c r="Q13" s="62"/>
      <c r="R13" s="63"/>
      <c r="S13" s="63"/>
      <c r="T13" s="64"/>
      <c r="U13" s="63"/>
      <c r="V13" s="63"/>
      <c r="W13" s="65"/>
    </row>
    <row r="14">
      <c r="A14" s="121">
        <v>45705.0</v>
      </c>
      <c r="B14" s="34">
        <v>45706.0</v>
      </c>
      <c r="C14" s="120">
        <v>188419.0</v>
      </c>
      <c r="D14" s="120" t="s">
        <v>48</v>
      </c>
      <c r="E14" s="121">
        <v>45139.0</v>
      </c>
      <c r="F14" s="36">
        <f t="shared" si="1"/>
        <v>18</v>
      </c>
      <c r="G14" s="121">
        <v>45215.0</v>
      </c>
      <c r="H14" s="36">
        <f t="shared" si="2"/>
        <v>16</v>
      </c>
      <c r="I14" s="120" t="s">
        <v>39</v>
      </c>
      <c r="J14" s="39"/>
      <c r="K14" s="39"/>
      <c r="L14" s="39"/>
      <c r="M14" s="39"/>
      <c r="N14" s="159" t="s">
        <v>21</v>
      </c>
      <c r="O14" s="35" t="s">
        <v>198</v>
      </c>
      <c r="P14" s="221"/>
      <c r="Q14" s="67" t="s">
        <v>56</v>
      </c>
      <c r="R14" s="68"/>
      <c r="S14" s="44"/>
      <c r="T14" s="69"/>
      <c r="U14" s="70" t="s">
        <v>57</v>
      </c>
      <c r="V14" s="44"/>
      <c r="W14" s="71"/>
    </row>
    <row r="15">
      <c r="A15" s="34">
        <v>45705.0</v>
      </c>
      <c r="B15" s="34">
        <v>45716.0</v>
      </c>
      <c r="C15" s="35">
        <v>211802.0</v>
      </c>
      <c r="D15" s="35" t="s">
        <v>48</v>
      </c>
      <c r="E15" s="34">
        <v>45383.0</v>
      </c>
      <c r="F15" s="36">
        <f t="shared" si="1"/>
        <v>10</v>
      </c>
      <c r="G15" s="34">
        <v>45406.0</v>
      </c>
      <c r="H15" s="36">
        <f t="shared" si="2"/>
        <v>10</v>
      </c>
      <c r="I15" s="35" t="s">
        <v>62</v>
      </c>
      <c r="J15" s="35">
        <v>102.0</v>
      </c>
      <c r="K15" s="38"/>
      <c r="L15" s="39"/>
      <c r="M15" s="39"/>
      <c r="N15" s="35" t="s">
        <v>17</v>
      </c>
      <c r="O15" s="39"/>
      <c r="P15" s="221"/>
      <c r="Q15" s="71" t="s">
        <v>24</v>
      </c>
      <c r="R15" s="71" t="s">
        <v>58</v>
      </c>
      <c r="S15" s="71" t="s">
        <v>36</v>
      </c>
      <c r="T15" s="69"/>
      <c r="U15" s="72"/>
      <c r="V15" s="73"/>
      <c r="W15" s="74" t="str">
        <f t="shared" ref="W15:W20" si="3">100% -(V15/U15)</f>
        <v>#DIV/0!</v>
      </c>
    </row>
    <row r="16">
      <c r="A16" s="34">
        <v>45705.0</v>
      </c>
      <c r="B16" s="34">
        <v>45716.0</v>
      </c>
      <c r="C16" s="35">
        <v>228964.0</v>
      </c>
      <c r="D16" s="35" t="s">
        <v>48</v>
      </c>
      <c r="E16" s="34">
        <v>45536.0</v>
      </c>
      <c r="F16" s="36">
        <f t="shared" si="1"/>
        <v>5</v>
      </c>
      <c r="G16" s="34">
        <v>45568.0</v>
      </c>
      <c r="H16" s="36">
        <f t="shared" si="2"/>
        <v>4</v>
      </c>
      <c r="I16" s="35" t="s">
        <v>43</v>
      </c>
      <c r="J16" s="35" t="s">
        <v>138</v>
      </c>
      <c r="K16" s="38"/>
      <c r="L16" s="39"/>
      <c r="M16" s="39"/>
      <c r="N16" s="35" t="s">
        <v>17</v>
      </c>
      <c r="O16" s="39"/>
      <c r="P16" s="221"/>
      <c r="Q16" s="75" t="s">
        <v>725</v>
      </c>
      <c r="R16" s="75">
        <v>211095.0</v>
      </c>
      <c r="S16" s="75" t="s">
        <v>60</v>
      </c>
      <c r="T16" s="69"/>
      <c r="U16" s="72"/>
      <c r="V16" s="73"/>
      <c r="W16" s="74" t="str">
        <f t="shared" si="3"/>
        <v>#DIV/0!</v>
      </c>
    </row>
    <row r="17">
      <c r="A17" s="34">
        <v>45705.0</v>
      </c>
      <c r="B17" s="34">
        <v>45716.0</v>
      </c>
      <c r="C17" s="35">
        <v>176815.0</v>
      </c>
      <c r="D17" s="35" t="s">
        <v>59</v>
      </c>
      <c r="E17" s="34">
        <v>45078.0</v>
      </c>
      <c r="F17" s="36">
        <f t="shared" si="1"/>
        <v>20</v>
      </c>
      <c r="G17" s="34">
        <v>45107.0</v>
      </c>
      <c r="H17" s="36">
        <f t="shared" si="2"/>
        <v>19</v>
      </c>
      <c r="I17" s="35" t="s">
        <v>136</v>
      </c>
      <c r="J17" s="39"/>
      <c r="K17" s="38"/>
      <c r="L17" s="39"/>
      <c r="M17" s="39"/>
      <c r="N17" s="35" t="s">
        <v>17</v>
      </c>
      <c r="O17" s="39"/>
      <c r="P17" s="221"/>
      <c r="Q17" s="75" t="s">
        <v>725</v>
      </c>
      <c r="R17" s="75">
        <v>233314.0</v>
      </c>
      <c r="S17" s="75" t="s">
        <v>60</v>
      </c>
      <c r="T17" s="69"/>
      <c r="U17" s="79"/>
      <c r="V17" s="79"/>
      <c r="W17" s="74" t="str">
        <f t="shared" si="3"/>
        <v>#DIV/0!</v>
      </c>
    </row>
    <row r="18">
      <c r="A18" s="121">
        <v>45702.0</v>
      </c>
      <c r="B18" s="34">
        <v>45705.0</v>
      </c>
      <c r="C18" s="120">
        <v>206943.0</v>
      </c>
      <c r="D18" s="120" t="s">
        <v>210</v>
      </c>
      <c r="E18" s="121">
        <v>45323.0</v>
      </c>
      <c r="F18" s="36">
        <f t="shared" si="1"/>
        <v>12</v>
      </c>
      <c r="G18" s="121">
        <v>45370.0</v>
      </c>
      <c r="H18" s="36">
        <f t="shared" si="2"/>
        <v>11</v>
      </c>
      <c r="I18" s="120" t="s">
        <v>62</v>
      </c>
      <c r="J18" s="39">
        <v>102.0</v>
      </c>
      <c r="K18" s="222">
        <v>12861.36</v>
      </c>
      <c r="L18" s="35" t="s">
        <v>68</v>
      </c>
      <c r="M18" s="121">
        <v>45705.0</v>
      </c>
      <c r="N18" s="223" t="s">
        <v>20</v>
      </c>
      <c r="O18" s="35" t="s">
        <v>726</v>
      </c>
      <c r="P18" s="221"/>
      <c r="Q18" s="75" t="s">
        <v>727</v>
      </c>
      <c r="R18" s="75">
        <v>192550.0</v>
      </c>
      <c r="S18" s="75" t="s">
        <v>60</v>
      </c>
      <c r="T18" s="69"/>
      <c r="U18" s="79"/>
      <c r="V18" s="79"/>
      <c r="W18" s="74" t="str">
        <f t="shared" si="3"/>
        <v>#DIV/0!</v>
      </c>
    </row>
    <row r="19">
      <c r="A19" s="34">
        <v>45705.0</v>
      </c>
      <c r="B19" s="34">
        <v>45716.0</v>
      </c>
      <c r="C19" s="35">
        <v>224626.0</v>
      </c>
      <c r="D19" s="35" t="s">
        <v>59</v>
      </c>
      <c r="E19" s="34">
        <v>45261.0</v>
      </c>
      <c r="F19" s="36">
        <f t="shared" si="1"/>
        <v>14</v>
      </c>
      <c r="G19" s="34">
        <v>45520.0</v>
      </c>
      <c r="H19" s="36">
        <f t="shared" si="2"/>
        <v>6</v>
      </c>
      <c r="I19" s="35" t="s">
        <v>49</v>
      </c>
      <c r="J19" s="39"/>
      <c r="K19" s="38"/>
      <c r="L19" s="39"/>
      <c r="M19" s="39"/>
      <c r="N19" s="35" t="s">
        <v>17</v>
      </c>
      <c r="O19" s="39"/>
      <c r="P19" s="221"/>
      <c r="Q19" s="75" t="s">
        <v>728</v>
      </c>
      <c r="R19" s="75">
        <v>208531.0</v>
      </c>
      <c r="S19" s="75" t="s">
        <v>60</v>
      </c>
      <c r="T19" s="69"/>
      <c r="U19" s="79"/>
      <c r="V19" s="79"/>
      <c r="W19" s="74" t="str">
        <f t="shared" si="3"/>
        <v>#DIV/0!</v>
      </c>
    </row>
    <row r="20">
      <c r="A20" s="34">
        <v>45705.0</v>
      </c>
      <c r="B20" s="34">
        <v>45716.0</v>
      </c>
      <c r="C20" s="35">
        <v>182309.0</v>
      </c>
      <c r="D20" s="35" t="s">
        <v>59</v>
      </c>
      <c r="E20" s="34">
        <v>45383.0</v>
      </c>
      <c r="F20" s="36">
        <f t="shared" si="1"/>
        <v>10</v>
      </c>
      <c r="G20" s="34">
        <v>45446.0</v>
      </c>
      <c r="H20" s="36">
        <f t="shared" si="2"/>
        <v>8</v>
      </c>
      <c r="I20" s="35" t="s">
        <v>62</v>
      </c>
      <c r="J20" s="35">
        <v>104.0</v>
      </c>
      <c r="K20" s="38"/>
      <c r="L20" s="39"/>
      <c r="M20" s="39"/>
      <c r="N20" s="35" t="s">
        <v>17</v>
      </c>
      <c r="O20" s="39"/>
      <c r="P20" s="221"/>
      <c r="Q20" s="75" t="s">
        <v>727</v>
      </c>
      <c r="R20" s="75" t="s">
        <v>729</v>
      </c>
      <c r="S20" s="75" t="s">
        <v>507</v>
      </c>
      <c r="T20" s="69"/>
      <c r="U20" s="79"/>
      <c r="V20" s="79"/>
      <c r="W20" s="74" t="str">
        <f t="shared" si="3"/>
        <v>#DIV/0!</v>
      </c>
    </row>
    <row r="21">
      <c r="A21" s="34">
        <v>45705.0</v>
      </c>
      <c r="B21" s="34">
        <v>45716.0</v>
      </c>
      <c r="C21" s="35">
        <v>199511.0</v>
      </c>
      <c r="D21" s="35" t="s">
        <v>65</v>
      </c>
      <c r="E21" s="34">
        <v>44682.0</v>
      </c>
      <c r="F21" s="36">
        <f t="shared" si="1"/>
        <v>33</v>
      </c>
      <c r="G21" s="34">
        <v>45315.0</v>
      </c>
      <c r="H21" s="36">
        <f t="shared" si="2"/>
        <v>13</v>
      </c>
      <c r="I21" s="35" t="s">
        <v>46</v>
      </c>
      <c r="J21" s="35">
        <v>401.0</v>
      </c>
      <c r="K21" s="38"/>
      <c r="L21" s="39"/>
      <c r="M21" s="39"/>
      <c r="N21" s="35" t="s">
        <v>17</v>
      </c>
      <c r="O21" s="39"/>
      <c r="P21" s="221"/>
      <c r="Q21" s="75" t="s">
        <v>728</v>
      </c>
      <c r="R21" s="75">
        <v>192182.0</v>
      </c>
      <c r="S21" s="75" t="s">
        <v>60</v>
      </c>
      <c r="T21" s="80"/>
      <c r="U21" s="80"/>
      <c r="V21" s="80"/>
      <c r="W21" s="81"/>
    </row>
    <row r="22">
      <c r="A22" s="34">
        <v>45705.0</v>
      </c>
      <c r="B22" s="34">
        <v>45716.0</v>
      </c>
      <c r="C22" s="35">
        <v>163160.0</v>
      </c>
      <c r="D22" s="35" t="s">
        <v>65</v>
      </c>
      <c r="E22" s="34">
        <v>44866.0</v>
      </c>
      <c r="F22" s="36">
        <f t="shared" si="1"/>
        <v>27</v>
      </c>
      <c r="G22" s="34">
        <v>44993.0</v>
      </c>
      <c r="H22" s="36">
        <f t="shared" si="2"/>
        <v>23</v>
      </c>
      <c r="I22" s="35" t="s">
        <v>66</v>
      </c>
      <c r="J22" s="39"/>
      <c r="K22" s="38"/>
      <c r="L22" s="39"/>
      <c r="M22" s="39"/>
      <c r="N22" s="35" t="s">
        <v>17</v>
      </c>
      <c r="O22" s="39"/>
      <c r="P22" s="221"/>
      <c r="Q22" s="75" t="s">
        <v>728</v>
      </c>
      <c r="R22" s="75">
        <v>180343.0</v>
      </c>
      <c r="S22" s="75" t="s">
        <v>60</v>
      </c>
      <c r="T22" s="80"/>
      <c r="U22" s="80"/>
      <c r="V22" s="80"/>
      <c r="W22" s="80"/>
    </row>
    <row r="23">
      <c r="A23" s="34">
        <v>45705.0</v>
      </c>
      <c r="B23" s="34">
        <v>45705.0</v>
      </c>
      <c r="C23" s="35">
        <v>182593.0</v>
      </c>
      <c r="D23" s="35" t="s">
        <v>65</v>
      </c>
      <c r="E23" s="34">
        <v>45078.0</v>
      </c>
      <c r="F23" s="36">
        <f t="shared" si="1"/>
        <v>20</v>
      </c>
      <c r="G23" s="34">
        <v>45154.0</v>
      </c>
      <c r="H23" s="36">
        <f t="shared" si="2"/>
        <v>18</v>
      </c>
      <c r="I23" s="35" t="s">
        <v>268</v>
      </c>
      <c r="J23" s="39"/>
      <c r="K23" s="38"/>
      <c r="L23" s="39"/>
      <c r="M23" s="108">
        <v>45677.0</v>
      </c>
      <c r="N23" s="35" t="s">
        <v>21</v>
      </c>
      <c r="O23" s="39"/>
      <c r="P23" s="221"/>
      <c r="Q23" s="75" t="s">
        <v>730</v>
      </c>
      <c r="R23" s="75">
        <v>191103.0</v>
      </c>
      <c r="S23" s="75" t="s">
        <v>207</v>
      </c>
      <c r="T23" s="80"/>
      <c r="U23" s="80"/>
      <c r="V23" s="80"/>
      <c r="W23" s="80"/>
    </row>
    <row r="24">
      <c r="A24" s="34">
        <v>45705.0</v>
      </c>
      <c r="B24" s="34">
        <v>45716.0</v>
      </c>
      <c r="C24" s="35">
        <v>204962.0</v>
      </c>
      <c r="D24" s="35" t="s">
        <v>65</v>
      </c>
      <c r="E24" s="34">
        <v>45047.0</v>
      </c>
      <c r="F24" s="36">
        <f t="shared" si="1"/>
        <v>21</v>
      </c>
      <c r="G24" s="34">
        <v>45356.0</v>
      </c>
      <c r="H24" s="36">
        <f t="shared" si="2"/>
        <v>11</v>
      </c>
      <c r="I24" s="35" t="s">
        <v>49</v>
      </c>
      <c r="J24" s="39"/>
      <c r="K24" s="38"/>
      <c r="L24" s="39"/>
      <c r="M24" s="39"/>
      <c r="N24" s="35" t="s">
        <v>17</v>
      </c>
      <c r="O24" s="39"/>
      <c r="P24" s="221"/>
      <c r="Q24" s="79"/>
      <c r="R24" s="79"/>
      <c r="S24" s="79"/>
      <c r="T24" s="80"/>
      <c r="U24" s="80"/>
      <c r="V24" s="80"/>
      <c r="W24" s="80"/>
    </row>
    <row r="25">
      <c r="A25" s="34">
        <v>45705.0</v>
      </c>
      <c r="B25" s="34">
        <v>45705.0</v>
      </c>
      <c r="C25" s="35">
        <v>204204.0</v>
      </c>
      <c r="D25" s="35" t="s">
        <v>65</v>
      </c>
      <c r="E25" s="34">
        <v>45292.0</v>
      </c>
      <c r="F25" s="36">
        <f t="shared" si="1"/>
        <v>13</v>
      </c>
      <c r="G25" s="34">
        <v>45350.0</v>
      </c>
      <c r="H25" s="36">
        <f t="shared" si="2"/>
        <v>12</v>
      </c>
      <c r="I25" s="35" t="s">
        <v>268</v>
      </c>
      <c r="J25" s="35">
        <v>309.0</v>
      </c>
      <c r="K25" s="48">
        <v>15000.0</v>
      </c>
      <c r="L25" s="35" t="s">
        <v>54</v>
      </c>
      <c r="M25" s="108">
        <v>45705.0</v>
      </c>
      <c r="N25" s="35" t="s">
        <v>20</v>
      </c>
      <c r="O25" s="39"/>
      <c r="P25" s="221"/>
      <c r="Q25" s="79"/>
      <c r="R25" s="79"/>
      <c r="S25" s="79"/>
      <c r="T25" s="80"/>
      <c r="U25" s="80"/>
      <c r="V25" s="80"/>
      <c r="W25" s="80"/>
    </row>
    <row r="26">
      <c r="A26" s="34">
        <v>45705.0</v>
      </c>
      <c r="B26" s="34">
        <v>45716.0</v>
      </c>
      <c r="C26" s="35">
        <v>217017.0</v>
      </c>
      <c r="D26" s="35" t="s">
        <v>65</v>
      </c>
      <c r="E26" s="34">
        <v>45323.0</v>
      </c>
      <c r="F26" s="36">
        <f t="shared" si="1"/>
        <v>12</v>
      </c>
      <c r="G26" s="34">
        <v>45448.0</v>
      </c>
      <c r="H26" s="36">
        <f t="shared" si="2"/>
        <v>8</v>
      </c>
      <c r="I26" s="35" t="s">
        <v>265</v>
      </c>
      <c r="J26" s="39"/>
      <c r="K26" s="38"/>
      <c r="L26" s="39"/>
      <c r="M26" s="39"/>
      <c r="N26" s="35" t="s">
        <v>17</v>
      </c>
      <c r="O26" s="39"/>
      <c r="P26" s="221"/>
      <c r="Q26" s="79"/>
      <c r="R26" s="79"/>
      <c r="S26" s="79"/>
      <c r="T26" s="80"/>
      <c r="U26" s="80"/>
      <c r="V26" s="80"/>
      <c r="W26" s="80"/>
    </row>
    <row r="27">
      <c r="A27" s="34">
        <v>45705.0</v>
      </c>
      <c r="B27" s="34">
        <v>45716.0</v>
      </c>
      <c r="C27" s="35">
        <v>204252.0</v>
      </c>
      <c r="D27" s="35" t="s">
        <v>65</v>
      </c>
      <c r="E27" s="34">
        <v>45292.0</v>
      </c>
      <c r="F27" s="36">
        <f t="shared" si="1"/>
        <v>13</v>
      </c>
      <c r="G27" s="34">
        <v>45364.0</v>
      </c>
      <c r="H27" s="36">
        <f t="shared" si="2"/>
        <v>11</v>
      </c>
      <c r="I27" s="35" t="s">
        <v>49</v>
      </c>
      <c r="J27" s="39"/>
      <c r="K27" s="38"/>
      <c r="L27" s="39"/>
      <c r="M27" s="39"/>
      <c r="N27" s="35" t="s">
        <v>17</v>
      </c>
      <c r="O27" s="39"/>
      <c r="P27" s="221"/>
      <c r="Q27" s="79"/>
      <c r="R27" s="79"/>
      <c r="S27" s="79"/>
      <c r="T27" s="80"/>
      <c r="U27" s="80"/>
      <c r="V27" s="80"/>
      <c r="W27" s="80"/>
    </row>
    <row r="28">
      <c r="A28" s="34">
        <v>45705.0</v>
      </c>
      <c r="B28" s="34">
        <v>45714.0</v>
      </c>
      <c r="C28" s="35">
        <v>221294.0</v>
      </c>
      <c r="D28" s="35" t="s">
        <v>65</v>
      </c>
      <c r="E28" s="34">
        <v>45444.0</v>
      </c>
      <c r="F28" s="36">
        <f t="shared" si="1"/>
        <v>8</v>
      </c>
      <c r="G28" s="34">
        <v>45485.0</v>
      </c>
      <c r="H28" s="36">
        <f t="shared" si="2"/>
        <v>7</v>
      </c>
      <c r="I28" s="35" t="s">
        <v>43</v>
      </c>
      <c r="J28" s="35" t="s">
        <v>205</v>
      </c>
      <c r="K28" s="48" t="s">
        <v>652</v>
      </c>
      <c r="L28" s="35" t="s">
        <v>54</v>
      </c>
      <c r="M28" s="108">
        <v>45714.0</v>
      </c>
      <c r="N28" s="35" t="s">
        <v>15</v>
      </c>
      <c r="O28" s="35" t="s">
        <v>55</v>
      </c>
      <c r="P28" s="221"/>
      <c r="Q28" s="79"/>
      <c r="R28" s="79"/>
      <c r="S28" s="79"/>
      <c r="T28" s="80"/>
      <c r="U28" s="80"/>
      <c r="V28" s="80"/>
      <c r="W28" s="80"/>
    </row>
    <row r="29">
      <c r="A29" s="34">
        <v>45705.0</v>
      </c>
      <c r="B29" s="34">
        <v>45712.0</v>
      </c>
      <c r="C29" s="35">
        <v>215834.0</v>
      </c>
      <c r="D29" s="35" t="s">
        <v>65</v>
      </c>
      <c r="E29" s="34">
        <v>45413.0</v>
      </c>
      <c r="F29" s="36">
        <f t="shared" si="1"/>
        <v>9</v>
      </c>
      <c r="G29" s="34">
        <v>45436.0</v>
      </c>
      <c r="H29" s="36">
        <f t="shared" si="2"/>
        <v>9</v>
      </c>
      <c r="I29" s="35" t="s">
        <v>46</v>
      </c>
      <c r="J29" s="39"/>
      <c r="K29" s="38"/>
      <c r="L29" s="39"/>
      <c r="M29" s="39"/>
      <c r="N29" s="35" t="s">
        <v>23</v>
      </c>
      <c r="O29" s="39"/>
      <c r="P29" s="221"/>
      <c r="Q29" s="79"/>
      <c r="R29" s="79"/>
      <c r="S29" s="79"/>
      <c r="T29" s="80"/>
      <c r="U29" s="80"/>
      <c r="V29" s="80"/>
      <c r="W29" s="80"/>
    </row>
    <row r="30">
      <c r="A30" s="34">
        <v>45693.0</v>
      </c>
      <c r="B30" s="34">
        <v>45707.0</v>
      </c>
      <c r="C30" s="35">
        <v>234239.0</v>
      </c>
      <c r="D30" s="35" t="s">
        <v>65</v>
      </c>
      <c r="E30" s="34">
        <v>45505.0</v>
      </c>
      <c r="F30" s="36">
        <f t="shared" si="1"/>
        <v>6</v>
      </c>
      <c r="G30" s="37">
        <v>45609.0</v>
      </c>
      <c r="H30" s="36">
        <f t="shared" si="2"/>
        <v>3</v>
      </c>
      <c r="I30" s="35" t="s">
        <v>265</v>
      </c>
      <c r="J30" s="35" t="s">
        <v>731</v>
      </c>
      <c r="K30" s="48" t="s">
        <v>96</v>
      </c>
      <c r="L30" s="35" t="s">
        <v>68</v>
      </c>
      <c r="M30" s="108">
        <v>45707.0</v>
      </c>
      <c r="N30" s="35" t="s">
        <v>15</v>
      </c>
      <c r="O30" s="35" t="s">
        <v>55</v>
      </c>
      <c r="P30" s="221"/>
      <c r="Q30" s="79"/>
      <c r="R30" s="79"/>
      <c r="S30" s="79"/>
      <c r="T30" s="80"/>
      <c r="U30" s="80"/>
      <c r="V30" s="80"/>
      <c r="W30" s="80"/>
    </row>
    <row r="31">
      <c r="A31" s="34">
        <v>45705.0</v>
      </c>
      <c r="B31" s="34">
        <v>45716.0</v>
      </c>
      <c r="C31" s="35">
        <v>218715.0</v>
      </c>
      <c r="D31" s="35" t="s">
        <v>65</v>
      </c>
      <c r="E31" s="34">
        <v>45444.0</v>
      </c>
      <c r="F31" s="36">
        <f t="shared" si="1"/>
        <v>8</v>
      </c>
      <c r="G31" s="34">
        <v>45463.0</v>
      </c>
      <c r="H31" s="36">
        <f t="shared" si="2"/>
        <v>8</v>
      </c>
      <c r="I31" s="35" t="s">
        <v>62</v>
      </c>
      <c r="J31" s="35">
        <v>106.0</v>
      </c>
      <c r="K31" s="38"/>
      <c r="L31" s="39"/>
      <c r="M31" s="39"/>
      <c r="N31" s="35" t="s">
        <v>17</v>
      </c>
      <c r="O31" s="39"/>
      <c r="P31" s="221"/>
      <c r="Q31" s="79"/>
      <c r="R31" s="79"/>
      <c r="S31" s="79"/>
      <c r="T31" s="80"/>
      <c r="U31" s="80"/>
      <c r="V31" s="80"/>
      <c r="W31" s="80"/>
    </row>
    <row r="32">
      <c r="A32" s="34">
        <v>45705.0</v>
      </c>
      <c r="B32" s="34">
        <v>45716.0</v>
      </c>
      <c r="C32" s="35">
        <v>234296.0</v>
      </c>
      <c r="D32" s="35" t="s">
        <v>65</v>
      </c>
      <c r="E32" s="34">
        <v>45536.0</v>
      </c>
      <c r="F32" s="36">
        <f t="shared" si="1"/>
        <v>5</v>
      </c>
      <c r="G32" s="37">
        <v>45610.0</v>
      </c>
      <c r="H32" s="36">
        <f t="shared" si="2"/>
        <v>3</v>
      </c>
      <c r="I32" s="35" t="s">
        <v>268</v>
      </c>
      <c r="J32" s="35" t="s">
        <v>31</v>
      </c>
      <c r="K32" s="38"/>
      <c r="L32" s="39"/>
      <c r="M32" s="39"/>
      <c r="N32" s="35" t="s">
        <v>17</v>
      </c>
      <c r="O32" s="39"/>
      <c r="P32" s="221"/>
      <c r="Q32" s="79"/>
      <c r="R32" s="79"/>
      <c r="S32" s="79"/>
      <c r="T32" s="80"/>
      <c r="U32" s="80"/>
      <c r="V32" s="80"/>
      <c r="W32" s="80"/>
    </row>
    <row r="33">
      <c r="A33" s="34">
        <v>45705.0</v>
      </c>
      <c r="B33" s="140">
        <v>45707.0</v>
      </c>
      <c r="C33" s="35">
        <v>225094.0</v>
      </c>
      <c r="D33" s="35" t="s">
        <v>65</v>
      </c>
      <c r="E33" s="34">
        <v>45505.0</v>
      </c>
      <c r="F33" s="36">
        <f t="shared" si="1"/>
        <v>6</v>
      </c>
      <c r="G33" s="34">
        <v>45520.0</v>
      </c>
      <c r="H33" s="36">
        <f t="shared" si="2"/>
        <v>6</v>
      </c>
      <c r="I33" s="35" t="s">
        <v>43</v>
      </c>
      <c r="J33" s="35" t="s">
        <v>69</v>
      </c>
      <c r="K33" s="48">
        <v>15800.0</v>
      </c>
      <c r="L33" s="35" t="s">
        <v>70</v>
      </c>
      <c r="M33" s="108">
        <v>45707.0</v>
      </c>
      <c r="N33" s="35" t="s">
        <v>15</v>
      </c>
      <c r="O33" s="35" t="s">
        <v>184</v>
      </c>
      <c r="P33" s="221"/>
      <c r="Q33" s="79"/>
      <c r="R33" s="79"/>
      <c r="S33" s="79"/>
      <c r="T33" s="80"/>
      <c r="U33" s="80"/>
      <c r="V33" s="80"/>
      <c r="W33" s="80"/>
    </row>
    <row r="34">
      <c r="A34" s="34">
        <v>45705.0</v>
      </c>
      <c r="B34" s="34">
        <v>45716.0</v>
      </c>
      <c r="C34" s="35">
        <v>175331.0</v>
      </c>
      <c r="D34" s="35" t="s">
        <v>72</v>
      </c>
      <c r="E34" s="34">
        <v>44927.0</v>
      </c>
      <c r="F34" s="36">
        <f t="shared" si="1"/>
        <v>25</v>
      </c>
      <c r="G34" s="34">
        <v>45100.0</v>
      </c>
      <c r="H34" s="36">
        <f t="shared" si="2"/>
        <v>20</v>
      </c>
      <c r="I34" s="35" t="s">
        <v>62</v>
      </c>
      <c r="J34" s="35" t="s">
        <v>82</v>
      </c>
      <c r="K34" s="38"/>
      <c r="L34" s="39"/>
      <c r="M34" s="39"/>
      <c r="N34" s="35" t="s">
        <v>17</v>
      </c>
      <c r="O34" s="39"/>
      <c r="P34" s="221"/>
      <c r="Q34" s="79"/>
      <c r="R34" s="79"/>
      <c r="S34" s="79"/>
      <c r="T34" s="80"/>
      <c r="U34" s="80"/>
      <c r="V34" s="80"/>
      <c r="W34" s="80"/>
    </row>
    <row r="35">
      <c r="A35" s="34">
        <v>45705.0</v>
      </c>
      <c r="B35" s="34">
        <v>45714.0</v>
      </c>
      <c r="C35" s="35">
        <v>222956.0</v>
      </c>
      <c r="D35" s="35" t="s">
        <v>72</v>
      </c>
      <c r="E35" s="34">
        <v>45413.0</v>
      </c>
      <c r="F35" s="36">
        <f t="shared" si="1"/>
        <v>9</v>
      </c>
      <c r="G35" s="34">
        <v>45502.0</v>
      </c>
      <c r="H35" s="36">
        <f t="shared" si="2"/>
        <v>6</v>
      </c>
      <c r="I35" s="35" t="s">
        <v>43</v>
      </c>
      <c r="J35" s="35">
        <v>302.0</v>
      </c>
      <c r="K35" s="48">
        <v>6000.0</v>
      </c>
      <c r="L35" s="35" t="s">
        <v>70</v>
      </c>
      <c r="M35" s="108">
        <v>45714.0</v>
      </c>
      <c r="N35" s="35" t="s">
        <v>20</v>
      </c>
      <c r="O35" s="35" t="s">
        <v>85</v>
      </c>
      <c r="P35" s="221"/>
      <c r="Q35" s="79"/>
      <c r="R35" s="79"/>
      <c r="S35" s="79"/>
      <c r="T35" s="80"/>
      <c r="U35" s="80"/>
      <c r="V35" s="80"/>
      <c r="W35" s="80"/>
    </row>
    <row r="36">
      <c r="A36" s="34">
        <v>45712.0</v>
      </c>
      <c r="B36" s="168">
        <v>45713.0</v>
      </c>
      <c r="C36" s="35">
        <v>211095.0</v>
      </c>
      <c r="D36" s="35" t="s">
        <v>115</v>
      </c>
      <c r="E36" s="34">
        <v>45352.0</v>
      </c>
      <c r="F36" s="36">
        <f t="shared" si="1"/>
        <v>11</v>
      </c>
      <c r="G36" s="34">
        <v>45406.0</v>
      </c>
      <c r="H36" s="36">
        <f t="shared" si="2"/>
        <v>10</v>
      </c>
      <c r="I36" s="35" t="s">
        <v>43</v>
      </c>
      <c r="J36" s="35">
        <v>308.0</v>
      </c>
      <c r="K36" s="48">
        <v>29500.0</v>
      </c>
      <c r="L36" s="35" t="s">
        <v>68</v>
      </c>
      <c r="M36" s="108">
        <v>45712.0</v>
      </c>
      <c r="N36" s="35" t="s">
        <v>20</v>
      </c>
      <c r="O36" s="35" t="s">
        <v>732</v>
      </c>
      <c r="P36" s="221"/>
      <c r="Q36" s="79"/>
      <c r="R36" s="79"/>
      <c r="S36" s="79"/>
      <c r="T36" s="80"/>
      <c r="U36" s="80"/>
      <c r="V36" s="80"/>
      <c r="W36" s="80"/>
    </row>
    <row r="37">
      <c r="A37" s="34">
        <v>45705.0</v>
      </c>
      <c r="B37" s="34">
        <v>45716.0</v>
      </c>
      <c r="C37" s="35">
        <v>210333.0</v>
      </c>
      <c r="D37" s="35" t="s">
        <v>210</v>
      </c>
      <c r="E37" s="34">
        <v>45292.0</v>
      </c>
      <c r="F37" s="36">
        <f t="shared" si="1"/>
        <v>13</v>
      </c>
      <c r="G37" s="34">
        <v>45398.0</v>
      </c>
      <c r="H37" s="36">
        <f t="shared" si="2"/>
        <v>10</v>
      </c>
      <c r="I37" s="35" t="s">
        <v>265</v>
      </c>
      <c r="J37" s="39"/>
      <c r="K37" s="38"/>
      <c r="L37" s="39"/>
      <c r="M37" s="39"/>
      <c r="N37" s="35" t="s">
        <v>17</v>
      </c>
      <c r="O37" s="39"/>
      <c r="P37" s="221"/>
      <c r="Q37" s="79"/>
      <c r="R37" s="79"/>
      <c r="S37" s="79"/>
      <c r="T37" s="80"/>
      <c r="U37" s="80"/>
      <c r="V37" s="80"/>
      <c r="W37" s="80"/>
    </row>
    <row r="38">
      <c r="A38" s="34">
        <v>45705.0</v>
      </c>
      <c r="B38" s="34">
        <v>45716.0</v>
      </c>
      <c r="C38" s="35">
        <v>180343.0</v>
      </c>
      <c r="D38" s="35" t="s">
        <v>210</v>
      </c>
      <c r="E38" s="34">
        <v>45078.0</v>
      </c>
      <c r="F38" s="36">
        <f t="shared" si="1"/>
        <v>20</v>
      </c>
      <c r="G38" s="34">
        <v>45141.0</v>
      </c>
      <c r="H38" s="36">
        <f t="shared" si="2"/>
        <v>18</v>
      </c>
      <c r="I38" s="35" t="s">
        <v>62</v>
      </c>
      <c r="J38" s="35" t="s">
        <v>434</v>
      </c>
      <c r="K38" s="48">
        <v>5000.0</v>
      </c>
      <c r="L38" s="35" t="s">
        <v>68</v>
      </c>
      <c r="M38" s="108">
        <v>45715.0</v>
      </c>
      <c r="N38" s="35" t="s">
        <v>20</v>
      </c>
      <c r="O38" s="35" t="s">
        <v>733</v>
      </c>
      <c r="P38" s="221"/>
      <c r="Q38" s="79"/>
      <c r="R38" s="79"/>
      <c r="S38" s="79"/>
      <c r="T38" s="80"/>
      <c r="U38" s="80"/>
      <c r="V38" s="80"/>
      <c r="W38" s="80"/>
    </row>
    <row r="39">
      <c r="A39" s="34">
        <v>45705.0</v>
      </c>
      <c r="B39" s="34">
        <v>45715.0</v>
      </c>
      <c r="C39" s="35">
        <v>207027.0</v>
      </c>
      <c r="D39" s="35" t="s">
        <v>210</v>
      </c>
      <c r="E39" s="34">
        <v>45352.0</v>
      </c>
      <c r="F39" s="36">
        <f t="shared" si="1"/>
        <v>11</v>
      </c>
      <c r="G39" s="34">
        <v>45371.0</v>
      </c>
      <c r="H39" s="36">
        <f t="shared" si="2"/>
        <v>11</v>
      </c>
      <c r="I39" s="35" t="s">
        <v>62</v>
      </c>
      <c r="J39" s="35">
        <v>105.0</v>
      </c>
      <c r="K39" s="48">
        <v>15000.0</v>
      </c>
      <c r="L39" s="35" t="s">
        <v>68</v>
      </c>
      <c r="M39" s="108">
        <v>45715.0</v>
      </c>
      <c r="N39" s="35" t="s">
        <v>20</v>
      </c>
      <c r="O39" s="35"/>
      <c r="P39" s="221"/>
      <c r="Q39" s="79"/>
      <c r="R39" s="79"/>
      <c r="S39" s="79"/>
      <c r="T39" s="80"/>
      <c r="U39" s="80"/>
      <c r="V39" s="80"/>
      <c r="W39" s="80"/>
    </row>
    <row r="40">
      <c r="A40" s="34">
        <v>45706.0</v>
      </c>
      <c r="B40" s="140">
        <v>45715.0</v>
      </c>
      <c r="C40" s="35">
        <v>208531.0</v>
      </c>
      <c r="D40" s="35" t="s">
        <v>210</v>
      </c>
      <c r="E40" s="34">
        <v>45352.0</v>
      </c>
      <c r="F40" s="36">
        <f t="shared" si="1"/>
        <v>11</v>
      </c>
      <c r="G40" s="34">
        <v>45384.0</v>
      </c>
      <c r="H40" s="36">
        <f t="shared" si="2"/>
        <v>10</v>
      </c>
      <c r="I40" s="35" t="s">
        <v>49</v>
      </c>
      <c r="J40" s="35">
        <v>234.0</v>
      </c>
      <c r="K40" s="48">
        <v>14000.0</v>
      </c>
      <c r="L40" s="35" t="s">
        <v>68</v>
      </c>
      <c r="M40" s="108">
        <v>45714.0</v>
      </c>
      <c r="N40" s="35" t="s">
        <v>20</v>
      </c>
      <c r="O40" s="35" t="s">
        <v>733</v>
      </c>
      <c r="P40" s="221"/>
      <c r="Q40" s="79"/>
      <c r="R40" s="79"/>
      <c r="S40" s="79"/>
      <c r="T40" s="80"/>
      <c r="U40" s="80"/>
      <c r="V40" s="80"/>
      <c r="W40" s="80"/>
    </row>
    <row r="41">
      <c r="A41" s="34">
        <v>45705.0</v>
      </c>
      <c r="B41" s="34">
        <v>45712.0</v>
      </c>
      <c r="C41" s="35">
        <v>223101.0</v>
      </c>
      <c r="D41" s="35" t="s">
        <v>210</v>
      </c>
      <c r="E41" s="34">
        <v>45444.0</v>
      </c>
      <c r="F41" s="36">
        <f t="shared" si="1"/>
        <v>8</v>
      </c>
      <c r="G41" s="34">
        <v>45502.0</v>
      </c>
      <c r="H41" s="36">
        <f t="shared" si="2"/>
        <v>6</v>
      </c>
      <c r="I41" s="35" t="s">
        <v>39</v>
      </c>
      <c r="J41" s="35">
        <v>524.0</v>
      </c>
      <c r="K41" s="48">
        <v>16000.0</v>
      </c>
      <c r="L41" s="35" t="s">
        <v>54</v>
      </c>
      <c r="M41" s="108">
        <v>45712.0</v>
      </c>
      <c r="N41" s="35" t="s">
        <v>20</v>
      </c>
      <c r="O41" s="39"/>
      <c r="P41" s="221"/>
      <c r="Q41" s="79"/>
      <c r="R41" s="79"/>
      <c r="S41" s="79"/>
      <c r="T41" s="80"/>
      <c r="U41" s="80"/>
      <c r="V41" s="80"/>
      <c r="W41" s="80"/>
    </row>
    <row r="42">
      <c r="A42" s="34">
        <v>45705.0</v>
      </c>
      <c r="B42" s="34">
        <v>45714.0</v>
      </c>
      <c r="C42" s="35">
        <v>238472.0</v>
      </c>
      <c r="D42" s="35" t="s">
        <v>210</v>
      </c>
      <c r="E42" s="34">
        <v>45536.0</v>
      </c>
      <c r="F42" s="36">
        <f t="shared" si="1"/>
        <v>5</v>
      </c>
      <c r="G42" s="34">
        <v>45665.0</v>
      </c>
      <c r="H42" s="36">
        <f t="shared" si="2"/>
        <v>1</v>
      </c>
      <c r="I42" s="35" t="s">
        <v>43</v>
      </c>
      <c r="J42" s="35">
        <v>302.0</v>
      </c>
      <c r="K42" s="48" t="s">
        <v>652</v>
      </c>
      <c r="L42" s="35" t="s">
        <v>54</v>
      </c>
      <c r="M42" s="108">
        <v>45714.0</v>
      </c>
      <c r="N42" s="35" t="s">
        <v>15</v>
      </c>
      <c r="O42" s="39"/>
      <c r="P42" s="221"/>
      <c r="Q42" s="79"/>
      <c r="R42" s="79"/>
      <c r="S42" s="79"/>
      <c r="T42" s="80"/>
      <c r="U42" s="80"/>
      <c r="V42" s="80"/>
      <c r="W42" s="80"/>
    </row>
    <row r="43">
      <c r="A43" s="34">
        <v>45705.0</v>
      </c>
      <c r="B43" s="34">
        <v>45716.0</v>
      </c>
      <c r="C43" s="35">
        <v>116019.0</v>
      </c>
      <c r="D43" s="35" t="s">
        <v>210</v>
      </c>
      <c r="E43" s="34">
        <v>44593.0</v>
      </c>
      <c r="F43" s="36">
        <f t="shared" si="1"/>
        <v>36</v>
      </c>
      <c r="G43" s="34">
        <v>44607.0</v>
      </c>
      <c r="H43" s="36">
        <f t="shared" si="2"/>
        <v>36</v>
      </c>
      <c r="I43" s="35" t="s">
        <v>265</v>
      </c>
      <c r="J43" s="39"/>
      <c r="K43" s="38"/>
      <c r="L43" s="39"/>
      <c r="M43" s="39"/>
      <c r="N43" s="35" t="s">
        <v>17</v>
      </c>
      <c r="O43" s="39"/>
      <c r="P43" s="221"/>
      <c r="Q43" s="79"/>
      <c r="R43" s="79"/>
      <c r="S43" s="79"/>
      <c r="T43" s="80"/>
      <c r="U43" s="80"/>
      <c r="V43" s="80"/>
      <c r="W43" s="80"/>
    </row>
    <row r="44">
      <c r="A44" s="34">
        <v>45705.0</v>
      </c>
      <c r="B44" s="34">
        <v>45705.0</v>
      </c>
      <c r="C44" s="35">
        <v>179363.0</v>
      </c>
      <c r="D44" s="35" t="s">
        <v>210</v>
      </c>
      <c r="E44" s="34">
        <v>45108.0</v>
      </c>
      <c r="F44" s="36">
        <f t="shared" si="1"/>
        <v>19</v>
      </c>
      <c r="G44" s="34">
        <v>45128.0</v>
      </c>
      <c r="H44" s="36">
        <f t="shared" si="2"/>
        <v>19</v>
      </c>
      <c r="I44" s="35" t="s">
        <v>268</v>
      </c>
      <c r="J44" s="39"/>
      <c r="K44" s="38"/>
      <c r="L44" s="39"/>
      <c r="M44" s="108">
        <v>45698.0</v>
      </c>
      <c r="N44" s="35" t="s">
        <v>21</v>
      </c>
      <c r="O44" s="39"/>
      <c r="P44" s="221"/>
      <c r="Q44" s="79"/>
      <c r="R44" s="79"/>
      <c r="S44" s="79"/>
      <c r="T44" s="80"/>
      <c r="U44" s="80"/>
      <c r="V44" s="80"/>
      <c r="W44" s="80"/>
    </row>
    <row r="45">
      <c r="A45" s="34">
        <v>45702.0</v>
      </c>
      <c r="B45" s="34">
        <v>45706.0</v>
      </c>
      <c r="C45" s="35">
        <v>205497.0</v>
      </c>
      <c r="D45" s="35" t="s">
        <v>210</v>
      </c>
      <c r="E45" s="34">
        <v>45323.0</v>
      </c>
      <c r="F45" s="36">
        <f t="shared" si="1"/>
        <v>12</v>
      </c>
      <c r="G45" s="34">
        <v>45359.0</v>
      </c>
      <c r="H45" s="36">
        <f t="shared" si="2"/>
        <v>11</v>
      </c>
      <c r="I45" s="35" t="s">
        <v>268</v>
      </c>
      <c r="J45" s="35">
        <v>307.0</v>
      </c>
      <c r="K45" s="48" t="s">
        <v>734</v>
      </c>
      <c r="L45" s="35" t="s">
        <v>70</v>
      </c>
      <c r="M45" s="108">
        <v>45706.0</v>
      </c>
      <c r="N45" s="35" t="s">
        <v>15</v>
      </c>
      <c r="O45" s="35"/>
      <c r="P45" s="221"/>
      <c r="Q45" s="79"/>
      <c r="R45" s="79"/>
      <c r="S45" s="79"/>
      <c r="T45" s="80"/>
      <c r="U45" s="80"/>
      <c r="V45" s="80"/>
      <c r="W45" s="80"/>
    </row>
    <row r="46">
      <c r="A46" s="34">
        <v>45705.0</v>
      </c>
      <c r="B46" s="34">
        <v>45716.0</v>
      </c>
      <c r="C46" s="35">
        <v>206945.0</v>
      </c>
      <c r="D46" s="35" t="s">
        <v>210</v>
      </c>
      <c r="E46" s="34">
        <v>45323.0</v>
      </c>
      <c r="F46" s="36">
        <f t="shared" si="1"/>
        <v>12</v>
      </c>
      <c r="G46" s="34">
        <v>45370.0</v>
      </c>
      <c r="H46" s="36">
        <f t="shared" si="2"/>
        <v>11</v>
      </c>
      <c r="I46" s="35" t="s">
        <v>49</v>
      </c>
      <c r="J46" s="39"/>
      <c r="K46" s="38"/>
      <c r="L46" s="39"/>
      <c r="M46" s="39"/>
      <c r="N46" s="35" t="s">
        <v>17</v>
      </c>
      <c r="O46" s="39"/>
      <c r="P46" s="221"/>
      <c r="Q46" s="79"/>
      <c r="R46" s="79"/>
      <c r="S46" s="79"/>
      <c r="T46" s="80"/>
      <c r="U46" s="80"/>
      <c r="V46" s="80"/>
      <c r="W46" s="80"/>
    </row>
    <row r="47">
      <c r="A47" s="34">
        <v>45705.0</v>
      </c>
      <c r="B47" s="34">
        <v>45706.0</v>
      </c>
      <c r="C47" s="35">
        <v>200090.0</v>
      </c>
      <c r="D47" s="35" t="s">
        <v>210</v>
      </c>
      <c r="E47" s="34">
        <v>45292.0</v>
      </c>
      <c r="F47" s="36">
        <f t="shared" si="1"/>
        <v>13</v>
      </c>
      <c r="G47" s="34">
        <v>45316.0</v>
      </c>
      <c r="H47" s="36">
        <f t="shared" si="2"/>
        <v>13</v>
      </c>
      <c r="I47" s="35" t="s">
        <v>39</v>
      </c>
      <c r="J47" s="35">
        <v>534.0</v>
      </c>
      <c r="K47" s="38"/>
      <c r="L47" s="39"/>
      <c r="M47" s="39"/>
      <c r="N47" s="35" t="s">
        <v>21</v>
      </c>
      <c r="O47" s="35" t="s">
        <v>198</v>
      </c>
      <c r="P47" s="221"/>
      <c r="Q47" s="79"/>
      <c r="R47" s="79"/>
      <c r="S47" s="79"/>
      <c r="T47" s="80"/>
      <c r="U47" s="80"/>
      <c r="V47" s="80"/>
      <c r="W47" s="80"/>
    </row>
    <row r="48">
      <c r="A48" s="34">
        <v>45705.0</v>
      </c>
      <c r="B48" s="34">
        <v>45716.0</v>
      </c>
      <c r="C48" s="35">
        <v>156726.0</v>
      </c>
      <c r="D48" s="35" t="s">
        <v>210</v>
      </c>
      <c r="E48" s="34">
        <v>45017.0</v>
      </c>
      <c r="F48" s="36">
        <f t="shared" si="1"/>
        <v>22</v>
      </c>
      <c r="G48" s="34">
        <v>45059.0</v>
      </c>
      <c r="H48" s="36">
        <f t="shared" si="2"/>
        <v>21</v>
      </c>
      <c r="I48" s="35" t="s">
        <v>49</v>
      </c>
      <c r="J48" s="39"/>
      <c r="K48" s="38"/>
      <c r="L48" s="39"/>
      <c r="M48" s="39"/>
      <c r="N48" s="35" t="s">
        <v>17</v>
      </c>
      <c r="O48" s="39"/>
      <c r="P48" s="221"/>
      <c r="Q48" s="79"/>
      <c r="R48" s="79"/>
      <c r="S48" s="79"/>
      <c r="T48" s="80"/>
      <c r="U48" s="80"/>
      <c r="V48" s="80"/>
      <c r="W48" s="80"/>
    </row>
    <row r="49">
      <c r="A49" s="34">
        <v>45705.0</v>
      </c>
      <c r="B49" s="34">
        <v>45706.0</v>
      </c>
      <c r="C49" s="35">
        <v>216677.0</v>
      </c>
      <c r="D49" s="35" t="s">
        <v>210</v>
      </c>
      <c r="E49" s="34">
        <v>45413.0</v>
      </c>
      <c r="F49" s="36">
        <f t="shared" si="1"/>
        <v>9</v>
      </c>
      <c r="G49" s="34">
        <v>45446.0</v>
      </c>
      <c r="H49" s="36">
        <f t="shared" si="2"/>
        <v>8</v>
      </c>
      <c r="I49" s="35" t="s">
        <v>39</v>
      </c>
      <c r="J49" s="39"/>
      <c r="K49" s="38"/>
      <c r="L49" s="39"/>
      <c r="M49" s="39"/>
      <c r="N49" s="35" t="s">
        <v>21</v>
      </c>
      <c r="O49" s="35" t="s">
        <v>198</v>
      </c>
      <c r="P49" s="221"/>
      <c r="Q49" s="79"/>
      <c r="R49" s="79"/>
      <c r="S49" s="79"/>
      <c r="T49" s="80"/>
      <c r="U49" s="80"/>
      <c r="V49" s="80"/>
      <c r="W49" s="80"/>
    </row>
    <row r="50">
      <c r="A50" s="34">
        <v>45705.0</v>
      </c>
      <c r="B50" s="34">
        <v>45715.0</v>
      </c>
      <c r="C50" s="35">
        <v>234211.0</v>
      </c>
      <c r="D50" s="35" t="s">
        <v>210</v>
      </c>
      <c r="E50" s="34">
        <v>45474.0</v>
      </c>
      <c r="F50" s="36">
        <f t="shared" si="1"/>
        <v>7</v>
      </c>
      <c r="G50" s="37">
        <v>45609.0</v>
      </c>
      <c r="H50" s="36">
        <f t="shared" si="2"/>
        <v>3</v>
      </c>
      <c r="I50" s="35" t="s">
        <v>39</v>
      </c>
      <c r="J50" s="35">
        <v>510.0</v>
      </c>
      <c r="K50" s="48">
        <v>6500.0</v>
      </c>
      <c r="L50" s="35" t="s">
        <v>68</v>
      </c>
      <c r="M50" s="108">
        <v>45714.0</v>
      </c>
      <c r="N50" s="35" t="s">
        <v>20</v>
      </c>
      <c r="O50" s="35"/>
      <c r="P50" s="221"/>
      <c r="Q50" s="79"/>
      <c r="R50" s="79"/>
      <c r="S50" s="79"/>
      <c r="T50" s="80"/>
      <c r="U50" s="80"/>
      <c r="V50" s="80"/>
      <c r="W50" s="80"/>
    </row>
    <row r="51">
      <c r="A51" s="34">
        <v>45705.0</v>
      </c>
      <c r="B51" s="34">
        <v>45712.0</v>
      </c>
      <c r="C51" s="35">
        <v>218130.0</v>
      </c>
      <c r="D51" s="35" t="s">
        <v>210</v>
      </c>
      <c r="E51" s="34">
        <v>45413.0</v>
      </c>
      <c r="F51" s="36">
        <f t="shared" si="1"/>
        <v>9</v>
      </c>
      <c r="G51" s="34">
        <v>45457.0</v>
      </c>
      <c r="H51" s="36">
        <f t="shared" si="2"/>
        <v>8</v>
      </c>
      <c r="I51" s="35" t="s">
        <v>62</v>
      </c>
      <c r="J51" s="35">
        <v>120.0</v>
      </c>
      <c r="K51" s="48">
        <v>10500.0</v>
      </c>
      <c r="L51" s="35" t="s">
        <v>68</v>
      </c>
      <c r="M51" s="108">
        <v>45709.0</v>
      </c>
      <c r="N51" s="35" t="s">
        <v>15</v>
      </c>
      <c r="O51" s="35" t="s">
        <v>735</v>
      </c>
      <c r="P51" s="221"/>
      <c r="Q51" s="79"/>
      <c r="R51" s="79"/>
      <c r="S51" s="79"/>
      <c r="T51" s="80"/>
      <c r="U51" s="80"/>
      <c r="V51" s="80"/>
      <c r="W51" s="80"/>
    </row>
    <row r="52">
      <c r="A52" s="34">
        <v>45705.0</v>
      </c>
      <c r="B52" s="34">
        <v>45712.0</v>
      </c>
      <c r="C52" s="35">
        <v>219018.0</v>
      </c>
      <c r="D52" s="35" t="s">
        <v>210</v>
      </c>
      <c r="E52" s="34">
        <v>45413.0</v>
      </c>
      <c r="F52" s="36">
        <f t="shared" si="1"/>
        <v>9</v>
      </c>
      <c r="G52" s="34">
        <v>45467.0</v>
      </c>
      <c r="H52" s="36">
        <f t="shared" si="2"/>
        <v>8</v>
      </c>
      <c r="I52" s="35" t="s">
        <v>39</v>
      </c>
      <c r="J52" s="39"/>
      <c r="K52" s="38"/>
      <c r="L52" s="39"/>
      <c r="M52" s="39"/>
      <c r="N52" s="35" t="s">
        <v>21</v>
      </c>
      <c r="O52" s="35" t="s">
        <v>198</v>
      </c>
      <c r="P52" s="221"/>
      <c r="Q52" s="79"/>
      <c r="R52" s="79"/>
      <c r="S52" s="79"/>
      <c r="T52" s="80"/>
      <c r="U52" s="80"/>
      <c r="V52" s="80"/>
      <c r="W52" s="80"/>
    </row>
    <row r="53">
      <c r="A53" s="34">
        <v>45705.0</v>
      </c>
      <c r="B53" s="34">
        <v>45716.0</v>
      </c>
      <c r="C53" s="35">
        <v>228466.0</v>
      </c>
      <c r="D53" s="35" t="s">
        <v>79</v>
      </c>
      <c r="E53" s="34">
        <v>45352.0</v>
      </c>
      <c r="F53" s="36">
        <f t="shared" si="1"/>
        <v>11</v>
      </c>
      <c r="G53" s="34">
        <v>45554.0</v>
      </c>
      <c r="H53" s="36">
        <f t="shared" si="2"/>
        <v>5</v>
      </c>
      <c r="I53" s="35" t="s">
        <v>49</v>
      </c>
      <c r="J53" s="39"/>
      <c r="K53" s="38"/>
      <c r="L53" s="39"/>
      <c r="M53" s="39"/>
      <c r="N53" s="35" t="s">
        <v>17</v>
      </c>
      <c r="O53" s="39"/>
      <c r="P53" s="221"/>
      <c r="Q53" s="79"/>
      <c r="R53" s="79"/>
      <c r="S53" s="79"/>
      <c r="T53" s="80"/>
      <c r="U53" s="80"/>
      <c r="V53" s="80"/>
      <c r="W53" s="80"/>
    </row>
    <row r="54">
      <c r="A54" s="34">
        <v>45705.0</v>
      </c>
      <c r="B54" s="34">
        <v>45716.0</v>
      </c>
      <c r="C54" s="35">
        <v>175337.0</v>
      </c>
      <c r="D54" s="35" t="s">
        <v>79</v>
      </c>
      <c r="E54" s="34">
        <v>45078.0</v>
      </c>
      <c r="F54" s="36">
        <f t="shared" si="1"/>
        <v>20</v>
      </c>
      <c r="G54" s="34">
        <v>45098.0</v>
      </c>
      <c r="H54" s="36">
        <f t="shared" si="2"/>
        <v>20</v>
      </c>
      <c r="I54" s="35" t="s">
        <v>118</v>
      </c>
      <c r="J54" s="39"/>
      <c r="K54" s="38"/>
      <c r="L54" s="39"/>
      <c r="M54" s="39"/>
      <c r="N54" s="35" t="s">
        <v>17</v>
      </c>
      <c r="O54" s="39"/>
      <c r="P54" s="221"/>
      <c r="Q54" s="79"/>
      <c r="R54" s="79"/>
      <c r="S54" s="79"/>
      <c r="T54" s="80"/>
      <c r="U54" s="80"/>
      <c r="V54" s="80"/>
      <c r="W54" s="80"/>
    </row>
    <row r="55">
      <c r="A55" s="34">
        <v>45705.0</v>
      </c>
      <c r="B55" s="34">
        <v>45716.0</v>
      </c>
      <c r="C55" s="35">
        <v>177710.0</v>
      </c>
      <c r="D55" s="35" t="s">
        <v>79</v>
      </c>
      <c r="E55" s="34">
        <v>44927.0</v>
      </c>
      <c r="F55" s="36">
        <f t="shared" si="1"/>
        <v>25</v>
      </c>
      <c r="G55" s="34">
        <v>45131.0</v>
      </c>
      <c r="H55" s="36">
        <f t="shared" si="2"/>
        <v>19</v>
      </c>
      <c r="I55" s="35" t="s">
        <v>268</v>
      </c>
      <c r="J55" s="35" t="s">
        <v>31</v>
      </c>
      <c r="K55" s="48"/>
      <c r="L55" s="39"/>
      <c r="M55" s="39"/>
      <c r="N55" s="35" t="s">
        <v>17</v>
      </c>
      <c r="O55" s="39"/>
      <c r="P55" s="221"/>
      <c r="Q55" s="79"/>
      <c r="R55" s="79"/>
      <c r="S55" s="79"/>
      <c r="T55" s="80"/>
      <c r="U55" s="80"/>
      <c r="V55" s="80"/>
      <c r="W55" s="80"/>
    </row>
    <row r="56">
      <c r="A56" s="35" t="s">
        <v>417</v>
      </c>
      <c r="B56" s="34">
        <v>45707.0</v>
      </c>
      <c r="C56" s="35">
        <v>205376.0</v>
      </c>
      <c r="D56" s="35" t="s">
        <v>79</v>
      </c>
      <c r="E56" s="34">
        <v>45323.0</v>
      </c>
      <c r="F56" s="36">
        <f t="shared" si="1"/>
        <v>12</v>
      </c>
      <c r="G56" s="34">
        <v>45358.0</v>
      </c>
      <c r="H56" s="36">
        <f t="shared" si="2"/>
        <v>11</v>
      </c>
      <c r="I56" s="35" t="s">
        <v>49</v>
      </c>
      <c r="J56" s="35" t="s">
        <v>77</v>
      </c>
      <c r="K56" s="48">
        <v>14000.0</v>
      </c>
      <c r="L56" s="35" t="s">
        <v>68</v>
      </c>
      <c r="M56" s="108">
        <v>45707.0</v>
      </c>
      <c r="N56" s="35" t="s">
        <v>15</v>
      </c>
      <c r="O56" s="35" t="s">
        <v>55</v>
      </c>
      <c r="P56" s="220"/>
      <c r="Q56" s="82"/>
      <c r="R56" s="82"/>
      <c r="S56" s="82"/>
      <c r="T56" s="61"/>
      <c r="U56" s="80"/>
      <c r="V56" s="80"/>
      <c r="W56" s="80"/>
    </row>
    <row r="57">
      <c r="A57" s="34">
        <v>45705.0</v>
      </c>
      <c r="B57" s="34">
        <v>45714.0</v>
      </c>
      <c r="C57" s="35">
        <v>218041.0</v>
      </c>
      <c r="D57" s="35" t="s">
        <v>79</v>
      </c>
      <c r="E57" s="34">
        <v>45444.0</v>
      </c>
      <c r="F57" s="36">
        <f t="shared" si="1"/>
        <v>8</v>
      </c>
      <c r="G57" s="34">
        <v>45457.0</v>
      </c>
      <c r="H57" s="36">
        <f t="shared" si="2"/>
        <v>8</v>
      </c>
      <c r="I57" s="35" t="s">
        <v>43</v>
      </c>
      <c r="J57" s="35" t="s">
        <v>69</v>
      </c>
      <c r="K57" s="48">
        <v>6000.0</v>
      </c>
      <c r="L57" s="35" t="s">
        <v>70</v>
      </c>
      <c r="M57" s="108">
        <v>45714.0</v>
      </c>
      <c r="N57" s="35" t="s">
        <v>20</v>
      </c>
      <c r="O57" s="35" t="s">
        <v>736</v>
      </c>
      <c r="P57" s="220"/>
      <c r="Q57" s="61"/>
      <c r="R57" s="61"/>
      <c r="S57" s="61"/>
      <c r="T57" s="61"/>
      <c r="U57" s="80"/>
      <c r="V57" s="80"/>
      <c r="W57" s="80"/>
    </row>
    <row r="58">
      <c r="A58" s="34">
        <v>45705.0</v>
      </c>
      <c r="B58" s="34">
        <v>45712.0</v>
      </c>
      <c r="C58" s="35">
        <v>215101.0</v>
      </c>
      <c r="D58" s="35" t="s">
        <v>79</v>
      </c>
      <c r="E58" s="34">
        <v>45352.0</v>
      </c>
      <c r="F58" s="36">
        <f t="shared" si="1"/>
        <v>11</v>
      </c>
      <c r="G58" s="34">
        <v>45432.0</v>
      </c>
      <c r="H58" s="36">
        <f t="shared" si="2"/>
        <v>9</v>
      </c>
      <c r="I58" s="35" t="s">
        <v>46</v>
      </c>
      <c r="J58" s="39"/>
      <c r="K58" s="38"/>
      <c r="L58" s="39"/>
      <c r="M58" s="39"/>
      <c r="N58" s="35" t="s">
        <v>21</v>
      </c>
      <c r="O58" s="35" t="s">
        <v>198</v>
      </c>
      <c r="P58" s="220"/>
      <c r="Q58" s="61"/>
      <c r="R58" s="61"/>
      <c r="S58" s="61"/>
      <c r="T58" s="61"/>
      <c r="U58" s="80"/>
      <c r="V58" s="80"/>
      <c r="W58" s="80"/>
    </row>
    <row r="59">
      <c r="A59" s="34">
        <v>45705.0</v>
      </c>
      <c r="B59" s="34">
        <v>45716.0</v>
      </c>
      <c r="C59" s="35">
        <v>235383.0</v>
      </c>
      <c r="D59" s="35" t="s">
        <v>79</v>
      </c>
      <c r="E59" s="34">
        <v>45352.0</v>
      </c>
      <c r="F59" s="36">
        <f t="shared" si="1"/>
        <v>11</v>
      </c>
      <c r="G59" s="37">
        <v>45622.0</v>
      </c>
      <c r="H59" s="36">
        <f t="shared" si="2"/>
        <v>3</v>
      </c>
      <c r="I59" s="35" t="s">
        <v>49</v>
      </c>
      <c r="J59" s="39"/>
      <c r="K59" s="38"/>
      <c r="L59" s="39"/>
      <c r="M59" s="39"/>
      <c r="N59" s="35" t="s">
        <v>17</v>
      </c>
      <c r="O59" s="39"/>
      <c r="P59" s="220"/>
      <c r="Q59" s="61"/>
      <c r="R59" s="61"/>
      <c r="S59" s="61"/>
      <c r="T59" s="61"/>
      <c r="U59" s="80"/>
      <c r="V59" s="80"/>
      <c r="W59" s="80"/>
    </row>
    <row r="60">
      <c r="A60" s="34">
        <v>45705.0</v>
      </c>
      <c r="B60" s="34">
        <v>45716.0</v>
      </c>
      <c r="C60" s="35">
        <v>232971.0</v>
      </c>
      <c r="D60" s="35" t="s">
        <v>79</v>
      </c>
      <c r="E60" s="34">
        <v>45505.0</v>
      </c>
      <c r="F60" s="36">
        <f t="shared" si="1"/>
        <v>6</v>
      </c>
      <c r="G60" s="34">
        <v>45597.0</v>
      </c>
      <c r="H60" s="36">
        <f t="shared" si="2"/>
        <v>3</v>
      </c>
      <c r="I60" s="35" t="s">
        <v>49</v>
      </c>
      <c r="J60" s="39"/>
      <c r="K60" s="38"/>
      <c r="L60" s="39"/>
      <c r="M60" s="39"/>
      <c r="N60" s="35" t="s">
        <v>17</v>
      </c>
      <c r="O60" s="39"/>
      <c r="P60" s="220"/>
      <c r="Q60" s="61"/>
      <c r="R60" s="61"/>
      <c r="S60" s="61"/>
      <c r="T60" s="61"/>
      <c r="U60" s="80"/>
      <c r="V60" s="80"/>
      <c r="W60" s="80"/>
    </row>
    <row r="61">
      <c r="A61" s="34">
        <v>45705.0</v>
      </c>
      <c r="B61" s="34">
        <v>45709.0</v>
      </c>
      <c r="C61" s="35">
        <v>228404.0</v>
      </c>
      <c r="D61" s="35" t="s">
        <v>79</v>
      </c>
      <c r="E61" s="34">
        <v>45383.0</v>
      </c>
      <c r="F61" s="36">
        <f t="shared" si="1"/>
        <v>10</v>
      </c>
      <c r="G61" s="34">
        <v>45554.0</v>
      </c>
      <c r="H61" s="36">
        <f t="shared" si="2"/>
        <v>5</v>
      </c>
      <c r="I61" s="35" t="s">
        <v>62</v>
      </c>
      <c r="J61" s="39"/>
      <c r="K61" s="38"/>
      <c r="L61" s="39"/>
      <c r="M61" s="39"/>
      <c r="N61" s="35" t="s">
        <v>21</v>
      </c>
      <c r="O61" s="35" t="s">
        <v>737</v>
      </c>
      <c r="P61" s="220"/>
      <c r="Q61" s="61"/>
      <c r="R61" s="61"/>
      <c r="S61" s="61"/>
      <c r="T61" s="61"/>
      <c r="U61" s="80"/>
      <c r="V61" s="80"/>
      <c r="W61" s="80"/>
    </row>
    <row r="62">
      <c r="A62" s="34">
        <v>45705.0</v>
      </c>
      <c r="B62" s="34">
        <v>45716.0</v>
      </c>
      <c r="C62" s="35">
        <v>231077.0</v>
      </c>
      <c r="D62" s="35" t="s">
        <v>79</v>
      </c>
      <c r="E62" s="34">
        <v>45139.0</v>
      </c>
      <c r="F62" s="36">
        <f t="shared" si="1"/>
        <v>18</v>
      </c>
      <c r="G62" s="37">
        <v>45580.0</v>
      </c>
      <c r="H62" s="36">
        <f t="shared" si="2"/>
        <v>4</v>
      </c>
      <c r="I62" s="35" t="s">
        <v>49</v>
      </c>
      <c r="J62" s="39"/>
      <c r="K62" s="38"/>
      <c r="L62" s="39"/>
      <c r="M62" s="39"/>
      <c r="N62" s="35" t="s">
        <v>17</v>
      </c>
      <c r="O62" s="39"/>
      <c r="P62" s="220"/>
      <c r="Q62" s="61"/>
      <c r="R62" s="61"/>
      <c r="S62" s="61"/>
      <c r="T62" s="61"/>
      <c r="U62" s="80"/>
      <c r="V62" s="80"/>
      <c r="W62" s="80"/>
    </row>
    <row r="63">
      <c r="A63" s="34">
        <v>45705.0</v>
      </c>
      <c r="B63" s="34">
        <v>45716.0</v>
      </c>
      <c r="C63" s="35">
        <v>182232.0</v>
      </c>
      <c r="D63" s="35" t="s">
        <v>214</v>
      </c>
      <c r="E63" s="34">
        <v>45078.0</v>
      </c>
      <c r="F63" s="36">
        <f t="shared" si="1"/>
        <v>20</v>
      </c>
      <c r="G63" s="34">
        <v>45153.0</v>
      </c>
      <c r="H63" s="36">
        <f t="shared" si="2"/>
        <v>18</v>
      </c>
      <c r="I63" s="35" t="s">
        <v>47</v>
      </c>
      <c r="J63" s="39"/>
      <c r="K63" s="38"/>
      <c r="L63" s="39"/>
      <c r="M63" s="39"/>
      <c r="N63" s="35" t="s">
        <v>17</v>
      </c>
      <c r="O63" s="39"/>
      <c r="P63" s="220"/>
      <c r="Q63" s="61"/>
      <c r="R63" s="61"/>
      <c r="S63" s="61"/>
      <c r="T63" s="61"/>
      <c r="U63" s="80"/>
      <c r="V63" s="80"/>
      <c r="W63" s="80"/>
    </row>
    <row r="64">
      <c r="A64" s="34">
        <v>45705.0</v>
      </c>
      <c r="B64" s="34">
        <v>45716.0</v>
      </c>
      <c r="C64" s="35">
        <v>192242.0</v>
      </c>
      <c r="D64" s="35" t="s">
        <v>214</v>
      </c>
      <c r="E64" s="34">
        <v>45231.0</v>
      </c>
      <c r="F64" s="36">
        <f t="shared" si="1"/>
        <v>15</v>
      </c>
      <c r="G64" s="37">
        <v>45243.0</v>
      </c>
      <c r="H64" s="36">
        <f t="shared" si="2"/>
        <v>15</v>
      </c>
      <c r="I64" s="35" t="s">
        <v>49</v>
      </c>
      <c r="J64" s="39"/>
      <c r="K64" s="38"/>
      <c r="L64" s="39"/>
      <c r="M64" s="39"/>
      <c r="N64" s="35" t="s">
        <v>17</v>
      </c>
      <c r="O64" s="39"/>
      <c r="P64" s="220"/>
      <c r="Q64" s="61"/>
      <c r="R64" s="61"/>
      <c r="S64" s="61"/>
      <c r="T64" s="61"/>
      <c r="U64" s="80"/>
      <c r="V64" s="80"/>
      <c r="W64" s="80"/>
    </row>
    <row r="65">
      <c r="A65" s="34">
        <v>45698.0</v>
      </c>
      <c r="B65" s="34">
        <v>45705.0</v>
      </c>
      <c r="C65" s="35">
        <v>208742.0</v>
      </c>
      <c r="D65" s="35" t="s">
        <v>214</v>
      </c>
      <c r="E65" s="34">
        <v>45383.0</v>
      </c>
      <c r="F65" s="36">
        <f t="shared" si="1"/>
        <v>10</v>
      </c>
      <c r="G65" s="34">
        <v>45387.0</v>
      </c>
      <c r="H65" s="36">
        <f t="shared" si="2"/>
        <v>10</v>
      </c>
      <c r="I65" s="35" t="s">
        <v>268</v>
      </c>
      <c r="J65" s="83" t="s">
        <v>80</v>
      </c>
      <c r="K65" s="48">
        <v>6400.0</v>
      </c>
      <c r="L65" s="35" t="s">
        <v>54</v>
      </c>
      <c r="M65" s="108">
        <v>45705.0</v>
      </c>
      <c r="N65" s="35" t="s">
        <v>20</v>
      </c>
      <c r="O65" s="39"/>
      <c r="P65" s="220"/>
      <c r="Q65" s="61"/>
      <c r="R65" s="61"/>
      <c r="S65" s="61"/>
      <c r="T65" s="61"/>
      <c r="U65" s="80"/>
      <c r="V65" s="80"/>
      <c r="W65" s="80"/>
    </row>
    <row r="66">
      <c r="A66" s="34">
        <v>45705.0</v>
      </c>
      <c r="B66" s="34">
        <v>45716.0</v>
      </c>
      <c r="C66" s="35">
        <v>226690.0</v>
      </c>
      <c r="D66" s="35" t="s">
        <v>214</v>
      </c>
      <c r="E66" s="34">
        <v>44896.0</v>
      </c>
      <c r="F66" s="36">
        <f t="shared" si="1"/>
        <v>26</v>
      </c>
      <c r="G66" s="34">
        <v>45537.0</v>
      </c>
      <c r="H66" s="36">
        <f t="shared" si="2"/>
        <v>5</v>
      </c>
      <c r="I66" s="35" t="s">
        <v>49</v>
      </c>
      <c r="J66" s="39"/>
      <c r="K66" s="38"/>
      <c r="L66" s="39"/>
      <c r="M66" s="39"/>
      <c r="N66" s="35" t="s">
        <v>17</v>
      </c>
      <c r="O66" s="39"/>
      <c r="P66" s="220"/>
      <c r="Q66" s="61"/>
      <c r="R66" s="61"/>
      <c r="S66" s="61"/>
      <c r="T66" s="61"/>
      <c r="U66" s="80"/>
      <c r="V66" s="80"/>
      <c r="W66" s="80"/>
    </row>
    <row r="67">
      <c r="A67" s="34">
        <v>45705.0</v>
      </c>
      <c r="B67" s="34">
        <v>45716.0</v>
      </c>
      <c r="C67" s="35">
        <v>228533.0</v>
      </c>
      <c r="D67" s="35" t="s">
        <v>214</v>
      </c>
      <c r="E67" s="34">
        <v>45505.0</v>
      </c>
      <c r="F67" s="36">
        <f t="shared" si="1"/>
        <v>6</v>
      </c>
      <c r="G67" s="34">
        <v>45554.0</v>
      </c>
      <c r="H67" s="36">
        <f t="shared" si="2"/>
        <v>5</v>
      </c>
      <c r="I67" s="35" t="s">
        <v>268</v>
      </c>
      <c r="J67" s="35" t="s">
        <v>31</v>
      </c>
      <c r="K67" s="38"/>
      <c r="L67" s="39"/>
      <c r="M67" s="39"/>
      <c r="N67" s="35" t="s">
        <v>17</v>
      </c>
      <c r="O67" s="39"/>
      <c r="P67" s="220"/>
      <c r="Q67" s="61"/>
      <c r="R67" s="61"/>
      <c r="S67" s="61"/>
      <c r="T67" s="61"/>
      <c r="U67" s="80"/>
      <c r="V67" s="80"/>
      <c r="W67" s="80"/>
    </row>
    <row r="68">
      <c r="A68" s="34">
        <v>45705.0</v>
      </c>
      <c r="B68" s="34">
        <v>45705.0</v>
      </c>
      <c r="C68" s="35">
        <v>195280.0</v>
      </c>
      <c r="D68" s="35" t="s">
        <v>214</v>
      </c>
      <c r="E68" s="34">
        <v>45231.0</v>
      </c>
      <c r="F68" s="36">
        <f t="shared" si="1"/>
        <v>15</v>
      </c>
      <c r="G68" s="37">
        <v>45271.0</v>
      </c>
      <c r="H68" s="36">
        <f t="shared" si="2"/>
        <v>14</v>
      </c>
      <c r="I68" s="35" t="s">
        <v>268</v>
      </c>
      <c r="J68" s="39"/>
      <c r="K68" s="38"/>
      <c r="L68" s="39"/>
      <c r="M68" s="108">
        <v>45701.0</v>
      </c>
      <c r="N68" s="35" t="s">
        <v>21</v>
      </c>
      <c r="O68" s="39"/>
      <c r="P68" s="220"/>
      <c r="Q68" s="61"/>
      <c r="R68" s="61"/>
      <c r="S68" s="61"/>
      <c r="T68" s="61"/>
      <c r="U68" s="80"/>
      <c r="V68" s="80"/>
      <c r="W68" s="80"/>
    </row>
    <row r="69">
      <c r="A69" s="34">
        <v>45716.0</v>
      </c>
      <c r="B69" s="34">
        <v>45716.0</v>
      </c>
      <c r="C69" s="35">
        <v>213444.0</v>
      </c>
      <c r="D69" s="35" t="s">
        <v>214</v>
      </c>
      <c r="E69" s="34">
        <v>45352.0</v>
      </c>
      <c r="F69" s="36">
        <f t="shared" si="1"/>
        <v>11</v>
      </c>
      <c r="G69" s="34">
        <v>45422.0</v>
      </c>
      <c r="H69" s="36">
        <f t="shared" si="2"/>
        <v>9</v>
      </c>
      <c r="I69" s="35" t="s">
        <v>39</v>
      </c>
      <c r="J69" s="35" t="s">
        <v>152</v>
      </c>
      <c r="K69" s="48">
        <v>11000.0</v>
      </c>
      <c r="L69" s="35" t="s">
        <v>68</v>
      </c>
      <c r="M69" s="108">
        <v>45698.0</v>
      </c>
      <c r="N69" s="35" t="s">
        <v>16</v>
      </c>
      <c r="O69" s="35" t="s">
        <v>735</v>
      </c>
      <c r="P69" s="220"/>
      <c r="Q69" s="61"/>
      <c r="R69" s="61"/>
      <c r="S69" s="61"/>
      <c r="T69" s="61"/>
      <c r="U69" s="80"/>
      <c r="V69" s="80"/>
      <c r="W69" s="80"/>
    </row>
    <row r="70">
      <c r="A70" s="34">
        <v>45705.0</v>
      </c>
      <c r="B70" s="34">
        <v>45716.0</v>
      </c>
      <c r="C70" s="35">
        <v>231478.0</v>
      </c>
      <c r="D70" s="35" t="s">
        <v>84</v>
      </c>
      <c r="E70" s="34">
        <v>45536.0</v>
      </c>
      <c r="F70" s="36">
        <f t="shared" si="1"/>
        <v>5</v>
      </c>
      <c r="G70" s="37">
        <v>45583.0</v>
      </c>
      <c r="H70" s="36">
        <f t="shared" si="2"/>
        <v>4</v>
      </c>
      <c r="I70" s="35" t="s">
        <v>268</v>
      </c>
      <c r="J70" s="35" t="s">
        <v>31</v>
      </c>
      <c r="K70" s="38"/>
      <c r="L70" s="39"/>
      <c r="M70" s="39"/>
      <c r="N70" s="35" t="s">
        <v>17</v>
      </c>
      <c r="O70" s="39"/>
      <c r="P70" s="220"/>
      <c r="Q70" s="61"/>
      <c r="R70" s="61"/>
      <c r="S70" s="61"/>
      <c r="T70" s="61"/>
      <c r="U70" s="80"/>
      <c r="V70" s="80"/>
      <c r="W70" s="80"/>
    </row>
    <row r="71">
      <c r="A71" s="34">
        <v>45705.0</v>
      </c>
      <c r="B71" s="34">
        <v>45716.0</v>
      </c>
      <c r="C71" s="35">
        <v>186260.0</v>
      </c>
      <c r="D71" s="35" t="s">
        <v>84</v>
      </c>
      <c r="E71" s="34">
        <v>45078.0</v>
      </c>
      <c r="F71" s="36">
        <f t="shared" si="1"/>
        <v>20</v>
      </c>
      <c r="G71" s="34">
        <v>45184.0</v>
      </c>
      <c r="H71" s="36">
        <f t="shared" si="2"/>
        <v>17</v>
      </c>
      <c r="I71" s="35" t="s">
        <v>265</v>
      </c>
      <c r="J71" s="39"/>
      <c r="K71" s="38"/>
      <c r="L71" s="39"/>
      <c r="M71" s="39"/>
      <c r="N71" s="35" t="s">
        <v>17</v>
      </c>
      <c r="O71" s="39"/>
      <c r="P71" s="220"/>
      <c r="Q71" s="61"/>
      <c r="R71" s="61"/>
      <c r="S71" s="61"/>
      <c r="T71" s="61"/>
      <c r="U71" s="80"/>
      <c r="V71" s="80"/>
      <c r="W71" s="80"/>
    </row>
    <row r="72">
      <c r="A72" s="34">
        <v>45705.0</v>
      </c>
      <c r="B72" s="34">
        <v>45705.0</v>
      </c>
      <c r="C72" s="35">
        <v>199600.0</v>
      </c>
      <c r="D72" s="35" t="s">
        <v>84</v>
      </c>
      <c r="E72" s="34">
        <v>45261.0</v>
      </c>
      <c r="F72" s="36">
        <f t="shared" si="1"/>
        <v>14</v>
      </c>
      <c r="G72" s="34">
        <v>45317.0</v>
      </c>
      <c r="H72" s="36">
        <f t="shared" si="2"/>
        <v>13</v>
      </c>
      <c r="I72" s="35" t="s">
        <v>268</v>
      </c>
      <c r="J72" s="35" t="s">
        <v>80</v>
      </c>
      <c r="K72" s="48" t="s">
        <v>738</v>
      </c>
      <c r="L72" s="35" t="s">
        <v>70</v>
      </c>
      <c r="M72" s="108">
        <v>45705.0</v>
      </c>
      <c r="N72" s="35" t="s">
        <v>21</v>
      </c>
      <c r="O72" s="35" t="s">
        <v>739</v>
      </c>
      <c r="P72" s="220"/>
      <c r="Q72" s="61"/>
      <c r="R72" s="61"/>
      <c r="S72" s="61"/>
      <c r="T72" s="61"/>
      <c r="U72" s="80"/>
      <c r="V72" s="80"/>
      <c r="W72" s="80"/>
    </row>
    <row r="73">
      <c r="A73" s="34">
        <v>45705.0</v>
      </c>
      <c r="B73" s="34">
        <v>45716.0</v>
      </c>
      <c r="C73" s="35">
        <v>202248.0</v>
      </c>
      <c r="D73" s="35" t="s">
        <v>84</v>
      </c>
      <c r="E73" s="34">
        <v>45323.0</v>
      </c>
      <c r="F73" s="36">
        <f t="shared" si="1"/>
        <v>12</v>
      </c>
      <c r="G73" s="34">
        <v>45348.0</v>
      </c>
      <c r="H73" s="36">
        <f t="shared" si="2"/>
        <v>12</v>
      </c>
      <c r="I73" s="35" t="s">
        <v>43</v>
      </c>
      <c r="J73" s="35">
        <v>302.0</v>
      </c>
      <c r="K73" s="48">
        <v>18000.0</v>
      </c>
      <c r="L73" s="35" t="s">
        <v>68</v>
      </c>
      <c r="M73" s="108">
        <v>45716.0</v>
      </c>
      <c r="N73" s="35" t="s">
        <v>20</v>
      </c>
      <c r="O73" s="39"/>
      <c r="P73" s="220"/>
      <c r="Q73" s="61"/>
      <c r="R73" s="61"/>
      <c r="S73" s="61"/>
      <c r="T73" s="61"/>
      <c r="U73" s="80"/>
      <c r="V73" s="80"/>
      <c r="W73" s="80"/>
    </row>
    <row r="74">
      <c r="A74" s="34">
        <v>45705.0</v>
      </c>
      <c r="B74" s="34">
        <v>45714.0</v>
      </c>
      <c r="C74" s="35">
        <v>208816.0</v>
      </c>
      <c r="D74" s="35" t="s">
        <v>84</v>
      </c>
      <c r="E74" s="34">
        <v>45352.0</v>
      </c>
      <c r="F74" s="36">
        <f t="shared" si="1"/>
        <v>11</v>
      </c>
      <c r="G74" s="34">
        <v>45448.0</v>
      </c>
      <c r="H74" s="36">
        <f t="shared" si="2"/>
        <v>8</v>
      </c>
      <c r="I74" s="35" t="s">
        <v>43</v>
      </c>
      <c r="J74" s="35">
        <v>316.0</v>
      </c>
      <c r="K74" s="48" t="s">
        <v>652</v>
      </c>
      <c r="L74" s="35" t="s">
        <v>54</v>
      </c>
      <c r="M74" s="108">
        <v>45714.0</v>
      </c>
      <c r="N74" s="35" t="s">
        <v>15</v>
      </c>
      <c r="O74" s="35" t="s">
        <v>55</v>
      </c>
      <c r="P74" s="220"/>
      <c r="Q74" s="61"/>
      <c r="R74" s="61"/>
      <c r="S74" s="61"/>
      <c r="T74" s="61"/>
      <c r="U74" s="80"/>
      <c r="V74" s="80"/>
      <c r="W74" s="80"/>
    </row>
    <row r="75">
      <c r="A75" s="34">
        <v>45705.0</v>
      </c>
      <c r="B75" s="34">
        <v>45716.0</v>
      </c>
      <c r="C75" s="35">
        <v>199047.0</v>
      </c>
      <c r="D75" s="35" t="s">
        <v>84</v>
      </c>
      <c r="E75" s="34">
        <v>45292.0</v>
      </c>
      <c r="F75" s="36">
        <f t="shared" si="1"/>
        <v>13</v>
      </c>
      <c r="G75" s="34">
        <v>45313.0</v>
      </c>
      <c r="H75" s="36">
        <f t="shared" si="2"/>
        <v>13</v>
      </c>
      <c r="I75" s="35" t="s">
        <v>49</v>
      </c>
      <c r="J75" s="39"/>
      <c r="K75" s="38"/>
      <c r="L75" s="39"/>
      <c r="M75" s="39"/>
      <c r="N75" s="35" t="s">
        <v>17</v>
      </c>
      <c r="O75" s="39"/>
      <c r="P75" s="220"/>
      <c r="Q75" s="61"/>
      <c r="R75" s="61"/>
      <c r="S75" s="61"/>
      <c r="T75" s="61"/>
      <c r="U75" s="80"/>
      <c r="V75" s="80"/>
      <c r="W75" s="80"/>
    </row>
    <row r="76">
      <c r="A76" s="34">
        <v>45705.0</v>
      </c>
      <c r="B76" s="34">
        <v>45716.0</v>
      </c>
      <c r="C76" s="35">
        <v>221306.0</v>
      </c>
      <c r="D76" s="35" t="s">
        <v>84</v>
      </c>
      <c r="E76" s="34">
        <v>45413.0</v>
      </c>
      <c r="F76" s="36">
        <f t="shared" si="1"/>
        <v>9</v>
      </c>
      <c r="G76" s="34">
        <v>45490.0</v>
      </c>
      <c r="H76" s="36">
        <f t="shared" si="2"/>
        <v>7</v>
      </c>
      <c r="I76" s="35" t="s">
        <v>265</v>
      </c>
      <c r="J76" s="39"/>
      <c r="K76" s="38"/>
      <c r="L76" s="39"/>
      <c r="M76" s="39"/>
      <c r="N76" s="35" t="s">
        <v>17</v>
      </c>
      <c r="O76" s="39"/>
      <c r="P76" s="220"/>
      <c r="Q76" s="61"/>
      <c r="R76" s="61"/>
      <c r="S76" s="61"/>
      <c r="T76" s="61"/>
      <c r="U76" s="80"/>
      <c r="V76" s="80"/>
      <c r="W76" s="80"/>
    </row>
    <row r="77">
      <c r="A77" s="34">
        <v>45705.0</v>
      </c>
      <c r="B77" s="34">
        <v>45716.0</v>
      </c>
      <c r="C77" s="35">
        <v>216852.0</v>
      </c>
      <c r="D77" s="35" t="s">
        <v>84</v>
      </c>
      <c r="E77" s="34">
        <v>45383.0</v>
      </c>
      <c r="F77" s="36">
        <f t="shared" si="1"/>
        <v>10</v>
      </c>
      <c r="G77" s="34">
        <v>45447.0</v>
      </c>
      <c r="H77" s="36">
        <f t="shared" si="2"/>
        <v>8</v>
      </c>
      <c r="I77" s="35" t="s">
        <v>46</v>
      </c>
      <c r="J77" s="35" t="s">
        <v>368</v>
      </c>
      <c r="K77" s="38"/>
      <c r="L77" s="39"/>
      <c r="M77" s="39"/>
      <c r="N77" s="35" t="s">
        <v>17</v>
      </c>
      <c r="O77" s="39"/>
      <c r="P77" s="220"/>
      <c r="Q77" s="61"/>
      <c r="R77" s="61"/>
      <c r="S77" s="61"/>
      <c r="T77" s="61"/>
      <c r="U77" s="80"/>
      <c r="V77" s="80"/>
      <c r="W77" s="80"/>
    </row>
    <row r="78">
      <c r="A78" s="34">
        <v>45705.0</v>
      </c>
      <c r="B78" s="34">
        <v>45712.0</v>
      </c>
      <c r="C78" s="35">
        <v>193202.0</v>
      </c>
      <c r="D78" s="35" t="s">
        <v>84</v>
      </c>
      <c r="E78" s="34">
        <v>45017.0</v>
      </c>
      <c r="F78" s="36">
        <f t="shared" si="1"/>
        <v>22</v>
      </c>
      <c r="G78" s="37">
        <v>45247.0</v>
      </c>
      <c r="H78" s="36">
        <f t="shared" si="2"/>
        <v>15</v>
      </c>
      <c r="I78" s="35" t="s">
        <v>46</v>
      </c>
      <c r="J78" s="39"/>
      <c r="K78" s="38"/>
      <c r="L78" s="39"/>
      <c r="M78" s="39"/>
      <c r="N78" s="35" t="s">
        <v>21</v>
      </c>
      <c r="O78" s="35" t="s">
        <v>198</v>
      </c>
      <c r="P78" s="220"/>
      <c r="Q78" s="61"/>
      <c r="R78" s="61"/>
      <c r="S78" s="61"/>
      <c r="T78" s="61"/>
      <c r="U78" s="80"/>
      <c r="V78" s="80"/>
      <c r="W78" s="80"/>
    </row>
    <row r="79">
      <c r="A79" s="34">
        <v>45705.0</v>
      </c>
      <c r="B79" s="34">
        <v>45716.0</v>
      </c>
      <c r="C79" s="35">
        <v>212306.0</v>
      </c>
      <c r="D79" s="35" t="s">
        <v>84</v>
      </c>
      <c r="E79" s="34">
        <v>45383.0</v>
      </c>
      <c r="F79" s="36">
        <f t="shared" si="1"/>
        <v>10</v>
      </c>
      <c r="G79" s="34">
        <v>45415.0</v>
      </c>
      <c r="H79" s="36">
        <f t="shared" si="2"/>
        <v>9</v>
      </c>
      <c r="I79" s="35" t="s">
        <v>49</v>
      </c>
      <c r="J79" s="39"/>
      <c r="K79" s="38"/>
      <c r="L79" s="39"/>
      <c r="M79" s="39"/>
      <c r="N79" s="35" t="s">
        <v>17</v>
      </c>
      <c r="O79" s="39"/>
      <c r="P79" s="220"/>
      <c r="Q79" s="61"/>
      <c r="R79" s="61"/>
      <c r="S79" s="61"/>
      <c r="T79" s="61"/>
      <c r="U79" s="80"/>
      <c r="V79" s="80"/>
      <c r="W79" s="80"/>
    </row>
    <row r="80">
      <c r="A80" s="34">
        <v>45705.0</v>
      </c>
      <c r="B80" s="34">
        <v>45707.0</v>
      </c>
      <c r="C80" s="35">
        <v>199998.0</v>
      </c>
      <c r="D80" s="35" t="s">
        <v>84</v>
      </c>
      <c r="E80" s="34">
        <v>45383.0</v>
      </c>
      <c r="F80" s="36">
        <f t="shared" si="1"/>
        <v>10</v>
      </c>
      <c r="G80" s="37">
        <v>45590.0</v>
      </c>
      <c r="H80" s="36">
        <f t="shared" si="2"/>
        <v>4</v>
      </c>
      <c r="I80" s="35" t="s">
        <v>46</v>
      </c>
      <c r="J80" s="39"/>
      <c r="K80" s="38"/>
      <c r="L80" s="39"/>
      <c r="M80" s="39"/>
      <c r="N80" s="35" t="s">
        <v>21</v>
      </c>
      <c r="O80" s="39"/>
      <c r="P80" s="220"/>
      <c r="Q80" s="61"/>
      <c r="R80" s="61"/>
      <c r="S80" s="61"/>
      <c r="T80" s="61"/>
      <c r="U80" s="80"/>
      <c r="V80" s="80"/>
      <c r="W80" s="80"/>
    </row>
    <row r="81">
      <c r="A81" s="34">
        <v>45705.0</v>
      </c>
      <c r="B81" s="34">
        <v>45716.0</v>
      </c>
      <c r="C81" s="35">
        <v>223049.0</v>
      </c>
      <c r="D81" s="35" t="s">
        <v>84</v>
      </c>
      <c r="E81" s="34">
        <v>45413.0</v>
      </c>
      <c r="F81" s="36">
        <f t="shared" si="1"/>
        <v>9</v>
      </c>
      <c r="G81" s="34">
        <v>45502.0</v>
      </c>
      <c r="H81" s="36">
        <f t="shared" si="2"/>
        <v>6</v>
      </c>
      <c r="I81" s="35" t="s">
        <v>62</v>
      </c>
      <c r="J81" s="35">
        <v>105.0</v>
      </c>
      <c r="K81" s="38"/>
      <c r="L81" s="39"/>
      <c r="M81" s="39"/>
      <c r="N81" s="35" t="s">
        <v>17</v>
      </c>
      <c r="O81" s="39"/>
      <c r="P81" s="220"/>
      <c r="Q81" s="61"/>
      <c r="R81" s="61"/>
      <c r="S81" s="61"/>
      <c r="T81" s="61"/>
      <c r="U81" s="80"/>
      <c r="V81" s="80"/>
      <c r="W81" s="80"/>
    </row>
    <row r="82">
      <c r="A82" s="34">
        <v>45699.0</v>
      </c>
      <c r="B82" s="34">
        <v>45706.0</v>
      </c>
      <c r="C82" s="35">
        <v>238046.0</v>
      </c>
      <c r="D82" s="35" t="s">
        <v>84</v>
      </c>
      <c r="E82" s="34">
        <v>45536.0</v>
      </c>
      <c r="F82" s="36">
        <f t="shared" si="1"/>
        <v>5</v>
      </c>
      <c r="G82" s="34">
        <v>45661.0</v>
      </c>
      <c r="H82" s="36">
        <f t="shared" si="2"/>
        <v>1</v>
      </c>
      <c r="I82" s="35" t="s">
        <v>43</v>
      </c>
      <c r="J82" s="35">
        <v>310.0</v>
      </c>
      <c r="K82" s="48" t="s">
        <v>74</v>
      </c>
      <c r="L82" s="35" t="s">
        <v>54</v>
      </c>
      <c r="M82" s="108">
        <v>45706.0</v>
      </c>
      <c r="N82" s="35" t="s">
        <v>15</v>
      </c>
      <c r="O82" s="35" t="s">
        <v>55</v>
      </c>
      <c r="P82" s="220"/>
      <c r="Q82" s="61"/>
      <c r="R82" s="61"/>
      <c r="S82" s="61"/>
      <c r="T82" s="61"/>
      <c r="U82" s="80"/>
      <c r="V82" s="80"/>
      <c r="W82" s="80"/>
    </row>
    <row r="83">
      <c r="A83" s="34">
        <v>45705.0</v>
      </c>
      <c r="B83" s="34">
        <v>45716.0</v>
      </c>
      <c r="C83" s="35">
        <v>238609.0</v>
      </c>
      <c r="D83" s="35" t="s">
        <v>84</v>
      </c>
      <c r="E83" s="34">
        <v>45505.0</v>
      </c>
      <c r="F83" s="36">
        <f t="shared" si="1"/>
        <v>6</v>
      </c>
      <c r="G83" s="34">
        <v>45666.0</v>
      </c>
      <c r="H83" s="36">
        <f t="shared" si="2"/>
        <v>1</v>
      </c>
      <c r="I83" s="35" t="s">
        <v>265</v>
      </c>
      <c r="J83" s="39"/>
      <c r="K83" s="38"/>
      <c r="L83" s="39"/>
      <c r="M83" s="39"/>
      <c r="N83" s="35" t="s">
        <v>17</v>
      </c>
      <c r="O83" s="39"/>
      <c r="P83" s="220"/>
      <c r="Q83" s="61"/>
      <c r="R83" s="61"/>
      <c r="S83" s="61"/>
      <c r="T83" s="61"/>
      <c r="U83" s="80"/>
      <c r="V83" s="80"/>
      <c r="W83" s="80"/>
    </row>
    <row r="84">
      <c r="A84" s="34">
        <v>45705.0</v>
      </c>
      <c r="B84" s="34">
        <v>45715.0</v>
      </c>
      <c r="C84" s="35">
        <v>230757.0</v>
      </c>
      <c r="D84" s="35" t="s">
        <v>84</v>
      </c>
      <c r="E84" s="34">
        <v>45474.0</v>
      </c>
      <c r="F84" s="36">
        <f t="shared" si="1"/>
        <v>7</v>
      </c>
      <c r="G84" s="37">
        <v>45579.0</v>
      </c>
      <c r="H84" s="36">
        <f t="shared" si="2"/>
        <v>4</v>
      </c>
      <c r="I84" s="35" t="s">
        <v>62</v>
      </c>
      <c r="J84" s="35">
        <v>106.0</v>
      </c>
      <c r="K84" s="48">
        <v>12000.0</v>
      </c>
      <c r="L84" s="35" t="s">
        <v>68</v>
      </c>
      <c r="M84" s="108">
        <v>45715.0</v>
      </c>
      <c r="N84" s="35" t="s">
        <v>15</v>
      </c>
      <c r="O84" s="39"/>
      <c r="P84" s="220"/>
      <c r="Q84" s="61"/>
      <c r="R84" s="61"/>
      <c r="S84" s="61"/>
      <c r="T84" s="61"/>
      <c r="U84" s="80"/>
      <c r="V84" s="80"/>
      <c r="W84" s="80"/>
    </row>
    <row r="85">
      <c r="A85" s="34">
        <v>45705.0</v>
      </c>
      <c r="B85" s="34">
        <v>45716.0</v>
      </c>
      <c r="C85" s="35">
        <v>240973.0</v>
      </c>
      <c r="D85" s="35" t="s">
        <v>84</v>
      </c>
      <c r="E85" s="34">
        <v>45170.0</v>
      </c>
      <c r="F85" s="36">
        <f t="shared" si="1"/>
        <v>17</v>
      </c>
      <c r="G85" s="34">
        <v>45686.0</v>
      </c>
      <c r="H85" s="36">
        <f t="shared" si="2"/>
        <v>0</v>
      </c>
      <c r="I85" s="35" t="s">
        <v>43</v>
      </c>
      <c r="J85" s="39"/>
      <c r="K85" s="38"/>
      <c r="L85" s="39"/>
      <c r="M85" s="39"/>
      <c r="N85" s="35" t="s">
        <v>17</v>
      </c>
      <c r="O85" s="39"/>
      <c r="P85" s="220"/>
      <c r="Q85" s="61"/>
      <c r="R85" s="61"/>
      <c r="S85" s="61"/>
      <c r="T85" s="61"/>
      <c r="U85" s="80"/>
      <c r="V85" s="80"/>
      <c r="W85" s="80"/>
    </row>
    <row r="86">
      <c r="A86" s="34">
        <v>45705.0</v>
      </c>
      <c r="B86" s="34">
        <v>45716.0</v>
      </c>
      <c r="C86" s="35">
        <v>210442.0</v>
      </c>
      <c r="D86" s="35" t="s">
        <v>89</v>
      </c>
      <c r="E86" s="34">
        <v>45292.0</v>
      </c>
      <c r="F86" s="36">
        <f t="shared" si="1"/>
        <v>13</v>
      </c>
      <c r="G86" s="34">
        <v>45398.0</v>
      </c>
      <c r="H86" s="36">
        <f t="shared" si="2"/>
        <v>10</v>
      </c>
      <c r="I86" s="35" t="s">
        <v>268</v>
      </c>
      <c r="J86" s="35">
        <v>301.0</v>
      </c>
      <c r="K86" s="48" t="s">
        <v>652</v>
      </c>
      <c r="L86" s="39"/>
      <c r="M86" s="224">
        <v>46003.0</v>
      </c>
      <c r="N86" s="35" t="s">
        <v>17</v>
      </c>
      <c r="O86" s="39"/>
      <c r="P86" s="220"/>
      <c r="Q86" s="61"/>
      <c r="R86" s="61"/>
      <c r="S86" s="61"/>
      <c r="T86" s="61"/>
      <c r="U86" s="80"/>
      <c r="V86" s="80"/>
      <c r="W86" s="80"/>
    </row>
    <row r="87">
      <c r="A87" s="34">
        <v>45705.0</v>
      </c>
      <c r="B87" s="34">
        <v>45715.0</v>
      </c>
      <c r="C87" s="35">
        <v>168417.0</v>
      </c>
      <c r="D87" s="35" t="s">
        <v>89</v>
      </c>
      <c r="E87" s="34">
        <v>44927.0</v>
      </c>
      <c r="F87" s="36">
        <f t="shared" si="1"/>
        <v>25</v>
      </c>
      <c r="G87" s="34">
        <v>45037.0</v>
      </c>
      <c r="H87" s="36">
        <f t="shared" si="2"/>
        <v>22</v>
      </c>
      <c r="I87" s="35" t="s">
        <v>49</v>
      </c>
      <c r="J87" s="35" t="s">
        <v>281</v>
      </c>
      <c r="K87" s="48" t="s">
        <v>652</v>
      </c>
      <c r="L87" s="35" t="s">
        <v>54</v>
      </c>
      <c r="M87" s="108">
        <v>45715.0</v>
      </c>
      <c r="N87" s="35" t="s">
        <v>15</v>
      </c>
      <c r="O87" s="39"/>
      <c r="P87" s="220"/>
      <c r="Q87" s="61"/>
      <c r="R87" s="61"/>
      <c r="S87" s="61"/>
      <c r="T87" s="61"/>
      <c r="U87" s="80"/>
      <c r="V87" s="80"/>
      <c r="W87" s="80"/>
    </row>
    <row r="88">
      <c r="A88" s="34">
        <v>45705.0</v>
      </c>
      <c r="B88" s="34">
        <v>45716.0</v>
      </c>
      <c r="C88" s="35">
        <v>191696.0</v>
      </c>
      <c r="D88" s="35" t="s">
        <v>89</v>
      </c>
      <c r="E88" s="34">
        <v>45170.0</v>
      </c>
      <c r="F88" s="36">
        <f t="shared" si="1"/>
        <v>17</v>
      </c>
      <c r="G88" s="37">
        <v>45279.0</v>
      </c>
      <c r="H88" s="36">
        <f t="shared" si="2"/>
        <v>14</v>
      </c>
      <c r="I88" s="35" t="s">
        <v>118</v>
      </c>
      <c r="J88" s="39"/>
      <c r="K88" s="38"/>
      <c r="L88" s="39"/>
      <c r="M88" s="39"/>
      <c r="N88" s="35" t="s">
        <v>17</v>
      </c>
      <c r="O88" s="39"/>
      <c r="P88" s="220"/>
      <c r="Q88" s="61"/>
      <c r="R88" s="61"/>
      <c r="S88" s="61"/>
      <c r="T88" s="61"/>
      <c r="U88" s="80"/>
      <c r="V88" s="80"/>
      <c r="W88" s="80"/>
    </row>
    <row r="89">
      <c r="A89" s="34">
        <v>45705.0</v>
      </c>
      <c r="B89" s="34">
        <v>45716.0</v>
      </c>
      <c r="C89" s="35">
        <v>213107.0</v>
      </c>
      <c r="D89" s="35" t="s">
        <v>89</v>
      </c>
      <c r="E89" s="34">
        <v>45323.0</v>
      </c>
      <c r="F89" s="36">
        <f t="shared" si="1"/>
        <v>12</v>
      </c>
      <c r="G89" s="34">
        <v>45418.0</v>
      </c>
      <c r="H89" s="36">
        <f t="shared" si="2"/>
        <v>9</v>
      </c>
      <c r="I89" s="35" t="s">
        <v>47</v>
      </c>
      <c r="J89" s="39"/>
      <c r="K89" s="38"/>
      <c r="L89" s="39"/>
      <c r="M89" s="39"/>
      <c r="N89" s="35" t="s">
        <v>17</v>
      </c>
      <c r="O89" s="39"/>
      <c r="P89" s="220"/>
      <c r="Q89" s="61"/>
      <c r="R89" s="61"/>
      <c r="S89" s="61"/>
      <c r="T89" s="61"/>
      <c r="U89" s="80"/>
      <c r="V89" s="80"/>
      <c r="W89" s="80"/>
    </row>
    <row r="90">
      <c r="A90" s="34">
        <v>45705.0</v>
      </c>
      <c r="B90" s="34">
        <v>45716.0</v>
      </c>
      <c r="C90" s="35">
        <v>217568.0</v>
      </c>
      <c r="D90" s="35" t="s">
        <v>89</v>
      </c>
      <c r="E90" s="34">
        <v>45292.0</v>
      </c>
      <c r="F90" s="36">
        <f t="shared" si="1"/>
        <v>13</v>
      </c>
      <c r="G90" s="34">
        <v>45454.0</v>
      </c>
      <c r="H90" s="36">
        <f t="shared" si="2"/>
        <v>8</v>
      </c>
      <c r="I90" s="35" t="s">
        <v>46</v>
      </c>
      <c r="J90" s="35">
        <v>406.0</v>
      </c>
      <c r="K90" s="38"/>
      <c r="L90" s="39"/>
      <c r="M90" s="39"/>
      <c r="N90" s="35" t="s">
        <v>17</v>
      </c>
      <c r="O90" s="39"/>
      <c r="P90" s="220"/>
      <c r="Q90" s="61"/>
      <c r="R90" s="61"/>
      <c r="S90" s="61"/>
      <c r="T90" s="61"/>
      <c r="U90" s="80"/>
      <c r="V90" s="80"/>
      <c r="W90" s="80"/>
    </row>
    <row r="91">
      <c r="A91" s="34">
        <v>45705.0</v>
      </c>
      <c r="B91" s="34">
        <v>45716.0</v>
      </c>
      <c r="C91" s="35">
        <v>205393.0</v>
      </c>
      <c r="D91" s="35" t="s">
        <v>89</v>
      </c>
      <c r="E91" s="34">
        <v>45352.0</v>
      </c>
      <c r="F91" s="36">
        <f t="shared" si="1"/>
        <v>11</v>
      </c>
      <c r="G91" s="34">
        <v>45358.0</v>
      </c>
      <c r="H91" s="36">
        <f t="shared" si="2"/>
        <v>11</v>
      </c>
      <c r="I91" s="35" t="s">
        <v>49</v>
      </c>
      <c r="J91" s="39"/>
      <c r="K91" s="38"/>
      <c r="L91" s="39"/>
      <c r="M91" s="39"/>
      <c r="N91" s="35" t="s">
        <v>17</v>
      </c>
      <c r="O91" s="39"/>
      <c r="P91" s="220"/>
      <c r="Q91" s="61"/>
      <c r="R91" s="61"/>
      <c r="S91" s="61"/>
      <c r="T91" s="61"/>
      <c r="U91" s="80"/>
      <c r="V91" s="80"/>
      <c r="W91" s="80"/>
    </row>
    <row r="92">
      <c r="A92" s="34">
        <v>45705.0</v>
      </c>
      <c r="B92" s="34">
        <v>45716.0</v>
      </c>
      <c r="C92" s="35">
        <v>228378.0</v>
      </c>
      <c r="D92" s="35" t="s">
        <v>89</v>
      </c>
      <c r="E92" s="34">
        <v>45323.0</v>
      </c>
      <c r="F92" s="36">
        <f t="shared" si="1"/>
        <v>12</v>
      </c>
      <c r="G92" s="34">
        <v>45553.0</v>
      </c>
      <c r="H92" s="36">
        <f t="shared" si="2"/>
        <v>5</v>
      </c>
      <c r="I92" s="35" t="s">
        <v>49</v>
      </c>
      <c r="J92" s="39"/>
      <c r="K92" s="38"/>
      <c r="L92" s="39"/>
      <c r="M92" s="39"/>
      <c r="N92" s="35" t="s">
        <v>17</v>
      </c>
      <c r="O92" s="39"/>
      <c r="P92" s="220"/>
      <c r="Q92" s="61"/>
      <c r="R92" s="61"/>
      <c r="S92" s="61"/>
      <c r="T92" s="61"/>
      <c r="U92" s="80"/>
      <c r="V92" s="80"/>
      <c r="W92" s="80"/>
    </row>
    <row r="93">
      <c r="A93" s="34">
        <v>45705.0</v>
      </c>
      <c r="B93" s="34">
        <v>45707.0</v>
      </c>
      <c r="C93" s="35">
        <v>216665.0</v>
      </c>
      <c r="D93" s="35" t="s">
        <v>89</v>
      </c>
      <c r="E93" s="34">
        <v>45413.0</v>
      </c>
      <c r="F93" s="36">
        <f t="shared" si="1"/>
        <v>9</v>
      </c>
      <c r="G93" s="34">
        <v>45446.0</v>
      </c>
      <c r="H93" s="36">
        <f t="shared" si="2"/>
        <v>8</v>
      </c>
      <c r="I93" s="35" t="s">
        <v>268</v>
      </c>
      <c r="J93" s="35">
        <v>312.0</v>
      </c>
      <c r="K93" s="48" t="s">
        <v>74</v>
      </c>
      <c r="L93" s="35" t="s">
        <v>68</v>
      </c>
      <c r="M93" s="108">
        <v>45707.0</v>
      </c>
      <c r="N93" s="35" t="s">
        <v>15</v>
      </c>
      <c r="O93" s="35" t="s">
        <v>55</v>
      </c>
      <c r="P93" s="220"/>
      <c r="Q93" s="61"/>
      <c r="R93" s="61"/>
      <c r="S93" s="61"/>
      <c r="T93" s="61"/>
      <c r="U93" s="80"/>
      <c r="V93" s="80"/>
      <c r="W93" s="80"/>
    </row>
    <row r="94">
      <c r="A94" s="34">
        <v>45705.0</v>
      </c>
      <c r="B94" s="34">
        <v>45716.0</v>
      </c>
      <c r="C94" s="35">
        <v>221102.0</v>
      </c>
      <c r="D94" s="35" t="s">
        <v>89</v>
      </c>
      <c r="E94" s="34">
        <v>45413.0</v>
      </c>
      <c r="F94" s="36">
        <f t="shared" si="1"/>
        <v>9</v>
      </c>
      <c r="G94" s="34">
        <v>45488.0</v>
      </c>
      <c r="H94" s="36">
        <f t="shared" si="2"/>
        <v>7</v>
      </c>
      <c r="I94" s="35" t="s">
        <v>136</v>
      </c>
      <c r="J94" s="39"/>
      <c r="K94" s="38"/>
      <c r="L94" s="39"/>
      <c r="M94" s="39"/>
      <c r="N94" s="35" t="s">
        <v>17</v>
      </c>
      <c r="O94" s="39"/>
      <c r="P94" s="220"/>
      <c r="Q94" s="61"/>
      <c r="R94" s="61"/>
      <c r="S94" s="61"/>
      <c r="T94" s="61"/>
      <c r="U94" s="80"/>
      <c r="V94" s="80"/>
      <c r="W94" s="80"/>
    </row>
    <row r="95">
      <c r="A95" s="34">
        <v>45705.0</v>
      </c>
      <c r="B95" s="34">
        <v>45716.0</v>
      </c>
      <c r="C95" s="35">
        <v>204670.0</v>
      </c>
      <c r="D95" s="35" t="s">
        <v>89</v>
      </c>
      <c r="E95" s="34">
        <v>45323.0</v>
      </c>
      <c r="F95" s="36">
        <f t="shared" si="1"/>
        <v>12</v>
      </c>
      <c r="G95" s="34">
        <v>45353.0</v>
      </c>
      <c r="H95" s="36">
        <f t="shared" si="2"/>
        <v>11</v>
      </c>
      <c r="I95" s="35" t="s">
        <v>43</v>
      </c>
      <c r="J95" s="39"/>
      <c r="K95" s="38"/>
      <c r="L95" s="39"/>
      <c r="M95" s="39"/>
      <c r="N95" s="35" t="s">
        <v>17</v>
      </c>
      <c r="O95" s="39"/>
      <c r="P95" s="220"/>
      <c r="Q95" s="61"/>
      <c r="R95" s="61"/>
      <c r="S95" s="61"/>
      <c r="T95" s="61"/>
      <c r="U95" s="80"/>
      <c r="V95" s="80"/>
      <c r="W95" s="80"/>
    </row>
    <row r="96">
      <c r="A96" s="34">
        <v>45705.0</v>
      </c>
      <c r="B96" s="34">
        <v>45716.0</v>
      </c>
      <c r="C96" s="35">
        <v>212346.0</v>
      </c>
      <c r="D96" s="35" t="s">
        <v>89</v>
      </c>
      <c r="E96" s="34">
        <v>45352.0</v>
      </c>
      <c r="F96" s="36">
        <f t="shared" si="1"/>
        <v>11</v>
      </c>
      <c r="G96" s="34">
        <v>45420.0</v>
      </c>
      <c r="H96" s="36">
        <f t="shared" si="2"/>
        <v>9</v>
      </c>
      <c r="I96" s="35" t="s">
        <v>43</v>
      </c>
      <c r="J96" s="39"/>
      <c r="K96" s="38"/>
      <c r="L96" s="39"/>
      <c r="M96" s="39"/>
      <c r="N96" s="35" t="s">
        <v>17</v>
      </c>
      <c r="O96" s="39"/>
      <c r="P96" s="220"/>
      <c r="Q96" s="61"/>
      <c r="R96" s="61"/>
      <c r="S96" s="61"/>
      <c r="T96" s="61"/>
      <c r="U96" s="80"/>
      <c r="V96" s="80"/>
      <c r="W96" s="80"/>
    </row>
    <row r="97">
      <c r="A97" s="34">
        <v>45705.0</v>
      </c>
      <c r="B97" s="34">
        <v>45716.0</v>
      </c>
      <c r="C97" s="35">
        <v>75499.0</v>
      </c>
      <c r="D97" s="35" t="s">
        <v>94</v>
      </c>
      <c r="E97" s="34">
        <v>43952.0</v>
      </c>
      <c r="F97" s="36">
        <f t="shared" si="1"/>
        <v>57</v>
      </c>
      <c r="G97" s="34">
        <v>44230.0</v>
      </c>
      <c r="H97" s="36">
        <f t="shared" si="2"/>
        <v>48</v>
      </c>
      <c r="I97" s="35" t="s">
        <v>265</v>
      </c>
      <c r="J97" s="39"/>
      <c r="K97" s="38"/>
      <c r="L97" s="39"/>
      <c r="M97" s="39"/>
      <c r="N97" s="35" t="s">
        <v>17</v>
      </c>
      <c r="O97" s="39"/>
      <c r="P97" s="220"/>
      <c r="Q97" s="61"/>
      <c r="R97" s="61"/>
      <c r="S97" s="61"/>
      <c r="T97" s="61"/>
      <c r="U97" s="80"/>
      <c r="V97" s="80"/>
      <c r="W97" s="80"/>
    </row>
    <row r="98">
      <c r="A98" s="34">
        <v>45705.0</v>
      </c>
      <c r="B98" s="34">
        <v>45709.0</v>
      </c>
      <c r="C98" s="35">
        <v>183599.0</v>
      </c>
      <c r="D98" s="35" t="s">
        <v>94</v>
      </c>
      <c r="E98" s="34">
        <v>45108.0</v>
      </c>
      <c r="F98" s="36">
        <f t="shared" si="1"/>
        <v>19</v>
      </c>
      <c r="G98" s="34">
        <v>45162.0</v>
      </c>
      <c r="H98" s="36">
        <f t="shared" si="2"/>
        <v>18</v>
      </c>
      <c r="I98" s="35" t="s">
        <v>62</v>
      </c>
      <c r="J98" s="35">
        <v>105.0</v>
      </c>
      <c r="K98" s="48" t="s">
        <v>652</v>
      </c>
      <c r="L98" s="35" t="s">
        <v>68</v>
      </c>
      <c r="M98" s="108">
        <v>45709.0</v>
      </c>
      <c r="N98" s="35" t="s">
        <v>20</v>
      </c>
      <c r="O98" s="35" t="s">
        <v>85</v>
      </c>
      <c r="P98" s="220"/>
      <c r="Q98" s="61"/>
      <c r="R98" s="61"/>
      <c r="S98" s="61"/>
      <c r="T98" s="61"/>
      <c r="U98" s="80"/>
      <c r="V98" s="80"/>
      <c r="W98" s="80"/>
    </row>
    <row r="99">
      <c r="A99" s="34">
        <v>45705.0</v>
      </c>
      <c r="B99" s="34">
        <v>45716.0</v>
      </c>
      <c r="C99" s="35">
        <v>215374.0</v>
      </c>
      <c r="D99" s="35" t="s">
        <v>94</v>
      </c>
      <c r="E99" s="34">
        <v>45261.0</v>
      </c>
      <c r="F99" s="36">
        <f t="shared" si="1"/>
        <v>14</v>
      </c>
      <c r="G99" s="34">
        <v>45469.0</v>
      </c>
      <c r="H99" s="36">
        <f t="shared" si="2"/>
        <v>8</v>
      </c>
      <c r="I99" s="35" t="s">
        <v>49</v>
      </c>
      <c r="J99" s="39"/>
      <c r="K99" s="38"/>
      <c r="L99" s="39"/>
      <c r="M99" s="39"/>
      <c r="N99" s="35" t="s">
        <v>17</v>
      </c>
      <c r="O99" s="39"/>
      <c r="P99" s="220"/>
      <c r="Q99" s="61"/>
      <c r="R99" s="61"/>
      <c r="S99" s="61"/>
      <c r="T99" s="61"/>
      <c r="U99" s="80"/>
      <c r="V99" s="80"/>
      <c r="W99" s="80"/>
    </row>
    <row r="100">
      <c r="A100" s="34">
        <v>45705.0</v>
      </c>
      <c r="B100" s="34">
        <v>45716.0</v>
      </c>
      <c r="C100" s="35">
        <v>225398.0</v>
      </c>
      <c r="D100" s="35" t="s">
        <v>94</v>
      </c>
      <c r="E100" s="34">
        <v>45474.0</v>
      </c>
      <c r="F100" s="36">
        <f t="shared" si="1"/>
        <v>7</v>
      </c>
      <c r="G100" s="34">
        <v>45524.0</v>
      </c>
      <c r="H100" s="36">
        <f t="shared" si="2"/>
        <v>6</v>
      </c>
      <c r="I100" s="35" t="s">
        <v>268</v>
      </c>
      <c r="J100" s="35" t="s">
        <v>31</v>
      </c>
      <c r="K100" s="38"/>
      <c r="L100" s="39"/>
      <c r="M100" s="39"/>
      <c r="N100" s="35" t="s">
        <v>17</v>
      </c>
      <c r="O100" s="39"/>
      <c r="P100" s="220"/>
      <c r="Q100" s="61"/>
      <c r="R100" s="61"/>
      <c r="S100" s="61"/>
      <c r="T100" s="61"/>
      <c r="U100" s="80"/>
      <c r="V100" s="80"/>
      <c r="W100" s="80"/>
    </row>
    <row r="101">
      <c r="A101" s="34">
        <v>45705.0</v>
      </c>
      <c r="B101" s="34">
        <v>45713.0</v>
      </c>
      <c r="C101" s="35">
        <v>229290.0</v>
      </c>
      <c r="D101" s="35" t="s">
        <v>94</v>
      </c>
      <c r="E101" s="34">
        <v>45505.0</v>
      </c>
      <c r="F101" s="36">
        <f t="shared" si="1"/>
        <v>6</v>
      </c>
      <c r="G101" s="34">
        <v>45566.0</v>
      </c>
      <c r="H101" s="36">
        <f t="shared" si="2"/>
        <v>4</v>
      </c>
      <c r="I101" s="35" t="s">
        <v>268</v>
      </c>
      <c r="J101" s="35">
        <v>302.0</v>
      </c>
      <c r="K101" s="38"/>
      <c r="L101" s="39"/>
      <c r="M101" s="108">
        <v>45713.0</v>
      </c>
      <c r="N101" s="35" t="s">
        <v>15</v>
      </c>
      <c r="O101" s="35" t="s">
        <v>55</v>
      </c>
      <c r="P101" s="220"/>
      <c r="Q101" s="61"/>
      <c r="R101" s="61"/>
      <c r="S101" s="61"/>
      <c r="T101" s="61"/>
      <c r="U101" s="80"/>
      <c r="V101" s="80"/>
      <c r="W101" s="80"/>
    </row>
    <row r="102">
      <c r="A102" s="34">
        <v>45705.0</v>
      </c>
      <c r="B102" s="34">
        <v>45716.0</v>
      </c>
      <c r="C102" s="35">
        <v>135924.0</v>
      </c>
      <c r="D102" s="35" t="s">
        <v>95</v>
      </c>
      <c r="E102" s="34">
        <v>44682.0</v>
      </c>
      <c r="F102" s="36">
        <f t="shared" si="1"/>
        <v>33</v>
      </c>
      <c r="G102" s="34">
        <v>44748.0</v>
      </c>
      <c r="H102" s="36">
        <f t="shared" si="2"/>
        <v>31</v>
      </c>
      <c r="I102" s="35" t="s">
        <v>46</v>
      </c>
      <c r="J102" s="35">
        <v>401.0</v>
      </c>
      <c r="K102" s="38"/>
      <c r="L102" s="39"/>
      <c r="M102" s="39"/>
      <c r="N102" s="35" t="s">
        <v>17</v>
      </c>
      <c r="O102" s="39"/>
      <c r="P102" s="220"/>
      <c r="Q102" s="61"/>
      <c r="R102" s="61"/>
      <c r="S102" s="61"/>
      <c r="T102" s="61"/>
      <c r="U102" s="80"/>
      <c r="V102" s="80"/>
      <c r="W102" s="80"/>
    </row>
    <row r="103">
      <c r="A103" s="34">
        <v>45705.0</v>
      </c>
      <c r="B103" s="34">
        <v>45716.0</v>
      </c>
      <c r="C103" s="35">
        <v>154869.0</v>
      </c>
      <c r="D103" s="35" t="s">
        <v>95</v>
      </c>
      <c r="E103" s="34">
        <v>45474.0</v>
      </c>
      <c r="F103" s="36">
        <f t="shared" si="1"/>
        <v>7</v>
      </c>
      <c r="G103" s="34">
        <v>45503.0</v>
      </c>
      <c r="H103" s="36">
        <f t="shared" si="2"/>
        <v>6</v>
      </c>
      <c r="I103" s="35" t="s">
        <v>43</v>
      </c>
      <c r="J103" s="39"/>
      <c r="K103" s="38"/>
      <c r="L103" s="39"/>
      <c r="M103" s="39"/>
      <c r="N103" s="35" t="s">
        <v>17</v>
      </c>
      <c r="O103" s="39"/>
      <c r="P103" s="220"/>
      <c r="Q103" s="61"/>
      <c r="R103" s="61"/>
      <c r="S103" s="61"/>
      <c r="T103" s="61"/>
      <c r="U103" s="80"/>
      <c r="V103" s="80"/>
      <c r="W103" s="80"/>
    </row>
    <row r="104">
      <c r="A104" s="34">
        <v>45710.0</v>
      </c>
      <c r="B104" s="34">
        <v>45712.0</v>
      </c>
      <c r="C104" s="35">
        <v>218438.0</v>
      </c>
      <c r="D104" s="35" t="s">
        <v>98</v>
      </c>
      <c r="E104" s="34">
        <v>45413.0</v>
      </c>
      <c r="F104" s="36">
        <f t="shared" si="1"/>
        <v>9</v>
      </c>
      <c r="G104" s="34">
        <v>45461.0</v>
      </c>
      <c r="H104" s="36">
        <f t="shared" si="2"/>
        <v>8</v>
      </c>
      <c r="I104" s="35" t="s">
        <v>268</v>
      </c>
      <c r="J104" s="35">
        <v>309.0</v>
      </c>
      <c r="K104" s="48" t="s">
        <v>74</v>
      </c>
      <c r="L104" s="35" t="s">
        <v>54</v>
      </c>
      <c r="M104" s="224">
        <v>45712.0</v>
      </c>
      <c r="N104" s="35" t="s">
        <v>20</v>
      </c>
      <c r="O104" s="39"/>
      <c r="P104" s="220"/>
      <c r="Q104" s="61"/>
      <c r="R104" s="61"/>
      <c r="S104" s="61"/>
      <c r="T104" s="61"/>
      <c r="U104" s="80"/>
      <c r="V104" s="80"/>
      <c r="W104" s="80"/>
    </row>
    <row r="105">
      <c r="A105" s="34">
        <v>45705.0</v>
      </c>
      <c r="B105" s="34">
        <v>45716.0</v>
      </c>
      <c r="C105" s="35">
        <v>182944.0</v>
      </c>
      <c r="D105" s="35" t="s">
        <v>99</v>
      </c>
      <c r="E105" s="34">
        <v>44927.0</v>
      </c>
      <c r="F105" s="36">
        <f t="shared" si="1"/>
        <v>25</v>
      </c>
      <c r="G105" s="34">
        <v>45160.0</v>
      </c>
      <c r="H105" s="36">
        <f t="shared" si="2"/>
        <v>18</v>
      </c>
      <c r="I105" s="35" t="s">
        <v>46</v>
      </c>
      <c r="J105" s="35">
        <v>406.0</v>
      </c>
      <c r="K105" s="38"/>
      <c r="L105" s="39"/>
      <c r="M105" s="39"/>
      <c r="N105" s="35" t="s">
        <v>17</v>
      </c>
      <c r="O105" s="39"/>
      <c r="P105" s="220"/>
      <c r="Q105" s="61"/>
      <c r="R105" s="61"/>
      <c r="S105" s="61"/>
      <c r="T105" s="61"/>
      <c r="U105" s="80"/>
      <c r="V105" s="80"/>
      <c r="W105" s="80"/>
    </row>
    <row r="106">
      <c r="A106" s="34">
        <v>45705.0</v>
      </c>
      <c r="B106" s="34">
        <v>45713.0</v>
      </c>
      <c r="C106" s="35">
        <v>205659.0</v>
      </c>
      <c r="D106" s="35" t="s">
        <v>99</v>
      </c>
      <c r="E106" s="34">
        <v>45323.0</v>
      </c>
      <c r="F106" s="36">
        <f t="shared" si="1"/>
        <v>12</v>
      </c>
      <c r="G106" s="34">
        <v>45363.0</v>
      </c>
      <c r="H106" s="36">
        <f t="shared" si="2"/>
        <v>11</v>
      </c>
      <c r="I106" s="35" t="s">
        <v>268</v>
      </c>
      <c r="J106" s="83" t="s">
        <v>101</v>
      </c>
      <c r="K106" s="48" t="s">
        <v>652</v>
      </c>
      <c r="L106" s="35" t="s">
        <v>54</v>
      </c>
      <c r="M106" s="108">
        <v>45713.0</v>
      </c>
      <c r="N106" s="35" t="s">
        <v>15</v>
      </c>
      <c r="O106" s="35" t="s">
        <v>55</v>
      </c>
      <c r="P106" s="220"/>
      <c r="Q106" s="61"/>
      <c r="R106" s="61"/>
      <c r="S106" s="61"/>
      <c r="T106" s="61"/>
      <c r="U106" s="80"/>
      <c r="V106" s="80"/>
      <c r="W106" s="80"/>
    </row>
    <row r="107">
      <c r="A107" s="34">
        <v>45705.0</v>
      </c>
      <c r="B107" s="34">
        <v>45707.0</v>
      </c>
      <c r="C107" s="35">
        <v>208417.0</v>
      </c>
      <c r="D107" s="35" t="s">
        <v>99</v>
      </c>
      <c r="E107" s="34">
        <v>45352.0</v>
      </c>
      <c r="F107" s="36">
        <f t="shared" si="1"/>
        <v>11</v>
      </c>
      <c r="G107" s="34">
        <v>45386.0</v>
      </c>
      <c r="H107" s="36">
        <f t="shared" si="2"/>
        <v>10</v>
      </c>
      <c r="I107" s="35" t="s">
        <v>268</v>
      </c>
      <c r="J107" s="39"/>
      <c r="K107" s="38"/>
      <c r="L107" s="39"/>
      <c r="M107" s="39"/>
      <c r="N107" s="35" t="s">
        <v>21</v>
      </c>
      <c r="O107" s="39"/>
      <c r="P107" s="220"/>
      <c r="Q107" s="61"/>
      <c r="R107" s="61"/>
      <c r="S107" s="61"/>
      <c r="T107" s="61"/>
      <c r="U107" s="80"/>
      <c r="V107" s="80"/>
      <c r="W107" s="80"/>
    </row>
    <row r="108">
      <c r="A108" s="34">
        <v>45705.0</v>
      </c>
      <c r="B108" s="34">
        <v>45707.0</v>
      </c>
      <c r="C108" s="35">
        <v>209475.0</v>
      </c>
      <c r="D108" s="35" t="s">
        <v>99</v>
      </c>
      <c r="E108" s="34">
        <v>45352.0</v>
      </c>
      <c r="F108" s="36">
        <f t="shared" si="1"/>
        <v>11</v>
      </c>
      <c r="G108" s="34">
        <v>45390.0</v>
      </c>
      <c r="H108" s="36">
        <f t="shared" si="2"/>
        <v>10</v>
      </c>
      <c r="I108" s="35" t="s">
        <v>62</v>
      </c>
      <c r="J108" s="39"/>
      <c r="K108" s="38"/>
      <c r="L108" s="39"/>
      <c r="M108" s="39"/>
      <c r="N108" s="35" t="s">
        <v>21</v>
      </c>
      <c r="O108" s="39"/>
      <c r="P108" s="220"/>
      <c r="Q108" s="61"/>
      <c r="R108" s="61"/>
      <c r="S108" s="61"/>
      <c r="T108" s="61"/>
      <c r="U108" s="80"/>
      <c r="V108" s="80"/>
      <c r="W108" s="80"/>
    </row>
    <row r="109">
      <c r="A109" s="34">
        <v>45692.0</v>
      </c>
      <c r="B109" s="140">
        <v>45706.0</v>
      </c>
      <c r="C109" s="35">
        <v>225434.0</v>
      </c>
      <c r="D109" s="35" t="s">
        <v>99</v>
      </c>
      <c r="E109" s="34">
        <v>45474.0</v>
      </c>
      <c r="F109" s="36">
        <f t="shared" si="1"/>
        <v>7</v>
      </c>
      <c r="G109" s="34">
        <v>45527.0</v>
      </c>
      <c r="H109" s="36">
        <f t="shared" si="2"/>
        <v>6</v>
      </c>
      <c r="I109" s="35" t="s">
        <v>268</v>
      </c>
      <c r="J109" s="35">
        <v>314.0</v>
      </c>
      <c r="K109" s="48">
        <v>20500.0</v>
      </c>
      <c r="L109" s="35" t="s">
        <v>68</v>
      </c>
      <c r="M109" s="108">
        <v>45706.0</v>
      </c>
      <c r="N109" s="35" t="s">
        <v>15</v>
      </c>
      <c r="O109" s="39"/>
      <c r="P109" s="220"/>
      <c r="Q109" s="61"/>
      <c r="R109" s="61"/>
      <c r="S109" s="61"/>
      <c r="T109" s="61"/>
      <c r="U109" s="80"/>
      <c r="V109" s="80"/>
      <c r="W109" s="80"/>
    </row>
    <row r="110">
      <c r="A110" s="34">
        <v>45705.0</v>
      </c>
      <c r="B110" s="34">
        <v>45716.0</v>
      </c>
      <c r="C110" s="35">
        <v>90960.0</v>
      </c>
      <c r="D110" s="35" t="s">
        <v>102</v>
      </c>
      <c r="E110" s="34">
        <v>44317.0</v>
      </c>
      <c r="F110" s="36">
        <f t="shared" si="1"/>
        <v>45</v>
      </c>
      <c r="G110" s="34">
        <v>44363.0</v>
      </c>
      <c r="H110" s="36">
        <f t="shared" si="2"/>
        <v>44</v>
      </c>
      <c r="I110" s="35" t="s">
        <v>118</v>
      </c>
      <c r="J110" s="39"/>
      <c r="K110" s="38"/>
      <c r="L110" s="39"/>
      <c r="M110" s="39"/>
      <c r="N110" s="35" t="s">
        <v>17</v>
      </c>
      <c r="O110" s="39"/>
      <c r="P110" s="220"/>
      <c r="Q110" s="61"/>
      <c r="R110" s="61"/>
      <c r="S110" s="61"/>
      <c r="T110" s="61"/>
      <c r="U110" s="80"/>
      <c r="V110" s="80"/>
      <c r="W110" s="80"/>
    </row>
    <row r="111">
      <c r="A111" s="34">
        <v>45705.0</v>
      </c>
      <c r="B111" s="34">
        <v>45716.0</v>
      </c>
      <c r="C111" s="35">
        <v>220108.0</v>
      </c>
      <c r="D111" s="35" t="s">
        <v>102</v>
      </c>
      <c r="E111" s="34">
        <v>45383.0</v>
      </c>
      <c r="F111" s="36">
        <f t="shared" si="1"/>
        <v>10</v>
      </c>
      <c r="G111" s="34">
        <v>45488.0</v>
      </c>
      <c r="H111" s="36">
        <f t="shared" si="2"/>
        <v>7</v>
      </c>
      <c r="I111" s="35" t="s">
        <v>43</v>
      </c>
      <c r="J111" s="39"/>
      <c r="K111" s="38"/>
      <c r="L111" s="39"/>
      <c r="M111" s="39"/>
      <c r="N111" s="35" t="s">
        <v>17</v>
      </c>
      <c r="O111" s="39"/>
      <c r="P111" s="220"/>
      <c r="Q111" s="61"/>
      <c r="R111" s="61"/>
      <c r="S111" s="61"/>
      <c r="T111" s="61"/>
      <c r="U111" s="80"/>
      <c r="V111" s="80"/>
      <c r="W111" s="80"/>
    </row>
    <row r="112">
      <c r="A112" s="34">
        <v>45705.0</v>
      </c>
      <c r="B112" s="34">
        <v>45716.0</v>
      </c>
      <c r="C112" s="35">
        <v>218721.0</v>
      </c>
      <c r="D112" s="35" t="s">
        <v>102</v>
      </c>
      <c r="E112" s="34">
        <v>45474.0</v>
      </c>
      <c r="F112" s="36">
        <f t="shared" si="1"/>
        <v>7</v>
      </c>
      <c r="G112" s="34">
        <v>45511.0</v>
      </c>
      <c r="H112" s="36">
        <f t="shared" si="2"/>
        <v>6</v>
      </c>
      <c r="I112" s="35" t="s">
        <v>43</v>
      </c>
      <c r="J112" s="39"/>
      <c r="K112" s="38"/>
      <c r="L112" s="39"/>
      <c r="M112" s="39"/>
      <c r="N112" s="35" t="s">
        <v>17</v>
      </c>
      <c r="O112" s="39"/>
      <c r="P112" s="220"/>
      <c r="Q112" s="61"/>
      <c r="R112" s="61"/>
      <c r="S112" s="61"/>
      <c r="T112" s="61"/>
      <c r="U112" s="80"/>
      <c r="V112" s="80"/>
      <c r="W112" s="80"/>
    </row>
    <row r="113">
      <c r="A113" s="34">
        <v>45705.0</v>
      </c>
      <c r="B113" s="34">
        <v>45716.0</v>
      </c>
      <c r="C113" s="35">
        <v>192182.0</v>
      </c>
      <c r="D113" s="35" t="s">
        <v>102</v>
      </c>
      <c r="E113" s="34">
        <v>45200.0</v>
      </c>
      <c r="F113" s="36">
        <f t="shared" si="1"/>
        <v>16</v>
      </c>
      <c r="G113" s="34">
        <v>45239.0</v>
      </c>
      <c r="H113" s="36">
        <f t="shared" si="2"/>
        <v>15</v>
      </c>
      <c r="I113" s="35" t="s">
        <v>43</v>
      </c>
      <c r="J113" s="35" t="s">
        <v>740</v>
      </c>
      <c r="K113" s="48" t="s">
        <v>652</v>
      </c>
      <c r="L113" s="35" t="s">
        <v>68</v>
      </c>
      <c r="M113" s="108">
        <v>45715.0</v>
      </c>
      <c r="N113" s="35" t="s">
        <v>20</v>
      </c>
      <c r="O113" s="35" t="s">
        <v>733</v>
      </c>
      <c r="P113" s="220"/>
      <c r="Q113" s="61"/>
      <c r="R113" s="61"/>
      <c r="S113" s="61"/>
      <c r="T113" s="61"/>
      <c r="U113" s="80"/>
      <c r="V113" s="80"/>
      <c r="W113" s="80"/>
    </row>
    <row r="114">
      <c r="A114" s="34">
        <v>45705.0</v>
      </c>
      <c r="B114" s="34">
        <v>45716.0</v>
      </c>
      <c r="C114" s="35">
        <v>232869.0</v>
      </c>
      <c r="D114" s="35" t="s">
        <v>102</v>
      </c>
      <c r="E114" s="34">
        <v>45536.0</v>
      </c>
      <c r="F114" s="36">
        <f t="shared" si="1"/>
        <v>5</v>
      </c>
      <c r="G114" s="37">
        <v>45596.0</v>
      </c>
      <c r="H114" s="36">
        <f t="shared" si="2"/>
        <v>3</v>
      </c>
      <c r="I114" s="35" t="s">
        <v>43</v>
      </c>
      <c r="J114" s="39"/>
      <c r="K114" s="38"/>
      <c r="L114" s="39"/>
      <c r="M114" s="39"/>
      <c r="N114" s="35" t="s">
        <v>17</v>
      </c>
      <c r="O114" s="39"/>
      <c r="P114" s="220"/>
      <c r="Q114" s="61"/>
      <c r="R114" s="61"/>
      <c r="S114" s="61"/>
      <c r="T114" s="61"/>
      <c r="U114" s="80"/>
      <c r="V114" s="80"/>
      <c r="W114" s="80"/>
    </row>
    <row r="115">
      <c r="A115" s="34">
        <v>45705.0</v>
      </c>
      <c r="B115" s="34">
        <v>45716.0</v>
      </c>
      <c r="C115" s="35">
        <v>238402.0</v>
      </c>
      <c r="D115" s="35" t="s">
        <v>102</v>
      </c>
      <c r="E115" s="34">
        <v>45597.0</v>
      </c>
      <c r="F115" s="36">
        <f t="shared" si="1"/>
        <v>3</v>
      </c>
      <c r="G115" s="34">
        <v>45664.0</v>
      </c>
      <c r="H115" s="36">
        <f t="shared" si="2"/>
        <v>1</v>
      </c>
      <c r="I115" s="35" t="s">
        <v>43</v>
      </c>
      <c r="J115" s="39"/>
      <c r="K115" s="38"/>
      <c r="L115" s="39"/>
      <c r="M115" s="39"/>
      <c r="N115" s="35" t="s">
        <v>17</v>
      </c>
      <c r="O115" s="39"/>
      <c r="P115" s="220"/>
      <c r="Q115" s="61"/>
      <c r="R115" s="61"/>
      <c r="S115" s="61"/>
      <c r="T115" s="61"/>
      <c r="U115" s="80"/>
      <c r="V115" s="80"/>
      <c r="W115" s="80"/>
    </row>
    <row r="116">
      <c r="A116" s="34">
        <v>45705.0</v>
      </c>
      <c r="B116" s="34">
        <v>45716.0</v>
      </c>
      <c r="C116" s="35">
        <v>232457.0</v>
      </c>
      <c r="D116" s="35" t="s">
        <v>105</v>
      </c>
      <c r="E116" s="34">
        <v>45505.0</v>
      </c>
      <c r="F116" s="36">
        <f t="shared" si="1"/>
        <v>6</v>
      </c>
      <c r="G116" s="37">
        <v>45590.0</v>
      </c>
      <c r="H116" s="36">
        <f t="shared" si="2"/>
        <v>4</v>
      </c>
      <c r="I116" s="35" t="s">
        <v>43</v>
      </c>
      <c r="J116" s="39"/>
      <c r="K116" s="38"/>
      <c r="L116" s="39"/>
      <c r="M116" s="39"/>
      <c r="N116" s="35" t="s">
        <v>17</v>
      </c>
      <c r="O116" s="39"/>
      <c r="P116" s="220"/>
      <c r="Q116" s="61"/>
      <c r="R116" s="61"/>
      <c r="S116" s="61"/>
      <c r="T116" s="61"/>
      <c r="U116" s="80"/>
      <c r="V116" s="80"/>
      <c r="W116" s="80"/>
    </row>
    <row r="117">
      <c r="A117" s="34">
        <v>45705.0</v>
      </c>
      <c r="B117" s="34">
        <v>45716.0</v>
      </c>
      <c r="C117" s="35">
        <v>228214.0</v>
      </c>
      <c r="D117" s="35" t="s">
        <v>105</v>
      </c>
      <c r="E117" s="34">
        <v>45505.0</v>
      </c>
      <c r="F117" s="36">
        <f t="shared" si="1"/>
        <v>6</v>
      </c>
      <c r="G117" s="34">
        <v>45552.0</v>
      </c>
      <c r="H117" s="36">
        <f t="shared" si="2"/>
        <v>5</v>
      </c>
      <c r="I117" s="35" t="s">
        <v>43</v>
      </c>
      <c r="J117" s="39"/>
      <c r="K117" s="38"/>
      <c r="L117" s="39"/>
      <c r="M117" s="39"/>
      <c r="N117" s="35" t="s">
        <v>17</v>
      </c>
      <c r="O117" s="39"/>
      <c r="P117" s="220"/>
      <c r="Q117" s="61"/>
      <c r="R117" s="61"/>
      <c r="S117" s="61"/>
      <c r="T117" s="61"/>
      <c r="U117" s="80"/>
      <c r="V117" s="80"/>
      <c r="W117" s="80"/>
    </row>
    <row r="118">
      <c r="A118" s="34">
        <v>45705.0</v>
      </c>
      <c r="B118" s="34">
        <v>45716.0</v>
      </c>
      <c r="C118" s="35">
        <v>240435.0</v>
      </c>
      <c r="D118" s="35" t="s">
        <v>105</v>
      </c>
      <c r="E118" s="34">
        <v>45413.0</v>
      </c>
      <c r="F118" s="36">
        <f t="shared" si="1"/>
        <v>9</v>
      </c>
      <c r="G118" s="34">
        <v>45680.0</v>
      </c>
      <c r="H118" s="36">
        <f t="shared" si="2"/>
        <v>1</v>
      </c>
      <c r="I118" s="35" t="s">
        <v>62</v>
      </c>
      <c r="J118" s="35" t="s">
        <v>138</v>
      </c>
      <c r="K118" s="38"/>
      <c r="L118" s="39"/>
      <c r="M118" s="39"/>
      <c r="N118" s="35" t="s">
        <v>17</v>
      </c>
      <c r="O118" s="39"/>
      <c r="P118" s="220"/>
      <c r="Q118" s="61"/>
      <c r="R118" s="61"/>
      <c r="S118" s="61"/>
      <c r="T118" s="61"/>
      <c r="U118" s="80"/>
      <c r="V118" s="80"/>
      <c r="W118" s="80"/>
    </row>
    <row r="119">
      <c r="A119" s="34">
        <v>45705.0</v>
      </c>
      <c r="B119" s="34">
        <v>45713.0</v>
      </c>
      <c r="C119" s="35">
        <v>217891.0</v>
      </c>
      <c r="D119" s="35" t="s">
        <v>106</v>
      </c>
      <c r="E119" s="34">
        <v>45413.0</v>
      </c>
      <c r="F119" s="36">
        <f t="shared" si="1"/>
        <v>9</v>
      </c>
      <c r="G119" s="34">
        <v>45456.0</v>
      </c>
      <c r="H119" s="36">
        <f t="shared" si="2"/>
        <v>8</v>
      </c>
      <c r="I119" s="35" t="s">
        <v>43</v>
      </c>
      <c r="J119" s="35" t="s">
        <v>212</v>
      </c>
      <c r="K119" s="48" t="s">
        <v>74</v>
      </c>
      <c r="L119" s="35" t="s">
        <v>68</v>
      </c>
      <c r="M119" s="108">
        <v>45713.0</v>
      </c>
      <c r="N119" s="35" t="s">
        <v>20</v>
      </c>
      <c r="O119" s="35" t="s">
        <v>735</v>
      </c>
      <c r="P119" s="220"/>
      <c r="Q119" s="61"/>
      <c r="R119" s="61"/>
      <c r="S119" s="61"/>
      <c r="T119" s="61"/>
      <c r="U119" s="80"/>
      <c r="V119" s="80"/>
      <c r="W119" s="80"/>
    </row>
    <row r="120">
      <c r="A120" s="34">
        <v>45705.0</v>
      </c>
      <c r="B120" s="34">
        <v>45716.0</v>
      </c>
      <c r="C120" s="35">
        <v>222365.0</v>
      </c>
      <c r="D120" s="35" t="s">
        <v>106</v>
      </c>
      <c r="E120" s="34">
        <v>45444.0</v>
      </c>
      <c r="F120" s="36">
        <f t="shared" si="1"/>
        <v>8</v>
      </c>
      <c r="G120" s="34">
        <v>45497.0</v>
      </c>
      <c r="H120" s="36">
        <f t="shared" si="2"/>
        <v>7</v>
      </c>
      <c r="I120" s="35" t="s">
        <v>265</v>
      </c>
      <c r="J120" s="39"/>
      <c r="K120" s="38"/>
      <c r="L120" s="39"/>
      <c r="M120" s="39"/>
      <c r="N120" s="35" t="s">
        <v>17</v>
      </c>
      <c r="O120" s="39"/>
      <c r="P120" s="220"/>
      <c r="Q120" s="61"/>
      <c r="R120" s="61"/>
      <c r="S120" s="61"/>
      <c r="T120" s="61"/>
      <c r="U120" s="80"/>
      <c r="V120" s="80"/>
      <c r="W120" s="80"/>
    </row>
    <row r="121">
      <c r="A121" s="34">
        <v>45705.0</v>
      </c>
      <c r="B121" s="34">
        <v>45716.0</v>
      </c>
      <c r="C121" s="35">
        <v>236503.0</v>
      </c>
      <c r="D121" s="35" t="s">
        <v>106</v>
      </c>
      <c r="E121" s="34">
        <v>45536.0</v>
      </c>
      <c r="F121" s="36">
        <f t="shared" si="1"/>
        <v>5</v>
      </c>
      <c r="G121" s="34">
        <v>45632.0</v>
      </c>
      <c r="H121" s="36">
        <f t="shared" si="2"/>
        <v>2</v>
      </c>
      <c r="I121" s="35" t="s">
        <v>265</v>
      </c>
      <c r="J121" s="39"/>
      <c r="K121" s="38"/>
      <c r="L121" s="39"/>
      <c r="M121" s="39"/>
      <c r="N121" s="35" t="s">
        <v>17</v>
      </c>
      <c r="O121" s="39"/>
      <c r="P121" s="220"/>
      <c r="Q121" s="61"/>
      <c r="R121" s="61"/>
      <c r="S121" s="61"/>
      <c r="T121" s="61"/>
      <c r="U121" s="80"/>
      <c r="V121" s="80"/>
      <c r="W121" s="80"/>
    </row>
    <row r="122">
      <c r="A122" s="34">
        <v>45705.0</v>
      </c>
      <c r="B122" s="34">
        <v>45716.0</v>
      </c>
      <c r="C122" s="35">
        <v>170686.0</v>
      </c>
      <c r="D122" s="35" t="s">
        <v>109</v>
      </c>
      <c r="E122" s="34">
        <v>44896.0</v>
      </c>
      <c r="F122" s="36">
        <f t="shared" si="1"/>
        <v>26</v>
      </c>
      <c r="G122" s="34">
        <v>45059.0</v>
      </c>
      <c r="H122" s="36">
        <f t="shared" si="2"/>
        <v>21</v>
      </c>
      <c r="I122" s="35" t="s">
        <v>43</v>
      </c>
      <c r="J122" s="39"/>
      <c r="K122" s="38"/>
      <c r="L122" s="39"/>
      <c r="M122" s="39"/>
      <c r="N122" s="35" t="s">
        <v>17</v>
      </c>
      <c r="O122" s="39"/>
      <c r="P122" s="220"/>
      <c r="Q122" s="61"/>
      <c r="R122" s="61"/>
      <c r="S122" s="61"/>
      <c r="T122" s="61"/>
      <c r="U122" s="80"/>
      <c r="V122" s="80"/>
      <c r="W122" s="80"/>
    </row>
    <row r="123">
      <c r="A123" s="34">
        <v>45705.0</v>
      </c>
      <c r="B123" s="34">
        <v>45716.0</v>
      </c>
      <c r="C123" s="35">
        <v>221869.0</v>
      </c>
      <c r="D123" s="35" t="s">
        <v>109</v>
      </c>
      <c r="E123" s="34">
        <v>45352.0</v>
      </c>
      <c r="F123" s="36">
        <f t="shared" si="1"/>
        <v>11</v>
      </c>
      <c r="G123" s="34">
        <v>45400.0</v>
      </c>
      <c r="H123" s="36">
        <f t="shared" si="2"/>
        <v>10</v>
      </c>
      <c r="I123" s="35" t="s">
        <v>49</v>
      </c>
      <c r="J123" s="39"/>
      <c r="K123" s="38"/>
      <c r="L123" s="39"/>
      <c r="M123" s="39"/>
      <c r="N123" s="35" t="s">
        <v>17</v>
      </c>
      <c r="O123" s="39"/>
      <c r="P123" s="220"/>
      <c r="Q123" s="61"/>
      <c r="R123" s="61"/>
      <c r="S123" s="61"/>
      <c r="T123" s="61"/>
      <c r="U123" s="80"/>
      <c r="V123" s="80"/>
      <c r="W123" s="80"/>
    </row>
    <row r="124">
      <c r="A124" s="34">
        <v>45705.0</v>
      </c>
      <c r="B124" s="34">
        <v>45716.0</v>
      </c>
      <c r="C124" s="35">
        <v>183193.0</v>
      </c>
      <c r="D124" s="35" t="s">
        <v>110</v>
      </c>
      <c r="E124" s="34">
        <v>45139.0</v>
      </c>
      <c r="F124" s="36">
        <f t="shared" si="1"/>
        <v>18</v>
      </c>
      <c r="G124" s="34">
        <v>45174.0</v>
      </c>
      <c r="H124" s="36">
        <f t="shared" si="2"/>
        <v>17</v>
      </c>
      <c r="I124" s="35" t="s">
        <v>49</v>
      </c>
      <c r="J124" s="39"/>
      <c r="K124" s="38"/>
      <c r="L124" s="39"/>
      <c r="M124" s="39"/>
      <c r="N124" s="35" t="s">
        <v>17</v>
      </c>
      <c r="O124" s="39"/>
      <c r="P124" s="220"/>
      <c r="Q124" s="61"/>
      <c r="R124" s="61"/>
      <c r="S124" s="61"/>
      <c r="T124" s="61"/>
      <c r="U124" s="80"/>
      <c r="V124" s="80"/>
      <c r="W124" s="80"/>
    </row>
    <row r="125">
      <c r="A125" s="34">
        <v>45705.0</v>
      </c>
      <c r="B125" s="34">
        <v>45716.0</v>
      </c>
      <c r="C125" s="35">
        <v>220258.0</v>
      </c>
      <c r="D125" s="35" t="s">
        <v>113</v>
      </c>
      <c r="E125" s="34">
        <v>45413.0</v>
      </c>
      <c r="F125" s="36">
        <f t="shared" si="1"/>
        <v>9</v>
      </c>
      <c r="G125" s="34">
        <v>45476.0</v>
      </c>
      <c r="H125" s="36">
        <f t="shared" si="2"/>
        <v>7</v>
      </c>
      <c r="I125" s="35" t="s">
        <v>265</v>
      </c>
      <c r="J125" s="39"/>
      <c r="K125" s="38"/>
      <c r="L125" s="39"/>
      <c r="M125" s="39"/>
      <c r="N125" s="35" t="s">
        <v>17</v>
      </c>
      <c r="O125" s="39"/>
      <c r="P125" s="220"/>
      <c r="Q125" s="61"/>
      <c r="R125" s="61"/>
      <c r="S125" s="61"/>
      <c r="T125" s="61"/>
      <c r="U125" s="80"/>
      <c r="V125" s="80"/>
      <c r="W125" s="80"/>
    </row>
    <row r="126">
      <c r="A126" s="34">
        <v>45705.0</v>
      </c>
      <c r="B126" s="34">
        <v>45716.0</v>
      </c>
      <c r="C126" s="35">
        <v>221650.0</v>
      </c>
      <c r="D126" s="35" t="s">
        <v>114</v>
      </c>
      <c r="E126" s="34">
        <v>45383.0</v>
      </c>
      <c r="F126" s="36">
        <f t="shared" si="1"/>
        <v>10</v>
      </c>
      <c r="G126" s="34">
        <v>45490.0</v>
      </c>
      <c r="H126" s="36">
        <f t="shared" si="2"/>
        <v>7</v>
      </c>
      <c r="I126" s="35" t="s">
        <v>127</v>
      </c>
      <c r="J126" s="39"/>
      <c r="K126" s="38"/>
      <c r="L126" s="39"/>
      <c r="M126" s="39"/>
      <c r="N126" s="35" t="s">
        <v>17</v>
      </c>
      <c r="O126" s="39"/>
      <c r="P126" s="220"/>
      <c r="Q126" s="61"/>
      <c r="R126" s="61"/>
      <c r="S126" s="61"/>
      <c r="T126" s="61"/>
      <c r="U126" s="80"/>
      <c r="V126" s="80"/>
      <c r="W126" s="80"/>
    </row>
    <row r="127">
      <c r="A127" s="34">
        <v>45705.0</v>
      </c>
      <c r="B127" s="34">
        <v>45716.0</v>
      </c>
      <c r="C127" s="35">
        <v>238863.0</v>
      </c>
      <c r="D127" s="35" t="s">
        <v>114</v>
      </c>
      <c r="E127" s="34">
        <v>45536.0</v>
      </c>
      <c r="F127" s="36">
        <f t="shared" si="1"/>
        <v>5</v>
      </c>
      <c r="G127" s="34">
        <v>45666.0</v>
      </c>
      <c r="H127" s="36">
        <f t="shared" si="2"/>
        <v>1</v>
      </c>
      <c r="I127" s="35" t="s">
        <v>43</v>
      </c>
      <c r="J127" s="39"/>
      <c r="K127" s="38"/>
      <c r="L127" s="39"/>
      <c r="M127" s="39"/>
      <c r="N127" s="35" t="s">
        <v>17</v>
      </c>
      <c r="O127" s="39"/>
      <c r="P127" s="220"/>
      <c r="Q127" s="61"/>
      <c r="R127" s="61"/>
      <c r="S127" s="61"/>
      <c r="T127" s="61"/>
      <c r="U127" s="80"/>
      <c r="V127" s="80"/>
      <c r="W127" s="80"/>
    </row>
    <row r="128">
      <c r="A128" s="34">
        <v>45705.0</v>
      </c>
      <c r="B128" s="34">
        <v>45716.0</v>
      </c>
      <c r="C128" s="35">
        <v>132481.0</v>
      </c>
      <c r="D128" s="35" t="s">
        <v>115</v>
      </c>
      <c r="E128" s="34">
        <v>44713.0</v>
      </c>
      <c r="F128" s="36">
        <f t="shared" si="1"/>
        <v>32</v>
      </c>
      <c r="G128" s="34">
        <v>44728.0</v>
      </c>
      <c r="H128" s="36">
        <f t="shared" si="2"/>
        <v>32</v>
      </c>
      <c r="I128" s="35" t="s">
        <v>265</v>
      </c>
      <c r="J128" s="39"/>
      <c r="K128" s="38"/>
      <c r="L128" s="39"/>
      <c r="M128" s="39"/>
      <c r="N128" s="35" t="s">
        <v>17</v>
      </c>
      <c r="O128" s="39"/>
      <c r="P128" s="220"/>
      <c r="Q128" s="61"/>
      <c r="R128" s="61"/>
      <c r="S128" s="61"/>
      <c r="T128" s="61"/>
      <c r="U128" s="80"/>
      <c r="V128" s="80"/>
      <c r="W128" s="80"/>
    </row>
    <row r="129">
      <c r="A129" s="34">
        <v>45705.0</v>
      </c>
      <c r="B129" s="34">
        <v>45716.0</v>
      </c>
      <c r="C129" s="35">
        <v>206086.0</v>
      </c>
      <c r="D129" s="35" t="s">
        <v>115</v>
      </c>
      <c r="E129" s="34">
        <v>45139.0</v>
      </c>
      <c r="F129" s="36">
        <f t="shared" si="1"/>
        <v>18</v>
      </c>
      <c r="G129" s="34">
        <v>45364.0</v>
      </c>
      <c r="H129" s="36">
        <f t="shared" si="2"/>
        <v>11</v>
      </c>
      <c r="I129" s="35" t="s">
        <v>265</v>
      </c>
      <c r="J129" s="39"/>
      <c r="K129" s="38"/>
      <c r="L129" s="39"/>
      <c r="M129" s="39"/>
      <c r="N129" s="35" t="s">
        <v>17</v>
      </c>
      <c r="O129" s="39"/>
      <c r="P129" s="220"/>
      <c r="Q129" s="61"/>
      <c r="R129" s="61"/>
      <c r="S129" s="61"/>
      <c r="T129" s="61"/>
      <c r="U129" s="80"/>
      <c r="V129" s="80"/>
      <c r="W129" s="80"/>
    </row>
    <row r="130">
      <c r="A130" s="34">
        <v>45705.0</v>
      </c>
      <c r="B130" s="34">
        <v>45716.0</v>
      </c>
      <c r="C130" s="35">
        <v>206676.0</v>
      </c>
      <c r="D130" s="35" t="s">
        <v>115</v>
      </c>
      <c r="E130" s="34">
        <v>45261.0</v>
      </c>
      <c r="F130" s="36">
        <f t="shared" si="1"/>
        <v>14</v>
      </c>
      <c r="G130" s="34">
        <v>45457.0</v>
      </c>
      <c r="H130" s="36">
        <f t="shared" si="2"/>
        <v>8</v>
      </c>
      <c r="I130" s="35" t="s">
        <v>265</v>
      </c>
      <c r="J130" s="39"/>
      <c r="K130" s="38"/>
      <c r="L130" s="39"/>
      <c r="M130" s="39"/>
      <c r="N130" s="35" t="s">
        <v>17</v>
      </c>
      <c r="O130" s="39"/>
      <c r="P130" s="220"/>
      <c r="Q130" s="61"/>
      <c r="R130" s="61"/>
      <c r="S130" s="61"/>
      <c r="T130" s="61"/>
      <c r="U130" s="80"/>
      <c r="V130" s="80"/>
      <c r="W130" s="80"/>
    </row>
    <row r="131">
      <c r="A131" s="34">
        <v>45705.0</v>
      </c>
      <c r="B131" s="34">
        <v>45716.0</v>
      </c>
      <c r="C131" s="35">
        <v>167256.0</v>
      </c>
      <c r="D131" s="35" t="s">
        <v>115</v>
      </c>
      <c r="E131" s="34">
        <v>44927.0</v>
      </c>
      <c r="F131" s="36">
        <f t="shared" si="1"/>
        <v>25</v>
      </c>
      <c r="G131" s="34">
        <v>45509.0</v>
      </c>
      <c r="H131" s="36">
        <f t="shared" si="2"/>
        <v>6</v>
      </c>
      <c r="I131" s="35" t="s">
        <v>43</v>
      </c>
      <c r="J131" s="39"/>
      <c r="K131" s="38"/>
      <c r="L131" s="39"/>
      <c r="M131" s="39"/>
      <c r="N131" s="35" t="s">
        <v>17</v>
      </c>
      <c r="O131" s="39"/>
      <c r="P131" s="220"/>
      <c r="Q131" s="61"/>
      <c r="R131" s="61"/>
      <c r="S131" s="61"/>
      <c r="T131" s="61"/>
      <c r="U131" s="80"/>
      <c r="V131" s="80"/>
      <c r="W131" s="80"/>
    </row>
    <row r="132">
      <c r="A132" s="34">
        <v>45705.0</v>
      </c>
      <c r="B132" s="34">
        <v>45716.0</v>
      </c>
      <c r="C132" s="35">
        <v>228606.0</v>
      </c>
      <c r="D132" s="35" t="s">
        <v>115</v>
      </c>
      <c r="E132" s="34">
        <v>45474.0</v>
      </c>
      <c r="F132" s="36">
        <f t="shared" si="1"/>
        <v>7</v>
      </c>
      <c r="G132" s="34">
        <v>45558.0</v>
      </c>
      <c r="H132" s="36">
        <f t="shared" si="2"/>
        <v>5</v>
      </c>
      <c r="I132" s="35" t="s">
        <v>43</v>
      </c>
      <c r="J132" s="39"/>
      <c r="K132" s="38"/>
      <c r="L132" s="39"/>
      <c r="M132" s="39"/>
      <c r="N132" s="35" t="s">
        <v>17</v>
      </c>
      <c r="O132" s="39"/>
      <c r="P132" s="220"/>
      <c r="Q132" s="61"/>
      <c r="R132" s="61"/>
      <c r="S132" s="61"/>
      <c r="T132" s="61"/>
      <c r="U132" s="80"/>
      <c r="V132" s="80"/>
      <c r="W132" s="80"/>
    </row>
    <row r="133">
      <c r="A133" s="34">
        <v>45705.0</v>
      </c>
      <c r="B133" s="34">
        <v>45716.0</v>
      </c>
      <c r="C133" s="35">
        <v>202621.0</v>
      </c>
      <c r="D133" s="35" t="s">
        <v>115</v>
      </c>
      <c r="E133" s="34">
        <v>45200.0</v>
      </c>
      <c r="F133" s="36">
        <f t="shared" si="1"/>
        <v>16</v>
      </c>
      <c r="G133" s="34">
        <v>45345.0</v>
      </c>
      <c r="H133" s="36">
        <f t="shared" si="2"/>
        <v>12</v>
      </c>
      <c r="I133" s="35" t="s">
        <v>67</v>
      </c>
      <c r="J133" s="39"/>
      <c r="K133" s="38"/>
      <c r="L133" s="39"/>
      <c r="M133" s="39"/>
      <c r="N133" s="35" t="s">
        <v>17</v>
      </c>
      <c r="O133" s="39"/>
      <c r="P133" s="220"/>
      <c r="Q133" s="61"/>
      <c r="R133" s="61"/>
      <c r="S133" s="61"/>
      <c r="T133" s="61"/>
      <c r="U133" s="80"/>
      <c r="V133" s="80"/>
      <c r="W133" s="80"/>
    </row>
    <row r="134">
      <c r="A134" s="121">
        <v>45705.0</v>
      </c>
      <c r="B134" s="34">
        <v>45716.0</v>
      </c>
      <c r="C134" s="120">
        <v>223908.0</v>
      </c>
      <c r="D134" s="120" t="s">
        <v>129</v>
      </c>
      <c r="E134" s="121">
        <v>45444.0</v>
      </c>
      <c r="F134" s="36">
        <f t="shared" si="1"/>
        <v>8</v>
      </c>
      <c r="G134" s="121">
        <v>45509.0</v>
      </c>
      <c r="H134" s="36">
        <f t="shared" si="2"/>
        <v>6</v>
      </c>
      <c r="I134" s="120" t="s">
        <v>62</v>
      </c>
      <c r="J134" s="35">
        <v>120.0</v>
      </c>
      <c r="K134" s="38"/>
      <c r="L134" s="39"/>
      <c r="M134" s="39"/>
      <c r="N134" s="125" t="s">
        <v>17</v>
      </c>
      <c r="O134" s="39"/>
      <c r="P134" s="220"/>
      <c r="Q134" s="61"/>
      <c r="R134" s="61"/>
      <c r="S134" s="61"/>
      <c r="T134" s="61"/>
      <c r="U134" s="80"/>
      <c r="V134" s="80"/>
      <c r="W134" s="80"/>
    </row>
    <row r="135">
      <c r="A135" s="34">
        <v>45705.0</v>
      </c>
      <c r="B135" s="34">
        <v>45716.0</v>
      </c>
      <c r="C135" s="35">
        <v>133004.0</v>
      </c>
      <c r="D135" s="35" t="s">
        <v>116</v>
      </c>
      <c r="E135" s="34">
        <v>44348.0</v>
      </c>
      <c r="F135" s="36">
        <f t="shared" si="1"/>
        <v>44</v>
      </c>
      <c r="G135" s="34">
        <v>44726.0</v>
      </c>
      <c r="H135" s="36">
        <f t="shared" si="2"/>
        <v>32</v>
      </c>
      <c r="I135" s="35" t="s">
        <v>39</v>
      </c>
      <c r="J135" s="35" t="s">
        <v>31</v>
      </c>
      <c r="K135" s="38"/>
      <c r="L135" s="39"/>
      <c r="M135" s="39"/>
      <c r="N135" s="35" t="s">
        <v>17</v>
      </c>
      <c r="O135" s="39"/>
      <c r="P135" s="220"/>
      <c r="Q135" s="61"/>
      <c r="R135" s="61"/>
      <c r="S135" s="61"/>
      <c r="T135" s="61"/>
      <c r="U135" s="80"/>
      <c r="V135" s="80"/>
      <c r="W135" s="80"/>
    </row>
    <row r="136">
      <c r="A136" s="34">
        <v>45705.0</v>
      </c>
      <c r="B136" s="34">
        <v>45716.0</v>
      </c>
      <c r="C136" s="35">
        <v>188027.0</v>
      </c>
      <c r="D136" s="35" t="s">
        <v>116</v>
      </c>
      <c r="E136" s="34">
        <v>45170.0</v>
      </c>
      <c r="F136" s="36">
        <f t="shared" si="1"/>
        <v>17</v>
      </c>
      <c r="G136" s="34">
        <v>45202.0</v>
      </c>
      <c r="H136" s="36">
        <f t="shared" si="2"/>
        <v>16</v>
      </c>
      <c r="I136" s="35" t="s">
        <v>39</v>
      </c>
      <c r="J136" s="35" t="s">
        <v>52</v>
      </c>
      <c r="K136" s="38"/>
      <c r="L136" s="39"/>
      <c r="M136" s="108">
        <v>45821.0</v>
      </c>
      <c r="N136" s="35" t="s">
        <v>17</v>
      </c>
      <c r="O136" s="39"/>
      <c r="P136" s="220"/>
      <c r="Q136" s="61"/>
      <c r="R136" s="61"/>
      <c r="S136" s="61"/>
      <c r="T136" s="61"/>
      <c r="U136" s="80"/>
      <c r="V136" s="80"/>
      <c r="W136" s="80"/>
    </row>
    <row r="137">
      <c r="A137" s="34">
        <v>45705.0</v>
      </c>
      <c r="B137" s="34">
        <v>45716.0</v>
      </c>
      <c r="C137" s="35">
        <v>195877.0</v>
      </c>
      <c r="D137" s="35" t="s">
        <v>116</v>
      </c>
      <c r="E137" s="34">
        <v>45200.0</v>
      </c>
      <c r="F137" s="36">
        <f t="shared" si="1"/>
        <v>16</v>
      </c>
      <c r="G137" s="37">
        <v>45279.0</v>
      </c>
      <c r="H137" s="36">
        <f t="shared" si="2"/>
        <v>14</v>
      </c>
      <c r="I137" s="35" t="s">
        <v>268</v>
      </c>
      <c r="J137" s="35" t="s">
        <v>31</v>
      </c>
      <c r="K137" s="38"/>
      <c r="L137" s="39"/>
      <c r="M137" s="39"/>
      <c r="N137" s="35" t="s">
        <v>17</v>
      </c>
      <c r="O137" s="39"/>
      <c r="P137" s="220"/>
      <c r="Q137" s="61"/>
      <c r="R137" s="61"/>
      <c r="S137" s="61"/>
      <c r="T137" s="61"/>
      <c r="U137" s="80"/>
      <c r="V137" s="80"/>
      <c r="W137" s="80"/>
    </row>
    <row r="138">
      <c r="A138" s="34">
        <v>45705.0</v>
      </c>
      <c r="B138" s="34">
        <v>45716.0</v>
      </c>
      <c r="C138" s="35">
        <v>179427.0</v>
      </c>
      <c r="D138" s="35" t="s">
        <v>117</v>
      </c>
      <c r="E138" s="34">
        <v>45200.0</v>
      </c>
      <c r="F138" s="36">
        <f t="shared" si="1"/>
        <v>16</v>
      </c>
      <c r="G138" s="34">
        <v>45366.0</v>
      </c>
      <c r="H138" s="36">
        <f t="shared" si="2"/>
        <v>11</v>
      </c>
      <c r="I138" s="35" t="s">
        <v>49</v>
      </c>
      <c r="J138" s="39"/>
      <c r="K138" s="38"/>
      <c r="L138" s="39"/>
      <c r="M138" s="39"/>
      <c r="N138" s="35" t="s">
        <v>17</v>
      </c>
      <c r="O138" s="39"/>
      <c r="P138" s="220"/>
      <c r="Q138" s="61"/>
      <c r="R138" s="61"/>
      <c r="S138" s="61"/>
      <c r="T138" s="61"/>
      <c r="U138" s="80"/>
      <c r="V138" s="80"/>
      <c r="W138" s="80"/>
    </row>
    <row r="139">
      <c r="A139" s="34">
        <v>45705.0</v>
      </c>
      <c r="B139" s="34">
        <v>45716.0</v>
      </c>
      <c r="C139" s="35">
        <v>136157.0</v>
      </c>
      <c r="D139" s="35" t="s">
        <v>117</v>
      </c>
      <c r="E139" s="34">
        <v>44927.0</v>
      </c>
      <c r="F139" s="36">
        <f t="shared" si="1"/>
        <v>25</v>
      </c>
      <c r="G139" s="34">
        <v>44949.0</v>
      </c>
      <c r="H139" s="36">
        <f t="shared" si="2"/>
        <v>25</v>
      </c>
      <c r="I139" s="35" t="s">
        <v>39</v>
      </c>
      <c r="J139" s="35">
        <v>505.0</v>
      </c>
      <c r="K139" s="38"/>
      <c r="L139" s="39"/>
      <c r="M139" s="108">
        <v>45916.0</v>
      </c>
      <c r="N139" s="35" t="s">
        <v>17</v>
      </c>
      <c r="O139" s="39"/>
      <c r="P139" s="220"/>
      <c r="Q139" s="61"/>
      <c r="R139" s="61"/>
      <c r="S139" s="61"/>
      <c r="T139" s="61"/>
      <c r="U139" s="80"/>
      <c r="V139" s="80"/>
      <c r="W139" s="80"/>
    </row>
    <row r="140">
      <c r="A140" s="34">
        <v>45705.0</v>
      </c>
      <c r="B140" s="34">
        <v>45716.0</v>
      </c>
      <c r="C140" s="35">
        <v>185118.0</v>
      </c>
      <c r="D140" s="35" t="s">
        <v>117</v>
      </c>
      <c r="E140" s="34">
        <v>44713.0</v>
      </c>
      <c r="F140" s="36">
        <f t="shared" si="1"/>
        <v>32</v>
      </c>
      <c r="G140" s="37">
        <v>45216.0</v>
      </c>
      <c r="H140" s="36">
        <f t="shared" si="2"/>
        <v>16</v>
      </c>
      <c r="I140" s="35" t="s">
        <v>265</v>
      </c>
      <c r="J140" s="39"/>
      <c r="K140" s="38"/>
      <c r="L140" s="39"/>
      <c r="M140" s="39"/>
      <c r="N140" s="35" t="s">
        <v>17</v>
      </c>
      <c r="O140" s="39"/>
      <c r="P140" s="220"/>
      <c r="Q140" s="61"/>
      <c r="R140" s="61"/>
      <c r="S140" s="61"/>
      <c r="T140" s="61"/>
      <c r="U140" s="80"/>
      <c r="V140" s="80"/>
      <c r="W140" s="80"/>
    </row>
    <row r="141">
      <c r="A141" s="34">
        <v>45705.0</v>
      </c>
      <c r="B141" s="34">
        <v>45716.0</v>
      </c>
      <c r="C141" s="35">
        <v>177944.0</v>
      </c>
      <c r="D141" s="35" t="s">
        <v>117</v>
      </c>
      <c r="E141" s="34">
        <v>45139.0</v>
      </c>
      <c r="F141" s="36">
        <f t="shared" si="1"/>
        <v>18</v>
      </c>
      <c r="G141" s="34">
        <v>45159.0</v>
      </c>
      <c r="H141" s="36">
        <f t="shared" si="2"/>
        <v>18</v>
      </c>
      <c r="I141" s="35" t="s">
        <v>62</v>
      </c>
      <c r="J141" s="35">
        <v>108.0</v>
      </c>
      <c r="K141" s="38"/>
      <c r="L141" s="39"/>
      <c r="M141" s="39"/>
      <c r="N141" s="35" t="s">
        <v>17</v>
      </c>
      <c r="O141" s="39"/>
      <c r="P141" s="220"/>
      <c r="Q141" s="61"/>
      <c r="R141" s="61"/>
      <c r="S141" s="61"/>
      <c r="T141" s="61"/>
      <c r="U141" s="80"/>
      <c r="V141" s="80"/>
      <c r="W141" s="80"/>
    </row>
    <row r="142">
      <c r="A142" s="34">
        <v>45705.0</v>
      </c>
      <c r="B142" s="34">
        <v>45705.0</v>
      </c>
      <c r="C142" s="35">
        <v>199034.0</v>
      </c>
      <c r="D142" s="35" t="s">
        <v>117</v>
      </c>
      <c r="E142" s="34">
        <v>45170.0</v>
      </c>
      <c r="F142" s="36">
        <f t="shared" si="1"/>
        <v>17</v>
      </c>
      <c r="G142" s="37">
        <v>45247.0</v>
      </c>
      <c r="H142" s="36">
        <f t="shared" si="2"/>
        <v>15</v>
      </c>
      <c r="I142" s="35" t="s">
        <v>268</v>
      </c>
      <c r="J142" s="39"/>
      <c r="K142" s="38"/>
      <c r="L142" s="39"/>
      <c r="M142" s="108">
        <v>45665.0</v>
      </c>
      <c r="N142" s="35" t="s">
        <v>21</v>
      </c>
      <c r="O142" s="39"/>
      <c r="P142" s="220"/>
      <c r="Q142" s="61"/>
      <c r="R142" s="61"/>
      <c r="S142" s="61"/>
      <c r="T142" s="61"/>
      <c r="U142" s="80"/>
      <c r="V142" s="80"/>
      <c r="W142" s="80"/>
    </row>
    <row r="143">
      <c r="A143" s="34">
        <v>45700.0</v>
      </c>
      <c r="B143" s="34">
        <v>45705.0</v>
      </c>
      <c r="C143" s="35">
        <v>195865.0</v>
      </c>
      <c r="D143" s="35" t="s">
        <v>117</v>
      </c>
      <c r="E143" s="34">
        <v>45292.0</v>
      </c>
      <c r="F143" s="36">
        <f t="shared" si="1"/>
        <v>13</v>
      </c>
      <c r="G143" s="34">
        <v>45350.0</v>
      </c>
      <c r="H143" s="36">
        <f t="shared" si="2"/>
        <v>12</v>
      </c>
      <c r="I143" s="35" t="s">
        <v>268</v>
      </c>
      <c r="J143" s="35">
        <v>302.0</v>
      </c>
      <c r="K143" s="48">
        <v>5000.0</v>
      </c>
      <c r="L143" s="35" t="s">
        <v>54</v>
      </c>
      <c r="M143" s="108">
        <v>45705.0</v>
      </c>
      <c r="N143" s="35" t="s">
        <v>15</v>
      </c>
      <c r="O143" s="39"/>
      <c r="P143" s="220"/>
      <c r="Q143" s="61"/>
      <c r="R143" s="61"/>
      <c r="S143" s="61"/>
      <c r="T143" s="61"/>
      <c r="U143" s="80"/>
      <c r="V143" s="80"/>
      <c r="W143" s="80"/>
    </row>
    <row r="144">
      <c r="A144" s="34">
        <v>45705.0</v>
      </c>
      <c r="B144" s="34">
        <v>45716.0</v>
      </c>
      <c r="C144" s="35">
        <v>202503.0</v>
      </c>
      <c r="D144" s="35" t="s">
        <v>117</v>
      </c>
      <c r="E144" s="34">
        <v>45383.0</v>
      </c>
      <c r="F144" s="36">
        <f t="shared" si="1"/>
        <v>10</v>
      </c>
      <c r="G144" s="34">
        <v>45401.0</v>
      </c>
      <c r="H144" s="36">
        <f t="shared" si="2"/>
        <v>10</v>
      </c>
      <c r="I144" s="35" t="s">
        <v>43</v>
      </c>
      <c r="J144" s="39"/>
      <c r="K144" s="38"/>
      <c r="L144" s="39"/>
      <c r="M144" s="39"/>
      <c r="N144" s="35" t="s">
        <v>17</v>
      </c>
      <c r="O144" s="39"/>
      <c r="P144" s="220"/>
      <c r="Q144" s="61"/>
      <c r="R144" s="61"/>
      <c r="S144" s="61"/>
      <c r="T144" s="61"/>
      <c r="U144" s="80"/>
      <c r="V144" s="80"/>
      <c r="W144" s="80"/>
    </row>
    <row r="145">
      <c r="A145" s="34">
        <v>45705.0</v>
      </c>
      <c r="B145" s="34">
        <v>45716.0</v>
      </c>
      <c r="C145" s="35">
        <v>225289.0</v>
      </c>
      <c r="D145" s="35" t="s">
        <v>117</v>
      </c>
      <c r="E145" s="34">
        <v>45444.0</v>
      </c>
      <c r="F145" s="36">
        <f t="shared" si="1"/>
        <v>8</v>
      </c>
      <c r="G145" s="34">
        <v>45523.0</v>
      </c>
      <c r="H145" s="36">
        <f t="shared" si="2"/>
        <v>6</v>
      </c>
      <c r="I145" s="35" t="s">
        <v>268</v>
      </c>
      <c r="J145" s="35" t="s">
        <v>31</v>
      </c>
      <c r="K145" s="38"/>
      <c r="L145" s="39"/>
      <c r="M145" s="39"/>
      <c r="N145" s="35" t="s">
        <v>17</v>
      </c>
      <c r="O145" s="39"/>
      <c r="P145" s="220"/>
      <c r="Q145" s="61"/>
      <c r="R145" s="61"/>
      <c r="S145" s="61"/>
      <c r="T145" s="61"/>
      <c r="U145" s="80"/>
      <c r="V145" s="80"/>
      <c r="W145" s="80"/>
    </row>
    <row r="146">
      <c r="A146" s="34">
        <v>45705.0</v>
      </c>
      <c r="B146" s="34">
        <v>45709.0</v>
      </c>
      <c r="C146" s="35">
        <v>212980.0</v>
      </c>
      <c r="D146" s="35" t="s">
        <v>117</v>
      </c>
      <c r="E146" s="34">
        <v>45352.0</v>
      </c>
      <c r="F146" s="36">
        <f t="shared" si="1"/>
        <v>11</v>
      </c>
      <c r="G146" s="34">
        <v>45415.0</v>
      </c>
      <c r="H146" s="36">
        <f t="shared" si="2"/>
        <v>9</v>
      </c>
      <c r="I146" s="35" t="s">
        <v>62</v>
      </c>
      <c r="J146" s="35">
        <v>139.0</v>
      </c>
      <c r="K146" s="48">
        <v>10200.0</v>
      </c>
      <c r="L146" s="35" t="s">
        <v>68</v>
      </c>
      <c r="M146" s="108">
        <v>45709.0</v>
      </c>
      <c r="N146" s="35" t="s">
        <v>15</v>
      </c>
      <c r="O146" s="35" t="s">
        <v>55</v>
      </c>
      <c r="P146" s="220"/>
      <c r="Q146" s="61"/>
      <c r="R146" s="61"/>
      <c r="S146" s="61"/>
      <c r="T146" s="61"/>
      <c r="U146" s="80"/>
      <c r="V146" s="80"/>
      <c r="W146" s="80"/>
    </row>
    <row r="147">
      <c r="A147" s="34">
        <v>45705.0</v>
      </c>
      <c r="B147" s="34">
        <v>45716.0</v>
      </c>
      <c r="C147" s="35">
        <v>235393.0</v>
      </c>
      <c r="D147" s="35" t="s">
        <v>117</v>
      </c>
      <c r="E147" s="34">
        <v>45474.0</v>
      </c>
      <c r="F147" s="36">
        <f t="shared" si="1"/>
        <v>7</v>
      </c>
      <c r="G147" s="37">
        <v>45622.0</v>
      </c>
      <c r="H147" s="36">
        <f t="shared" si="2"/>
        <v>3</v>
      </c>
      <c r="I147" s="35" t="s">
        <v>265</v>
      </c>
      <c r="J147" s="39"/>
      <c r="K147" s="38"/>
      <c r="L147" s="39"/>
      <c r="M147" s="39"/>
      <c r="N147" s="35" t="s">
        <v>17</v>
      </c>
      <c r="O147" s="39"/>
      <c r="P147" s="220"/>
      <c r="Q147" s="61"/>
      <c r="R147" s="61"/>
      <c r="S147" s="61"/>
      <c r="T147" s="61"/>
      <c r="U147" s="80"/>
      <c r="V147" s="80"/>
      <c r="W147" s="80"/>
    </row>
    <row r="148">
      <c r="A148" s="34">
        <v>45705.0</v>
      </c>
      <c r="B148" s="34">
        <v>45716.0</v>
      </c>
      <c r="C148" s="35">
        <v>236624.0</v>
      </c>
      <c r="D148" s="35" t="s">
        <v>117</v>
      </c>
      <c r="E148" s="34">
        <v>45474.0</v>
      </c>
      <c r="F148" s="36">
        <f t="shared" si="1"/>
        <v>7</v>
      </c>
      <c r="G148" s="34">
        <v>45635.0</v>
      </c>
      <c r="H148" s="36">
        <f t="shared" si="2"/>
        <v>2</v>
      </c>
      <c r="I148" s="35" t="s">
        <v>268</v>
      </c>
      <c r="J148" s="35" t="s">
        <v>31</v>
      </c>
      <c r="K148" s="38"/>
      <c r="L148" s="39"/>
      <c r="M148" s="39"/>
      <c r="N148" s="35" t="s">
        <v>17</v>
      </c>
      <c r="O148" s="39"/>
      <c r="P148" s="220"/>
      <c r="Q148" s="61"/>
      <c r="R148" s="61"/>
      <c r="S148" s="61"/>
      <c r="T148" s="61"/>
      <c r="U148" s="80"/>
      <c r="V148" s="80"/>
      <c r="W148" s="80"/>
    </row>
    <row r="149">
      <c r="A149" s="34">
        <v>45705.0</v>
      </c>
      <c r="B149" s="34">
        <v>45713.0</v>
      </c>
      <c r="C149" s="35">
        <v>234539.0</v>
      </c>
      <c r="D149" s="35" t="s">
        <v>117</v>
      </c>
      <c r="E149" s="34">
        <v>45597.0</v>
      </c>
      <c r="F149" s="36">
        <f t="shared" si="1"/>
        <v>3</v>
      </c>
      <c r="G149" s="37">
        <v>45614.0</v>
      </c>
      <c r="H149" s="36">
        <f t="shared" si="2"/>
        <v>3</v>
      </c>
      <c r="I149" s="35" t="s">
        <v>268</v>
      </c>
      <c r="J149" s="35">
        <v>301.0</v>
      </c>
      <c r="K149" s="48" t="s">
        <v>652</v>
      </c>
      <c r="L149" s="35" t="s">
        <v>54</v>
      </c>
      <c r="M149" s="108">
        <v>45713.0</v>
      </c>
      <c r="N149" s="35" t="s">
        <v>15</v>
      </c>
      <c r="O149" s="35" t="s">
        <v>55</v>
      </c>
      <c r="P149" s="220"/>
      <c r="Q149" s="61"/>
      <c r="R149" s="61"/>
      <c r="S149" s="61"/>
      <c r="T149" s="61"/>
      <c r="U149" s="80"/>
      <c r="V149" s="80"/>
      <c r="W149" s="80"/>
    </row>
    <row r="150">
      <c r="A150" s="34">
        <v>45705.0</v>
      </c>
      <c r="B150" s="34">
        <v>45716.0</v>
      </c>
      <c r="C150" s="35">
        <v>140068.0</v>
      </c>
      <c r="D150" s="35" t="s">
        <v>125</v>
      </c>
      <c r="E150" s="34">
        <v>44621.0</v>
      </c>
      <c r="F150" s="36">
        <f t="shared" si="1"/>
        <v>35</v>
      </c>
      <c r="G150" s="34">
        <v>44782.0</v>
      </c>
      <c r="H150" s="36">
        <f t="shared" si="2"/>
        <v>30</v>
      </c>
      <c r="I150" s="35" t="s">
        <v>62</v>
      </c>
      <c r="J150" s="35">
        <v>105.0</v>
      </c>
      <c r="K150" s="38"/>
      <c r="L150" s="39"/>
      <c r="M150" s="39"/>
      <c r="N150" s="35" t="s">
        <v>17</v>
      </c>
      <c r="O150" s="39"/>
      <c r="P150" s="220"/>
      <c r="Q150" s="61"/>
      <c r="R150" s="61"/>
      <c r="S150" s="61"/>
      <c r="T150" s="61"/>
      <c r="U150" s="80"/>
      <c r="V150" s="80"/>
      <c r="W150" s="80"/>
    </row>
    <row r="151">
      <c r="A151" s="34">
        <v>45705.0</v>
      </c>
      <c r="B151" s="34">
        <v>45716.0</v>
      </c>
      <c r="C151" s="35">
        <v>189119.0</v>
      </c>
      <c r="D151" s="35" t="s">
        <v>125</v>
      </c>
      <c r="E151" s="34">
        <v>45170.0</v>
      </c>
      <c r="F151" s="36">
        <f t="shared" si="1"/>
        <v>17</v>
      </c>
      <c r="G151" s="37">
        <v>45210.0</v>
      </c>
      <c r="H151" s="36">
        <f t="shared" si="2"/>
        <v>16</v>
      </c>
      <c r="I151" s="35" t="s">
        <v>62</v>
      </c>
      <c r="J151" s="35">
        <v>106.0</v>
      </c>
      <c r="K151" s="38"/>
      <c r="L151" s="39"/>
      <c r="M151" s="39"/>
      <c r="N151" s="35" t="s">
        <v>17</v>
      </c>
      <c r="O151" s="39"/>
      <c r="P151" s="220"/>
      <c r="Q151" s="61"/>
      <c r="R151" s="61"/>
      <c r="S151" s="61"/>
      <c r="T151" s="61"/>
      <c r="U151" s="80"/>
      <c r="V151" s="80"/>
      <c r="W151" s="80"/>
    </row>
    <row r="152">
      <c r="A152" s="34">
        <v>45705.0</v>
      </c>
      <c r="B152" s="34">
        <v>45716.0</v>
      </c>
      <c r="C152" s="35">
        <v>221577.0</v>
      </c>
      <c r="D152" s="35" t="s">
        <v>125</v>
      </c>
      <c r="E152" s="34">
        <v>44866.0</v>
      </c>
      <c r="F152" s="36">
        <f t="shared" si="1"/>
        <v>27</v>
      </c>
      <c r="G152" s="34">
        <v>45489.0</v>
      </c>
      <c r="H152" s="36">
        <f t="shared" si="2"/>
        <v>7</v>
      </c>
      <c r="I152" s="35" t="s">
        <v>49</v>
      </c>
      <c r="J152" s="39"/>
      <c r="K152" s="38"/>
      <c r="L152" s="39"/>
      <c r="M152" s="39"/>
      <c r="N152" s="35" t="s">
        <v>17</v>
      </c>
      <c r="O152" s="39"/>
      <c r="P152" s="220"/>
      <c r="Q152" s="61"/>
      <c r="R152" s="61"/>
      <c r="S152" s="61"/>
      <c r="T152" s="61"/>
      <c r="U152" s="80"/>
      <c r="V152" s="80"/>
      <c r="W152" s="80"/>
    </row>
    <row r="153">
      <c r="A153" s="34">
        <v>45705.0</v>
      </c>
      <c r="B153" s="34">
        <v>45708.0</v>
      </c>
      <c r="C153" s="35">
        <v>187533.0</v>
      </c>
      <c r="D153" s="35" t="s">
        <v>125</v>
      </c>
      <c r="E153" s="34">
        <v>45108.0</v>
      </c>
      <c r="F153" s="36">
        <f t="shared" si="1"/>
        <v>19</v>
      </c>
      <c r="G153" s="34">
        <v>45196.0</v>
      </c>
      <c r="H153" s="36">
        <f t="shared" si="2"/>
        <v>17</v>
      </c>
      <c r="I153" s="35" t="s">
        <v>39</v>
      </c>
      <c r="J153" s="35">
        <v>524.0</v>
      </c>
      <c r="K153" s="48" t="s">
        <v>652</v>
      </c>
      <c r="L153" s="35" t="s">
        <v>54</v>
      </c>
      <c r="M153" s="224">
        <v>45708.0</v>
      </c>
      <c r="N153" s="35" t="s">
        <v>20</v>
      </c>
      <c r="O153" s="35" t="s">
        <v>350</v>
      </c>
      <c r="P153" s="220"/>
      <c r="Q153" s="61"/>
      <c r="R153" s="61"/>
      <c r="S153" s="61"/>
      <c r="T153" s="61"/>
      <c r="U153" s="80"/>
      <c r="V153" s="80"/>
      <c r="W153" s="80"/>
    </row>
    <row r="154">
      <c r="A154" s="34">
        <v>45705.0</v>
      </c>
      <c r="B154" s="34">
        <v>45716.0</v>
      </c>
      <c r="C154" s="35">
        <v>233681.0</v>
      </c>
      <c r="D154" s="35" t="s">
        <v>125</v>
      </c>
      <c r="E154" s="34">
        <v>45474.0</v>
      </c>
      <c r="F154" s="36">
        <f t="shared" si="1"/>
        <v>7</v>
      </c>
      <c r="G154" s="34">
        <v>45603.0</v>
      </c>
      <c r="H154" s="36">
        <f t="shared" si="2"/>
        <v>3</v>
      </c>
      <c r="I154" s="35" t="s">
        <v>46</v>
      </c>
      <c r="J154" s="35" t="s">
        <v>31</v>
      </c>
      <c r="K154" s="38"/>
      <c r="L154" s="39"/>
      <c r="M154" s="39"/>
      <c r="N154" s="35" t="s">
        <v>17</v>
      </c>
      <c r="O154" s="39"/>
      <c r="P154" s="220"/>
      <c r="Q154" s="61"/>
      <c r="R154" s="61"/>
      <c r="S154" s="61"/>
      <c r="T154" s="61"/>
      <c r="U154" s="80"/>
      <c r="V154" s="80"/>
      <c r="W154" s="80"/>
    </row>
    <row r="155">
      <c r="A155" s="34">
        <v>45705.0</v>
      </c>
      <c r="B155" s="34">
        <v>45716.0</v>
      </c>
      <c r="C155" s="35">
        <v>240876.0</v>
      </c>
      <c r="D155" s="35" t="s">
        <v>125</v>
      </c>
      <c r="E155" s="34">
        <v>45413.0</v>
      </c>
      <c r="F155" s="36">
        <f t="shared" si="1"/>
        <v>9</v>
      </c>
      <c r="G155" s="34">
        <v>45687.0</v>
      </c>
      <c r="H155" s="36">
        <f t="shared" si="2"/>
        <v>0</v>
      </c>
      <c r="I155" s="35" t="s">
        <v>46</v>
      </c>
      <c r="J155" s="35" t="s">
        <v>31</v>
      </c>
      <c r="K155" s="38"/>
      <c r="L155" s="39"/>
      <c r="M155" s="39"/>
      <c r="N155" s="35" t="s">
        <v>17</v>
      </c>
      <c r="O155" s="39"/>
      <c r="P155" s="220"/>
      <c r="Q155" s="61"/>
      <c r="R155" s="61"/>
      <c r="S155" s="61"/>
      <c r="T155" s="61"/>
      <c r="U155" s="80"/>
      <c r="V155" s="80"/>
      <c r="W155" s="80"/>
    </row>
    <row r="156">
      <c r="A156" s="34">
        <v>45705.0</v>
      </c>
      <c r="B156" s="34">
        <v>45716.0</v>
      </c>
      <c r="C156" s="35">
        <v>178628.0</v>
      </c>
      <c r="D156" s="35" t="s">
        <v>128</v>
      </c>
      <c r="E156" s="34">
        <v>44927.0</v>
      </c>
      <c r="F156" s="36">
        <f t="shared" si="1"/>
        <v>25</v>
      </c>
      <c r="G156" s="34">
        <v>45124.0</v>
      </c>
      <c r="H156" s="36">
        <f t="shared" si="2"/>
        <v>19</v>
      </c>
      <c r="I156" s="35" t="s">
        <v>265</v>
      </c>
      <c r="J156" s="39"/>
      <c r="K156" s="38"/>
      <c r="L156" s="39"/>
      <c r="M156" s="39"/>
      <c r="N156" s="35" t="s">
        <v>17</v>
      </c>
      <c r="O156" s="39"/>
      <c r="P156" s="220"/>
      <c r="Q156" s="61"/>
      <c r="R156" s="61"/>
      <c r="S156" s="61"/>
      <c r="T156" s="61"/>
      <c r="U156" s="80"/>
      <c r="V156" s="80"/>
      <c r="W156" s="80"/>
    </row>
    <row r="157">
      <c r="A157" s="34">
        <v>45705.0</v>
      </c>
      <c r="B157" s="34">
        <v>45716.0</v>
      </c>
      <c r="C157" s="35">
        <v>194590.0</v>
      </c>
      <c r="D157" s="35" t="s">
        <v>128</v>
      </c>
      <c r="E157" s="34">
        <v>45261.0</v>
      </c>
      <c r="F157" s="36">
        <f t="shared" si="1"/>
        <v>14</v>
      </c>
      <c r="G157" s="34">
        <v>45267.0</v>
      </c>
      <c r="H157" s="36">
        <f t="shared" si="2"/>
        <v>14</v>
      </c>
      <c r="I157" s="35" t="s">
        <v>43</v>
      </c>
      <c r="J157" s="39"/>
      <c r="K157" s="38"/>
      <c r="L157" s="39"/>
      <c r="M157" s="39"/>
      <c r="N157" s="35" t="s">
        <v>17</v>
      </c>
      <c r="O157" s="39"/>
      <c r="P157" s="220"/>
      <c r="Q157" s="61"/>
      <c r="R157" s="61"/>
      <c r="S157" s="61"/>
      <c r="T157" s="61"/>
      <c r="U157" s="80"/>
      <c r="V157" s="80"/>
      <c r="W157" s="80"/>
    </row>
    <row r="158">
      <c r="A158" s="34">
        <v>45705.0</v>
      </c>
      <c r="B158" s="34">
        <v>45705.0</v>
      </c>
      <c r="C158" s="35">
        <v>191380.0</v>
      </c>
      <c r="D158" s="35" t="s">
        <v>128</v>
      </c>
      <c r="E158" s="34">
        <v>45231.0</v>
      </c>
      <c r="F158" s="36">
        <f t="shared" si="1"/>
        <v>15</v>
      </c>
      <c r="G158" s="34">
        <v>45231.0</v>
      </c>
      <c r="H158" s="36">
        <f t="shared" si="2"/>
        <v>15</v>
      </c>
      <c r="I158" s="35" t="s">
        <v>39</v>
      </c>
      <c r="J158" s="39"/>
      <c r="K158" s="38"/>
      <c r="L158" s="39"/>
      <c r="M158" s="108">
        <v>45702.0</v>
      </c>
      <c r="N158" s="35" t="s">
        <v>21</v>
      </c>
      <c r="O158" s="35" t="s">
        <v>741</v>
      </c>
      <c r="P158" s="220"/>
      <c r="Q158" s="61"/>
      <c r="R158" s="61"/>
      <c r="S158" s="61"/>
      <c r="T158" s="61"/>
      <c r="U158" s="80"/>
      <c r="V158" s="80"/>
      <c r="W158" s="80"/>
    </row>
    <row r="159">
      <c r="A159" s="34">
        <v>45705.0</v>
      </c>
      <c r="B159" s="34">
        <v>45716.0</v>
      </c>
      <c r="C159" s="35">
        <v>213676.0</v>
      </c>
      <c r="D159" s="35" t="s">
        <v>128</v>
      </c>
      <c r="E159" s="34">
        <v>45383.0</v>
      </c>
      <c r="F159" s="36">
        <f t="shared" si="1"/>
        <v>10</v>
      </c>
      <c r="G159" s="34">
        <v>45421.0</v>
      </c>
      <c r="H159" s="36">
        <f t="shared" si="2"/>
        <v>9</v>
      </c>
      <c r="I159" s="35" t="s">
        <v>265</v>
      </c>
      <c r="J159" s="39"/>
      <c r="K159" s="38"/>
      <c r="L159" s="39"/>
      <c r="M159" s="39"/>
      <c r="N159" s="35" t="s">
        <v>17</v>
      </c>
      <c r="O159" s="39"/>
      <c r="P159" s="220"/>
      <c r="Q159" s="61"/>
      <c r="R159" s="61"/>
      <c r="S159" s="61"/>
      <c r="T159" s="61"/>
      <c r="U159" s="80"/>
      <c r="V159" s="80"/>
      <c r="W159" s="80"/>
    </row>
    <row r="160">
      <c r="A160" s="34">
        <v>45705.0</v>
      </c>
      <c r="B160" s="34">
        <v>45716.0</v>
      </c>
      <c r="C160" s="35">
        <v>234337.0</v>
      </c>
      <c r="D160" s="35" t="s">
        <v>128</v>
      </c>
      <c r="E160" s="34">
        <v>45444.0</v>
      </c>
      <c r="F160" s="36">
        <f t="shared" si="1"/>
        <v>8</v>
      </c>
      <c r="G160" s="37">
        <v>45610.0</v>
      </c>
      <c r="H160" s="36">
        <f t="shared" si="2"/>
        <v>3</v>
      </c>
      <c r="I160" s="35" t="s">
        <v>265</v>
      </c>
      <c r="J160" s="39"/>
      <c r="K160" s="38"/>
      <c r="L160" s="39"/>
      <c r="M160" s="39"/>
      <c r="N160" s="35" t="s">
        <v>17</v>
      </c>
      <c r="O160" s="39"/>
      <c r="P160" s="220"/>
      <c r="Q160" s="61"/>
      <c r="R160" s="61"/>
      <c r="S160" s="61"/>
      <c r="T160" s="61"/>
      <c r="U160" s="80"/>
      <c r="V160" s="80"/>
      <c r="W160" s="80"/>
    </row>
    <row r="161">
      <c r="A161" s="34">
        <v>45705.0</v>
      </c>
      <c r="B161" s="34">
        <v>45712.0</v>
      </c>
      <c r="C161" s="35">
        <v>218053.0</v>
      </c>
      <c r="D161" s="35" t="s">
        <v>128</v>
      </c>
      <c r="E161" s="34">
        <v>45444.0</v>
      </c>
      <c r="F161" s="36">
        <f t="shared" si="1"/>
        <v>8</v>
      </c>
      <c r="G161" s="34">
        <v>45464.0</v>
      </c>
      <c r="H161" s="36">
        <f t="shared" si="2"/>
        <v>8</v>
      </c>
      <c r="I161" s="35" t="s">
        <v>62</v>
      </c>
      <c r="J161" s="35">
        <v>105.0</v>
      </c>
      <c r="K161" s="38"/>
      <c r="L161" s="39"/>
      <c r="M161" s="39"/>
      <c r="N161" s="35" t="s">
        <v>21</v>
      </c>
      <c r="O161" s="35" t="s">
        <v>737</v>
      </c>
      <c r="P161" s="220"/>
      <c r="Q161" s="61"/>
      <c r="R161" s="61"/>
      <c r="S161" s="61"/>
      <c r="T161" s="61"/>
      <c r="U161" s="80"/>
      <c r="V161" s="80"/>
      <c r="W161" s="80"/>
    </row>
    <row r="162">
      <c r="A162" s="34">
        <v>45705.0</v>
      </c>
      <c r="B162" s="34">
        <v>45716.0</v>
      </c>
      <c r="C162" s="35">
        <v>237286.0</v>
      </c>
      <c r="D162" s="35" t="s">
        <v>129</v>
      </c>
      <c r="E162" s="34">
        <v>44713.0</v>
      </c>
      <c r="F162" s="36">
        <f t="shared" si="1"/>
        <v>32</v>
      </c>
      <c r="G162" s="37">
        <v>45643.0</v>
      </c>
      <c r="H162" s="36">
        <f t="shared" si="2"/>
        <v>2</v>
      </c>
      <c r="I162" s="35" t="s">
        <v>49</v>
      </c>
      <c r="J162" s="39"/>
      <c r="K162" s="38"/>
      <c r="L162" s="39"/>
      <c r="M162" s="39"/>
      <c r="N162" s="35" t="s">
        <v>17</v>
      </c>
      <c r="O162" s="39"/>
      <c r="P162" s="220"/>
      <c r="Q162" s="61"/>
      <c r="R162" s="61"/>
      <c r="S162" s="61"/>
      <c r="T162" s="61"/>
      <c r="U162" s="80"/>
      <c r="V162" s="80"/>
      <c r="W162" s="80"/>
    </row>
    <row r="163">
      <c r="A163" s="34">
        <v>45705.0</v>
      </c>
      <c r="B163" s="34">
        <v>45716.0</v>
      </c>
      <c r="C163" s="35">
        <v>181545.0</v>
      </c>
      <c r="D163" s="35" t="s">
        <v>129</v>
      </c>
      <c r="E163" s="34">
        <v>45047.0</v>
      </c>
      <c r="F163" s="36">
        <f t="shared" si="1"/>
        <v>21</v>
      </c>
      <c r="G163" s="34">
        <v>45146.0</v>
      </c>
      <c r="H163" s="36">
        <f t="shared" si="2"/>
        <v>18</v>
      </c>
      <c r="I163" s="35" t="s">
        <v>39</v>
      </c>
      <c r="J163" s="35">
        <v>501.0</v>
      </c>
      <c r="K163" s="38"/>
      <c r="L163" s="39"/>
      <c r="M163" s="39"/>
      <c r="N163" s="35" t="s">
        <v>17</v>
      </c>
      <c r="O163" s="39"/>
      <c r="P163" s="220"/>
      <c r="Q163" s="61"/>
      <c r="R163" s="61"/>
      <c r="S163" s="61"/>
      <c r="T163" s="61"/>
      <c r="U163" s="80"/>
      <c r="V163" s="80"/>
      <c r="W163" s="80"/>
    </row>
    <row r="164">
      <c r="A164" s="34">
        <v>45705.0</v>
      </c>
      <c r="B164" s="34">
        <v>45715.0</v>
      </c>
      <c r="C164" s="35">
        <v>192550.0</v>
      </c>
      <c r="D164" s="35" t="s">
        <v>129</v>
      </c>
      <c r="E164" s="34">
        <v>45200.0</v>
      </c>
      <c r="F164" s="36">
        <f t="shared" si="1"/>
        <v>16</v>
      </c>
      <c r="G164" s="37">
        <v>45240.0</v>
      </c>
      <c r="H164" s="36">
        <f t="shared" si="2"/>
        <v>15</v>
      </c>
      <c r="I164" s="35" t="s">
        <v>49</v>
      </c>
      <c r="J164" s="35">
        <v>218.0</v>
      </c>
      <c r="K164" s="48">
        <v>5500.0</v>
      </c>
      <c r="L164" s="35" t="s">
        <v>70</v>
      </c>
      <c r="M164" s="108">
        <v>45706.0</v>
      </c>
      <c r="N164" s="35" t="s">
        <v>20</v>
      </c>
      <c r="O164" s="35" t="s">
        <v>742</v>
      </c>
      <c r="P164" s="220"/>
      <c r="Q164" s="61"/>
      <c r="R164" s="61"/>
      <c r="S164" s="61"/>
      <c r="T164" s="61"/>
      <c r="U164" s="80"/>
      <c r="V164" s="80"/>
      <c r="W164" s="80"/>
    </row>
    <row r="165">
      <c r="A165" s="34">
        <v>45705.0</v>
      </c>
      <c r="B165" s="34">
        <v>45716.0</v>
      </c>
      <c r="C165" s="35">
        <v>230963.0</v>
      </c>
      <c r="D165" s="35" t="s">
        <v>129</v>
      </c>
      <c r="E165" s="34">
        <v>45505.0</v>
      </c>
      <c r="F165" s="36">
        <f t="shared" si="1"/>
        <v>6</v>
      </c>
      <c r="G165" s="37">
        <v>45579.0</v>
      </c>
      <c r="H165" s="36">
        <f t="shared" si="2"/>
        <v>4</v>
      </c>
      <c r="I165" s="35" t="s">
        <v>43</v>
      </c>
      <c r="J165" s="39"/>
      <c r="K165" s="38"/>
      <c r="L165" s="39"/>
      <c r="M165" s="39"/>
      <c r="N165" s="35" t="s">
        <v>17</v>
      </c>
      <c r="O165" s="39"/>
      <c r="P165" s="220"/>
      <c r="Q165" s="61"/>
      <c r="R165" s="61"/>
      <c r="S165" s="61"/>
      <c r="T165" s="61"/>
      <c r="U165" s="80"/>
      <c r="V165" s="80"/>
      <c r="W165" s="80"/>
    </row>
    <row r="166">
      <c r="A166" s="34">
        <v>45705.0</v>
      </c>
      <c r="B166" s="34">
        <v>45716.0</v>
      </c>
      <c r="C166" s="35">
        <v>221898.0</v>
      </c>
      <c r="D166" s="35" t="s">
        <v>129</v>
      </c>
      <c r="E166" s="34">
        <v>45352.0</v>
      </c>
      <c r="F166" s="36">
        <f t="shared" si="1"/>
        <v>11</v>
      </c>
      <c r="G166" s="34">
        <v>45400.0</v>
      </c>
      <c r="H166" s="36">
        <f t="shared" si="2"/>
        <v>10</v>
      </c>
      <c r="I166" s="35" t="s">
        <v>62</v>
      </c>
      <c r="J166" s="35">
        <v>105.0</v>
      </c>
      <c r="K166" s="38"/>
      <c r="L166" s="39"/>
      <c r="M166" s="39"/>
      <c r="N166" s="35" t="s">
        <v>17</v>
      </c>
      <c r="O166" s="39"/>
      <c r="P166" s="220"/>
      <c r="Q166" s="61"/>
      <c r="R166" s="61"/>
      <c r="S166" s="61"/>
      <c r="T166" s="61"/>
      <c r="U166" s="80"/>
      <c r="V166" s="80"/>
      <c r="W166" s="80"/>
    </row>
    <row r="167">
      <c r="A167" s="34">
        <v>45705.0</v>
      </c>
      <c r="B167" s="34">
        <v>45714.0</v>
      </c>
      <c r="C167" s="35">
        <v>183526.0</v>
      </c>
      <c r="D167" s="35" t="s">
        <v>132</v>
      </c>
      <c r="E167" s="34">
        <v>45139.0</v>
      </c>
      <c r="F167" s="36">
        <f t="shared" si="1"/>
        <v>18</v>
      </c>
      <c r="G167" s="34">
        <v>45169.0</v>
      </c>
      <c r="H167" s="36">
        <f t="shared" si="2"/>
        <v>17</v>
      </c>
      <c r="I167" s="35" t="s">
        <v>39</v>
      </c>
      <c r="J167" s="35">
        <v>514.0</v>
      </c>
      <c r="K167" s="48">
        <v>17000.0</v>
      </c>
      <c r="L167" s="35" t="s">
        <v>68</v>
      </c>
      <c r="M167" s="108">
        <v>45714.0</v>
      </c>
      <c r="N167" s="35" t="s">
        <v>20</v>
      </c>
      <c r="O167" s="39"/>
      <c r="P167" s="220"/>
      <c r="Q167" s="61"/>
      <c r="R167" s="61"/>
      <c r="S167" s="61"/>
      <c r="T167" s="61"/>
      <c r="U167" s="80"/>
      <c r="V167" s="80"/>
      <c r="W167" s="80"/>
    </row>
    <row r="168">
      <c r="A168" s="34">
        <v>45705.0</v>
      </c>
      <c r="B168" s="34">
        <v>45716.0</v>
      </c>
      <c r="C168" s="35">
        <v>224781.0</v>
      </c>
      <c r="D168" s="35" t="s">
        <v>132</v>
      </c>
      <c r="E168" s="34">
        <v>45444.0</v>
      </c>
      <c r="F168" s="36">
        <f t="shared" si="1"/>
        <v>8</v>
      </c>
      <c r="G168" s="34">
        <v>45517.0</v>
      </c>
      <c r="H168" s="36">
        <f t="shared" si="2"/>
        <v>6</v>
      </c>
      <c r="I168" s="35" t="s">
        <v>43</v>
      </c>
      <c r="J168" s="39"/>
      <c r="K168" s="38"/>
      <c r="L168" s="39"/>
      <c r="M168" s="39"/>
      <c r="N168" s="35" t="s">
        <v>17</v>
      </c>
      <c r="O168" s="39"/>
      <c r="P168" s="220"/>
      <c r="Q168" s="61"/>
      <c r="R168" s="61"/>
      <c r="S168" s="61"/>
      <c r="T168" s="61"/>
      <c r="U168" s="80"/>
      <c r="V168" s="80"/>
      <c r="W168" s="80"/>
    </row>
    <row r="169">
      <c r="A169" s="34">
        <v>45705.0</v>
      </c>
      <c r="B169" s="34">
        <v>45716.0</v>
      </c>
      <c r="C169" s="35">
        <v>229595.0</v>
      </c>
      <c r="D169" s="35" t="s">
        <v>132</v>
      </c>
      <c r="E169" s="34">
        <v>45536.0</v>
      </c>
      <c r="F169" s="36">
        <f t="shared" si="1"/>
        <v>5</v>
      </c>
      <c r="G169" s="34">
        <v>45574.0</v>
      </c>
      <c r="H169" s="36">
        <f t="shared" si="2"/>
        <v>4</v>
      </c>
      <c r="I169" s="35" t="s">
        <v>43</v>
      </c>
      <c r="J169" s="39"/>
      <c r="K169" s="38"/>
      <c r="L169" s="39"/>
      <c r="M169" s="39"/>
      <c r="N169" s="35" t="s">
        <v>17</v>
      </c>
      <c r="O169" s="39"/>
      <c r="P169" s="220"/>
      <c r="Q169" s="61"/>
      <c r="R169" s="61"/>
      <c r="S169" s="61"/>
      <c r="T169" s="61"/>
      <c r="U169" s="80"/>
      <c r="V169" s="80"/>
      <c r="W169" s="80"/>
    </row>
    <row r="170">
      <c r="A170" s="34">
        <v>45705.0</v>
      </c>
      <c r="B170" s="140">
        <v>45707.0</v>
      </c>
      <c r="C170" s="35">
        <v>233856.0</v>
      </c>
      <c r="D170" s="35" t="s">
        <v>132</v>
      </c>
      <c r="E170" s="34">
        <v>45566.0</v>
      </c>
      <c r="F170" s="36">
        <f t="shared" si="1"/>
        <v>4</v>
      </c>
      <c r="G170" s="37">
        <v>45607.0</v>
      </c>
      <c r="H170" s="36">
        <f t="shared" si="2"/>
        <v>3</v>
      </c>
      <c r="I170" s="35" t="s">
        <v>43</v>
      </c>
      <c r="J170" s="35">
        <v>302.0</v>
      </c>
      <c r="K170" s="48">
        <v>15000.0</v>
      </c>
      <c r="L170" s="35" t="s">
        <v>54</v>
      </c>
      <c r="M170" s="108">
        <v>45707.0</v>
      </c>
      <c r="N170" s="35" t="s">
        <v>15</v>
      </c>
      <c r="O170" s="35" t="s">
        <v>55</v>
      </c>
      <c r="P170" s="220"/>
      <c r="Q170" s="61"/>
      <c r="R170" s="61"/>
      <c r="S170" s="61"/>
      <c r="T170" s="61"/>
      <c r="U170" s="80"/>
      <c r="V170" s="80"/>
      <c r="W170" s="80"/>
    </row>
    <row r="171">
      <c r="A171" s="34">
        <v>45705.0</v>
      </c>
      <c r="B171" s="34">
        <v>45716.0</v>
      </c>
      <c r="C171" s="35">
        <v>109121.0</v>
      </c>
      <c r="D171" s="35" t="s">
        <v>134</v>
      </c>
      <c r="E171" s="34">
        <v>44501.0</v>
      </c>
      <c r="F171" s="36">
        <f t="shared" si="1"/>
        <v>39</v>
      </c>
      <c r="G171" s="37">
        <v>44558.0</v>
      </c>
      <c r="H171" s="36">
        <f t="shared" si="2"/>
        <v>38</v>
      </c>
      <c r="I171" s="35" t="s">
        <v>49</v>
      </c>
      <c r="J171" s="35">
        <v>203.0</v>
      </c>
      <c r="K171" s="48">
        <v>3500.0</v>
      </c>
      <c r="L171" s="35" t="s">
        <v>68</v>
      </c>
      <c r="M171" s="108">
        <v>45716.0</v>
      </c>
      <c r="N171" s="35" t="s">
        <v>16</v>
      </c>
      <c r="O171" s="35" t="s">
        <v>743</v>
      </c>
      <c r="P171" s="220"/>
      <c r="Q171" s="61"/>
      <c r="R171" s="61"/>
      <c r="S171" s="61"/>
      <c r="T171" s="61"/>
      <c r="U171" s="80"/>
      <c r="V171" s="80"/>
      <c r="W171" s="80"/>
    </row>
    <row r="172">
      <c r="A172" s="34">
        <v>45705.0</v>
      </c>
      <c r="B172" s="34">
        <v>45716.0</v>
      </c>
      <c r="C172" s="35">
        <v>187696.0</v>
      </c>
      <c r="D172" s="35" t="s">
        <v>134</v>
      </c>
      <c r="E172" s="34">
        <v>45139.0</v>
      </c>
      <c r="F172" s="36">
        <f t="shared" si="1"/>
        <v>18</v>
      </c>
      <c r="G172" s="34">
        <v>45197.0</v>
      </c>
      <c r="H172" s="36">
        <f t="shared" si="2"/>
        <v>17</v>
      </c>
      <c r="I172" s="35" t="s">
        <v>43</v>
      </c>
      <c r="J172" s="39"/>
      <c r="K172" s="38"/>
      <c r="L172" s="39"/>
      <c r="M172" s="39"/>
      <c r="N172" s="35" t="s">
        <v>17</v>
      </c>
      <c r="O172" s="39"/>
      <c r="P172" s="220"/>
      <c r="Q172" s="61"/>
      <c r="R172" s="61"/>
      <c r="S172" s="61"/>
      <c r="T172" s="61"/>
      <c r="U172" s="80"/>
      <c r="V172" s="80"/>
      <c r="W172" s="80"/>
    </row>
    <row r="173">
      <c r="A173" s="34">
        <v>45705.0</v>
      </c>
      <c r="B173" s="34">
        <v>45716.0</v>
      </c>
      <c r="C173" s="35">
        <v>209845.0</v>
      </c>
      <c r="D173" s="35" t="s">
        <v>134</v>
      </c>
      <c r="E173" s="34">
        <v>45323.0</v>
      </c>
      <c r="F173" s="36">
        <f t="shared" si="1"/>
        <v>12</v>
      </c>
      <c r="G173" s="34">
        <v>45392.0</v>
      </c>
      <c r="H173" s="36">
        <f t="shared" si="2"/>
        <v>10</v>
      </c>
      <c r="I173" s="35" t="s">
        <v>43</v>
      </c>
      <c r="J173" s="39"/>
      <c r="K173" s="38"/>
      <c r="L173" s="39"/>
      <c r="M173" s="39"/>
      <c r="N173" s="35" t="s">
        <v>17</v>
      </c>
      <c r="O173" s="39"/>
      <c r="P173" s="220"/>
      <c r="Q173" s="61"/>
      <c r="R173" s="61"/>
      <c r="S173" s="61"/>
      <c r="T173" s="61"/>
      <c r="U173" s="80"/>
      <c r="V173" s="80"/>
      <c r="W173" s="80"/>
    </row>
    <row r="174">
      <c r="A174" s="34">
        <v>45705.0</v>
      </c>
      <c r="B174" s="34">
        <v>45716.0</v>
      </c>
      <c r="C174" s="35">
        <v>215478.0</v>
      </c>
      <c r="D174" s="35" t="s">
        <v>134</v>
      </c>
      <c r="E174" s="34">
        <v>45383.0</v>
      </c>
      <c r="F174" s="36">
        <f t="shared" si="1"/>
        <v>10</v>
      </c>
      <c r="G174" s="34">
        <v>45434.0</v>
      </c>
      <c r="H174" s="36">
        <f t="shared" si="2"/>
        <v>9</v>
      </c>
      <c r="I174" s="35" t="s">
        <v>43</v>
      </c>
      <c r="J174" s="39"/>
      <c r="K174" s="38"/>
      <c r="L174" s="39"/>
      <c r="M174" s="39"/>
      <c r="N174" s="35" t="s">
        <v>17</v>
      </c>
      <c r="O174" s="39"/>
      <c r="P174" s="220"/>
      <c r="Q174" s="61"/>
      <c r="R174" s="61"/>
      <c r="S174" s="61"/>
      <c r="T174" s="61"/>
      <c r="U174" s="80"/>
      <c r="V174" s="80"/>
      <c r="W174" s="80"/>
    </row>
    <row r="175">
      <c r="A175" s="34">
        <v>45705.0</v>
      </c>
      <c r="B175" s="34">
        <v>45715.0</v>
      </c>
      <c r="C175" s="35">
        <v>213208.0</v>
      </c>
      <c r="D175" s="35" t="s">
        <v>134</v>
      </c>
      <c r="E175" s="34">
        <v>45383.0</v>
      </c>
      <c r="F175" s="36">
        <f t="shared" si="1"/>
        <v>10</v>
      </c>
      <c r="G175" s="34">
        <v>45432.0</v>
      </c>
      <c r="H175" s="36">
        <f t="shared" si="2"/>
        <v>9</v>
      </c>
      <c r="I175" s="35" t="s">
        <v>49</v>
      </c>
      <c r="J175" s="225" t="s">
        <v>401</v>
      </c>
      <c r="K175" s="48">
        <v>40000.0</v>
      </c>
      <c r="L175" s="35" t="s">
        <v>70</v>
      </c>
      <c r="M175" s="108">
        <v>45713.0</v>
      </c>
      <c r="N175" s="35" t="s">
        <v>20</v>
      </c>
      <c r="O175" s="35"/>
      <c r="P175" s="220"/>
      <c r="Q175" s="61"/>
      <c r="R175" s="61"/>
      <c r="S175" s="61"/>
      <c r="T175" s="61"/>
      <c r="U175" s="80"/>
      <c r="V175" s="80"/>
      <c r="W175" s="80"/>
    </row>
    <row r="176">
      <c r="A176" s="34">
        <v>45706.0</v>
      </c>
      <c r="B176" s="34">
        <v>45706.0</v>
      </c>
      <c r="C176" s="35">
        <v>221246.0</v>
      </c>
      <c r="D176" s="35" t="s">
        <v>134</v>
      </c>
      <c r="E176" s="34">
        <v>45474.0</v>
      </c>
      <c r="F176" s="36">
        <f t="shared" si="1"/>
        <v>7</v>
      </c>
      <c r="G176" s="34">
        <v>45485.0</v>
      </c>
      <c r="H176" s="36">
        <f t="shared" si="2"/>
        <v>7</v>
      </c>
      <c r="I176" s="35" t="s">
        <v>265</v>
      </c>
      <c r="J176" s="35">
        <v>88.0</v>
      </c>
      <c r="K176" s="48">
        <v>8000.0</v>
      </c>
      <c r="L176" s="35" t="s">
        <v>68</v>
      </c>
      <c r="M176" s="108">
        <v>45706.0</v>
      </c>
      <c r="N176" s="35" t="s">
        <v>15</v>
      </c>
      <c r="O176" s="35" t="s">
        <v>55</v>
      </c>
      <c r="P176" s="220"/>
      <c r="Q176" s="61"/>
      <c r="R176" s="61"/>
      <c r="S176" s="61"/>
      <c r="T176" s="61"/>
      <c r="U176" s="80"/>
      <c r="V176" s="80"/>
      <c r="W176" s="80"/>
    </row>
    <row r="177">
      <c r="A177" s="34">
        <v>45705.0</v>
      </c>
      <c r="B177" s="34">
        <v>45716.0</v>
      </c>
      <c r="C177" s="35">
        <v>231054.0</v>
      </c>
      <c r="D177" s="35" t="s">
        <v>134</v>
      </c>
      <c r="E177" s="34">
        <v>45536.0</v>
      </c>
      <c r="F177" s="36">
        <f t="shared" si="1"/>
        <v>5</v>
      </c>
      <c r="G177" s="37">
        <v>45593.0</v>
      </c>
      <c r="H177" s="36">
        <f t="shared" si="2"/>
        <v>4</v>
      </c>
      <c r="I177" s="35" t="s">
        <v>43</v>
      </c>
      <c r="J177" s="39"/>
      <c r="K177" s="38"/>
      <c r="L177" s="39"/>
      <c r="M177" s="39"/>
      <c r="N177" s="35" t="s">
        <v>17</v>
      </c>
      <c r="O177" s="39"/>
      <c r="P177" s="220"/>
      <c r="Q177" s="61"/>
      <c r="R177" s="61"/>
      <c r="S177" s="61"/>
      <c r="T177" s="61"/>
      <c r="U177" s="80"/>
      <c r="V177" s="80"/>
      <c r="W177" s="80"/>
    </row>
    <row r="178">
      <c r="A178" s="34">
        <v>45705.0</v>
      </c>
      <c r="B178" s="34">
        <v>45716.0</v>
      </c>
      <c r="C178" s="35">
        <v>119940.0</v>
      </c>
      <c r="D178" s="35" t="s">
        <v>65</v>
      </c>
      <c r="E178" s="34">
        <v>44593.0</v>
      </c>
      <c r="F178" s="36">
        <f t="shared" si="1"/>
        <v>36</v>
      </c>
      <c r="G178" s="34">
        <v>44636.0</v>
      </c>
      <c r="H178" s="36">
        <f t="shared" si="2"/>
        <v>35</v>
      </c>
      <c r="I178" s="35" t="s">
        <v>139</v>
      </c>
      <c r="J178" s="39"/>
      <c r="K178" s="38"/>
      <c r="L178" s="39"/>
      <c r="M178" s="39"/>
      <c r="N178" s="35" t="s">
        <v>17</v>
      </c>
      <c r="O178" s="39"/>
      <c r="P178" s="220"/>
      <c r="Q178" s="61"/>
      <c r="R178" s="61"/>
      <c r="S178" s="61"/>
      <c r="T178" s="61"/>
      <c r="U178" s="80"/>
      <c r="V178" s="80"/>
      <c r="W178" s="80"/>
    </row>
    <row r="179">
      <c r="A179" s="34">
        <v>45705.0</v>
      </c>
      <c r="B179" s="34">
        <v>45716.0</v>
      </c>
      <c r="C179" s="35">
        <v>76750.0</v>
      </c>
      <c r="D179" s="35" t="s">
        <v>559</v>
      </c>
      <c r="E179" s="34">
        <v>44136.0</v>
      </c>
      <c r="F179" s="36">
        <f t="shared" si="1"/>
        <v>51</v>
      </c>
      <c r="G179" s="34">
        <v>44228.0</v>
      </c>
      <c r="H179" s="36">
        <f t="shared" si="2"/>
        <v>48</v>
      </c>
      <c r="I179" s="35" t="s">
        <v>139</v>
      </c>
      <c r="J179" s="39"/>
      <c r="K179" s="38"/>
      <c r="L179" s="39"/>
      <c r="M179" s="39"/>
      <c r="N179" s="35" t="s">
        <v>17</v>
      </c>
      <c r="O179" s="39"/>
      <c r="P179" s="220"/>
      <c r="Q179" s="61"/>
      <c r="R179" s="61"/>
      <c r="S179" s="61"/>
      <c r="T179" s="61"/>
      <c r="U179" s="80"/>
      <c r="V179" s="80"/>
      <c r="W179" s="80"/>
    </row>
    <row r="180">
      <c r="A180" s="34">
        <v>45705.0</v>
      </c>
      <c r="B180" s="34">
        <v>45713.0</v>
      </c>
      <c r="C180" s="35">
        <v>172873.0</v>
      </c>
      <c r="D180" s="35" t="s">
        <v>134</v>
      </c>
      <c r="E180" s="34">
        <v>44958.0</v>
      </c>
      <c r="F180" s="36">
        <f t="shared" si="1"/>
        <v>24</v>
      </c>
      <c r="G180" s="34">
        <v>45083.0</v>
      </c>
      <c r="H180" s="36">
        <f t="shared" si="2"/>
        <v>20</v>
      </c>
      <c r="I180" s="35" t="s">
        <v>139</v>
      </c>
      <c r="J180" s="35">
        <v>718.0</v>
      </c>
      <c r="K180" s="48" t="s">
        <v>74</v>
      </c>
      <c r="L180" s="35" t="s">
        <v>54</v>
      </c>
      <c r="M180" s="224">
        <v>45952.0</v>
      </c>
      <c r="N180" s="35" t="s">
        <v>87</v>
      </c>
      <c r="O180" s="35" t="s">
        <v>744</v>
      </c>
      <c r="P180" s="220"/>
      <c r="Q180" s="61"/>
      <c r="R180" s="61"/>
      <c r="S180" s="61"/>
      <c r="T180" s="61"/>
      <c r="U180" s="80"/>
      <c r="V180" s="80"/>
      <c r="W180" s="80"/>
    </row>
    <row r="181">
      <c r="A181" s="34">
        <v>45705.0</v>
      </c>
      <c r="B181" s="34">
        <v>45716.0</v>
      </c>
      <c r="C181" s="35">
        <v>150176.0</v>
      </c>
      <c r="D181" s="35" t="s">
        <v>125</v>
      </c>
      <c r="E181" s="34">
        <v>44531.0</v>
      </c>
      <c r="F181" s="36">
        <f t="shared" si="1"/>
        <v>38</v>
      </c>
      <c r="G181" s="34">
        <v>44873.0</v>
      </c>
      <c r="H181" s="36">
        <f t="shared" si="2"/>
        <v>27</v>
      </c>
      <c r="I181" s="35" t="s">
        <v>139</v>
      </c>
      <c r="J181" s="39"/>
      <c r="K181" s="38"/>
      <c r="L181" s="39"/>
      <c r="M181" s="39"/>
      <c r="N181" s="35" t="s">
        <v>17</v>
      </c>
      <c r="O181" s="39"/>
      <c r="P181" s="220"/>
      <c r="Q181" s="61"/>
      <c r="R181" s="61"/>
      <c r="S181" s="61"/>
      <c r="T181" s="61"/>
      <c r="U181" s="80"/>
      <c r="V181" s="80"/>
      <c r="W181" s="80"/>
    </row>
    <row r="182">
      <c r="A182" s="34">
        <v>45705.0</v>
      </c>
      <c r="B182" s="34">
        <v>45716.0</v>
      </c>
      <c r="C182" s="35">
        <v>125465.0</v>
      </c>
      <c r="D182" s="35" t="s">
        <v>102</v>
      </c>
      <c r="E182" s="34">
        <v>44621.0</v>
      </c>
      <c r="F182" s="36">
        <f t="shared" si="1"/>
        <v>35</v>
      </c>
      <c r="G182" s="34">
        <v>44652.0</v>
      </c>
      <c r="H182" s="36">
        <f t="shared" si="2"/>
        <v>34</v>
      </c>
      <c r="I182" s="35" t="s">
        <v>139</v>
      </c>
      <c r="J182" s="39"/>
      <c r="K182" s="38"/>
      <c r="L182" s="39"/>
      <c r="M182" s="39"/>
      <c r="N182" s="35" t="s">
        <v>17</v>
      </c>
      <c r="O182" s="39"/>
      <c r="P182" s="220"/>
      <c r="Q182" s="61"/>
      <c r="R182" s="61"/>
      <c r="S182" s="61"/>
      <c r="T182" s="61"/>
      <c r="U182" s="80"/>
      <c r="V182" s="80"/>
      <c r="W182" s="80"/>
    </row>
    <row r="183">
      <c r="A183" s="34">
        <v>45705.0</v>
      </c>
      <c r="B183" s="34">
        <v>45716.0</v>
      </c>
      <c r="C183" s="35">
        <v>98979.0</v>
      </c>
      <c r="D183" s="35" t="s">
        <v>84</v>
      </c>
      <c r="E183" s="34">
        <v>44287.0</v>
      </c>
      <c r="F183" s="36">
        <f t="shared" si="1"/>
        <v>46</v>
      </c>
      <c r="G183" s="34">
        <v>44440.0</v>
      </c>
      <c r="H183" s="36">
        <f t="shared" si="2"/>
        <v>41</v>
      </c>
      <c r="I183" s="35" t="s">
        <v>139</v>
      </c>
      <c r="J183" s="39"/>
      <c r="K183" s="38"/>
      <c r="L183" s="39"/>
      <c r="M183" s="39"/>
      <c r="N183" s="35" t="s">
        <v>17</v>
      </c>
      <c r="O183" s="39"/>
      <c r="P183" s="220"/>
      <c r="Q183" s="61"/>
      <c r="R183" s="61"/>
      <c r="S183" s="61"/>
      <c r="T183" s="61"/>
      <c r="U183" s="80"/>
      <c r="V183" s="80"/>
      <c r="W183" s="80"/>
    </row>
    <row r="184">
      <c r="A184" s="34">
        <v>45705.0</v>
      </c>
      <c r="B184" s="34">
        <v>45716.0</v>
      </c>
      <c r="C184" s="35">
        <v>129238.0</v>
      </c>
      <c r="D184" s="35" t="s">
        <v>426</v>
      </c>
      <c r="E184" s="34">
        <v>44652.0</v>
      </c>
      <c r="F184" s="36">
        <f t="shared" si="1"/>
        <v>34</v>
      </c>
      <c r="G184" s="34">
        <v>44699.0</v>
      </c>
      <c r="H184" s="36">
        <f t="shared" si="2"/>
        <v>33</v>
      </c>
      <c r="I184" s="35" t="s">
        <v>139</v>
      </c>
      <c r="J184" s="39"/>
      <c r="K184" s="38"/>
      <c r="L184" s="39"/>
      <c r="M184" s="39"/>
      <c r="N184" s="35" t="s">
        <v>17</v>
      </c>
      <c r="O184" s="39"/>
      <c r="P184" s="220"/>
      <c r="Q184" s="61"/>
      <c r="R184" s="61"/>
      <c r="S184" s="61"/>
      <c r="T184" s="61"/>
      <c r="U184" s="80"/>
      <c r="V184" s="80"/>
      <c r="W184" s="80"/>
    </row>
    <row r="185">
      <c r="A185" s="34">
        <v>45705.0</v>
      </c>
      <c r="B185" s="34">
        <v>45716.0</v>
      </c>
      <c r="C185" s="35">
        <v>57269.0</v>
      </c>
      <c r="D185" s="35" t="s">
        <v>48</v>
      </c>
      <c r="E185" s="34">
        <v>43891.0</v>
      </c>
      <c r="F185" s="36">
        <f t="shared" si="1"/>
        <v>59</v>
      </c>
      <c r="G185" s="34">
        <v>44026.0</v>
      </c>
      <c r="H185" s="36">
        <f t="shared" si="2"/>
        <v>55</v>
      </c>
      <c r="I185" s="35" t="s">
        <v>139</v>
      </c>
      <c r="J185" s="39"/>
      <c r="K185" s="38"/>
      <c r="L185" s="39"/>
      <c r="M185" s="39"/>
      <c r="N185" s="35" t="s">
        <v>17</v>
      </c>
      <c r="O185" s="39"/>
      <c r="P185" s="220"/>
      <c r="Q185" s="61"/>
      <c r="R185" s="61"/>
      <c r="S185" s="61"/>
      <c r="T185" s="61"/>
      <c r="U185" s="80"/>
      <c r="V185" s="80"/>
      <c r="W185" s="80"/>
    </row>
    <row r="186">
      <c r="A186" s="34">
        <v>45705.0</v>
      </c>
      <c r="B186" s="34">
        <v>45716.0</v>
      </c>
      <c r="C186" s="35">
        <v>35608.0</v>
      </c>
      <c r="D186" s="35" t="s">
        <v>84</v>
      </c>
      <c r="E186" s="34">
        <v>43709.0</v>
      </c>
      <c r="F186" s="36">
        <f t="shared" si="1"/>
        <v>65</v>
      </c>
      <c r="G186" s="37">
        <v>43819.0</v>
      </c>
      <c r="H186" s="36">
        <f t="shared" si="2"/>
        <v>62</v>
      </c>
      <c r="I186" s="35" t="s">
        <v>136</v>
      </c>
      <c r="J186" s="39"/>
      <c r="K186" s="38"/>
      <c r="L186" s="39"/>
      <c r="M186" s="39"/>
      <c r="N186" s="35" t="s">
        <v>17</v>
      </c>
      <c r="O186" s="39"/>
      <c r="P186" s="220"/>
      <c r="Q186" s="61"/>
      <c r="R186" s="61"/>
      <c r="S186" s="61"/>
      <c r="T186" s="61"/>
      <c r="U186" s="80"/>
      <c r="V186" s="80"/>
      <c r="W186" s="80"/>
    </row>
    <row r="187">
      <c r="A187" s="34">
        <v>45705.0</v>
      </c>
      <c r="B187" s="34">
        <v>45716.0</v>
      </c>
      <c r="C187" s="35">
        <v>66548.0</v>
      </c>
      <c r="D187" s="35" t="s">
        <v>117</v>
      </c>
      <c r="E187" s="34">
        <v>43922.0</v>
      </c>
      <c r="F187" s="36">
        <f t="shared" si="1"/>
        <v>58</v>
      </c>
      <c r="G187" s="34">
        <v>44112.0</v>
      </c>
      <c r="H187" s="36">
        <f t="shared" si="2"/>
        <v>52</v>
      </c>
      <c r="I187" s="35" t="s">
        <v>139</v>
      </c>
      <c r="J187" s="39"/>
      <c r="K187" s="38"/>
      <c r="L187" s="39"/>
      <c r="M187" s="39"/>
      <c r="N187" s="35" t="s">
        <v>17</v>
      </c>
      <c r="O187" s="39"/>
      <c r="P187" s="220"/>
      <c r="Q187" s="61"/>
      <c r="R187" s="61"/>
      <c r="S187" s="61"/>
      <c r="T187" s="61"/>
      <c r="U187" s="80"/>
      <c r="V187" s="80"/>
      <c r="W187" s="80"/>
    </row>
    <row r="188">
      <c r="A188" s="34">
        <v>45705.0</v>
      </c>
      <c r="B188" s="34">
        <v>45714.0</v>
      </c>
      <c r="C188" s="35">
        <v>210645.0</v>
      </c>
      <c r="D188" s="35" t="s">
        <v>79</v>
      </c>
      <c r="E188" s="34">
        <v>45323.0</v>
      </c>
      <c r="F188" s="36">
        <f t="shared" si="1"/>
        <v>12</v>
      </c>
      <c r="G188" s="34">
        <v>45397.0</v>
      </c>
      <c r="H188" s="36">
        <f t="shared" si="2"/>
        <v>10</v>
      </c>
      <c r="I188" s="35" t="s">
        <v>268</v>
      </c>
      <c r="J188" s="35" t="s">
        <v>69</v>
      </c>
      <c r="K188" s="48" t="s">
        <v>652</v>
      </c>
      <c r="L188" s="35" t="s">
        <v>54</v>
      </c>
      <c r="M188" s="108">
        <v>45714.0</v>
      </c>
      <c r="N188" s="35" t="s">
        <v>15</v>
      </c>
      <c r="O188" s="35" t="s">
        <v>190</v>
      </c>
      <c r="P188" s="220"/>
      <c r="Q188" s="61"/>
      <c r="R188" s="61"/>
      <c r="S188" s="61"/>
      <c r="T188" s="61"/>
      <c r="U188" s="80"/>
      <c r="V188" s="80"/>
      <c r="W188" s="80"/>
    </row>
    <row r="189">
      <c r="A189" s="34">
        <v>45705.0</v>
      </c>
      <c r="B189" s="34">
        <v>45716.0</v>
      </c>
      <c r="C189" s="35">
        <v>154008.0</v>
      </c>
      <c r="D189" s="35" t="s">
        <v>48</v>
      </c>
      <c r="E189" s="34">
        <v>44805.0</v>
      </c>
      <c r="F189" s="36">
        <f t="shared" si="1"/>
        <v>29</v>
      </c>
      <c r="G189" s="37">
        <v>44915.0</v>
      </c>
      <c r="H189" s="36">
        <f t="shared" si="2"/>
        <v>26</v>
      </c>
      <c r="I189" s="35" t="s">
        <v>49</v>
      </c>
      <c r="J189" s="39"/>
      <c r="K189" s="38"/>
      <c r="L189" s="39"/>
      <c r="M189" s="39"/>
      <c r="N189" s="35" t="s">
        <v>17</v>
      </c>
      <c r="O189" s="39"/>
      <c r="P189" s="220"/>
      <c r="Q189" s="61"/>
      <c r="R189" s="61"/>
      <c r="S189" s="61"/>
      <c r="T189" s="61"/>
      <c r="U189" s="80"/>
      <c r="V189" s="80"/>
      <c r="W189" s="80"/>
    </row>
    <row r="190">
      <c r="A190" s="34">
        <v>45705.0</v>
      </c>
      <c r="B190" s="34">
        <v>45716.0</v>
      </c>
      <c r="C190" s="35">
        <v>191892.0</v>
      </c>
      <c r="D190" s="35" t="s">
        <v>84</v>
      </c>
      <c r="E190" s="34">
        <v>45200.0</v>
      </c>
      <c r="F190" s="36">
        <f t="shared" si="1"/>
        <v>16</v>
      </c>
      <c r="G190" s="37">
        <v>45240.0</v>
      </c>
      <c r="H190" s="36">
        <f t="shared" si="2"/>
        <v>15</v>
      </c>
      <c r="I190" s="35" t="s">
        <v>39</v>
      </c>
      <c r="J190" s="35">
        <v>501.0</v>
      </c>
      <c r="K190" s="38"/>
      <c r="L190" s="39"/>
      <c r="M190" s="39"/>
      <c r="N190" s="35" t="s">
        <v>17</v>
      </c>
      <c r="O190" s="39"/>
      <c r="P190" s="220"/>
      <c r="Q190" s="61"/>
      <c r="R190" s="61"/>
      <c r="S190" s="61"/>
      <c r="T190" s="61"/>
      <c r="U190" s="80"/>
      <c r="V190" s="80"/>
      <c r="W190" s="80"/>
    </row>
    <row r="191">
      <c r="A191" s="34">
        <v>45705.0</v>
      </c>
      <c r="B191" s="34">
        <v>45716.0</v>
      </c>
      <c r="C191" s="35">
        <v>224638.0</v>
      </c>
      <c r="D191" s="35" t="s">
        <v>65</v>
      </c>
      <c r="E191" s="34">
        <v>44896.0</v>
      </c>
      <c r="F191" s="36">
        <f t="shared" si="1"/>
        <v>26</v>
      </c>
      <c r="G191" s="34">
        <v>45516.0</v>
      </c>
      <c r="H191" s="36">
        <f t="shared" si="2"/>
        <v>6</v>
      </c>
      <c r="I191" s="35" t="s">
        <v>67</v>
      </c>
      <c r="J191" s="39"/>
      <c r="K191" s="38"/>
      <c r="L191" s="39"/>
      <c r="M191" s="39"/>
      <c r="N191" s="35" t="s">
        <v>17</v>
      </c>
      <c r="O191" s="39"/>
      <c r="P191" s="220"/>
      <c r="Q191" s="61"/>
      <c r="R191" s="61"/>
      <c r="S191" s="61"/>
      <c r="T191" s="61"/>
      <c r="U191" s="80"/>
      <c r="V191" s="80"/>
      <c r="W191" s="80"/>
    </row>
    <row r="192">
      <c r="A192" s="34">
        <v>45705.0</v>
      </c>
      <c r="B192" s="34">
        <v>45716.0</v>
      </c>
      <c r="C192" s="35">
        <v>202766.0</v>
      </c>
      <c r="D192" s="35" t="s">
        <v>89</v>
      </c>
      <c r="E192" s="34">
        <v>45292.0</v>
      </c>
      <c r="F192" s="36">
        <f t="shared" si="1"/>
        <v>13</v>
      </c>
      <c r="G192" s="34">
        <v>45338.0</v>
      </c>
      <c r="H192" s="36">
        <f t="shared" si="2"/>
        <v>12</v>
      </c>
      <c r="I192" s="35" t="s">
        <v>49</v>
      </c>
      <c r="J192" s="39"/>
      <c r="K192" s="38"/>
      <c r="L192" s="39"/>
      <c r="M192" s="39"/>
      <c r="N192" s="35" t="s">
        <v>17</v>
      </c>
      <c r="O192" s="39"/>
      <c r="P192" s="220"/>
      <c r="Q192" s="61"/>
      <c r="R192" s="61"/>
      <c r="S192" s="61"/>
      <c r="T192" s="61"/>
      <c r="U192" s="80"/>
      <c r="V192" s="80"/>
      <c r="W192" s="80"/>
    </row>
    <row r="193">
      <c r="A193" s="34">
        <v>45705.0</v>
      </c>
      <c r="B193" s="34">
        <v>45714.0</v>
      </c>
      <c r="C193" s="35">
        <v>215893.0</v>
      </c>
      <c r="D193" s="35" t="s">
        <v>106</v>
      </c>
      <c r="E193" s="34">
        <v>45383.0</v>
      </c>
      <c r="F193" s="36">
        <f t="shared" si="1"/>
        <v>10</v>
      </c>
      <c r="G193" s="34">
        <v>45436.0</v>
      </c>
      <c r="H193" s="36">
        <f t="shared" si="2"/>
        <v>9</v>
      </c>
      <c r="I193" s="35" t="s">
        <v>268</v>
      </c>
      <c r="J193" s="35">
        <v>307.0</v>
      </c>
      <c r="K193" s="48" t="s">
        <v>196</v>
      </c>
      <c r="L193" s="35" t="s">
        <v>70</v>
      </c>
      <c r="M193" s="108">
        <v>45714.0</v>
      </c>
      <c r="N193" s="35" t="s">
        <v>20</v>
      </c>
      <c r="O193" s="35" t="s">
        <v>745</v>
      </c>
      <c r="P193" s="220"/>
      <c r="Q193" s="61"/>
      <c r="R193" s="61"/>
      <c r="S193" s="61"/>
      <c r="T193" s="61"/>
      <c r="U193" s="80"/>
      <c r="V193" s="80"/>
      <c r="W193" s="80"/>
    </row>
    <row r="194">
      <c r="A194" s="34">
        <v>45705.0</v>
      </c>
      <c r="B194" s="34">
        <v>45716.0</v>
      </c>
      <c r="C194" s="35">
        <v>116016.0</v>
      </c>
      <c r="D194" s="35" t="s">
        <v>95</v>
      </c>
      <c r="E194" s="34">
        <v>44501.0</v>
      </c>
      <c r="F194" s="36">
        <f t="shared" si="1"/>
        <v>39</v>
      </c>
      <c r="G194" s="34">
        <v>44607.0</v>
      </c>
      <c r="H194" s="36">
        <f t="shared" si="2"/>
        <v>36</v>
      </c>
      <c r="I194" s="35" t="s">
        <v>49</v>
      </c>
      <c r="J194" s="39"/>
      <c r="K194" s="38"/>
      <c r="L194" s="39"/>
      <c r="M194" s="39"/>
      <c r="N194" s="35" t="s">
        <v>17</v>
      </c>
      <c r="O194" s="39"/>
      <c r="P194" s="220"/>
      <c r="Q194" s="61"/>
      <c r="R194" s="61"/>
      <c r="S194" s="61"/>
      <c r="T194" s="61"/>
      <c r="U194" s="80"/>
      <c r="V194" s="80"/>
      <c r="W194" s="80"/>
    </row>
    <row r="195">
      <c r="A195" s="34">
        <v>45705.0</v>
      </c>
      <c r="B195" s="34">
        <v>45716.0</v>
      </c>
      <c r="C195" s="35">
        <v>186345.0</v>
      </c>
      <c r="D195" s="35" t="s">
        <v>115</v>
      </c>
      <c r="E195" s="34">
        <v>42552.0</v>
      </c>
      <c r="F195" s="36">
        <f t="shared" si="1"/>
        <v>103</v>
      </c>
      <c r="G195" s="34">
        <v>45187.0</v>
      </c>
      <c r="H195" s="36">
        <f t="shared" si="2"/>
        <v>17</v>
      </c>
      <c r="I195" s="35" t="s">
        <v>62</v>
      </c>
      <c r="J195" s="35">
        <v>107.0</v>
      </c>
      <c r="K195" s="38"/>
      <c r="L195" s="39"/>
      <c r="M195" s="39"/>
      <c r="N195" s="35" t="s">
        <v>17</v>
      </c>
      <c r="O195" s="39"/>
      <c r="P195" s="220"/>
      <c r="Q195" s="61"/>
      <c r="R195" s="61"/>
      <c r="S195" s="61"/>
      <c r="T195" s="61"/>
      <c r="U195" s="80"/>
      <c r="V195" s="80"/>
      <c r="W195" s="80"/>
    </row>
    <row r="196">
      <c r="A196" s="34">
        <v>45705.0</v>
      </c>
      <c r="B196" s="34">
        <v>45716.0</v>
      </c>
      <c r="C196" s="35">
        <v>210644.0</v>
      </c>
      <c r="D196" s="35" t="s">
        <v>427</v>
      </c>
      <c r="E196" s="34">
        <v>45139.0</v>
      </c>
      <c r="F196" s="36">
        <f t="shared" si="1"/>
        <v>18</v>
      </c>
      <c r="G196" s="34">
        <v>45397.0</v>
      </c>
      <c r="H196" s="36">
        <f t="shared" si="2"/>
        <v>10</v>
      </c>
      <c r="I196" s="35" t="s">
        <v>265</v>
      </c>
      <c r="J196" s="39"/>
      <c r="K196" s="38"/>
      <c r="L196" s="39"/>
      <c r="M196" s="39"/>
      <c r="N196" s="35" t="s">
        <v>17</v>
      </c>
      <c r="O196" s="39"/>
      <c r="P196" s="220"/>
      <c r="Q196" s="61"/>
      <c r="R196" s="61"/>
      <c r="S196" s="61"/>
      <c r="T196" s="61"/>
      <c r="U196" s="80"/>
      <c r="V196" s="80"/>
      <c r="W196" s="80"/>
    </row>
    <row r="197">
      <c r="A197" s="34">
        <v>45705.0</v>
      </c>
      <c r="B197" s="34">
        <v>45714.0</v>
      </c>
      <c r="C197" s="35">
        <v>198385.0</v>
      </c>
      <c r="D197" s="35" t="s">
        <v>94</v>
      </c>
      <c r="E197" s="34">
        <v>45292.0</v>
      </c>
      <c r="F197" s="36">
        <f t="shared" si="1"/>
        <v>13</v>
      </c>
      <c r="G197" s="34">
        <v>45303.0</v>
      </c>
      <c r="H197" s="36">
        <f t="shared" si="2"/>
        <v>13</v>
      </c>
      <c r="I197" s="35" t="s">
        <v>268</v>
      </c>
      <c r="J197" s="35" t="s">
        <v>101</v>
      </c>
      <c r="K197" s="48" t="s">
        <v>196</v>
      </c>
      <c r="L197" s="35" t="s">
        <v>54</v>
      </c>
      <c r="M197" s="108">
        <v>45714.0</v>
      </c>
      <c r="N197" s="35" t="s">
        <v>20</v>
      </c>
      <c r="O197" s="35"/>
      <c r="P197" s="220"/>
      <c r="Q197" s="61"/>
      <c r="R197" s="61"/>
      <c r="S197" s="61"/>
      <c r="T197" s="61"/>
      <c r="U197" s="80"/>
      <c r="V197" s="80"/>
      <c r="W197" s="80"/>
    </row>
    <row r="198">
      <c r="A198" s="34">
        <v>45705.0</v>
      </c>
      <c r="B198" s="34">
        <v>45716.0</v>
      </c>
      <c r="C198" s="35">
        <v>206122.0</v>
      </c>
      <c r="D198" s="35" t="s">
        <v>84</v>
      </c>
      <c r="E198" s="34">
        <v>45292.0</v>
      </c>
      <c r="F198" s="36">
        <f t="shared" si="1"/>
        <v>13</v>
      </c>
      <c r="G198" s="34">
        <v>45372.0</v>
      </c>
      <c r="H198" s="36">
        <f t="shared" si="2"/>
        <v>11</v>
      </c>
      <c r="I198" s="35" t="s">
        <v>49</v>
      </c>
      <c r="J198" s="39"/>
      <c r="K198" s="38"/>
      <c r="L198" s="39"/>
      <c r="M198" s="39"/>
      <c r="N198" s="35" t="s">
        <v>17</v>
      </c>
      <c r="O198" s="39"/>
      <c r="P198" s="220"/>
      <c r="Q198" s="61"/>
      <c r="R198" s="61"/>
      <c r="S198" s="61"/>
      <c r="T198" s="61"/>
      <c r="U198" s="80"/>
      <c r="V198" s="80"/>
      <c r="W198" s="80"/>
    </row>
    <row r="199">
      <c r="A199" s="34">
        <v>45705.0</v>
      </c>
      <c r="B199" s="34">
        <v>45713.0</v>
      </c>
      <c r="C199" s="35">
        <v>209595.0</v>
      </c>
      <c r="D199" s="35" t="s">
        <v>99</v>
      </c>
      <c r="E199" s="34">
        <v>45352.0</v>
      </c>
      <c r="F199" s="36">
        <f t="shared" si="1"/>
        <v>11</v>
      </c>
      <c r="G199" s="34">
        <v>45390.0</v>
      </c>
      <c r="H199" s="36">
        <f t="shared" si="2"/>
        <v>10</v>
      </c>
      <c r="I199" s="35" t="s">
        <v>268</v>
      </c>
      <c r="J199" s="35">
        <v>307.0</v>
      </c>
      <c r="K199" s="48">
        <v>10000.0</v>
      </c>
      <c r="L199" s="39"/>
      <c r="M199" s="108">
        <v>45713.0</v>
      </c>
      <c r="N199" s="35" t="s">
        <v>15</v>
      </c>
      <c r="O199" s="35"/>
      <c r="P199" s="220"/>
      <c r="Q199" s="61"/>
      <c r="R199" s="61"/>
      <c r="S199" s="61"/>
      <c r="T199" s="61"/>
      <c r="U199" s="80"/>
      <c r="V199" s="80"/>
      <c r="W199" s="80"/>
    </row>
    <row r="200">
      <c r="A200" s="34">
        <v>45705.0</v>
      </c>
      <c r="B200" s="34">
        <v>45716.0</v>
      </c>
      <c r="C200" s="35">
        <v>239088.0</v>
      </c>
      <c r="D200" s="35" t="s">
        <v>210</v>
      </c>
      <c r="E200" s="34">
        <v>44197.0</v>
      </c>
      <c r="F200" s="36">
        <f t="shared" si="1"/>
        <v>49</v>
      </c>
      <c r="G200" s="34">
        <v>45670.0</v>
      </c>
      <c r="H200" s="36">
        <f t="shared" si="2"/>
        <v>1</v>
      </c>
      <c r="I200" s="35" t="s">
        <v>49</v>
      </c>
      <c r="J200" s="39"/>
      <c r="K200" s="38"/>
      <c r="L200" s="39"/>
      <c r="M200" s="39"/>
      <c r="N200" s="35" t="s">
        <v>17</v>
      </c>
      <c r="O200" s="39"/>
      <c r="P200" s="220"/>
      <c r="Q200" s="61"/>
      <c r="R200" s="61"/>
      <c r="S200" s="61"/>
      <c r="T200" s="61"/>
      <c r="U200" s="80"/>
      <c r="V200" s="80"/>
      <c r="W200" s="80"/>
    </row>
    <row r="201">
      <c r="A201" s="34">
        <v>45705.0</v>
      </c>
      <c r="B201" s="34">
        <v>45716.0</v>
      </c>
      <c r="C201" s="35">
        <v>142169.0</v>
      </c>
      <c r="D201" s="35" t="s">
        <v>79</v>
      </c>
      <c r="E201" s="34">
        <v>44682.0</v>
      </c>
      <c r="F201" s="36">
        <f t="shared" si="1"/>
        <v>33</v>
      </c>
      <c r="G201" s="34">
        <v>44807.0</v>
      </c>
      <c r="H201" s="36">
        <f t="shared" si="2"/>
        <v>29</v>
      </c>
      <c r="I201" s="35" t="s">
        <v>49</v>
      </c>
      <c r="J201" s="39"/>
      <c r="K201" s="38"/>
      <c r="L201" s="39"/>
      <c r="M201" s="39"/>
      <c r="N201" s="35" t="s">
        <v>17</v>
      </c>
      <c r="O201" s="39"/>
      <c r="P201" s="220"/>
      <c r="Q201" s="61"/>
      <c r="R201" s="61"/>
      <c r="S201" s="61"/>
      <c r="T201" s="61"/>
      <c r="U201" s="80"/>
      <c r="V201" s="80"/>
      <c r="W201" s="80"/>
    </row>
    <row r="202">
      <c r="A202" s="34">
        <v>45705.0</v>
      </c>
      <c r="B202" s="34">
        <v>45707.0</v>
      </c>
      <c r="C202" s="35">
        <v>221625.0</v>
      </c>
      <c r="D202" s="35" t="s">
        <v>110</v>
      </c>
      <c r="E202" s="34">
        <v>45444.0</v>
      </c>
      <c r="F202" s="36">
        <f t="shared" si="1"/>
        <v>8</v>
      </c>
      <c r="G202" s="34">
        <v>45492.0</v>
      </c>
      <c r="H202" s="36">
        <f t="shared" si="2"/>
        <v>7</v>
      </c>
      <c r="I202" s="35" t="s">
        <v>131</v>
      </c>
      <c r="J202" s="39"/>
      <c r="K202" s="38"/>
      <c r="L202" s="39"/>
      <c r="M202" s="39"/>
      <c r="N202" s="35" t="s">
        <v>21</v>
      </c>
      <c r="O202" s="39"/>
      <c r="P202" s="220"/>
      <c r="Q202" s="61"/>
      <c r="R202" s="61"/>
      <c r="S202" s="61"/>
      <c r="T202" s="61"/>
      <c r="U202" s="80"/>
      <c r="V202" s="80"/>
      <c r="W202" s="80"/>
    </row>
    <row r="203">
      <c r="A203" s="34">
        <v>45705.0</v>
      </c>
      <c r="B203" s="34">
        <v>45716.0</v>
      </c>
      <c r="C203" s="35">
        <v>10212.0</v>
      </c>
      <c r="D203" s="35" t="s">
        <v>65</v>
      </c>
      <c r="E203" s="34">
        <v>43509.0</v>
      </c>
      <c r="F203" s="36">
        <f t="shared" si="1"/>
        <v>72</v>
      </c>
      <c r="G203" s="34">
        <v>43536.0</v>
      </c>
      <c r="H203" s="36">
        <f t="shared" si="2"/>
        <v>71</v>
      </c>
      <c r="I203" s="35" t="s">
        <v>139</v>
      </c>
      <c r="J203" s="39"/>
      <c r="K203" s="38"/>
      <c r="L203" s="39"/>
      <c r="M203" s="39"/>
      <c r="N203" s="35" t="s">
        <v>17</v>
      </c>
      <c r="O203" s="39"/>
      <c r="P203" s="220"/>
      <c r="Q203" s="61"/>
      <c r="R203" s="61"/>
      <c r="S203" s="61"/>
      <c r="T203" s="61"/>
      <c r="U203" s="80"/>
      <c r="V203" s="80"/>
      <c r="W203" s="80"/>
    </row>
    <row r="204">
      <c r="A204" s="34">
        <v>45705.0</v>
      </c>
      <c r="B204" s="34">
        <v>45716.0</v>
      </c>
      <c r="C204" s="35">
        <v>11483.0</v>
      </c>
      <c r="D204" s="35" t="s">
        <v>568</v>
      </c>
      <c r="E204" s="34">
        <v>43497.0</v>
      </c>
      <c r="F204" s="36">
        <f t="shared" si="1"/>
        <v>72</v>
      </c>
      <c r="G204" s="34">
        <v>43581.0</v>
      </c>
      <c r="H204" s="36">
        <f t="shared" si="2"/>
        <v>70</v>
      </c>
      <c r="I204" s="35" t="s">
        <v>139</v>
      </c>
      <c r="J204" s="39"/>
      <c r="K204" s="38"/>
      <c r="L204" s="39"/>
      <c r="M204" s="39"/>
      <c r="N204" s="35" t="s">
        <v>17</v>
      </c>
      <c r="O204" s="39"/>
      <c r="P204" s="220"/>
      <c r="Q204" s="61"/>
      <c r="R204" s="61"/>
      <c r="S204" s="61"/>
      <c r="T204" s="61"/>
      <c r="U204" s="80"/>
      <c r="V204" s="80"/>
      <c r="W204" s="80"/>
    </row>
    <row r="205">
      <c r="A205" s="34">
        <v>45705.0</v>
      </c>
      <c r="B205" s="34">
        <v>45716.0</v>
      </c>
      <c r="C205" s="35">
        <v>2082.0</v>
      </c>
      <c r="D205" s="35" t="s">
        <v>142</v>
      </c>
      <c r="E205" s="34">
        <v>44197.0</v>
      </c>
      <c r="F205" s="36">
        <f t="shared" si="1"/>
        <v>49</v>
      </c>
      <c r="G205" s="34">
        <v>44392.0</v>
      </c>
      <c r="H205" s="36">
        <f t="shared" si="2"/>
        <v>43</v>
      </c>
      <c r="I205" s="35" t="s">
        <v>62</v>
      </c>
      <c r="J205" s="35">
        <v>107.0</v>
      </c>
      <c r="K205" s="38"/>
      <c r="L205" s="39"/>
      <c r="M205" s="39"/>
      <c r="N205" s="35" t="s">
        <v>17</v>
      </c>
      <c r="O205" s="39"/>
      <c r="P205" s="220"/>
      <c r="Q205" s="61"/>
      <c r="R205" s="61"/>
      <c r="S205" s="61"/>
      <c r="T205" s="61"/>
      <c r="U205" s="80"/>
      <c r="V205" s="80"/>
      <c r="W205" s="80"/>
    </row>
    <row r="206">
      <c r="A206" s="34">
        <v>45705.0</v>
      </c>
      <c r="B206" s="34">
        <v>45716.0</v>
      </c>
      <c r="C206" s="35">
        <v>203771.0</v>
      </c>
      <c r="D206" s="35" t="s">
        <v>42</v>
      </c>
      <c r="E206" s="34">
        <v>45261.0</v>
      </c>
      <c r="F206" s="36">
        <f t="shared" si="1"/>
        <v>14</v>
      </c>
      <c r="G206" s="34">
        <v>45348.0</v>
      </c>
      <c r="H206" s="36">
        <f t="shared" si="2"/>
        <v>12</v>
      </c>
      <c r="I206" s="35" t="s">
        <v>49</v>
      </c>
      <c r="J206" s="39"/>
      <c r="K206" s="38"/>
      <c r="L206" s="39"/>
      <c r="M206" s="39"/>
      <c r="N206" s="35" t="s">
        <v>17</v>
      </c>
      <c r="O206" s="39"/>
      <c r="P206" s="220"/>
      <c r="Q206" s="61"/>
      <c r="R206" s="61"/>
      <c r="S206" s="61"/>
      <c r="T206" s="61"/>
      <c r="U206" s="80"/>
      <c r="V206" s="80"/>
      <c r="W206" s="80"/>
    </row>
    <row r="207">
      <c r="A207" s="34">
        <v>45705.0</v>
      </c>
      <c r="B207" s="34">
        <v>45716.0</v>
      </c>
      <c r="C207" s="35">
        <v>233516.0</v>
      </c>
      <c r="D207" s="35" t="s">
        <v>42</v>
      </c>
      <c r="E207" s="34">
        <v>45474.0</v>
      </c>
      <c r="F207" s="36">
        <f t="shared" si="1"/>
        <v>7</v>
      </c>
      <c r="G207" s="34">
        <v>45603.0</v>
      </c>
      <c r="H207" s="36">
        <f t="shared" si="2"/>
        <v>3</v>
      </c>
      <c r="I207" s="35" t="s">
        <v>62</v>
      </c>
      <c r="J207" s="35" t="s">
        <v>138</v>
      </c>
      <c r="K207" s="38"/>
      <c r="L207" s="39"/>
      <c r="M207" s="39"/>
      <c r="N207" s="35" t="s">
        <v>17</v>
      </c>
      <c r="O207" s="39"/>
      <c r="P207" s="220"/>
      <c r="Q207" s="61"/>
      <c r="R207" s="61"/>
      <c r="S207" s="61"/>
      <c r="T207" s="61"/>
      <c r="U207" s="80"/>
      <c r="V207" s="80"/>
      <c r="W207" s="80"/>
    </row>
    <row r="208">
      <c r="A208" s="34">
        <v>45705.0</v>
      </c>
      <c r="B208" s="34">
        <v>45716.0</v>
      </c>
      <c r="C208" s="35">
        <v>186373.0</v>
      </c>
      <c r="D208" s="35" t="s">
        <v>42</v>
      </c>
      <c r="E208" s="34">
        <v>45292.0</v>
      </c>
      <c r="F208" s="36">
        <f t="shared" si="1"/>
        <v>13</v>
      </c>
      <c r="G208" s="34">
        <v>45377.0</v>
      </c>
      <c r="H208" s="36">
        <f t="shared" si="2"/>
        <v>11</v>
      </c>
      <c r="I208" s="35" t="s">
        <v>62</v>
      </c>
      <c r="J208" s="35">
        <v>106.0</v>
      </c>
      <c r="K208" s="48">
        <v>12000.0</v>
      </c>
      <c r="L208" s="35" t="s">
        <v>68</v>
      </c>
      <c r="M208" s="108">
        <v>45716.0</v>
      </c>
      <c r="N208" s="35" t="s">
        <v>20</v>
      </c>
      <c r="O208" s="35" t="s">
        <v>746</v>
      </c>
      <c r="P208" s="220"/>
      <c r="Q208" s="61"/>
      <c r="R208" s="61"/>
      <c r="S208" s="61"/>
      <c r="T208" s="61"/>
      <c r="U208" s="80"/>
      <c r="V208" s="80"/>
      <c r="W208" s="80"/>
    </row>
    <row r="209">
      <c r="A209" s="34">
        <v>45705.0</v>
      </c>
      <c r="B209" s="34">
        <v>45716.0</v>
      </c>
      <c r="C209" s="35">
        <v>221776.0</v>
      </c>
      <c r="D209" s="35" t="s">
        <v>42</v>
      </c>
      <c r="E209" s="34">
        <v>45474.0</v>
      </c>
      <c r="F209" s="36">
        <f t="shared" si="1"/>
        <v>7</v>
      </c>
      <c r="G209" s="34">
        <v>45523.0</v>
      </c>
      <c r="H209" s="36">
        <f t="shared" si="2"/>
        <v>6</v>
      </c>
      <c r="I209" s="35" t="s">
        <v>39</v>
      </c>
      <c r="J209" s="35">
        <v>510.0</v>
      </c>
      <c r="K209" s="38"/>
      <c r="L209" s="39"/>
      <c r="M209" s="39"/>
      <c r="N209" s="35" t="s">
        <v>17</v>
      </c>
      <c r="O209" s="39"/>
      <c r="P209" s="220"/>
      <c r="Q209" s="61"/>
      <c r="R209" s="61"/>
      <c r="S209" s="61"/>
      <c r="T209" s="61"/>
      <c r="U209" s="80"/>
      <c r="V209" s="80"/>
      <c r="W209" s="80"/>
    </row>
    <row r="210">
      <c r="A210" s="34">
        <v>45705.0</v>
      </c>
      <c r="B210" s="34">
        <v>45716.0</v>
      </c>
      <c r="C210" s="35">
        <v>233306.0</v>
      </c>
      <c r="D210" s="35" t="s">
        <v>42</v>
      </c>
      <c r="E210" s="34">
        <v>45474.0</v>
      </c>
      <c r="F210" s="36">
        <f t="shared" si="1"/>
        <v>7</v>
      </c>
      <c r="G210" s="34">
        <v>45601.0</v>
      </c>
      <c r="H210" s="36">
        <f t="shared" si="2"/>
        <v>3</v>
      </c>
      <c r="I210" s="35" t="s">
        <v>39</v>
      </c>
      <c r="J210" s="35" t="s">
        <v>31</v>
      </c>
      <c r="K210" s="38"/>
      <c r="L210" s="39"/>
      <c r="M210" s="39"/>
      <c r="N210" s="35" t="s">
        <v>17</v>
      </c>
      <c r="O210" s="39"/>
      <c r="P210" s="220"/>
      <c r="Q210" s="61"/>
      <c r="R210" s="61"/>
      <c r="S210" s="61"/>
      <c r="T210" s="61"/>
      <c r="U210" s="80"/>
      <c r="V210" s="80"/>
      <c r="W210" s="80"/>
    </row>
    <row r="211">
      <c r="A211" s="34">
        <v>45705.0</v>
      </c>
      <c r="B211" s="34">
        <v>45716.0</v>
      </c>
      <c r="C211" s="35">
        <v>237969.0</v>
      </c>
      <c r="D211" s="35" t="s">
        <v>42</v>
      </c>
      <c r="E211" s="34">
        <v>45566.0</v>
      </c>
      <c r="F211" s="36">
        <f t="shared" si="1"/>
        <v>4</v>
      </c>
      <c r="G211" s="34">
        <v>45663.0</v>
      </c>
      <c r="H211" s="36">
        <f t="shared" si="2"/>
        <v>1</v>
      </c>
      <c r="I211" s="35" t="s">
        <v>39</v>
      </c>
      <c r="J211" s="35" t="s">
        <v>31</v>
      </c>
      <c r="K211" s="38"/>
      <c r="L211" s="39"/>
      <c r="M211" s="39"/>
      <c r="N211" s="35" t="s">
        <v>17</v>
      </c>
      <c r="O211" s="39"/>
      <c r="P211" s="220"/>
      <c r="Q211" s="61"/>
      <c r="R211" s="61"/>
      <c r="S211" s="61"/>
      <c r="T211" s="61"/>
      <c r="U211" s="80"/>
      <c r="V211" s="80"/>
      <c r="W211" s="80"/>
    </row>
    <row r="212">
      <c r="A212" s="34">
        <v>45705.0</v>
      </c>
      <c r="B212" s="34">
        <v>45716.0</v>
      </c>
      <c r="C212" s="35">
        <v>240640.0</v>
      </c>
      <c r="D212" s="35" t="s">
        <v>42</v>
      </c>
      <c r="E212" s="34">
        <v>45658.0</v>
      </c>
      <c r="F212" s="36">
        <f t="shared" si="1"/>
        <v>1</v>
      </c>
      <c r="G212" s="34">
        <v>45681.0</v>
      </c>
      <c r="H212" s="36">
        <f t="shared" si="2"/>
        <v>1</v>
      </c>
      <c r="I212" s="35" t="s">
        <v>43</v>
      </c>
      <c r="J212" s="39"/>
      <c r="K212" s="38"/>
      <c r="L212" s="39"/>
      <c r="M212" s="39"/>
      <c r="N212" s="35" t="s">
        <v>17</v>
      </c>
      <c r="O212" s="39"/>
      <c r="P212" s="220"/>
      <c r="Q212" s="61"/>
      <c r="R212" s="61"/>
      <c r="S212" s="61"/>
      <c r="T212" s="61"/>
      <c r="U212" s="80"/>
      <c r="V212" s="80"/>
      <c r="W212" s="80"/>
    </row>
    <row r="213">
      <c r="A213" s="34">
        <v>45705.0</v>
      </c>
      <c r="B213" s="34">
        <v>45716.0</v>
      </c>
      <c r="C213" s="35">
        <v>221627.0</v>
      </c>
      <c r="D213" s="35" t="s">
        <v>48</v>
      </c>
      <c r="E213" s="34">
        <v>45261.0</v>
      </c>
      <c r="F213" s="36">
        <f t="shared" si="1"/>
        <v>14</v>
      </c>
      <c r="G213" s="34">
        <v>45489.0</v>
      </c>
      <c r="H213" s="36">
        <f t="shared" si="2"/>
        <v>7</v>
      </c>
      <c r="I213" s="35" t="s">
        <v>62</v>
      </c>
      <c r="J213" s="35" t="s">
        <v>411</v>
      </c>
      <c r="K213" s="48" t="s">
        <v>652</v>
      </c>
      <c r="L213" s="39"/>
      <c r="M213" s="108"/>
      <c r="N213" s="35" t="s">
        <v>17</v>
      </c>
      <c r="O213" s="35" t="s">
        <v>746</v>
      </c>
      <c r="P213" s="220"/>
      <c r="Q213" s="61"/>
      <c r="R213" s="61"/>
      <c r="S213" s="61"/>
      <c r="T213" s="61"/>
      <c r="U213" s="80"/>
      <c r="V213" s="80"/>
      <c r="W213" s="80"/>
    </row>
    <row r="214">
      <c r="A214" s="34">
        <v>45705.0</v>
      </c>
      <c r="B214" s="34">
        <v>45716.0</v>
      </c>
      <c r="C214" s="35">
        <v>149181.0</v>
      </c>
      <c r="D214" s="35" t="s">
        <v>48</v>
      </c>
      <c r="E214" s="34">
        <v>44774.0</v>
      </c>
      <c r="F214" s="36">
        <f t="shared" si="1"/>
        <v>30</v>
      </c>
      <c r="G214" s="37">
        <v>44863.0</v>
      </c>
      <c r="H214" s="36">
        <f t="shared" si="2"/>
        <v>27</v>
      </c>
      <c r="I214" s="35" t="s">
        <v>39</v>
      </c>
      <c r="J214" s="35">
        <v>513.0</v>
      </c>
      <c r="K214" s="38"/>
      <c r="L214" s="39"/>
      <c r="M214" s="39"/>
      <c r="N214" s="35" t="s">
        <v>17</v>
      </c>
      <c r="O214" s="39"/>
      <c r="P214" s="220"/>
      <c r="Q214" s="61"/>
      <c r="R214" s="61"/>
      <c r="S214" s="61"/>
      <c r="T214" s="61"/>
      <c r="U214" s="80"/>
      <c r="V214" s="80"/>
      <c r="W214" s="80"/>
    </row>
    <row r="215">
      <c r="A215" s="34">
        <v>45705.0</v>
      </c>
      <c r="B215" s="34">
        <v>45712.0</v>
      </c>
      <c r="C215" s="35">
        <v>229036.0</v>
      </c>
      <c r="D215" s="35" t="s">
        <v>48</v>
      </c>
      <c r="E215" s="34">
        <v>45536.0</v>
      </c>
      <c r="F215" s="36">
        <f t="shared" si="1"/>
        <v>5</v>
      </c>
      <c r="G215" s="34">
        <v>45563.0</v>
      </c>
      <c r="H215" s="36">
        <f t="shared" si="2"/>
        <v>5</v>
      </c>
      <c r="I215" s="35" t="s">
        <v>39</v>
      </c>
      <c r="J215" s="35" t="s">
        <v>152</v>
      </c>
      <c r="K215" s="48" t="s">
        <v>747</v>
      </c>
      <c r="L215" s="35" t="s">
        <v>54</v>
      </c>
      <c r="M215" s="108">
        <v>45712.0</v>
      </c>
      <c r="N215" s="35" t="s">
        <v>15</v>
      </c>
      <c r="O215" s="35" t="s">
        <v>55</v>
      </c>
      <c r="P215" s="220"/>
      <c r="Q215" s="61"/>
      <c r="R215" s="61"/>
      <c r="S215" s="61"/>
      <c r="T215" s="61"/>
      <c r="U215" s="80"/>
      <c r="V215" s="80"/>
      <c r="W215" s="80"/>
    </row>
    <row r="216">
      <c r="A216" s="34">
        <v>45705.0</v>
      </c>
      <c r="B216" s="34">
        <v>45716.0</v>
      </c>
      <c r="C216" s="35">
        <v>173744.0</v>
      </c>
      <c r="D216" s="35" t="s">
        <v>48</v>
      </c>
      <c r="E216" s="34">
        <v>45078.0</v>
      </c>
      <c r="F216" s="36">
        <f t="shared" si="1"/>
        <v>20</v>
      </c>
      <c r="G216" s="34">
        <v>45110.0</v>
      </c>
      <c r="H216" s="36">
        <f t="shared" si="2"/>
        <v>19</v>
      </c>
      <c r="I216" s="35" t="s">
        <v>39</v>
      </c>
      <c r="J216" s="35" t="s">
        <v>31</v>
      </c>
      <c r="K216" s="38"/>
      <c r="L216" s="39"/>
      <c r="M216" s="39"/>
      <c r="N216" s="35" t="s">
        <v>17</v>
      </c>
      <c r="O216" s="39"/>
      <c r="P216" s="220"/>
      <c r="Q216" s="61"/>
      <c r="R216" s="61"/>
      <c r="S216" s="61"/>
      <c r="T216" s="61"/>
      <c r="U216" s="80"/>
      <c r="V216" s="80"/>
      <c r="W216" s="80"/>
    </row>
    <row r="217">
      <c r="A217" s="34">
        <v>45705.0</v>
      </c>
      <c r="B217" s="34">
        <v>45716.0</v>
      </c>
      <c r="C217" s="35">
        <v>184336.0</v>
      </c>
      <c r="D217" s="35" t="s">
        <v>48</v>
      </c>
      <c r="E217" s="34">
        <v>45108.0</v>
      </c>
      <c r="F217" s="36">
        <f t="shared" si="1"/>
        <v>19</v>
      </c>
      <c r="G217" s="34">
        <v>45171.0</v>
      </c>
      <c r="H217" s="36">
        <f t="shared" si="2"/>
        <v>17</v>
      </c>
      <c r="I217" s="35" t="s">
        <v>67</v>
      </c>
      <c r="J217" s="39"/>
      <c r="K217" s="38"/>
      <c r="L217" s="39"/>
      <c r="M217" s="39"/>
      <c r="N217" s="35" t="s">
        <v>17</v>
      </c>
      <c r="O217" s="39"/>
      <c r="P217" s="220"/>
      <c r="Q217" s="61"/>
      <c r="R217" s="61"/>
      <c r="S217" s="61"/>
      <c r="T217" s="61"/>
      <c r="U217" s="80"/>
      <c r="V217" s="80"/>
      <c r="W217" s="80"/>
    </row>
    <row r="218">
      <c r="A218" s="34">
        <v>45705.0</v>
      </c>
      <c r="B218" s="34">
        <v>45716.0</v>
      </c>
      <c r="C218" s="35">
        <v>184762.0</v>
      </c>
      <c r="D218" s="35" t="s">
        <v>48</v>
      </c>
      <c r="E218" s="34">
        <v>45108.0</v>
      </c>
      <c r="F218" s="36">
        <f t="shared" si="1"/>
        <v>19</v>
      </c>
      <c r="G218" s="34">
        <v>45178.0</v>
      </c>
      <c r="H218" s="36">
        <f t="shared" si="2"/>
        <v>17</v>
      </c>
      <c r="I218" s="35" t="s">
        <v>39</v>
      </c>
      <c r="J218" s="35">
        <v>535.0</v>
      </c>
      <c r="K218" s="38"/>
      <c r="L218" s="39"/>
      <c r="M218" s="39"/>
      <c r="N218" s="35" t="s">
        <v>17</v>
      </c>
      <c r="O218" s="39"/>
      <c r="P218" s="220"/>
      <c r="Q218" s="61"/>
      <c r="R218" s="61"/>
      <c r="S218" s="61"/>
      <c r="T218" s="61"/>
      <c r="U218" s="80"/>
      <c r="V218" s="80"/>
      <c r="W218" s="80"/>
    </row>
    <row r="219">
      <c r="A219" s="34">
        <v>45705.0</v>
      </c>
      <c r="B219" s="34">
        <v>45716.0</v>
      </c>
      <c r="C219" s="35">
        <v>200098.0</v>
      </c>
      <c r="D219" s="35" t="s">
        <v>48</v>
      </c>
      <c r="E219" s="34">
        <v>45292.0</v>
      </c>
      <c r="F219" s="36">
        <f t="shared" si="1"/>
        <v>13</v>
      </c>
      <c r="G219" s="34">
        <v>45321.0</v>
      </c>
      <c r="H219" s="36">
        <f t="shared" si="2"/>
        <v>12</v>
      </c>
      <c r="I219" s="35" t="s">
        <v>39</v>
      </c>
      <c r="J219" s="35">
        <v>514.0</v>
      </c>
      <c r="K219" s="38"/>
      <c r="L219" s="39"/>
      <c r="M219" s="39"/>
      <c r="N219" s="35" t="s">
        <v>17</v>
      </c>
      <c r="O219" s="39"/>
      <c r="P219" s="220"/>
      <c r="Q219" s="61"/>
      <c r="R219" s="61"/>
      <c r="S219" s="61"/>
      <c r="T219" s="61"/>
      <c r="U219" s="80"/>
      <c r="V219" s="80"/>
      <c r="W219" s="80"/>
    </row>
    <row r="220">
      <c r="A220" s="34">
        <v>45705.0</v>
      </c>
      <c r="B220" s="34">
        <v>45714.0</v>
      </c>
      <c r="C220" s="35">
        <v>208148.0</v>
      </c>
      <c r="D220" s="35" t="s">
        <v>48</v>
      </c>
      <c r="E220" s="34">
        <v>44562.0</v>
      </c>
      <c r="F220" s="36">
        <f t="shared" si="1"/>
        <v>37</v>
      </c>
      <c r="G220" s="34">
        <v>45379.0</v>
      </c>
      <c r="H220" s="36">
        <f t="shared" si="2"/>
        <v>11</v>
      </c>
      <c r="I220" s="35" t="s">
        <v>39</v>
      </c>
      <c r="J220" s="35">
        <v>516.0</v>
      </c>
      <c r="K220" s="48" t="s">
        <v>652</v>
      </c>
      <c r="L220" s="35" t="s">
        <v>54</v>
      </c>
      <c r="M220" s="108">
        <v>45714.0</v>
      </c>
      <c r="N220" s="35" t="s">
        <v>20</v>
      </c>
      <c r="O220" s="35" t="s">
        <v>746</v>
      </c>
      <c r="P220" s="220"/>
      <c r="Q220" s="61"/>
      <c r="R220" s="61"/>
      <c r="S220" s="61"/>
      <c r="T220" s="61"/>
      <c r="U220" s="80"/>
      <c r="V220" s="80"/>
      <c r="W220" s="80"/>
    </row>
    <row r="221">
      <c r="A221" s="34">
        <v>45705.0</v>
      </c>
      <c r="B221" s="34">
        <v>45716.0</v>
      </c>
      <c r="C221" s="35">
        <v>209093.0</v>
      </c>
      <c r="D221" s="35" t="s">
        <v>48</v>
      </c>
      <c r="E221" s="34">
        <v>45323.0</v>
      </c>
      <c r="F221" s="36">
        <f t="shared" si="1"/>
        <v>12</v>
      </c>
      <c r="G221" s="34">
        <v>45390.0</v>
      </c>
      <c r="H221" s="36">
        <f t="shared" si="2"/>
        <v>10</v>
      </c>
      <c r="I221" s="35" t="s">
        <v>39</v>
      </c>
      <c r="J221" s="35">
        <v>520.0</v>
      </c>
      <c r="K221" s="38"/>
      <c r="L221" s="39"/>
      <c r="M221" s="39"/>
      <c r="N221" s="35" t="s">
        <v>17</v>
      </c>
      <c r="O221" s="35" t="s">
        <v>746</v>
      </c>
      <c r="P221" s="220"/>
      <c r="Q221" s="61"/>
      <c r="R221" s="61"/>
      <c r="S221" s="61"/>
      <c r="T221" s="61"/>
      <c r="U221" s="80"/>
      <c r="V221" s="80"/>
      <c r="W221" s="80"/>
    </row>
    <row r="222">
      <c r="A222" s="34">
        <v>45705.0</v>
      </c>
      <c r="B222" s="34">
        <v>45716.0</v>
      </c>
      <c r="C222" s="35">
        <v>216395.0</v>
      </c>
      <c r="D222" s="35" t="s">
        <v>48</v>
      </c>
      <c r="E222" s="34">
        <v>45383.0</v>
      </c>
      <c r="F222" s="36">
        <f t="shared" si="1"/>
        <v>10</v>
      </c>
      <c r="G222" s="34">
        <v>45442.0</v>
      </c>
      <c r="H222" s="36">
        <f t="shared" si="2"/>
        <v>8</v>
      </c>
      <c r="I222" s="35" t="s">
        <v>39</v>
      </c>
      <c r="J222" s="39"/>
      <c r="K222" s="38"/>
      <c r="L222" s="39"/>
      <c r="M222" s="39"/>
      <c r="N222" s="35" t="s">
        <v>17</v>
      </c>
      <c r="O222" s="39"/>
      <c r="P222" s="220"/>
      <c r="Q222" s="61"/>
      <c r="R222" s="61"/>
      <c r="S222" s="61"/>
      <c r="T222" s="61"/>
      <c r="U222" s="80"/>
      <c r="V222" s="80"/>
      <c r="W222" s="80"/>
    </row>
    <row r="223">
      <c r="A223" s="34">
        <v>45705.0</v>
      </c>
      <c r="B223" s="34">
        <v>45716.0</v>
      </c>
      <c r="C223" s="35">
        <v>219475.0</v>
      </c>
      <c r="D223" s="35" t="s">
        <v>48</v>
      </c>
      <c r="E223" s="34">
        <v>45444.0</v>
      </c>
      <c r="F223" s="36">
        <f t="shared" si="1"/>
        <v>8</v>
      </c>
      <c r="G223" s="34">
        <v>45472.0</v>
      </c>
      <c r="H223" s="36">
        <f t="shared" si="2"/>
        <v>7</v>
      </c>
      <c r="I223" s="35" t="s">
        <v>39</v>
      </c>
      <c r="J223" s="39"/>
      <c r="K223" s="38"/>
      <c r="L223" s="39"/>
      <c r="M223" s="39"/>
      <c r="N223" s="35" t="s">
        <v>17</v>
      </c>
      <c r="O223" s="39"/>
      <c r="P223" s="220"/>
      <c r="Q223" s="61"/>
      <c r="R223" s="61"/>
      <c r="S223" s="61"/>
      <c r="T223" s="61"/>
      <c r="U223" s="80"/>
      <c r="V223" s="80"/>
      <c r="W223" s="80"/>
    </row>
    <row r="224">
      <c r="A224" s="34">
        <v>45705.0</v>
      </c>
      <c r="B224" s="34">
        <v>45716.0</v>
      </c>
      <c r="C224" s="35">
        <v>220011.0</v>
      </c>
      <c r="D224" s="35" t="s">
        <v>48</v>
      </c>
      <c r="E224" s="34">
        <v>45444.0</v>
      </c>
      <c r="F224" s="36">
        <f t="shared" si="1"/>
        <v>8</v>
      </c>
      <c r="G224" s="34">
        <v>45493.0</v>
      </c>
      <c r="H224" s="36">
        <f t="shared" si="2"/>
        <v>7</v>
      </c>
      <c r="I224" s="35" t="s">
        <v>39</v>
      </c>
      <c r="J224" s="39"/>
      <c r="K224" s="38"/>
      <c r="L224" s="39"/>
      <c r="M224" s="39"/>
      <c r="N224" s="35" t="s">
        <v>17</v>
      </c>
      <c r="O224" s="39"/>
      <c r="P224" s="220"/>
      <c r="Q224" s="61"/>
      <c r="R224" s="61"/>
      <c r="S224" s="61"/>
      <c r="T224" s="61"/>
      <c r="U224" s="80"/>
      <c r="V224" s="80"/>
      <c r="W224" s="80"/>
    </row>
    <row r="225">
      <c r="A225" s="34">
        <v>45705.0</v>
      </c>
      <c r="B225" s="34">
        <v>45716.0</v>
      </c>
      <c r="C225" s="35">
        <v>224808.0</v>
      </c>
      <c r="D225" s="35" t="s">
        <v>48</v>
      </c>
      <c r="E225" s="34">
        <v>45474.0</v>
      </c>
      <c r="F225" s="36">
        <f t="shared" si="1"/>
        <v>7</v>
      </c>
      <c r="G225" s="34">
        <v>45521.0</v>
      </c>
      <c r="H225" s="36">
        <f t="shared" si="2"/>
        <v>6</v>
      </c>
      <c r="I225" s="35" t="s">
        <v>39</v>
      </c>
      <c r="J225" s="39"/>
      <c r="K225" s="38"/>
      <c r="L225" s="39"/>
      <c r="M225" s="39"/>
      <c r="N225" s="35" t="s">
        <v>17</v>
      </c>
      <c r="O225" s="39"/>
      <c r="P225" s="220"/>
      <c r="Q225" s="61"/>
      <c r="R225" s="61"/>
      <c r="S225" s="61"/>
      <c r="T225" s="61"/>
      <c r="U225" s="80"/>
      <c r="V225" s="80"/>
      <c r="W225" s="80"/>
    </row>
    <row r="226">
      <c r="A226" s="34">
        <v>45705.0</v>
      </c>
      <c r="B226" s="34">
        <v>45716.0</v>
      </c>
      <c r="C226" s="35">
        <v>227653.0</v>
      </c>
      <c r="D226" s="35" t="s">
        <v>48</v>
      </c>
      <c r="E226" s="34">
        <v>44197.0</v>
      </c>
      <c r="F226" s="36">
        <f t="shared" si="1"/>
        <v>49</v>
      </c>
      <c r="G226" s="34">
        <v>45545.0</v>
      </c>
      <c r="H226" s="36">
        <f t="shared" si="2"/>
        <v>5</v>
      </c>
      <c r="I226" s="35" t="s">
        <v>62</v>
      </c>
      <c r="J226" s="35" t="s">
        <v>138</v>
      </c>
      <c r="K226" s="38"/>
      <c r="L226" s="39"/>
      <c r="M226" s="39"/>
      <c r="N226" s="35" t="s">
        <v>17</v>
      </c>
      <c r="O226" s="39"/>
      <c r="P226" s="220"/>
      <c r="Q226" s="61"/>
      <c r="R226" s="61"/>
      <c r="S226" s="61"/>
      <c r="T226" s="61"/>
      <c r="U226" s="80"/>
      <c r="V226" s="80"/>
      <c r="W226" s="80"/>
    </row>
    <row r="227">
      <c r="A227" s="34">
        <v>45705.0</v>
      </c>
      <c r="B227" s="34">
        <v>45714.0</v>
      </c>
      <c r="C227" s="35">
        <v>215011.0</v>
      </c>
      <c r="D227" s="35" t="s">
        <v>48</v>
      </c>
      <c r="E227" s="34">
        <v>45383.0</v>
      </c>
      <c r="F227" s="36">
        <f t="shared" si="1"/>
        <v>10</v>
      </c>
      <c r="G227" s="34">
        <v>45429.0</v>
      </c>
      <c r="H227" s="36">
        <f t="shared" si="2"/>
        <v>9</v>
      </c>
      <c r="I227" s="35" t="s">
        <v>268</v>
      </c>
      <c r="J227" s="35" t="s">
        <v>205</v>
      </c>
      <c r="K227" s="48">
        <v>19000.0</v>
      </c>
      <c r="L227" s="35" t="s">
        <v>54</v>
      </c>
      <c r="M227" s="108">
        <v>45714.0</v>
      </c>
      <c r="N227" s="35" t="s">
        <v>15</v>
      </c>
      <c r="O227" s="35" t="s">
        <v>55</v>
      </c>
      <c r="P227" s="220"/>
      <c r="Q227" s="61"/>
      <c r="R227" s="61"/>
      <c r="S227" s="61"/>
      <c r="T227" s="61"/>
      <c r="U227" s="80"/>
      <c r="V227" s="80"/>
      <c r="W227" s="80"/>
    </row>
    <row r="228">
      <c r="A228" s="34">
        <v>45705.0</v>
      </c>
      <c r="B228" s="34">
        <v>45716.0</v>
      </c>
      <c r="C228" s="35">
        <v>232672.0</v>
      </c>
      <c r="D228" s="35" t="s">
        <v>48</v>
      </c>
      <c r="E228" s="34">
        <v>45536.0</v>
      </c>
      <c r="F228" s="36">
        <f t="shared" si="1"/>
        <v>5</v>
      </c>
      <c r="G228" s="37">
        <v>45595.0</v>
      </c>
      <c r="H228" s="36">
        <f t="shared" si="2"/>
        <v>3</v>
      </c>
      <c r="I228" s="35" t="s">
        <v>43</v>
      </c>
      <c r="J228" s="39"/>
      <c r="K228" s="38"/>
      <c r="L228" s="39"/>
      <c r="M228" s="39"/>
      <c r="N228" s="35" t="s">
        <v>17</v>
      </c>
      <c r="O228" s="39"/>
      <c r="P228" s="220"/>
      <c r="Q228" s="61"/>
      <c r="R228" s="61"/>
      <c r="S228" s="61"/>
      <c r="T228" s="61"/>
      <c r="U228" s="80"/>
      <c r="V228" s="80"/>
      <c r="W228" s="80"/>
    </row>
    <row r="229">
      <c r="A229" s="34">
        <v>45705.0</v>
      </c>
      <c r="B229" s="34">
        <v>45716.0</v>
      </c>
      <c r="C229" s="35">
        <v>235133.0</v>
      </c>
      <c r="D229" s="35" t="s">
        <v>48</v>
      </c>
      <c r="E229" s="34">
        <v>45505.0</v>
      </c>
      <c r="F229" s="36">
        <f t="shared" si="1"/>
        <v>6</v>
      </c>
      <c r="G229" s="37">
        <v>45618.0</v>
      </c>
      <c r="H229" s="36">
        <f t="shared" si="2"/>
        <v>3</v>
      </c>
      <c r="I229" s="35" t="s">
        <v>39</v>
      </c>
      <c r="J229" s="39"/>
      <c r="K229" s="38"/>
      <c r="L229" s="39"/>
      <c r="M229" s="39"/>
      <c r="N229" s="35" t="s">
        <v>17</v>
      </c>
      <c r="O229" s="39"/>
      <c r="P229" s="220"/>
      <c r="Q229" s="61"/>
      <c r="R229" s="61"/>
      <c r="S229" s="61"/>
      <c r="T229" s="61"/>
      <c r="U229" s="80"/>
      <c r="V229" s="80"/>
      <c r="W229" s="80"/>
    </row>
    <row r="230">
      <c r="A230" s="34">
        <v>45705.0</v>
      </c>
      <c r="B230" s="34">
        <v>45716.0</v>
      </c>
      <c r="C230" s="35">
        <v>235843.0</v>
      </c>
      <c r="D230" s="35" t="s">
        <v>48</v>
      </c>
      <c r="E230" s="34">
        <v>45597.0</v>
      </c>
      <c r="F230" s="36">
        <f t="shared" si="1"/>
        <v>3</v>
      </c>
      <c r="G230" s="34">
        <v>45632.0</v>
      </c>
      <c r="H230" s="36">
        <f t="shared" si="2"/>
        <v>2</v>
      </c>
      <c r="I230" s="35" t="s">
        <v>39</v>
      </c>
      <c r="J230" s="39"/>
      <c r="K230" s="38"/>
      <c r="L230" s="39"/>
      <c r="M230" s="39"/>
      <c r="N230" s="35" t="s">
        <v>17</v>
      </c>
      <c r="O230" s="39"/>
      <c r="P230" s="220"/>
      <c r="Q230" s="61"/>
      <c r="R230" s="61"/>
      <c r="S230" s="61"/>
      <c r="T230" s="61"/>
      <c r="U230" s="80"/>
      <c r="V230" s="80"/>
      <c r="W230" s="80"/>
    </row>
    <row r="231">
      <c r="A231" s="34">
        <v>45713.0</v>
      </c>
      <c r="B231" s="34">
        <v>45714.0</v>
      </c>
      <c r="C231" s="35">
        <v>236948.0</v>
      </c>
      <c r="D231" s="35" t="s">
        <v>48</v>
      </c>
      <c r="E231" s="34">
        <v>45536.0</v>
      </c>
      <c r="F231" s="36">
        <f t="shared" si="1"/>
        <v>5</v>
      </c>
      <c r="G231" s="37">
        <v>45642.0</v>
      </c>
      <c r="H231" s="36">
        <f t="shared" si="2"/>
        <v>2</v>
      </c>
      <c r="I231" s="35" t="s">
        <v>39</v>
      </c>
      <c r="J231" s="35">
        <v>510.0</v>
      </c>
      <c r="K231" s="48">
        <v>25000.0</v>
      </c>
      <c r="L231" s="35" t="s">
        <v>68</v>
      </c>
      <c r="M231" s="108">
        <v>45714.0</v>
      </c>
      <c r="N231" s="35" t="s">
        <v>15</v>
      </c>
      <c r="O231" s="35" t="s">
        <v>55</v>
      </c>
      <c r="P231" s="220"/>
      <c r="Q231" s="61"/>
      <c r="R231" s="61"/>
      <c r="S231" s="61"/>
      <c r="T231" s="61"/>
      <c r="U231" s="80"/>
      <c r="V231" s="80"/>
      <c r="W231" s="80"/>
    </row>
    <row r="232">
      <c r="A232" s="34">
        <v>45705.0</v>
      </c>
      <c r="B232" s="34">
        <v>45716.0</v>
      </c>
      <c r="C232" s="35">
        <v>238033.0</v>
      </c>
      <c r="D232" s="35" t="s">
        <v>48</v>
      </c>
      <c r="E232" s="34">
        <v>45536.0</v>
      </c>
      <c r="F232" s="36">
        <f t="shared" si="1"/>
        <v>5</v>
      </c>
      <c r="G232" s="34">
        <v>45666.0</v>
      </c>
      <c r="H232" s="36">
        <f t="shared" si="2"/>
        <v>1</v>
      </c>
      <c r="I232" s="35" t="s">
        <v>39</v>
      </c>
      <c r="J232" s="39"/>
      <c r="K232" s="38"/>
      <c r="L232" s="39"/>
      <c r="M232" s="39"/>
      <c r="N232" s="35" t="s">
        <v>17</v>
      </c>
      <c r="O232" s="39"/>
      <c r="P232" s="220"/>
      <c r="Q232" s="61"/>
      <c r="R232" s="61"/>
      <c r="S232" s="61"/>
      <c r="T232" s="61"/>
      <c r="U232" s="80"/>
      <c r="V232" s="80"/>
      <c r="W232" s="80"/>
    </row>
    <row r="233">
      <c r="A233" s="34">
        <v>45705.0</v>
      </c>
      <c r="B233" s="34">
        <v>45716.0</v>
      </c>
      <c r="C233" s="35">
        <v>167507.0</v>
      </c>
      <c r="D233" s="35" t="s">
        <v>48</v>
      </c>
      <c r="E233" s="34">
        <v>44958.0</v>
      </c>
      <c r="F233" s="36">
        <f t="shared" si="1"/>
        <v>24</v>
      </c>
      <c r="G233" s="34">
        <v>45030.0</v>
      </c>
      <c r="H233" s="36">
        <f t="shared" si="2"/>
        <v>22</v>
      </c>
      <c r="I233" s="35" t="s">
        <v>62</v>
      </c>
      <c r="J233" s="35">
        <v>106.0</v>
      </c>
      <c r="K233" s="38"/>
      <c r="L233" s="39"/>
      <c r="M233" s="39"/>
      <c r="N233" s="35" t="s">
        <v>17</v>
      </c>
      <c r="O233" s="39"/>
      <c r="P233" s="220"/>
      <c r="Q233" s="61"/>
      <c r="R233" s="61"/>
      <c r="S233" s="61"/>
      <c r="T233" s="61"/>
      <c r="U233" s="80"/>
      <c r="V233" s="80"/>
      <c r="W233" s="80"/>
    </row>
    <row r="234">
      <c r="A234" s="34">
        <v>45705.0</v>
      </c>
      <c r="B234" s="34">
        <v>45716.0</v>
      </c>
      <c r="C234" s="35">
        <v>240547.0</v>
      </c>
      <c r="D234" s="35" t="s">
        <v>48</v>
      </c>
      <c r="E234" s="34">
        <v>45505.0</v>
      </c>
      <c r="F234" s="36">
        <f t="shared" si="1"/>
        <v>6</v>
      </c>
      <c r="G234" s="34">
        <v>45681.0</v>
      </c>
      <c r="H234" s="36">
        <f t="shared" si="2"/>
        <v>1</v>
      </c>
      <c r="I234" s="35" t="s">
        <v>39</v>
      </c>
      <c r="J234" s="39"/>
      <c r="K234" s="38"/>
      <c r="L234" s="39"/>
      <c r="M234" s="39"/>
      <c r="N234" s="35" t="s">
        <v>17</v>
      </c>
      <c r="O234" s="39"/>
      <c r="P234" s="220"/>
      <c r="Q234" s="61"/>
      <c r="R234" s="61"/>
      <c r="S234" s="61"/>
      <c r="T234" s="61"/>
      <c r="U234" s="80"/>
      <c r="V234" s="80"/>
      <c r="W234" s="80"/>
    </row>
    <row r="235">
      <c r="A235" s="34">
        <v>45705.0</v>
      </c>
      <c r="B235" s="34">
        <v>45716.0</v>
      </c>
      <c r="C235" s="35">
        <v>241939.0</v>
      </c>
      <c r="D235" s="35" t="s">
        <v>48</v>
      </c>
      <c r="E235" s="34">
        <v>45658.0</v>
      </c>
      <c r="F235" s="36">
        <f t="shared" si="1"/>
        <v>1</v>
      </c>
      <c r="G235" s="34">
        <v>45694.0</v>
      </c>
      <c r="H235" s="36">
        <f t="shared" si="2"/>
        <v>0</v>
      </c>
      <c r="I235" s="35" t="s">
        <v>62</v>
      </c>
      <c r="J235" s="35" t="s">
        <v>138</v>
      </c>
      <c r="K235" s="38"/>
      <c r="L235" s="39"/>
      <c r="M235" s="39"/>
      <c r="N235" s="35" t="s">
        <v>17</v>
      </c>
      <c r="O235" s="39"/>
      <c r="P235" s="220"/>
      <c r="Q235" s="61"/>
      <c r="R235" s="61"/>
      <c r="S235" s="61"/>
      <c r="T235" s="61"/>
      <c r="U235" s="80"/>
      <c r="V235" s="80"/>
      <c r="W235" s="80"/>
    </row>
    <row r="236">
      <c r="A236" s="34">
        <v>45705.0</v>
      </c>
      <c r="B236" s="34">
        <v>45707.0</v>
      </c>
      <c r="C236" s="35">
        <v>202687.0</v>
      </c>
      <c r="D236" s="35" t="s">
        <v>240</v>
      </c>
      <c r="E236" s="34">
        <v>45292.0</v>
      </c>
      <c r="F236" s="36">
        <f t="shared" si="1"/>
        <v>13</v>
      </c>
      <c r="G236" s="34">
        <v>45338.0</v>
      </c>
      <c r="H236" s="36">
        <f t="shared" si="2"/>
        <v>12</v>
      </c>
      <c r="I236" s="35" t="s">
        <v>62</v>
      </c>
      <c r="J236" s="39"/>
      <c r="K236" s="38"/>
      <c r="L236" s="39"/>
      <c r="M236" s="39"/>
      <c r="N236" s="35" t="s">
        <v>21</v>
      </c>
      <c r="O236" s="39"/>
      <c r="P236" s="220"/>
      <c r="Q236" s="61"/>
      <c r="R236" s="61"/>
      <c r="S236" s="61"/>
      <c r="T236" s="61"/>
      <c r="U236" s="80"/>
      <c r="V236" s="80"/>
      <c r="W236" s="80"/>
    </row>
    <row r="237">
      <c r="A237" s="34">
        <v>45705.0</v>
      </c>
      <c r="B237" s="34">
        <v>45716.0</v>
      </c>
      <c r="C237" s="35">
        <v>230918.0</v>
      </c>
      <c r="D237" s="35" t="s">
        <v>240</v>
      </c>
      <c r="E237" s="34">
        <v>45536.0</v>
      </c>
      <c r="F237" s="36">
        <f t="shared" si="1"/>
        <v>5</v>
      </c>
      <c r="G237" s="37">
        <v>45586.0</v>
      </c>
      <c r="H237" s="36">
        <f t="shared" si="2"/>
        <v>4</v>
      </c>
      <c r="I237" s="35" t="s">
        <v>46</v>
      </c>
      <c r="J237" s="35" t="s">
        <v>31</v>
      </c>
      <c r="K237" s="38"/>
      <c r="L237" s="39"/>
      <c r="M237" s="39"/>
      <c r="N237" s="35" t="s">
        <v>17</v>
      </c>
      <c r="O237" s="39"/>
      <c r="P237" s="220"/>
      <c r="Q237" s="61"/>
      <c r="R237" s="61"/>
      <c r="S237" s="61"/>
      <c r="T237" s="61"/>
      <c r="U237" s="80"/>
      <c r="V237" s="80"/>
      <c r="W237" s="80"/>
    </row>
    <row r="238">
      <c r="A238" s="34">
        <v>45705.0</v>
      </c>
      <c r="B238" s="34">
        <v>45716.0</v>
      </c>
      <c r="C238" s="35">
        <v>178908.0</v>
      </c>
      <c r="D238" s="35" t="s">
        <v>240</v>
      </c>
      <c r="E238" s="34">
        <v>45108.0</v>
      </c>
      <c r="F238" s="36">
        <f t="shared" si="1"/>
        <v>19</v>
      </c>
      <c r="G238" s="34">
        <v>45108.0</v>
      </c>
      <c r="H238" s="36">
        <f t="shared" si="2"/>
        <v>19</v>
      </c>
      <c r="I238" s="35" t="s">
        <v>49</v>
      </c>
      <c r="J238" s="39"/>
      <c r="K238" s="38"/>
      <c r="L238" s="39"/>
      <c r="M238" s="39"/>
      <c r="N238" s="35" t="s">
        <v>17</v>
      </c>
      <c r="O238" s="39"/>
      <c r="P238" s="220"/>
      <c r="Q238" s="61"/>
      <c r="R238" s="61"/>
      <c r="S238" s="61"/>
      <c r="T238" s="61"/>
      <c r="U238" s="80"/>
      <c r="V238" s="80"/>
      <c r="W238" s="80"/>
    </row>
    <row r="239">
      <c r="A239" s="34">
        <v>45705.0</v>
      </c>
      <c r="B239" s="34">
        <v>45714.0</v>
      </c>
      <c r="C239" s="35">
        <v>198866.0</v>
      </c>
      <c r="D239" s="35" t="s">
        <v>240</v>
      </c>
      <c r="E239" s="34">
        <v>45292.0</v>
      </c>
      <c r="F239" s="36">
        <f t="shared" si="1"/>
        <v>13</v>
      </c>
      <c r="G239" s="34">
        <v>45308.0</v>
      </c>
      <c r="H239" s="36">
        <f t="shared" si="2"/>
        <v>13</v>
      </c>
      <c r="I239" s="35" t="s">
        <v>268</v>
      </c>
      <c r="J239" s="35" t="s">
        <v>138</v>
      </c>
      <c r="K239" s="38"/>
      <c r="L239" s="39"/>
      <c r="M239" s="39"/>
      <c r="N239" s="35" t="s">
        <v>21</v>
      </c>
      <c r="O239" s="35" t="s">
        <v>737</v>
      </c>
      <c r="P239" s="220"/>
      <c r="Q239" s="61"/>
      <c r="R239" s="61"/>
      <c r="S239" s="61"/>
      <c r="T239" s="61"/>
      <c r="U239" s="80"/>
      <c r="V239" s="80"/>
      <c r="W239" s="80"/>
    </row>
    <row r="240">
      <c r="A240" s="34">
        <v>45705.0</v>
      </c>
      <c r="B240" s="34">
        <v>45707.0</v>
      </c>
      <c r="C240" s="35">
        <v>221862.0</v>
      </c>
      <c r="D240" s="35" t="s">
        <v>240</v>
      </c>
      <c r="E240" s="34">
        <v>45323.0</v>
      </c>
      <c r="F240" s="36">
        <f t="shared" si="1"/>
        <v>12</v>
      </c>
      <c r="G240" s="34">
        <v>45492.0</v>
      </c>
      <c r="H240" s="36">
        <f t="shared" si="2"/>
        <v>7</v>
      </c>
      <c r="I240" s="35" t="s">
        <v>46</v>
      </c>
      <c r="J240" s="39"/>
      <c r="K240" s="38"/>
      <c r="L240" s="39"/>
      <c r="M240" s="108">
        <v>45694.0</v>
      </c>
      <c r="N240" s="35" t="s">
        <v>22</v>
      </c>
      <c r="O240" s="108">
        <v>45705.0</v>
      </c>
      <c r="P240" s="220"/>
      <c r="Q240" s="61"/>
      <c r="R240" s="61"/>
      <c r="S240" s="61"/>
      <c r="T240" s="61"/>
      <c r="U240" s="80"/>
      <c r="V240" s="80"/>
      <c r="W240" s="80"/>
    </row>
    <row r="241">
      <c r="A241" s="34">
        <v>45705.0</v>
      </c>
      <c r="B241" s="34">
        <v>45716.0</v>
      </c>
      <c r="C241" s="35">
        <v>216956.0</v>
      </c>
      <c r="D241" s="35" t="s">
        <v>240</v>
      </c>
      <c r="E241" s="34">
        <v>45474.0</v>
      </c>
      <c r="F241" s="36">
        <f t="shared" si="1"/>
        <v>7</v>
      </c>
      <c r="G241" s="34">
        <v>45500.0</v>
      </c>
      <c r="H241" s="36">
        <f t="shared" si="2"/>
        <v>7</v>
      </c>
      <c r="I241" s="35" t="s">
        <v>49</v>
      </c>
      <c r="J241" s="39"/>
      <c r="K241" s="38"/>
      <c r="L241" s="39"/>
      <c r="M241" s="39"/>
      <c r="N241" s="35" t="s">
        <v>17</v>
      </c>
      <c r="O241" s="39"/>
      <c r="P241" s="220"/>
      <c r="Q241" s="61"/>
      <c r="R241" s="61"/>
      <c r="S241" s="61"/>
      <c r="T241" s="61"/>
      <c r="U241" s="80"/>
      <c r="V241" s="80"/>
      <c r="W241" s="80"/>
    </row>
    <row r="242">
      <c r="A242" s="34">
        <v>45705.0</v>
      </c>
      <c r="B242" s="34">
        <v>45716.0</v>
      </c>
      <c r="C242" s="35">
        <v>231324.0</v>
      </c>
      <c r="D242" s="35" t="s">
        <v>240</v>
      </c>
      <c r="E242" s="34">
        <v>45474.0</v>
      </c>
      <c r="F242" s="36">
        <f t="shared" si="1"/>
        <v>7</v>
      </c>
      <c r="G242" s="37">
        <v>45607.0</v>
      </c>
      <c r="H242" s="36">
        <f t="shared" si="2"/>
        <v>3</v>
      </c>
      <c r="I242" s="35" t="s">
        <v>62</v>
      </c>
      <c r="J242" s="35" t="s">
        <v>138</v>
      </c>
      <c r="K242" s="38"/>
      <c r="L242" s="39"/>
      <c r="M242" s="39"/>
      <c r="N242" s="35" t="s">
        <v>17</v>
      </c>
      <c r="O242" s="39"/>
      <c r="P242" s="220"/>
      <c r="Q242" s="61"/>
      <c r="R242" s="61"/>
      <c r="S242" s="61"/>
      <c r="T242" s="61"/>
      <c r="U242" s="80"/>
      <c r="V242" s="80"/>
      <c r="W242" s="80"/>
    </row>
    <row r="243">
      <c r="A243" s="34">
        <v>45705.0</v>
      </c>
      <c r="B243" s="34">
        <v>45708.0</v>
      </c>
      <c r="C243" s="35">
        <v>225309.0</v>
      </c>
      <c r="D243" s="35" t="s">
        <v>240</v>
      </c>
      <c r="E243" s="34">
        <v>45505.0</v>
      </c>
      <c r="F243" s="36">
        <f t="shared" si="1"/>
        <v>6</v>
      </c>
      <c r="G243" s="34">
        <v>45526.0</v>
      </c>
      <c r="H243" s="36">
        <f t="shared" si="2"/>
        <v>6</v>
      </c>
      <c r="I243" s="35" t="s">
        <v>62</v>
      </c>
      <c r="J243" s="35">
        <v>102.0</v>
      </c>
      <c r="K243" s="48">
        <v>15500.0</v>
      </c>
      <c r="L243" s="35" t="s">
        <v>68</v>
      </c>
      <c r="M243" s="108">
        <v>45708.0</v>
      </c>
      <c r="N243" s="35" t="s">
        <v>15</v>
      </c>
      <c r="O243" s="35" t="s">
        <v>748</v>
      </c>
      <c r="P243" s="220"/>
      <c r="Q243" s="61"/>
      <c r="R243" s="61"/>
      <c r="S243" s="61"/>
      <c r="T243" s="61"/>
      <c r="U243" s="80"/>
      <c r="V243" s="80"/>
      <c r="W243" s="80"/>
    </row>
    <row r="244">
      <c r="A244" s="34">
        <v>45705.0</v>
      </c>
      <c r="B244" s="34">
        <v>45705.0</v>
      </c>
      <c r="C244" s="35">
        <v>227012.0</v>
      </c>
      <c r="D244" s="35" t="s">
        <v>240</v>
      </c>
      <c r="E244" s="34">
        <v>45536.0</v>
      </c>
      <c r="F244" s="36">
        <f t="shared" si="1"/>
        <v>5</v>
      </c>
      <c r="G244" s="34">
        <v>45572.0</v>
      </c>
      <c r="H244" s="36">
        <f t="shared" si="2"/>
        <v>4</v>
      </c>
      <c r="I244" s="35" t="s">
        <v>49</v>
      </c>
      <c r="J244" s="35" t="s">
        <v>405</v>
      </c>
      <c r="K244" s="48">
        <v>15500.0</v>
      </c>
      <c r="L244" s="35" t="s">
        <v>54</v>
      </c>
      <c r="M244" s="34">
        <v>45705.0</v>
      </c>
      <c r="N244" s="35" t="s">
        <v>15</v>
      </c>
      <c r="O244" s="35" t="s">
        <v>749</v>
      </c>
      <c r="P244" s="220"/>
      <c r="Q244" s="61"/>
      <c r="R244" s="61"/>
      <c r="S244" s="61"/>
      <c r="T244" s="61"/>
      <c r="U244" s="80"/>
      <c r="V244" s="80"/>
      <c r="W244" s="80"/>
    </row>
    <row r="245">
      <c r="A245" s="34">
        <v>45705.0</v>
      </c>
      <c r="B245" s="34">
        <v>45716.0</v>
      </c>
      <c r="C245" s="35">
        <v>197821.0</v>
      </c>
      <c r="D245" s="35" t="s">
        <v>59</v>
      </c>
      <c r="E245" s="34">
        <v>44470.0</v>
      </c>
      <c r="F245" s="36">
        <f t="shared" si="1"/>
        <v>40</v>
      </c>
      <c r="G245" s="34">
        <v>45300.0</v>
      </c>
      <c r="H245" s="36">
        <f t="shared" si="2"/>
        <v>13</v>
      </c>
      <c r="I245" s="35" t="s">
        <v>43</v>
      </c>
      <c r="J245" s="39"/>
      <c r="K245" s="38"/>
      <c r="L245" s="39"/>
      <c r="M245" s="39"/>
      <c r="N245" s="35" t="s">
        <v>17</v>
      </c>
      <c r="O245" s="39"/>
      <c r="P245" s="220"/>
      <c r="Q245" s="61"/>
      <c r="R245" s="61"/>
      <c r="S245" s="61"/>
      <c r="T245" s="61"/>
      <c r="U245" s="80"/>
      <c r="V245" s="80"/>
      <c r="W245" s="80"/>
    </row>
    <row r="246">
      <c r="A246" s="34">
        <v>45706.0</v>
      </c>
      <c r="B246" s="34">
        <v>45706.0</v>
      </c>
      <c r="C246" s="35">
        <v>204142.0</v>
      </c>
      <c r="D246" s="35" t="s">
        <v>59</v>
      </c>
      <c r="E246" s="34">
        <v>45323.0</v>
      </c>
      <c r="F246" s="36">
        <f t="shared" si="1"/>
        <v>12</v>
      </c>
      <c r="G246" s="34">
        <v>45352.0</v>
      </c>
      <c r="H246" s="36">
        <f t="shared" si="2"/>
        <v>11</v>
      </c>
      <c r="I246" s="35" t="s">
        <v>62</v>
      </c>
      <c r="J246" s="35">
        <v>139.0</v>
      </c>
      <c r="K246" s="48" t="s">
        <v>74</v>
      </c>
      <c r="L246" s="35" t="s">
        <v>54</v>
      </c>
      <c r="M246" s="108">
        <v>45706.0</v>
      </c>
      <c r="N246" s="35" t="s">
        <v>15</v>
      </c>
      <c r="O246" s="39"/>
      <c r="P246" s="220"/>
      <c r="Q246" s="61"/>
      <c r="R246" s="61"/>
      <c r="S246" s="61"/>
      <c r="T246" s="61"/>
      <c r="U246" s="80"/>
      <c r="V246" s="80"/>
      <c r="W246" s="80"/>
    </row>
    <row r="247">
      <c r="A247" s="34">
        <v>45705.0</v>
      </c>
      <c r="B247" s="34">
        <v>45714.0</v>
      </c>
      <c r="C247" s="35">
        <v>218468.0</v>
      </c>
      <c r="D247" s="35" t="s">
        <v>59</v>
      </c>
      <c r="E247" s="34">
        <v>45536.0</v>
      </c>
      <c r="F247" s="36">
        <f t="shared" si="1"/>
        <v>5</v>
      </c>
      <c r="G247" s="37">
        <v>45618.0</v>
      </c>
      <c r="H247" s="36">
        <f t="shared" si="2"/>
        <v>3</v>
      </c>
      <c r="I247" s="35" t="s">
        <v>268</v>
      </c>
      <c r="J247" s="35">
        <v>308.0</v>
      </c>
      <c r="K247" s="48" t="s">
        <v>652</v>
      </c>
      <c r="L247" s="35" t="s">
        <v>54</v>
      </c>
      <c r="M247" s="108">
        <v>45714.0</v>
      </c>
      <c r="N247" s="35" t="s">
        <v>15</v>
      </c>
      <c r="O247" s="39"/>
      <c r="P247" s="220"/>
      <c r="Q247" s="61"/>
      <c r="R247" s="61"/>
      <c r="S247" s="61"/>
      <c r="T247" s="61"/>
      <c r="U247" s="80"/>
      <c r="V247" s="80"/>
      <c r="W247" s="80"/>
    </row>
    <row r="248">
      <c r="A248" s="34">
        <v>45705.0</v>
      </c>
      <c r="B248" s="34">
        <v>45716.0</v>
      </c>
      <c r="C248" s="35">
        <v>232798.0</v>
      </c>
      <c r="D248" s="35" t="s">
        <v>59</v>
      </c>
      <c r="E248" s="34">
        <v>45566.0</v>
      </c>
      <c r="F248" s="36">
        <f t="shared" si="1"/>
        <v>4</v>
      </c>
      <c r="G248" s="37">
        <v>45617.0</v>
      </c>
      <c r="H248" s="36">
        <f t="shared" si="2"/>
        <v>3</v>
      </c>
      <c r="I248" s="35" t="s">
        <v>49</v>
      </c>
      <c r="J248" s="39"/>
      <c r="K248" s="38"/>
      <c r="L248" s="39"/>
      <c r="M248" s="39"/>
      <c r="N248" s="35" t="s">
        <v>17</v>
      </c>
      <c r="O248" s="39"/>
      <c r="P248" s="220"/>
      <c r="Q248" s="61"/>
      <c r="R248" s="61"/>
      <c r="S248" s="61"/>
      <c r="T248" s="61"/>
      <c r="U248" s="80"/>
      <c r="V248" s="80"/>
      <c r="W248" s="80"/>
    </row>
    <row r="249">
      <c r="A249" s="34">
        <v>45705.0</v>
      </c>
      <c r="B249" s="34">
        <v>45716.0</v>
      </c>
      <c r="C249" s="35">
        <v>189566.0</v>
      </c>
      <c r="D249" s="35" t="s">
        <v>59</v>
      </c>
      <c r="E249" s="34">
        <v>45139.0</v>
      </c>
      <c r="F249" s="36">
        <f t="shared" si="1"/>
        <v>18</v>
      </c>
      <c r="G249" s="37">
        <v>45216.0</v>
      </c>
      <c r="H249" s="36">
        <f t="shared" si="2"/>
        <v>16</v>
      </c>
      <c r="I249" s="35" t="s">
        <v>39</v>
      </c>
      <c r="J249" s="39"/>
      <c r="K249" s="38"/>
      <c r="L249" s="39"/>
      <c r="M249" s="39"/>
      <c r="N249" s="35" t="s">
        <v>17</v>
      </c>
      <c r="O249" s="39"/>
      <c r="P249" s="220"/>
      <c r="Q249" s="61"/>
      <c r="R249" s="61"/>
      <c r="S249" s="61"/>
      <c r="T249" s="61"/>
      <c r="U249" s="80"/>
      <c r="V249" s="80"/>
      <c r="W249" s="80"/>
    </row>
    <row r="250">
      <c r="A250" s="34">
        <v>45705.0</v>
      </c>
      <c r="B250" s="34">
        <v>45716.0</v>
      </c>
      <c r="C250" s="35">
        <v>206046.0</v>
      </c>
      <c r="D250" s="35" t="s">
        <v>59</v>
      </c>
      <c r="E250" s="34">
        <v>45323.0</v>
      </c>
      <c r="F250" s="36">
        <f t="shared" si="1"/>
        <v>12</v>
      </c>
      <c r="G250" s="34">
        <v>45367.0</v>
      </c>
      <c r="H250" s="36">
        <f t="shared" si="2"/>
        <v>11</v>
      </c>
      <c r="I250" s="35" t="s">
        <v>39</v>
      </c>
      <c r="J250" s="39"/>
      <c r="K250" s="38"/>
      <c r="L250" s="39"/>
      <c r="M250" s="39"/>
      <c r="N250" s="35" t="s">
        <v>17</v>
      </c>
      <c r="O250" s="39"/>
      <c r="P250" s="220"/>
      <c r="Q250" s="61"/>
      <c r="R250" s="61"/>
      <c r="S250" s="61"/>
      <c r="T250" s="61"/>
      <c r="U250" s="80"/>
      <c r="V250" s="80"/>
      <c r="W250" s="80"/>
    </row>
    <row r="251">
      <c r="A251" s="34">
        <v>45705.0</v>
      </c>
      <c r="B251" s="34">
        <v>45713.0</v>
      </c>
      <c r="C251" s="35">
        <v>221654.0</v>
      </c>
      <c r="D251" s="35" t="s">
        <v>59</v>
      </c>
      <c r="E251" s="34">
        <v>45474.0</v>
      </c>
      <c r="F251" s="36">
        <f t="shared" si="1"/>
        <v>7</v>
      </c>
      <c r="G251" s="34">
        <v>45489.0</v>
      </c>
      <c r="H251" s="36">
        <f t="shared" si="2"/>
        <v>7</v>
      </c>
      <c r="I251" s="35" t="s">
        <v>39</v>
      </c>
      <c r="J251" s="35">
        <v>512.0</v>
      </c>
      <c r="K251" s="48" t="s">
        <v>652</v>
      </c>
      <c r="L251" s="35" t="s">
        <v>68</v>
      </c>
      <c r="M251" s="108">
        <v>46000.0</v>
      </c>
      <c r="N251" s="35" t="s">
        <v>21</v>
      </c>
      <c r="O251" s="35" t="s">
        <v>721</v>
      </c>
      <c r="P251" s="220"/>
      <c r="Q251" s="61"/>
      <c r="R251" s="61"/>
      <c r="S251" s="61"/>
      <c r="T251" s="61"/>
      <c r="U251" s="80"/>
      <c r="V251" s="80"/>
      <c r="W251" s="80"/>
    </row>
    <row r="252">
      <c r="A252" s="34">
        <v>45705.0</v>
      </c>
      <c r="B252" s="34">
        <v>45716.0</v>
      </c>
      <c r="C252" s="35">
        <v>226209.0</v>
      </c>
      <c r="D252" s="35" t="s">
        <v>59</v>
      </c>
      <c r="E252" s="34">
        <v>45413.0</v>
      </c>
      <c r="F252" s="36">
        <f t="shared" si="1"/>
        <v>9</v>
      </c>
      <c r="G252" s="34">
        <v>45533.0</v>
      </c>
      <c r="H252" s="36">
        <f t="shared" si="2"/>
        <v>5</v>
      </c>
      <c r="I252" s="35" t="s">
        <v>39</v>
      </c>
      <c r="J252" s="39"/>
      <c r="K252" s="38"/>
      <c r="L252" s="39"/>
      <c r="M252" s="39"/>
      <c r="N252" s="35" t="s">
        <v>17</v>
      </c>
      <c r="O252" s="39"/>
      <c r="P252" s="220"/>
      <c r="Q252" s="61"/>
      <c r="R252" s="61"/>
      <c r="S252" s="61"/>
      <c r="T252" s="61"/>
      <c r="U252" s="80"/>
      <c r="V252" s="80"/>
      <c r="W252" s="80"/>
    </row>
    <row r="253">
      <c r="A253" s="34">
        <v>45705.0</v>
      </c>
      <c r="B253" s="34">
        <v>45716.0</v>
      </c>
      <c r="C253" s="35">
        <v>233352.0</v>
      </c>
      <c r="D253" s="35" t="s">
        <v>59</v>
      </c>
      <c r="E253" s="34">
        <v>45505.0</v>
      </c>
      <c r="F253" s="36">
        <f t="shared" si="1"/>
        <v>6</v>
      </c>
      <c r="G253" s="37">
        <v>45607.0</v>
      </c>
      <c r="H253" s="36">
        <f t="shared" si="2"/>
        <v>3</v>
      </c>
      <c r="I253" s="35" t="s">
        <v>39</v>
      </c>
      <c r="J253" s="39"/>
      <c r="K253" s="38"/>
      <c r="L253" s="39"/>
      <c r="M253" s="39"/>
      <c r="N253" s="35" t="s">
        <v>17</v>
      </c>
      <c r="O253" s="39"/>
      <c r="P253" s="220"/>
      <c r="Q253" s="61"/>
      <c r="R253" s="61"/>
      <c r="S253" s="61"/>
      <c r="T253" s="61"/>
      <c r="U253" s="80"/>
      <c r="V253" s="80"/>
      <c r="W253" s="80"/>
    </row>
    <row r="254">
      <c r="A254" s="34">
        <v>45705.0</v>
      </c>
      <c r="B254" s="34">
        <v>45716.0</v>
      </c>
      <c r="C254" s="35">
        <v>200560.0</v>
      </c>
      <c r="D254" s="35" t="s">
        <v>65</v>
      </c>
      <c r="E254" s="34">
        <v>45231.0</v>
      </c>
      <c r="F254" s="36">
        <f t="shared" si="1"/>
        <v>15</v>
      </c>
      <c r="G254" s="34">
        <v>45321.0</v>
      </c>
      <c r="H254" s="36">
        <f t="shared" si="2"/>
        <v>12</v>
      </c>
      <c r="I254" s="35" t="s">
        <v>62</v>
      </c>
      <c r="J254" s="35">
        <v>104.0</v>
      </c>
      <c r="K254" s="38"/>
      <c r="L254" s="39"/>
      <c r="M254" s="39"/>
      <c r="N254" s="35" t="s">
        <v>17</v>
      </c>
      <c r="O254" s="39"/>
      <c r="P254" s="220"/>
      <c r="Q254" s="61"/>
      <c r="R254" s="61"/>
      <c r="S254" s="61"/>
      <c r="T254" s="61"/>
      <c r="U254" s="80"/>
      <c r="V254" s="80"/>
      <c r="W254" s="80"/>
    </row>
    <row r="255">
      <c r="A255" s="34">
        <v>45705.0</v>
      </c>
      <c r="B255" s="34">
        <v>45716.0</v>
      </c>
      <c r="C255" s="35">
        <v>64573.0</v>
      </c>
      <c r="D255" s="35" t="s">
        <v>65</v>
      </c>
      <c r="E255" s="34">
        <v>44044.0</v>
      </c>
      <c r="F255" s="36">
        <f t="shared" si="1"/>
        <v>54</v>
      </c>
      <c r="G255" s="34">
        <v>44089.0</v>
      </c>
      <c r="H255" s="36">
        <f t="shared" si="2"/>
        <v>53</v>
      </c>
      <c r="I255" s="35" t="s">
        <v>67</v>
      </c>
      <c r="J255" s="39"/>
      <c r="K255" s="38"/>
      <c r="L255" s="39"/>
      <c r="M255" s="39"/>
      <c r="N255" s="35" t="s">
        <v>17</v>
      </c>
      <c r="O255" s="39"/>
      <c r="P255" s="220"/>
      <c r="Q255" s="61"/>
      <c r="R255" s="61"/>
      <c r="S255" s="61"/>
      <c r="T255" s="61"/>
      <c r="U255" s="80"/>
      <c r="V255" s="80"/>
      <c r="W255" s="80"/>
    </row>
    <row r="256">
      <c r="A256" s="34">
        <v>45705.0</v>
      </c>
      <c r="B256" s="34">
        <v>45716.0</v>
      </c>
      <c r="C256" s="35">
        <v>148685.0</v>
      </c>
      <c r="D256" s="35" t="s">
        <v>65</v>
      </c>
      <c r="E256" s="34">
        <v>44835.0</v>
      </c>
      <c r="F256" s="36">
        <f t="shared" si="1"/>
        <v>28</v>
      </c>
      <c r="G256" s="37">
        <v>44860.0</v>
      </c>
      <c r="H256" s="36">
        <f t="shared" si="2"/>
        <v>28</v>
      </c>
      <c r="I256" s="35" t="s">
        <v>39</v>
      </c>
      <c r="J256" s="39"/>
      <c r="K256" s="38"/>
      <c r="L256" s="39"/>
      <c r="M256" s="39"/>
      <c r="N256" s="35" t="s">
        <v>17</v>
      </c>
      <c r="O256" s="39"/>
      <c r="P256" s="220"/>
      <c r="Q256" s="61"/>
      <c r="R256" s="61"/>
      <c r="S256" s="61"/>
      <c r="T256" s="61"/>
      <c r="U256" s="80"/>
      <c r="V256" s="80"/>
      <c r="W256" s="80"/>
    </row>
    <row r="257">
      <c r="A257" s="34">
        <v>45705.0</v>
      </c>
      <c r="B257" s="34">
        <v>45716.0</v>
      </c>
      <c r="C257" s="35">
        <v>219042.0</v>
      </c>
      <c r="D257" s="35" t="s">
        <v>65</v>
      </c>
      <c r="E257" s="34">
        <v>45413.0</v>
      </c>
      <c r="F257" s="36">
        <f t="shared" si="1"/>
        <v>9</v>
      </c>
      <c r="G257" s="34">
        <v>45467.0</v>
      </c>
      <c r="H257" s="36">
        <f t="shared" si="2"/>
        <v>8</v>
      </c>
      <c r="I257" s="35" t="s">
        <v>39</v>
      </c>
      <c r="J257" s="39"/>
      <c r="K257" s="38"/>
      <c r="L257" s="39"/>
      <c r="M257" s="39"/>
      <c r="N257" s="35" t="s">
        <v>17</v>
      </c>
      <c r="O257" s="39"/>
      <c r="P257" s="220"/>
      <c r="Q257" s="61"/>
      <c r="R257" s="61"/>
      <c r="S257" s="61"/>
      <c r="T257" s="61"/>
      <c r="U257" s="80"/>
      <c r="V257" s="80"/>
      <c r="W257" s="80"/>
    </row>
    <row r="258">
      <c r="A258" s="34">
        <v>45705.0</v>
      </c>
      <c r="B258" s="34">
        <v>45716.0</v>
      </c>
      <c r="C258" s="35">
        <v>241479.0</v>
      </c>
      <c r="D258" s="35" t="s">
        <v>65</v>
      </c>
      <c r="E258" s="34">
        <v>45658.0</v>
      </c>
      <c r="F258" s="36">
        <f t="shared" si="1"/>
        <v>1</v>
      </c>
      <c r="G258" s="34">
        <v>45688.0</v>
      </c>
      <c r="H258" s="36">
        <f t="shared" si="2"/>
        <v>0</v>
      </c>
      <c r="I258" s="35" t="s">
        <v>39</v>
      </c>
      <c r="J258" s="39"/>
      <c r="K258" s="38"/>
      <c r="L258" s="39"/>
      <c r="M258" s="39"/>
      <c r="N258" s="35" t="s">
        <v>17</v>
      </c>
      <c r="O258" s="39"/>
      <c r="P258" s="220"/>
      <c r="Q258" s="61"/>
      <c r="R258" s="61"/>
      <c r="S258" s="61"/>
      <c r="T258" s="61"/>
      <c r="U258" s="80"/>
      <c r="V258" s="80"/>
      <c r="W258" s="80"/>
    </row>
    <row r="259">
      <c r="A259" s="34">
        <v>45705.0</v>
      </c>
      <c r="B259" s="34">
        <v>45716.0</v>
      </c>
      <c r="C259" s="35">
        <v>179288.0</v>
      </c>
      <c r="D259" s="35" t="s">
        <v>65</v>
      </c>
      <c r="E259" s="34">
        <v>45047.0</v>
      </c>
      <c r="F259" s="36">
        <f t="shared" si="1"/>
        <v>21</v>
      </c>
      <c r="G259" s="34">
        <v>45127.0</v>
      </c>
      <c r="H259" s="36">
        <f t="shared" si="2"/>
        <v>19</v>
      </c>
      <c r="I259" s="35" t="s">
        <v>67</v>
      </c>
      <c r="J259" s="39"/>
      <c r="K259" s="38"/>
      <c r="L259" s="39"/>
      <c r="M259" s="39"/>
      <c r="N259" s="35" t="s">
        <v>17</v>
      </c>
      <c r="O259" s="39"/>
      <c r="P259" s="220"/>
      <c r="Q259" s="61"/>
      <c r="R259" s="61"/>
      <c r="S259" s="61"/>
      <c r="T259" s="61"/>
      <c r="U259" s="80"/>
      <c r="V259" s="80"/>
      <c r="W259" s="80"/>
    </row>
    <row r="260">
      <c r="A260" s="34">
        <v>45705.0</v>
      </c>
      <c r="B260" s="34">
        <v>45716.0</v>
      </c>
      <c r="C260" s="35">
        <v>194221.0</v>
      </c>
      <c r="D260" s="35" t="s">
        <v>65</v>
      </c>
      <c r="E260" s="34">
        <v>45170.0</v>
      </c>
      <c r="F260" s="36">
        <f t="shared" si="1"/>
        <v>17</v>
      </c>
      <c r="G260" s="37">
        <v>45258.0</v>
      </c>
      <c r="H260" s="36">
        <f t="shared" si="2"/>
        <v>15</v>
      </c>
      <c r="I260" s="35" t="s">
        <v>39</v>
      </c>
      <c r="J260" s="35">
        <v>535.0</v>
      </c>
      <c r="K260" s="38"/>
      <c r="L260" s="39"/>
      <c r="M260" s="39"/>
      <c r="N260" s="35" t="s">
        <v>17</v>
      </c>
      <c r="O260" s="39"/>
      <c r="P260" s="220"/>
      <c r="Q260" s="61"/>
      <c r="R260" s="61"/>
      <c r="S260" s="61"/>
      <c r="T260" s="61"/>
      <c r="U260" s="80"/>
      <c r="V260" s="80"/>
      <c r="W260" s="80"/>
    </row>
    <row r="261">
      <c r="A261" s="34">
        <v>45705.0</v>
      </c>
      <c r="B261" s="34">
        <v>45716.0</v>
      </c>
      <c r="C261" s="35">
        <v>173797.0</v>
      </c>
      <c r="D261" s="35" t="s">
        <v>65</v>
      </c>
      <c r="E261" s="34">
        <v>44986.0</v>
      </c>
      <c r="F261" s="36">
        <f t="shared" si="1"/>
        <v>23</v>
      </c>
      <c r="G261" s="34">
        <v>45084.0</v>
      </c>
      <c r="H261" s="36">
        <f t="shared" si="2"/>
        <v>20</v>
      </c>
      <c r="I261" s="35" t="s">
        <v>121</v>
      </c>
      <c r="J261" s="39"/>
      <c r="K261" s="38"/>
      <c r="L261" s="39"/>
      <c r="M261" s="39"/>
      <c r="N261" s="35" t="s">
        <v>17</v>
      </c>
      <c r="O261" s="39"/>
      <c r="P261" s="220"/>
      <c r="Q261" s="61"/>
      <c r="R261" s="61"/>
      <c r="S261" s="61"/>
      <c r="T261" s="61"/>
      <c r="U261" s="80"/>
      <c r="V261" s="80"/>
      <c r="W261" s="80"/>
    </row>
    <row r="262">
      <c r="A262" s="34">
        <v>45705.0</v>
      </c>
      <c r="B262" s="34">
        <v>45716.0</v>
      </c>
      <c r="C262" s="35">
        <v>188505.0</v>
      </c>
      <c r="D262" s="35" t="s">
        <v>65</v>
      </c>
      <c r="E262" s="34">
        <v>45108.0</v>
      </c>
      <c r="F262" s="36">
        <f t="shared" si="1"/>
        <v>19</v>
      </c>
      <c r="G262" s="34">
        <v>45204.0</v>
      </c>
      <c r="H262" s="36">
        <f t="shared" si="2"/>
        <v>16</v>
      </c>
      <c r="I262" s="35" t="s">
        <v>67</v>
      </c>
      <c r="J262" s="39"/>
      <c r="K262" s="38"/>
      <c r="L262" s="39"/>
      <c r="M262" s="39"/>
      <c r="N262" s="35" t="s">
        <v>17</v>
      </c>
      <c r="O262" s="39"/>
      <c r="P262" s="220"/>
      <c r="Q262" s="61"/>
      <c r="R262" s="61"/>
      <c r="S262" s="61"/>
      <c r="T262" s="61"/>
      <c r="U262" s="80"/>
      <c r="V262" s="80"/>
      <c r="W262" s="80"/>
    </row>
    <row r="263">
      <c r="A263" s="34">
        <v>45705.0</v>
      </c>
      <c r="B263" s="34">
        <v>45716.0</v>
      </c>
      <c r="C263" s="35">
        <v>198104.0</v>
      </c>
      <c r="D263" s="35" t="s">
        <v>65</v>
      </c>
      <c r="E263" s="34">
        <v>45200.0</v>
      </c>
      <c r="F263" s="36">
        <f t="shared" si="1"/>
        <v>16</v>
      </c>
      <c r="G263" s="34">
        <v>45301.0</v>
      </c>
      <c r="H263" s="36">
        <f t="shared" si="2"/>
        <v>13</v>
      </c>
      <c r="I263" s="35" t="s">
        <v>39</v>
      </c>
      <c r="J263" s="39"/>
      <c r="K263" s="38"/>
      <c r="L263" s="39"/>
      <c r="M263" s="39"/>
      <c r="N263" s="35" t="s">
        <v>17</v>
      </c>
      <c r="O263" s="39"/>
      <c r="P263" s="220"/>
      <c r="Q263" s="61"/>
      <c r="R263" s="61"/>
      <c r="S263" s="61"/>
      <c r="T263" s="61"/>
      <c r="U263" s="80"/>
      <c r="V263" s="80"/>
      <c r="W263" s="80"/>
    </row>
    <row r="264">
      <c r="A264" s="34">
        <v>45705.0</v>
      </c>
      <c r="B264" s="34">
        <v>45716.0</v>
      </c>
      <c r="C264" s="35">
        <v>201162.0</v>
      </c>
      <c r="D264" s="35" t="s">
        <v>65</v>
      </c>
      <c r="E264" s="34">
        <v>45231.0</v>
      </c>
      <c r="F264" s="36">
        <f t="shared" si="1"/>
        <v>15</v>
      </c>
      <c r="G264" s="34">
        <v>45351.0</v>
      </c>
      <c r="H264" s="36">
        <f t="shared" si="2"/>
        <v>11</v>
      </c>
      <c r="I264" s="35" t="s">
        <v>39</v>
      </c>
      <c r="J264" s="39"/>
      <c r="K264" s="38"/>
      <c r="L264" s="39"/>
      <c r="M264" s="39"/>
      <c r="N264" s="35" t="s">
        <v>17</v>
      </c>
      <c r="O264" s="39"/>
      <c r="P264" s="220"/>
      <c r="Q264" s="61"/>
      <c r="R264" s="61"/>
      <c r="S264" s="61"/>
      <c r="T264" s="61"/>
      <c r="U264" s="80"/>
      <c r="V264" s="80"/>
      <c r="W264" s="80"/>
    </row>
    <row r="265">
      <c r="A265" s="34">
        <v>45705.0</v>
      </c>
      <c r="B265" s="34">
        <v>45716.0</v>
      </c>
      <c r="C265" s="35">
        <v>215752.0</v>
      </c>
      <c r="D265" s="35" t="s">
        <v>65</v>
      </c>
      <c r="E265" s="34">
        <v>45352.0</v>
      </c>
      <c r="F265" s="36">
        <f t="shared" si="1"/>
        <v>11</v>
      </c>
      <c r="G265" s="34">
        <v>45436.0</v>
      </c>
      <c r="H265" s="36">
        <f t="shared" si="2"/>
        <v>9</v>
      </c>
      <c r="I265" s="35" t="s">
        <v>62</v>
      </c>
      <c r="J265" s="35">
        <v>139.0</v>
      </c>
      <c r="K265" s="38"/>
      <c r="L265" s="39"/>
      <c r="M265" s="39"/>
      <c r="N265" s="35" t="s">
        <v>17</v>
      </c>
      <c r="O265" s="39"/>
      <c r="P265" s="220"/>
      <c r="Q265" s="61"/>
      <c r="R265" s="61"/>
      <c r="S265" s="61"/>
      <c r="T265" s="61"/>
      <c r="U265" s="80"/>
      <c r="V265" s="80"/>
      <c r="W265" s="80"/>
    </row>
    <row r="266">
      <c r="A266" s="226">
        <v>45705.0</v>
      </c>
      <c r="B266" s="34">
        <v>45716.0</v>
      </c>
      <c r="C266" s="227">
        <v>226618.0</v>
      </c>
      <c r="D266" s="227" t="s">
        <v>115</v>
      </c>
      <c r="E266" s="226">
        <v>45352.0</v>
      </c>
      <c r="F266" s="228">
        <f t="shared" si="1"/>
        <v>11</v>
      </c>
      <c r="G266" s="226">
        <v>45548.0</v>
      </c>
      <c r="H266" s="228">
        <f t="shared" si="2"/>
        <v>5</v>
      </c>
      <c r="I266" s="227" t="s">
        <v>43</v>
      </c>
      <c r="J266" s="229"/>
      <c r="K266" s="100"/>
      <c r="L266" s="101"/>
      <c r="M266" s="101"/>
      <c r="N266" s="230" t="s">
        <v>17</v>
      </c>
      <c r="O266" s="101"/>
      <c r="P266" s="220"/>
      <c r="Q266" s="61"/>
      <c r="R266" s="61"/>
      <c r="S266" s="61"/>
      <c r="T266" s="61"/>
      <c r="U266" s="80"/>
      <c r="V266" s="80"/>
      <c r="W266" s="80"/>
    </row>
    <row r="267">
      <c r="A267" s="34">
        <v>45705.0</v>
      </c>
      <c r="B267" s="34">
        <v>45716.0</v>
      </c>
      <c r="C267" s="35">
        <v>219183.0</v>
      </c>
      <c r="D267" s="35" t="s">
        <v>65</v>
      </c>
      <c r="E267" s="34">
        <v>45352.0</v>
      </c>
      <c r="F267" s="36">
        <f t="shared" si="1"/>
        <v>11</v>
      </c>
      <c r="G267" s="34">
        <v>45468.0</v>
      </c>
      <c r="H267" s="36">
        <f t="shared" si="2"/>
        <v>8</v>
      </c>
      <c r="I267" s="35" t="s">
        <v>39</v>
      </c>
      <c r="J267" s="39"/>
      <c r="K267" s="38"/>
      <c r="L267" s="39"/>
      <c r="M267" s="39"/>
      <c r="N267" s="35" t="s">
        <v>17</v>
      </c>
      <c r="O267" s="39"/>
      <c r="P267" s="220"/>
      <c r="Q267" s="61"/>
      <c r="R267" s="61"/>
      <c r="S267" s="61"/>
      <c r="T267" s="61"/>
      <c r="U267" s="80"/>
      <c r="V267" s="80"/>
      <c r="W267" s="80"/>
    </row>
    <row r="268">
      <c r="A268" s="34">
        <v>45705.0</v>
      </c>
      <c r="B268" s="34">
        <v>45716.0</v>
      </c>
      <c r="C268" s="35">
        <v>225875.0</v>
      </c>
      <c r="D268" s="35" t="s">
        <v>65</v>
      </c>
      <c r="E268" s="34">
        <v>45444.0</v>
      </c>
      <c r="F268" s="36">
        <f t="shared" si="1"/>
        <v>8</v>
      </c>
      <c r="G268" s="34">
        <v>45527.0</v>
      </c>
      <c r="H268" s="36">
        <f t="shared" si="2"/>
        <v>6</v>
      </c>
      <c r="I268" s="35" t="s">
        <v>39</v>
      </c>
      <c r="J268" s="39"/>
      <c r="K268" s="38"/>
      <c r="L268" s="39"/>
      <c r="M268" s="39"/>
      <c r="N268" s="35" t="s">
        <v>17</v>
      </c>
      <c r="O268" s="39"/>
      <c r="P268" s="220"/>
      <c r="Q268" s="61"/>
      <c r="R268" s="61"/>
      <c r="S268" s="61"/>
      <c r="T268" s="61"/>
      <c r="U268" s="80"/>
      <c r="V268" s="80"/>
      <c r="W268" s="80"/>
    </row>
    <row r="269">
      <c r="A269" s="34">
        <v>45705.0</v>
      </c>
      <c r="B269" s="34">
        <v>45716.0</v>
      </c>
      <c r="C269" s="35">
        <v>228881.0</v>
      </c>
      <c r="D269" s="35" t="s">
        <v>65</v>
      </c>
      <c r="E269" s="34">
        <v>45536.0</v>
      </c>
      <c r="F269" s="36">
        <f t="shared" si="1"/>
        <v>5</v>
      </c>
      <c r="G269" s="34">
        <v>45559.0</v>
      </c>
      <c r="H269" s="36">
        <f t="shared" si="2"/>
        <v>5</v>
      </c>
      <c r="I269" s="35" t="s">
        <v>39</v>
      </c>
      <c r="J269" s="39"/>
      <c r="K269" s="38"/>
      <c r="L269" s="39"/>
      <c r="M269" s="39"/>
      <c r="N269" s="35" t="s">
        <v>17</v>
      </c>
      <c r="O269" s="39"/>
      <c r="P269" s="220"/>
      <c r="Q269" s="61"/>
      <c r="R269" s="61"/>
      <c r="S269" s="61"/>
      <c r="T269" s="61"/>
      <c r="U269" s="80"/>
      <c r="V269" s="80"/>
      <c r="W269" s="80"/>
    </row>
    <row r="270">
      <c r="A270" s="34">
        <v>45705.0</v>
      </c>
      <c r="B270" s="34">
        <v>45716.0</v>
      </c>
      <c r="C270" s="35">
        <v>211164.0</v>
      </c>
      <c r="D270" s="35" t="s">
        <v>65</v>
      </c>
      <c r="E270" s="34">
        <v>44805.0</v>
      </c>
      <c r="F270" s="36">
        <f t="shared" si="1"/>
        <v>29</v>
      </c>
      <c r="G270" s="34">
        <v>45400.0</v>
      </c>
      <c r="H270" s="36">
        <f t="shared" si="2"/>
        <v>10</v>
      </c>
      <c r="I270" s="35" t="s">
        <v>39</v>
      </c>
      <c r="J270" s="39"/>
      <c r="K270" s="38"/>
      <c r="L270" s="39"/>
      <c r="M270" s="39"/>
      <c r="N270" s="35" t="s">
        <v>17</v>
      </c>
      <c r="O270" s="39"/>
      <c r="P270" s="220"/>
      <c r="Q270" s="61"/>
      <c r="R270" s="61"/>
      <c r="S270" s="61"/>
      <c r="T270" s="61"/>
      <c r="U270" s="80"/>
      <c r="V270" s="80"/>
      <c r="W270" s="80"/>
    </row>
    <row r="271">
      <c r="A271" s="34">
        <v>45705.0</v>
      </c>
      <c r="B271" s="34">
        <v>45716.0</v>
      </c>
      <c r="C271" s="35">
        <v>229764.0</v>
      </c>
      <c r="D271" s="35" t="s">
        <v>65</v>
      </c>
      <c r="E271" s="34">
        <v>45474.0</v>
      </c>
      <c r="F271" s="36">
        <f t="shared" si="1"/>
        <v>7</v>
      </c>
      <c r="G271" s="37">
        <v>45639.0</v>
      </c>
      <c r="H271" s="36">
        <f t="shared" si="2"/>
        <v>2</v>
      </c>
      <c r="I271" s="35" t="s">
        <v>49</v>
      </c>
      <c r="J271" s="35" t="s">
        <v>138</v>
      </c>
      <c r="K271" s="48">
        <v>15000.0</v>
      </c>
      <c r="L271" s="39"/>
      <c r="M271" s="39"/>
      <c r="N271" s="35" t="s">
        <v>18</v>
      </c>
      <c r="O271" s="39"/>
      <c r="P271" s="220"/>
      <c r="Q271" s="61"/>
      <c r="R271" s="61"/>
      <c r="S271" s="61"/>
      <c r="T271" s="61"/>
      <c r="U271" s="80"/>
      <c r="V271" s="80"/>
      <c r="W271" s="80"/>
    </row>
    <row r="272">
      <c r="A272" s="34">
        <v>45705.0</v>
      </c>
      <c r="B272" s="34">
        <v>45716.0</v>
      </c>
      <c r="C272" s="35">
        <v>238466.0</v>
      </c>
      <c r="D272" s="35" t="s">
        <v>65</v>
      </c>
      <c r="E272" s="34">
        <v>45597.0</v>
      </c>
      <c r="F272" s="36">
        <f t="shared" si="1"/>
        <v>3</v>
      </c>
      <c r="G272" s="34">
        <v>45664.0</v>
      </c>
      <c r="H272" s="36">
        <f t="shared" si="2"/>
        <v>1</v>
      </c>
      <c r="I272" s="35" t="s">
        <v>67</v>
      </c>
      <c r="J272" s="39"/>
      <c r="K272" s="38"/>
      <c r="L272" s="39"/>
      <c r="M272" s="39"/>
      <c r="N272" s="35" t="s">
        <v>17</v>
      </c>
      <c r="O272" s="39"/>
      <c r="P272" s="220"/>
      <c r="Q272" s="61"/>
      <c r="R272" s="61"/>
      <c r="S272" s="61"/>
      <c r="T272" s="61"/>
      <c r="U272" s="80"/>
      <c r="V272" s="80"/>
      <c r="W272" s="80"/>
    </row>
    <row r="273">
      <c r="A273" s="34">
        <v>45705.0</v>
      </c>
      <c r="B273" s="34">
        <v>45716.0</v>
      </c>
      <c r="C273" s="35">
        <v>239357.0</v>
      </c>
      <c r="D273" s="35" t="s">
        <v>65</v>
      </c>
      <c r="E273" s="34">
        <v>45566.0</v>
      </c>
      <c r="F273" s="36">
        <f t="shared" si="1"/>
        <v>4</v>
      </c>
      <c r="G273" s="34">
        <v>45671.0</v>
      </c>
      <c r="H273" s="36">
        <f t="shared" si="2"/>
        <v>1</v>
      </c>
      <c r="I273" s="35" t="s">
        <v>62</v>
      </c>
      <c r="J273" s="35" t="s">
        <v>138</v>
      </c>
      <c r="K273" s="38"/>
      <c r="L273" s="39"/>
      <c r="M273" s="39"/>
      <c r="N273" s="35" t="s">
        <v>17</v>
      </c>
      <c r="O273" s="39"/>
      <c r="P273" s="220"/>
      <c r="Q273" s="61"/>
      <c r="R273" s="61"/>
      <c r="S273" s="61"/>
      <c r="T273" s="61"/>
      <c r="U273" s="80"/>
      <c r="V273" s="80"/>
      <c r="W273" s="80"/>
    </row>
    <row r="274">
      <c r="A274" s="34">
        <v>45705.0</v>
      </c>
      <c r="B274" s="34">
        <v>45716.0</v>
      </c>
      <c r="C274" s="35">
        <v>240076.0</v>
      </c>
      <c r="D274" s="35" t="s">
        <v>65</v>
      </c>
      <c r="E274" s="34">
        <v>45627.0</v>
      </c>
      <c r="F274" s="36">
        <f t="shared" si="1"/>
        <v>2</v>
      </c>
      <c r="G274" s="34">
        <v>45678.0</v>
      </c>
      <c r="H274" s="36">
        <f t="shared" si="2"/>
        <v>1</v>
      </c>
      <c r="I274" s="35" t="s">
        <v>62</v>
      </c>
      <c r="J274" s="35" t="s">
        <v>138</v>
      </c>
      <c r="K274" s="38"/>
      <c r="L274" s="39"/>
      <c r="M274" s="39"/>
      <c r="N274" s="35" t="s">
        <v>17</v>
      </c>
      <c r="O274" s="39"/>
      <c r="P274" s="220"/>
      <c r="Q274" s="61"/>
      <c r="R274" s="61"/>
      <c r="S274" s="61"/>
      <c r="T274" s="61"/>
      <c r="U274" s="80"/>
      <c r="V274" s="80"/>
      <c r="W274" s="80"/>
    </row>
    <row r="275">
      <c r="A275" s="34">
        <v>45705.0</v>
      </c>
      <c r="B275" s="34">
        <v>45716.0</v>
      </c>
      <c r="C275" s="35">
        <v>238273.0</v>
      </c>
      <c r="D275" s="35" t="s">
        <v>65</v>
      </c>
      <c r="E275" s="34">
        <v>45627.0</v>
      </c>
      <c r="F275" s="36">
        <f t="shared" si="1"/>
        <v>2</v>
      </c>
      <c r="G275" s="34">
        <v>45681.0</v>
      </c>
      <c r="H275" s="36">
        <f t="shared" si="2"/>
        <v>1</v>
      </c>
      <c r="I275" s="35" t="s">
        <v>49</v>
      </c>
      <c r="J275" s="39"/>
      <c r="K275" s="38"/>
      <c r="L275" s="39"/>
      <c r="M275" s="39"/>
      <c r="N275" s="35" t="s">
        <v>17</v>
      </c>
      <c r="O275" s="39"/>
      <c r="P275" s="220"/>
      <c r="Q275" s="61"/>
      <c r="R275" s="61"/>
      <c r="S275" s="61"/>
      <c r="T275" s="61"/>
      <c r="U275" s="80"/>
      <c r="V275" s="80"/>
      <c r="W275" s="80"/>
    </row>
    <row r="276">
      <c r="A276" s="34">
        <v>45705.0</v>
      </c>
      <c r="B276" s="34">
        <v>45716.0</v>
      </c>
      <c r="C276" s="35">
        <v>241412.0</v>
      </c>
      <c r="D276" s="35" t="s">
        <v>65</v>
      </c>
      <c r="E276" s="34">
        <v>45658.0</v>
      </c>
      <c r="F276" s="36">
        <f t="shared" si="1"/>
        <v>1</v>
      </c>
      <c r="G276" s="34">
        <v>45688.0</v>
      </c>
      <c r="H276" s="36">
        <f t="shared" si="2"/>
        <v>0</v>
      </c>
      <c r="I276" s="35" t="s">
        <v>49</v>
      </c>
      <c r="J276" s="39"/>
      <c r="K276" s="38"/>
      <c r="L276" s="39"/>
      <c r="M276" s="39"/>
      <c r="N276" s="35" t="s">
        <v>17</v>
      </c>
      <c r="O276" s="39"/>
      <c r="P276" s="220"/>
      <c r="Q276" s="61"/>
      <c r="R276" s="61"/>
      <c r="S276" s="61"/>
      <c r="T276" s="61"/>
      <c r="U276" s="80"/>
      <c r="V276" s="80"/>
      <c r="W276" s="80"/>
    </row>
    <row r="277">
      <c r="A277" s="34">
        <v>45705.0</v>
      </c>
      <c r="B277" s="34">
        <v>45716.0</v>
      </c>
      <c r="C277" s="35">
        <v>242260.0</v>
      </c>
      <c r="D277" s="35" t="s">
        <v>65</v>
      </c>
      <c r="E277" s="34">
        <v>45658.0</v>
      </c>
      <c r="F277" s="36">
        <f t="shared" si="1"/>
        <v>1</v>
      </c>
      <c r="G277" s="34">
        <v>45695.0</v>
      </c>
      <c r="H277" s="36">
        <f t="shared" si="2"/>
        <v>0</v>
      </c>
      <c r="I277" s="35" t="s">
        <v>62</v>
      </c>
      <c r="J277" s="35" t="s">
        <v>138</v>
      </c>
      <c r="K277" s="38"/>
      <c r="L277" s="39"/>
      <c r="M277" s="39"/>
      <c r="N277" s="35" t="s">
        <v>17</v>
      </c>
      <c r="O277" s="39"/>
      <c r="P277" s="220"/>
      <c r="Q277" s="61"/>
      <c r="R277" s="61"/>
      <c r="S277" s="61"/>
      <c r="T277" s="61"/>
      <c r="U277" s="80"/>
      <c r="V277" s="80"/>
      <c r="W277" s="80"/>
    </row>
    <row r="278">
      <c r="A278" s="34">
        <v>45705.0</v>
      </c>
      <c r="B278" s="34">
        <v>45716.0</v>
      </c>
      <c r="C278" s="35">
        <v>136113.0</v>
      </c>
      <c r="D278" s="35" t="s">
        <v>72</v>
      </c>
      <c r="E278" s="34">
        <v>44562.0</v>
      </c>
      <c r="F278" s="36">
        <f t="shared" si="1"/>
        <v>37</v>
      </c>
      <c r="G278" s="34">
        <v>44749.0</v>
      </c>
      <c r="H278" s="36">
        <f t="shared" si="2"/>
        <v>31</v>
      </c>
      <c r="I278" s="35" t="s">
        <v>43</v>
      </c>
      <c r="J278" s="39"/>
      <c r="K278" s="38"/>
      <c r="L278" s="39"/>
      <c r="M278" s="39"/>
      <c r="N278" s="35" t="s">
        <v>17</v>
      </c>
      <c r="O278" s="39"/>
      <c r="P278" s="220"/>
      <c r="Q278" s="61"/>
      <c r="R278" s="61"/>
      <c r="S278" s="61"/>
      <c r="T278" s="61"/>
      <c r="U278" s="80"/>
      <c r="V278" s="80"/>
      <c r="W278" s="80"/>
    </row>
    <row r="279">
      <c r="A279" s="34">
        <v>45705.0</v>
      </c>
      <c r="B279" s="34">
        <v>45716.0</v>
      </c>
      <c r="C279" s="35">
        <v>234889.0</v>
      </c>
      <c r="D279" s="35" t="s">
        <v>72</v>
      </c>
      <c r="E279" s="34">
        <v>44652.0</v>
      </c>
      <c r="F279" s="36">
        <f t="shared" si="1"/>
        <v>34</v>
      </c>
      <c r="G279" s="34">
        <v>45629.0</v>
      </c>
      <c r="H279" s="36">
        <f t="shared" si="2"/>
        <v>2</v>
      </c>
      <c r="I279" s="35" t="s">
        <v>43</v>
      </c>
      <c r="J279" s="39"/>
      <c r="K279" s="38"/>
      <c r="L279" s="39"/>
      <c r="M279" s="39"/>
      <c r="N279" s="35" t="s">
        <v>17</v>
      </c>
      <c r="O279" s="39"/>
      <c r="P279" s="220"/>
      <c r="Q279" s="61"/>
      <c r="R279" s="61"/>
      <c r="S279" s="61"/>
      <c r="T279" s="61"/>
      <c r="U279" s="80"/>
      <c r="V279" s="80"/>
      <c r="W279" s="80"/>
    </row>
    <row r="280">
      <c r="A280" s="34">
        <v>45705.0</v>
      </c>
      <c r="B280" s="34">
        <v>45716.0</v>
      </c>
      <c r="C280" s="35">
        <v>199528.0</v>
      </c>
      <c r="D280" s="35" t="s">
        <v>72</v>
      </c>
      <c r="E280" s="37">
        <v>45272.0</v>
      </c>
      <c r="F280" s="36">
        <f t="shared" si="1"/>
        <v>14</v>
      </c>
      <c r="G280" s="34">
        <v>45313.0</v>
      </c>
      <c r="H280" s="36">
        <f t="shared" si="2"/>
        <v>13</v>
      </c>
      <c r="I280" s="35" t="s">
        <v>43</v>
      </c>
      <c r="J280" s="39"/>
      <c r="K280" s="38"/>
      <c r="L280" s="39"/>
      <c r="M280" s="39"/>
      <c r="N280" s="35" t="s">
        <v>17</v>
      </c>
      <c r="O280" s="39"/>
      <c r="P280" s="220"/>
      <c r="Q280" s="61"/>
      <c r="R280" s="61"/>
      <c r="S280" s="61"/>
      <c r="T280" s="61"/>
      <c r="U280" s="80"/>
      <c r="V280" s="80"/>
      <c r="W280" s="80"/>
    </row>
    <row r="281">
      <c r="A281" s="34">
        <v>45705.0</v>
      </c>
      <c r="B281" s="34">
        <v>45716.0</v>
      </c>
      <c r="C281" s="35">
        <v>203150.0</v>
      </c>
      <c r="D281" s="35" t="s">
        <v>72</v>
      </c>
      <c r="E281" s="34">
        <v>45231.0</v>
      </c>
      <c r="F281" s="36">
        <f t="shared" si="1"/>
        <v>15</v>
      </c>
      <c r="G281" s="34">
        <v>45345.0</v>
      </c>
      <c r="H281" s="36">
        <f t="shared" si="2"/>
        <v>12</v>
      </c>
      <c r="I281" s="35" t="s">
        <v>62</v>
      </c>
      <c r="J281" s="35" t="s">
        <v>138</v>
      </c>
      <c r="K281" s="38"/>
      <c r="L281" s="39"/>
      <c r="M281" s="39"/>
      <c r="N281" s="35" t="s">
        <v>17</v>
      </c>
      <c r="O281" s="39"/>
      <c r="P281" s="220"/>
      <c r="Q281" s="61"/>
      <c r="R281" s="61"/>
      <c r="S281" s="61"/>
      <c r="T281" s="61"/>
      <c r="U281" s="80"/>
      <c r="V281" s="80"/>
      <c r="W281" s="80"/>
    </row>
    <row r="282">
      <c r="A282" s="34">
        <v>45705.0</v>
      </c>
      <c r="B282" s="34">
        <v>45716.0</v>
      </c>
      <c r="C282" s="35">
        <v>236056.0</v>
      </c>
      <c r="D282" s="35" t="s">
        <v>72</v>
      </c>
      <c r="E282" s="34">
        <v>45566.0</v>
      </c>
      <c r="F282" s="36">
        <f t="shared" si="1"/>
        <v>4</v>
      </c>
      <c r="G282" s="34">
        <v>45630.0</v>
      </c>
      <c r="H282" s="36">
        <f t="shared" si="2"/>
        <v>2</v>
      </c>
      <c r="I282" s="35" t="s">
        <v>43</v>
      </c>
      <c r="J282" s="39"/>
      <c r="K282" s="38"/>
      <c r="L282" s="39"/>
      <c r="M282" s="39"/>
      <c r="N282" s="35" t="s">
        <v>17</v>
      </c>
      <c r="O282" s="39"/>
      <c r="P282" s="220"/>
      <c r="Q282" s="61"/>
      <c r="R282" s="61"/>
      <c r="S282" s="61"/>
      <c r="T282" s="61"/>
      <c r="U282" s="80"/>
      <c r="V282" s="80"/>
      <c r="W282" s="80"/>
    </row>
    <row r="283">
      <c r="A283" s="34">
        <v>45705.0</v>
      </c>
      <c r="B283" s="34">
        <v>45716.0</v>
      </c>
      <c r="C283" s="35">
        <v>156957.0</v>
      </c>
      <c r="D283" s="35" t="s">
        <v>72</v>
      </c>
      <c r="E283" s="34">
        <v>44896.0</v>
      </c>
      <c r="F283" s="36">
        <f t="shared" si="1"/>
        <v>26</v>
      </c>
      <c r="G283" s="34">
        <v>44942.0</v>
      </c>
      <c r="H283" s="36">
        <f t="shared" si="2"/>
        <v>25</v>
      </c>
      <c r="I283" s="35" t="s">
        <v>62</v>
      </c>
      <c r="J283" s="35" t="s">
        <v>138</v>
      </c>
      <c r="K283" s="38"/>
      <c r="L283" s="39"/>
      <c r="M283" s="39"/>
      <c r="N283" s="35" t="s">
        <v>17</v>
      </c>
      <c r="O283" s="39"/>
      <c r="P283" s="220"/>
      <c r="Q283" s="61"/>
      <c r="R283" s="61"/>
      <c r="S283" s="61"/>
      <c r="T283" s="61"/>
      <c r="U283" s="80"/>
      <c r="V283" s="80"/>
      <c r="W283" s="80"/>
    </row>
    <row r="284">
      <c r="A284" s="34">
        <v>45708.0</v>
      </c>
      <c r="B284" s="34">
        <v>45708.0</v>
      </c>
      <c r="C284" s="35">
        <v>220687.0</v>
      </c>
      <c r="D284" s="35" t="s">
        <v>72</v>
      </c>
      <c r="E284" s="34">
        <v>45383.0</v>
      </c>
      <c r="F284" s="36">
        <f t="shared" si="1"/>
        <v>10</v>
      </c>
      <c r="G284" s="34">
        <v>45481.0</v>
      </c>
      <c r="H284" s="36">
        <f t="shared" si="2"/>
        <v>7</v>
      </c>
      <c r="I284" s="35" t="s">
        <v>46</v>
      </c>
      <c r="J284" s="35">
        <v>401.0</v>
      </c>
      <c r="K284" s="48" t="s">
        <v>74</v>
      </c>
      <c r="L284" s="35" t="s">
        <v>68</v>
      </c>
      <c r="M284" s="108">
        <v>45708.0</v>
      </c>
      <c r="N284" s="35" t="s">
        <v>15</v>
      </c>
      <c r="O284" s="35"/>
      <c r="P284" s="220"/>
      <c r="Q284" s="61"/>
      <c r="R284" s="61"/>
      <c r="S284" s="61"/>
      <c r="T284" s="61"/>
      <c r="U284" s="80"/>
      <c r="V284" s="80"/>
      <c r="W284" s="80"/>
    </row>
    <row r="285">
      <c r="A285" s="34">
        <v>45708.0</v>
      </c>
      <c r="B285" s="34">
        <v>45713.0</v>
      </c>
      <c r="C285" s="35">
        <v>195510.0</v>
      </c>
      <c r="D285" s="35" t="s">
        <v>72</v>
      </c>
      <c r="E285" s="34">
        <v>45261.0</v>
      </c>
      <c r="F285" s="36">
        <f t="shared" si="1"/>
        <v>14</v>
      </c>
      <c r="G285" s="37">
        <v>45271.0</v>
      </c>
      <c r="H285" s="36">
        <f t="shared" si="2"/>
        <v>14</v>
      </c>
      <c r="I285" s="35" t="s">
        <v>62</v>
      </c>
      <c r="J285" s="35">
        <v>102.0</v>
      </c>
      <c r="K285" s="48">
        <v>10315.2</v>
      </c>
      <c r="L285" s="35" t="s">
        <v>70</v>
      </c>
      <c r="M285" s="108">
        <v>45708.0</v>
      </c>
      <c r="N285" s="35" t="s">
        <v>20</v>
      </c>
      <c r="O285" s="35"/>
      <c r="P285" s="220"/>
      <c r="Q285" s="61"/>
      <c r="R285" s="61"/>
      <c r="S285" s="61"/>
      <c r="T285" s="61"/>
      <c r="U285" s="80"/>
      <c r="V285" s="80"/>
      <c r="W285" s="80"/>
    </row>
    <row r="286">
      <c r="A286" s="34">
        <v>45705.0</v>
      </c>
      <c r="B286" s="34">
        <v>45716.0</v>
      </c>
      <c r="C286" s="35">
        <v>225591.0</v>
      </c>
      <c r="D286" s="35" t="s">
        <v>72</v>
      </c>
      <c r="E286" s="34">
        <v>45474.0</v>
      </c>
      <c r="F286" s="36">
        <f t="shared" si="1"/>
        <v>7</v>
      </c>
      <c r="G286" s="34">
        <v>45527.0</v>
      </c>
      <c r="H286" s="36">
        <f t="shared" si="2"/>
        <v>6</v>
      </c>
      <c r="I286" s="35" t="s">
        <v>49</v>
      </c>
      <c r="J286" s="39"/>
      <c r="K286" s="38"/>
      <c r="L286" s="39"/>
      <c r="M286" s="39"/>
      <c r="N286" s="35" t="s">
        <v>17</v>
      </c>
      <c r="O286" s="39"/>
      <c r="P286" s="220"/>
      <c r="Q286" s="61"/>
      <c r="R286" s="61"/>
      <c r="S286" s="61"/>
      <c r="T286" s="61"/>
      <c r="U286" s="80"/>
      <c r="V286" s="80"/>
      <c r="W286" s="80"/>
    </row>
    <row r="287">
      <c r="A287" s="34">
        <v>45705.0</v>
      </c>
      <c r="B287" s="34">
        <v>45713.0</v>
      </c>
      <c r="C287" s="35">
        <v>235816.0</v>
      </c>
      <c r="D287" s="35" t="s">
        <v>72</v>
      </c>
      <c r="E287" s="34">
        <v>45566.0</v>
      </c>
      <c r="F287" s="36">
        <f t="shared" si="1"/>
        <v>4</v>
      </c>
      <c r="G287" s="34">
        <v>45628.0</v>
      </c>
      <c r="H287" s="36">
        <f t="shared" si="2"/>
        <v>2</v>
      </c>
      <c r="I287" s="35" t="s">
        <v>439</v>
      </c>
      <c r="J287" s="35">
        <v>512.0</v>
      </c>
      <c r="K287" s="48" t="s">
        <v>652</v>
      </c>
      <c r="L287" s="35" t="s">
        <v>54</v>
      </c>
      <c r="M287" s="108">
        <v>45708.0</v>
      </c>
      <c r="N287" s="35" t="s">
        <v>15</v>
      </c>
      <c r="O287" s="35" t="s">
        <v>253</v>
      </c>
      <c r="P287" s="220"/>
      <c r="Q287" s="61"/>
      <c r="R287" s="61"/>
      <c r="S287" s="61"/>
      <c r="T287" s="61"/>
      <c r="U287" s="80"/>
      <c r="V287" s="80"/>
      <c r="W287" s="80"/>
    </row>
    <row r="288">
      <c r="A288" s="34">
        <v>45705.0</v>
      </c>
      <c r="B288" s="34">
        <v>45716.0</v>
      </c>
      <c r="C288" s="35">
        <v>242057.0</v>
      </c>
      <c r="D288" s="35" t="s">
        <v>72</v>
      </c>
      <c r="E288" s="34">
        <v>45597.0</v>
      </c>
      <c r="F288" s="36">
        <f t="shared" si="1"/>
        <v>3</v>
      </c>
      <c r="G288" s="34">
        <v>45695.0</v>
      </c>
      <c r="H288" s="36">
        <f t="shared" si="2"/>
        <v>0</v>
      </c>
      <c r="I288" s="35" t="s">
        <v>49</v>
      </c>
      <c r="J288" s="39"/>
      <c r="K288" s="38"/>
      <c r="L288" s="39"/>
      <c r="M288" s="39"/>
      <c r="N288" s="35" t="s">
        <v>17</v>
      </c>
      <c r="O288" s="39"/>
      <c r="P288" s="220"/>
      <c r="Q288" s="61"/>
      <c r="R288" s="61"/>
      <c r="S288" s="61"/>
      <c r="T288" s="61"/>
      <c r="U288" s="80"/>
      <c r="V288" s="80"/>
      <c r="W288" s="80"/>
    </row>
    <row r="289">
      <c r="A289" s="34">
        <v>45705.0</v>
      </c>
      <c r="B289" s="34">
        <v>45716.0</v>
      </c>
      <c r="C289" s="35">
        <v>241160.0</v>
      </c>
      <c r="D289" s="35" t="s">
        <v>79</v>
      </c>
      <c r="E289" s="35">
        <v>1.0</v>
      </c>
      <c r="F289" s="36">
        <f t="shared" si="1"/>
        <v>1501</v>
      </c>
      <c r="G289" s="35">
        <v>0.0</v>
      </c>
      <c r="H289" s="36">
        <f t="shared" si="2"/>
        <v>1501</v>
      </c>
      <c r="I289" s="35" t="s">
        <v>62</v>
      </c>
      <c r="J289" s="35" t="s">
        <v>138</v>
      </c>
      <c r="K289" s="38"/>
      <c r="L289" s="39"/>
      <c r="M289" s="39"/>
      <c r="N289" s="35" t="s">
        <v>17</v>
      </c>
      <c r="O289" s="39"/>
      <c r="P289" s="220"/>
      <c r="Q289" s="61"/>
      <c r="R289" s="61"/>
      <c r="S289" s="61"/>
      <c r="T289" s="61"/>
      <c r="U289" s="80"/>
      <c r="V289" s="80"/>
      <c r="W289" s="80"/>
    </row>
    <row r="290">
      <c r="A290" s="34">
        <v>45705.0</v>
      </c>
      <c r="B290" s="34">
        <v>45716.0</v>
      </c>
      <c r="C290" s="35">
        <v>66435.0</v>
      </c>
      <c r="D290" s="35" t="s">
        <v>79</v>
      </c>
      <c r="E290" s="35">
        <v>54.0</v>
      </c>
      <c r="F290" s="36">
        <f t="shared" si="1"/>
        <v>1500</v>
      </c>
      <c r="G290" s="35">
        <v>52.0</v>
      </c>
      <c r="H290" s="36">
        <f t="shared" si="2"/>
        <v>1500</v>
      </c>
      <c r="I290" s="35" t="s">
        <v>67</v>
      </c>
      <c r="J290" s="39"/>
      <c r="K290" s="38"/>
      <c r="L290" s="39"/>
      <c r="M290" s="39"/>
      <c r="N290" s="35" t="s">
        <v>17</v>
      </c>
      <c r="O290" s="39"/>
      <c r="P290" s="220"/>
      <c r="Q290" s="61"/>
      <c r="R290" s="61"/>
      <c r="S290" s="61"/>
      <c r="T290" s="61"/>
      <c r="U290" s="80"/>
      <c r="V290" s="80"/>
      <c r="W290" s="80"/>
    </row>
    <row r="291">
      <c r="A291" s="34">
        <v>45705.0</v>
      </c>
      <c r="B291" s="34">
        <v>45716.0</v>
      </c>
      <c r="C291" s="35">
        <v>233780.0</v>
      </c>
      <c r="D291" s="35" t="s">
        <v>79</v>
      </c>
      <c r="E291" s="35">
        <v>5.0</v>
      </c>
      <c r="F291" s="36">
        <f t="shared" si="1"/>
        <v>1501</v>
      </c>
      <c r="G291" s="35">
        <v>2.0</v>
      </c>
      <c r="H291" s="36">
        <f t="shared" si="2"/>
        <v>1501</v>
      </c>
      <c r="I291" s="35" t="s">
        <v>39</v>
      </c>
      <c r="J291" s="39"/>
      <c r="K291" s="38"/>
      <c r="L291" s="39"/>
      <c r="M291" s="39"/>
      <c r="N291" s="35" t="s">
        <v>17</v>
      </c>
      <c r="O291" s="39"/>
      <c r="P291" s="220"/>
      <c r="Q291" s="61"/>
      <c r="R291" s="61"/>
      <c r="S291" s="61"/>
      <c r="T291" s="61"/>
      <c r="U291" s="80"/>
      <c r="V291" s="80"/>
      <c r="W291" s="80"/>
    </row>
    <row r="292">
      <c r="A292" s="34">
        <v>45705.0</v>
      </c>
      <c r="B292" s="34">
        <v>45716.0</v>
      </c>
      <c r="C292" s="35">
        <v>180267.0</v>
      </c>
      <c r="D292" s="35" t="s">
        <v>79</v>
      </c>
      <c r="E292" s="35">
        <v>20.0</v>
      </c>
      <c r="F292" s="36">
        <f t="shared" si="1"/>
        <v>1501</v>
      </c>
      <c r="G292" s="35">
        <v>18.0</v>
      </c>
      <c r="H292" s="36">
        <f t="shared" si="2"/>
        <v>1501</v>
      </c>
      <c r="I292" s="35" t="s">
        <v>39</v>
      </c>
      <c r="J292" s="35">
        <v>535.0</v>
      </c>
      <c r="K292" s="38"/>
      <c r="L292" s="39"/>
      <c r="M292" s="39"/>
      <c r="N292" s="35" t="s">
        <v>17</v>
      </c>
      <c r="O292" s="39"/>
      <c r="P292" s="220"/>
      <c r="Q292" s="61"/>
      <c r="R292" s="61"/>
      <c r="S292" s="61"/>
      <c r="T292" s="61"/>
      <c r="U292" s="80"/>
      <c r="V292" s="80"/>
      <c r="W292" s="80"/>
    </row>
    <row r="293">
      <c r="A293" s="34">
        <v>45705.0</v>
      </c>
      <c r="B293" s="34">
        <v>45716.0</v>
      </c>
      <c r="C293" s="35">
        <v>196804.0</v>
      </c>
      <c r="D293" s="35" t="s">
        <v>79</v>
      </c>
      <c r="E293" s="35">
        <v>15.0</v>
      </c>
      <c r="F293" s="36">
        <f t="shared" si="1"/>
        <v>1501</v>
      </c>
      <c r="G293" s="35">
        <v>13.0</v>
      </c>
      <c r="H293" s="36">
        <f t="shared" si="2"/>
        <v>1501</v>
      </c>
      <c r="I293" s="35" t="s">
        <v>39</v>
      </c>
      <c r="J293" s="35">
        <v>535.0</v>
      </c>
      <c r="K293" s="38"/>
      <c r="L293" s="39"/>
      <c r="M293" s="39"/>
      <c r="N293" s="35" t="s">
        <v>17</v>
      </c>
      <c r="O293" s="39"/>
      <c r="P293" s="220"/>
      <c r="Q293" s="61"/>
      <c r="R293" s="61"/>
      <c r="S293" s="61"/>
      <c r="T293" s="61"/>
      <c r="U293" s="80"/>
      <c r="V293" s="80"/>
      <c r="W293" s="80"/>
    </row>
    <row r="294">
      <c r="A294" s="34">
        <v>45705.0</v>
      </c>
      <c r="B294" s="34">
        <v>45716.0</v>
      </c>
      <c r="C294" s="35">
        <v>209897.0</v>
      </c>
      <c r="D294" s="35" t="s">
        <v>79</v>
      </c>
      <c r="E294" s="35">
        <v>11.0</v>
      </c>
      <c r="F294" s="36">
        <f t="shared" si="1"/>
        <v>1501</v>
      </c>
      <c r="G294" s="35">
        <v>10.0</v>
      </c>
      <c r="H294" s="36">
        <f t="shared" si="2"/>
        <v>1501</v>
      </c>
      <c r="I294" s="35" t="s">
        <v>39</v>
      </c>
      <c r="J294" s="35">
        <v>535.0</v>
      </c>
      <c r="K294" s="38"/>
      <c r="L294" s="39"/>
      <c r="M294" s="39"/>
      <c r="N294" s="35" t="s">
        <v>17</v>
      </c>
      <c r="O294" s="39"/>
      <c r="P294" s="220"/>
      <c r="Q294" s="61"/>
      <c r="R294" s="61"/>
      <c r="S294" s="61"/>
      <c r="T294" s="61"/>
      <c r="U294" s="80"/>
      <c r="V294" s="80"/>
      <c r="W294" s="80"/>
    </row>
    <row r="295">
      <c r="A295" s="34">
        <v>45705.0</v>
      </c>
      <c r="B295" s="34">
        <v>45709.0</v>
      </c>
      <c r="C295" s="35">
        <v>217534.0</v>
      </c>
      <c r="D295" s="35" t="s">
        <v>79</v>
      </c>
      <c r="E295" s="35">
        <v>10.0</v>
      </c>
      <c r="F295" s="36">
        <f t="shared" si="1"/>
        <v>1501</v>
      </c>
      <c r="G295" s="35">
        <v>8.0</v>
      </c>
      <c r="H295" s="36">
        <f t="shared" si="2"/>
        <v>1501</v>
      </c>
      <c r="I295" s="35" t="s">
        <v>39</v>
      </c>
      <c r="J295" s="35" t="s">
        <v>152</v>
      </c>
      <c r="K295" s="38"/>
      <c r="L295" s="39"/>
      <c r="M295" s="39"/>
      <c r="N295" s="35" t="s">
        <v>15</v>
      </c>
      <c r="O295" s="35" t="s">
        <v>208</v>
      </c>
      <c r="P295" s="220"/>
      <c r="Q295" s="61"/>
      <c r="R295" s="61"/>
      <c r="S295" s="61"/>
      <c r="T295" s="61"/>
      <c r="U295" s="80"/>
      <c r="V295" s="80"/>
      <c r="W295" s="80"/>
    </row>
    <row r="296">
      <c r="A296" s="34">
        <v>45705.0</v>
      </c>
      <c r="B296" s="34">
        <v>45716.0</v>
      </c>
      <c r="C296" s="35">
        <v>223387.0</v>
      </c>
      <c r="D296" s="35" t="s">
        <v>79</v>
      </c>
      <c r="E296" s="35">
        <v>7.0</v>
      </c>
      <c r="F296" s="36">
        <f t="shared" si="1"/>
        <v>1501</v>
      </c>
      <c r="G296" s="35">
        <v>6.0</v>
      </c>
      <c r="H296" s="36">
        <f t="shared" si="2"/>
        <v>1501</v>
      </c>
      <c r="I296" s="35" t="s">
        <v>39</v>
      </c>
      <c r="J296" s="35">
        <v>502.0</v>
      </c>
      <c r="K296" s="38"/>
      <c r="L296" s="39"/>
      <c r="M296" s="39"/>
      <c r="N296" s="35" t="s">
        <v>17</v>
      </c>
      <c r="O296" s="39"/>
      <c r="P296" s="220"/>
      <c r="Q296" s="61"/>
      <c r="R296" s="61"/>
      <c r="S296" s="61"/>
      <c r="T296" s="61"/>
      <c r="U296" s="80"/>
      <c r="V296" s="80"/>
      <c r="W296" s="80"/>
    </row>
    <row r="297">
      <c r="A297" s="34">
        <v>45705.0</v>
      </c>
      <c r="B297" s="34">
        <v>45716.0</v>
      </c>
      <c r="C297" s="35">
        <v>226986.0</v>
      </c>
      <c r="D297" s="35" t="s">
        <v>79</v>
      </c>
      <c r="E297" s="35">
        <v>6.0</v>
      </c>
      <c r="F297" s="36">
        <f t="shared" si="1"/>
        <v>1501</v>
      </c>
      <c r="G297" s="35">
        <v>4.0</v>
      </c>
      <c r="H297" s="36">
        <f t="shared" si="2"/>
        <v>1501</v>
      </c>
      <c r="I297" s="35" t="s">
        <v>39</v>
      </c>
      <c r="J297" s="35" t="s">
        <v>400</v>
      </c>
      <c r="K297" s="38"/>
      <c r="L297" s="39"/>
      <c r="M297" s="39"/>
      <c r="N297" s="35" t="s">
        <v>17</v>
      </c>
      <c r="O297" s="39"/>
      <c r="P297" s="220"/>
      <c r="Q297" s="61"/>
      <c r="R297" s="61"/>
      <c r="S297" s="61"/>
      <c r="T297" s="61"/>
      <c r="U297" s="80"/>
      <c r="V297" s="80"/>
      <c r="W297" s="80"/>
    </row>
    <row r="298">
      <c r="A298" s="34">
        <v>45705.0</v>
      </c>
      <c r="B298" s="34">
        <v>45716.0</v>
      </c>
      <c r="C298" s="35">
        <v>231134.0</v>
      </c>
      <c r="D298" s="35" t="s">
        <v>79</v>
      </c>
      <c r="E298" s="35">
        <v>23.0</v>
      </c>
      <c r="F298" s="36">
        <f t="shared" si="1"/>
        <v>1501</v>
      </c>
      <c r="G298" s="35">
        <v>3.0</v>
      </c>
      <c r="H298" s="36">
        <f t="shared" si="2"/>
        <v>1501</v>
      </c>
      <c r="I298" s="35" t="s">
        <v>39</v>
      </c>
      <c r="J298" s="39"/>
      <c r="K298" s="38"/>
      <c r="L298" s="39"/>
      <c r="M298" s="39"/>
      <c r="N298" s="35" t="s">
        <v>17</v>
      </c>
      <c r="O298" s="39"/>
      <c r="P298" s="220"/>
      <c r="Q298" s="61"/>
      <c r="R298" s="61"/>
      <c r="S298" s="61"/>
      <c r="T298" s="61"/>
      <c r="U298" s="80"/>
      <c r="V298" s="80"/>
      <c r="W298" s="80"/>
    </row>
    <row r="299">
      <c r="A299" s="34">
        <v>45705.0</v>
      </c>
      <c r="B299" s="34">
        <v>45716.0</v>
      </c>
      <c r="C299" s="35">
        <v>233617.0</v>
      </c>
      <c r="D299" s="35" t="s">
        <v>79</v>
      </c>
      <c r="E299" s="35">
        <v>4.0</v>
      </c>
      <c r="F299" s="36">
        <f t="shared" si="1"/>
        <v>1501</v>
      </c>
      <c r="G299" s="35">
        <v>3.0</v>
      </c>
      <c r="H299" s="36">
        <f t="shared" si="2"/>
        <v>1501</v>
      </c>
      <c r="I299" s="35" t="s">
        <v>39</v>
      </c>
      <c r="J299" s="39"/>
      <c r="K299" s="38"/>
      <c r="L299" s="39"/>
      <c r="M299" s="39"/>
      <c r="N299" s="35" t="s">
        <v>17</v>
      </c>
      <c r="O299" s="39"/>
      <c r="P299" s="220"/>
      <c r="Q299" s="61"/>
      <c r="R299" s="61"/>
      <c r="S299" s="61"/>
      <c r="T299" s="61"/>
      <c r="U299" s="80"/>
      <c r="V299" s="80"/>
      <c r="W299" s="80"/>
    </row>
    <row r="300">
      <c r="A300" s="34">
        <v>45705.0</v>
      </c>
      <c r="B300" s="34">
        <v>45716.0</v>
      </c>
      <c r="C300" s="35">
        <v>234922.0</v>
      </c>
      <c r="D300" s="35" t="s">
        <v>79</v>
      </c>
      <c r="E300" s="35">
        <v>3.0</v>
      </c>
      <c r="F300" s="36">
        <f t="shared" si="1"/>
        <v>1501</v>
      </c>
      <c r="G300" s="35">
        <v>2.0</v>
      </c>
      <c r="H300" s="36">
        <f t="shared" si="2"/>
        <v>1501</v>
      </c>
      <c r="I300" s="35" t="s">
        <v>62</v>
      </c>
      <c r="J300" s="35" t="s">
        <v>138</v>
      </c>
      <c r="K300" s="38"/>
      <c r="L300" s="39"/>
      <c r="M300" s="39"/>
      <c r="N300" s="35" t="s">
        <v>17</v>
      </c>
      <c r="O300" s="39"/>
      <c r="P300" s="220"/>
      <c r="Q300" s="61"/>
      <c r="R300" s="61"/>
      <c r="S300" s="61"/>
      <c r="T300" s="61"/>
      <c r="U300" s="80"/>
      <c r="V300" s="80"/>
      <c r="W300" s="80"/>
    </row>
    <row r="301">
      <c r="A301" s="34">
        <v>45705.0</v>
      </c>
      <c r="B301" s="34">
        <v>45716.0</v>
      </c>
      <c r="C301" s="35">
        <v>237177.0</v>
      </c>
      <c r="D301" s="35" t="s">
        <v>79</v>
      </c>
      <c r="E301" s="35">
        <v>3.0</v>
      </c>
      <c r="F301" s="36">
        <f t="shared" si="1"/>
        <v>1501</v>
      </c>
      <c r="G301" s="35">
        <v>1.0</v>
      </c>
      <c r="H301" s="36">
        <f t="shared" si="2"/>
        <v>1501</v>
      </c>
      <c r="I301" s="35" t="s">
        <v>39</v>
      </c>
      <c r="J301" s="39"/>
      <c r="K301" s="38"/>
      <c r="L301" s="39"/>
      <c r="M301" s="39"/>
      <c r="N301" s="35" t="s">
        <v>17</v>
      </c>
      <c r="O301" s="39"/>
      <c r="P301" s="220"/>
      <c r="Q301" s="61"/>
      <c r="R301" s="61"/>
      <c r="S301" s="61"/>
      <c r="T301" s="61"/>
      <c r="U301" s="80"/>
      <c r="V301" s="80"/>
      <c r="W301" s="80"/>
    </row>
    <row r="302">
      <c r="A302" s="34">
        <v>45705.0</v>
      </c>
      <c r="B302" s="34">
        <v>45716.0</v>
      </c>
      <c r="C302" s="35">
        <v>239154.0</v>
      </c>
      <c r="D302" s="35" t="s">
        <v>79</v>
      </c>
      <c r="E302" s="35">
        <v>2.0</v>
      </c>
      <c r="F302" s="36">
        <f t="shared" si="1"/>
        <v>1501</v>
      </c>
      <c r="G302" s="35">
        <v>0.0</v>
      </c>
      <c r="H302" s="36">
        <f t="shared" si="2"/>
        <v>1501</v>
      </c>
      <c r="I302" s="35" t="s">
        <v>62</v>
      </c>
      <c r="J302" s="35" t="s">
        <v>138</v>
      </c>
      <c r="K302" s="38"/>
      <c r="L302" s="39"/>
      <c r="M302" s="39"/>
      <c r="N302" s="35" t="s">
        <v>17</v>
      </c>
      <c r="O302" s="39"/>
      <c r="P302" s="220"/>
      <c r="Q302" s="61"/>
      <c r="R302" s="61"/>
      <c r="S302" s="61"/>
      <c r="T302" s="61"/>
      <c r="U302" s="80"/>
      <c r="V302" s="80"/>
      <c r="W302" s="80"/>
    </row>
    <row r="303">
      <c r="A303" s="34">
        <v>45705.0</v>
      </c>
      <c r="B303" s="34">
        <v>45716.0</v>
      </c>
      <c r="C303" s="35">
        <v>240661.0</v>
      </c>
      <c r="D303" s="35" t="s">
        <v>79</v>
      </c>
      <c r="E303" s="35">
        <v>1.0</v>
      </c>
      <c r="F303" s="36">
        <f t="shared" si="1"/>
        <v>1501</v>
      </c>
      <c r="G303" s="35">
        <v>0.0</v>
      </c>
      <c r="H303" s="36">
        <f t="shared" si="2"/>
        <v>1501</v>
      </c>
      <c r="I303" s="35" t="s">
        <v>62</v>
      </c>
      <c r="J303" s="35" t="s">
        <v>138</v>
      </c>
      <c r="K303" s="38"/>
      <c r="L303" s="39"/>
      <c r="M303" s="39"/>
      <c r="N303" s="35" t="s">
        <v>17</v>
      </c>
      <c r="O303" s="39"/>
      <c r="P303" s="220"/>
      <c r="Q303" s="61"/>
      <c r="R303" s="61"/>
      <c r="S303" s="61"/>
      <c r="T303" s="61"/>
      <c r="U303" s="80"/>
      <c r="V303" s="80"/>
      <c r="W303" s="80"/>
    </row>
    <row r="304">
      <c r="A304" s="34">
        <v>45705.0</v>
      </c>
      <c r="B304" s="34">
        <v>45714.0</v>
      </c>
      <c r="C304" s="35">
        <v>241168.0</v>
      </c>
      <c r="D304" s="35" t="s">
        <v>79</v>
      </c>
      <c r="E304" s="35">
        <v>3.0</v>
      </c>
      <c r="F304" s="36">
        <f t="shared" si="1"/>
        <v>1501</v>
      </c>
      <c r="G304" s="35">
        <v>0.0</v>
      </c>
      <c r="H304" s="36">
        <f t="shared" si="2"/>
        <v>1501</v>
      </c>
      <c r="I304" s="35" t="s">
        <v>268</v>
      </c>
      <c r="J304" s="35">
        <v>312.0</v>
      </c>
      <c r="K304" s="48" t="s">
        <v>652</v>
      </c>
      <c r="L304" s="35" t="s">
        <v>54</v>
      </c>
      <c r="M304" s="108">
        <v>45714.0</v>
      </c>
      <c r="N304" s="35" t="s">
        <v>15</v>
      </c>
      <c r="O304" s="35" t="s">
        <v>55</v>
      </c>
      <c r="P304" s="220"/>
      <c r="Q304" s="61"/>
      <c r="R304" s="61"/>
      <c r="S304" s="61"/>
      <c r="T304" s="61"/>
      <c r="U304" s="80"/>
      <c r="V304" s="80"/>
      <c r="W304" s="80"/>
    </row>
    <row r="305">
      <c r="A305" s="34">
        <v>45705.0</v>
      </c>
      <c r="B305" s="34">
        <v>45716.0</v>
      </c>
      <c r="C305" s="35">
        <v>242174.0</v>
      </c>
      <c r="D305" s="35" t="s">
        <v>79</v>
      </c>
      <c r="E305" s="35">
        <v>3.0</v>
      </c>
      <c r="F305" s="36">
        <f t="shared" si="1"/>
        <v>1501</v>
      </c>
      <c r="G305" s="35">
        <v>0.0</v>
      </c>
      <c r="H305" s="36">
        <f t="shared" si="2"/>
        <v>1501</v>
      </c>
      <c r="I305" s="35" t="s">
        <v>39</v>
      </c>
      <c r="J305" s="39"/>
      <c r="K305" s="38"/>
      <c r="L305" s="39"/>
      <c r="M305" s="39"/>
      <c r="N305" s="35" t="s">
        <v>17</v>
      </c>
      <c r="O305" s="39"/>
      <c r="P305" s="220"/>
      <c r="Q305" s="61"/>
      <c r="R305" s="61"/>
      <c r="S305" s="61"/>
      <c r="T305" s="61"/>
      <c r="U305" s="80"/>
      <c r="V305" s="80"/>
      <c r="W305" s="80"/>
    </row>
    <row r="306">
      <c r="A306" s="34">
        <v>45705.0</v>
      </c>
      <c r="B306" s="34">
        <v>45714.0</v>
      </c>
      <c r="C306" s="35">
        <v>222116.0</v>
      </c>
      <c r="D306" s="35" t="s">
        <v>243</v>
      </c>
      <c r="E306" s="34">
        <v>45444.0</v>
      </c>
      <c r="F306" s="36">
        <f t="shared" si="1"/>
        <v>8</v>
      </c>
      <c r="G306" s="34">
        <v>45495.0</v>
      </c>
      <c r="H306" s="36">
        <f t="shared" si="2"/>
        <v>7</v>
      </c>
      <c r="I306" s="35" t="s">
        <v>268</v>
      </c>
      <c r="J306" s="35" t="s">
        <v>69</v>
      </c>
      <c r="K306" s="48" t="s">
        <v>652</v>
      </c>
      <c r="L306" s="35" t="s">
        <v>54</v>
      </c>
      <c r="M306" s="108">
        <v>45714.0</v>
      </c>
      <c r="N306" s="35" t="s">
        <v>20</v>
      </c>
      <c r="O306" s="39"/>
      <c r="P306" s="220"/>
      <c r="Q306" s="61"/>
      <c r="R306" s="61"/>
      <c r="S306" s="61"/>
      <c r="T306" s="61"/>
      <c r="U306" s="80"/>
      <c r="V306" s="80"/>
      <c r="W306" s="80"/>
    </row>
    <row r="307">
      <c r="A307" s="34">
        <v>45705.0</v>
      </c>
      <c r="B307" s="34">
        <v>45716.0</v>
      </c>
      <c r="C307" s="35">
        <v>224241.0</v>
      </c>
      <c r="D307" s="35" t="s">
        <v>243</v>
      </c>
      <c r="E307" s="34">
        <v>45444.0</v>
      </c>
      <c r="F307" s="36">
        <f t="shared" si="1"/>
        <v>8</v>
      </c>
      <c r="G307" s="34">
        <v>45512.0</v>
      </c>
      <c r="H307" s="36">
        <f t="shared" si="2"/>
        <v>6</v>
      </c>
      <c r="I307" s="35" t="s">
        <v>49</v>
      </c>
      <c r="J307" s="39"/>
      <c r="K307" s="38"/>
      <c r="L307" s="39"/>
      <c r="M307" s="39"/>
      <c r="N307" s="35" t="s">
        <v>17</v>
      </c>
      <c r="O307" s="39"/>
      <c r="P307" s="220"/>
      <c r="Q307" s="61"/>
      <c r="R307" s="61"/>
      <c r="S307" s="61"/>
      <c r="T307" s="61"/>
      <c r="U307" s="80"/>
      <c r="V307" s="80"/>
      <c r="W307" s="80"/>
    </row>
    <row r="308">
      <c r="A308" s="34">
        <v>45705.0</v>
      </c>
      <c r="B308" s="34">
        <v>45714.0</v>
      </c>
      <c r="C308" s="35">
        <v>174398.0</v>
      </c>
      <c r="D308" s="35" t="s">
        <v>243</v>
      </c>
      <c r="E308" s="34">
        <v>45078.0</v>
      </c>
      <c r="F308" s="36">
        <f t="shared" si="1"/>
        <v>20</v>
      </c>
      <c r="G308" s="34">
        <v>45090.0</v>
      </c>
      <c r="H308" s="36">
        <f t="shared" si="2"/>
        <v>20</v>
      </c>
      <c r="I308" s="35" t="s">
        <v>268</v>
      </c>
      <c r="J308" s="35" t="s">
        <v>31</v>
      </c>
      <c r="K308" s="38"/>
      <c r="L308" s="39"/>
      <c r="M308" s="39"/>
      <c r="N308" s="35" t="s">
        <v>21</v>
      </c>
      <c r="O308" s="35" t="s">
        <v>208</v>
      </c>
      <c r="P308" s="220"/>
      <c r="Q308" s="61"/>
      <c r="R308" s="61"/>
      <c r="S308" s="61"/>
      <c r="T308" s="61"/>
      <c r="U308" s="80"/>
      <c r="V308" s="80"/>
      <c r="W308" s="80"/>
    </row>
    <row r="309">
      <c r="A309" s="34">
        <v>45705.0</v>
      </c>
      <c r="B309" s="34">
        <v>45707.0</v>
      </c>
      <c r="C309" s="35">
        <v>208997.0</v>
      </c>
      <c r="D309" s="35" t="s">
        <v>243</v>
      </c>
      <c r="E309" s="34">
        <v>45352.0</v>
      </c>
      <c r="F309" s="36">
        <f t="shared" si="1"/>
        <v>11</v>
      </c>
      <c r="G309" s="34">
        <v>45386.0</v>
      </c>
      <c r="H309" s="36">
        <f t="shared" si="2"/>
        <v>10</v>
      </c>
      <c r="I309" s="35" t="s">
        <v>62</v>
      </c>
      <c r="J309" s="39"/>
      <c r="K309" s="38"/>
      <c r="L309" s="39"/>
      <c r="M309" s="39"/>
      <c r="N309" s="35" t="s">
        <v>21</v>
      </c>
      <c r="O309" s="39"/>
      <c r="P309" s="220"/>
      <c r="Q309" s="61"/>
      <c r="R309" s="61"/>
      <c r="S309" s="61"/>
      <c r="T309" s="61"/>
      <c r="U309" s="80"/>
      <c r="V309" s="80"/>
      <c r="W309" s="80"/>
    </row>
    <row r="310">
      <c r="A310" s="34">
        <v>45705.0</v>
      </c>
      <c r="B310" s="34">
        <v>45716.0</v>
      </c>
      <c r="C310" s="35">
        <v>215913.0</v>
      </c>
      <c r="D310" s="35" t="s">
        <v>243</v>
      </c>
      <c r="E310" s="34">
        <v>45352.0</v>
      </c>
      <c r="F310" s="36">
        <f t="shared" si="1"/>
        <v>11</v>
      </c>
      <c r="G310" s="34">
        <v>45441.0</v>
      </c>
      <c r="H310" s="36">
        <f t="shared" si="2"/>
        <v>8</v>
      </c>
      <c r="I310" s="35" t="s">
        <v>49</v>
      </c>
      <c r="J310" s="39"/>
      <c r="K310" s="38"/>
      <c r="L310" s="39"/>
      <c r="M310" s="39"/>
      <c r="N310" s="35" t="s">
        <v>17</v>
      </c>
      <c r="O310" s="39"/>
      <c r="P310" s="220"/>
      <c r="Q310" s="61"/>
      <c r="R310" s="61"/>
      <c r="S310" s="61"/>
      <c r="T310" s="61"/>
      <c r="U310" s="80"/>
      <c r="V310" s="80"/>
      <c r="W310" s="80"/>
    </row>
    <row r="311">
      <c r="A311" s="34">
        <v>45705.0</v>
      </c>
      <c r="B311" s="34">
        <v>45716.0</v>
      </c>
      <c r="C311" s="35">
        <v>214764.0</v>
      </c>
      <c r="D311" s="35" t="s">
        <v>243</v>
      </c>
      <c r="E311" s="34">
        <v>45413.0</v>
      </c>
      <c r="F311" s="36">
        <f t="shared" si="1"/>
        <v>9</v>
      </c>
      <c r="G311" s="34">
        <v>45429.0</v>
      </c>
      <c r="H311" s="36">
        <f t="shared" si="2"/>
        <v>9</v>
      </c>
      <c r="I311" s="35" t="s">
        <v>62</v>
      </c>
      <c r="J311" s="35">
        <v>102.0</v>
      </c>
      <c r="K311" s="48">
        <v>7000.0</v>
      </c>
      <c r="L311" s="35" t="s">
        <v>68</v>
      </c>
      <c r="M311" s="108">
        <v>45716.0</v>
      </c>
      <c r="N311" s="35" t="s">
        <v>20</v>
      </c>
      <c r="O311" s="39"/>
      <c r="P311" s="220"/>
      <c r="Q311" s="61"/>
      <c r="R311" s="61"/>
      <c r="S311" s="61"/>
      <c r="T311" s="61"/>
      <c r="U311" s="80"/>
      <c r="V311" s="80"/>
      <c r="W311" s="80"/>
    </row>
    <row r="312">
      <c r="A312" s="34">
        <v>45715.0</v>
      </c>
      <c r="B312" s="34">
        <v>45715.0</v>
      </c>
      <c r="C312" s="35">
        <v>227282.0</v>
      </c>
      <c r="D312" s="35" t="s">
        <v>243</v>
      </c>
      <c r="E312" s="34">
        <v>45505.0</v>
      </c>
      <c r="F312" s="36">
        <f t="shared" si="1"/>
        <v>6</v>
      </c>
      <c r="G312" s="34">
        <v>45541.0</v>
      </c>
      <c r="H312" s="36">
        <f t="shared" si="2"/>
        <v>5</v>
      </c>
      <c r="I312" s="35" t="s">
        <v>43</v>
      </c>
      <c r="J312" s="231" t="s">
        <v>69</v>
      </c>
      <c r="K312" s="48">
        <v>4000.0</v>
      </c>
      <c r="L312" s="35" t="s">
        <v>68</v>
      </c>
      <c r="M312" s="108">
        <v>45715.0</v>
      </c>
      <c r="N312" s="35" t="s">
        <v>15</v>
      </c>
      <c r="O312" s="35" t="s">
        <v>55</v>
      </c>
      <c r="P312" s="220"/>
      <c r="Q312" s="61"/>
      <c r="R312" s="61"/>
      <c r="S312" s="61"/>
      <c r="T312" s="61"/>
      <c r="U312" s="80"/>
      <c r="V312" s="80"/>
      <c r="W312" s="80"/>
    </row>
    <row r="313">
      <c r="A313" s="34">
        <v>45705.0</v>
      </c>
      <c r="B313" s="34">
        <v>45714.0</v>
      </c>
      <c r="C313" s="35">
        <v>226576.0</v>
      </c>
      <c r="D313" s="35" t="s">
        <v>243</v>
      </c>
      <c r="E313" s="34">
        <v>45505.0</v>
      </c>
      <c r="F313" s="36">
        <f t="shared" si="1"/>
        <v>6</v>
      </c>
      <c r="G313" s="34">
        <v>45534.0</v>
      </c>
      <c r="H313" s="36">
        <f t="shared" si="2"/>
        <v>5</v>
      </c>
      <c r="I313" s="35" t="s">
        <v>268</v>
      </c>
      <c r="J313" s="35">
        <v>312.0</v>
      </c>
      <c r="K313" s="48" t="s">
        <v>652</v>
      </c>
      <c r="L313" s="35" t="s">
        <v>54</v>
      </c>
      <c r="M313" s="108">
        <v>45714.0</v>
      </c>
      <c r="N313" s="35" t="s">
        <v>20</v>
      </c>
      <c r="O313" s="39"/>
      <c r="P313" s="220"/>
      <c r="Q313" s="61"/>
      <c r="R313" s="61"/>
      <c r="S313" s="61"/>
      <c r="T313" s="61"/>
      <c r="U313" s="80"/>
      <c r="V313" s="80"/>
      <c r="W313" s="80"/>
    </row>
    <row r="314">
      <c r="A314" s="34">
        <v>45705.0</v>
      </c>
      <c r="B314" s="34">
        <v>45716.0</v>
      </c>
      <c r="C314" s="35">
        <v>229465.0</v>
      </c>
      <c r="D314" s="35" t="s">
        <v>243</v>
      </c>
      <c r="E314" s="34">
        <v>45505.0</v>
      </c>
      <c r="F314" s="36">
        <f t="shared" si="1"/>
        <v>6</v>
      </c>
      <c r="G314" s="34">
        <v>45565.0</v>
      </c>
      <c r="H314" s="36">
        <f t="shared" si="2"/>
        <v>4</v>
      </c>
      <c r="I314" s="35" t="s">
        <v>62</v>
      </c>
      <c r="J314" s="35" t="s">
        <v>138</v>
      </c>
      <c r="K314" s="38"/>
      <c r="L314" s="39"/>
      <c r="M314" s="39"/>
      <c r="N314" s="35" t="s">
        <v>17</v>
      </c>
      <c r="O314" s="39"/>
      <c r="P314" s="220"/>
      <c r="Q314" s="61"/>
      <c r="R314" s="61"/>
      <c r="S314" s="61"/>
      <c r="T314" s="61"/>
      <c r="U314" s="80"/>
      <c r="V314" s="80"/>
      <c r="W314" s="80"/>
    </row>
    <row r="315">
      <c r="A315" s="34">
        <v>45705.0</v>
      </c>
      <c r="B315" s="34">
        <v>45716.0</v>
      </c>
      <c r="C315" s="35">
        <v>230813.0</v>
      </c>
      <c r="D315" s="35" t="s">
        <v>243</v>
      </c>
      <c r="E315" s="34">
        <v>45536.0</v>
      </c>
      <c r="F315" s="36">
        <f t="shared" si="1"/>
        <v>5</v>
      </c>
      <c r="G315" s="37">
        <v>45576.0</v>
      </c>
      <c r="H315" s="36">
        <f t="shared" si="2"/>
        <v>4</v>
      </c>
      <c r="I315" s="35" t="s">
        <v>62</v>
      </c>
      <c r="J315" s="35" t="s">
        <v>138</v>
      </c>
      <c r="K315" s="38"/>
      <c r="L315" s="39"/>
      <c r="M315" s="39"/>
      <c r="N315" s="35" t="s">
        <v>17</v>
      </c>
      <c r="O315" s="39"/>
      <c r="P315" s="220"/>
      <c r="Q315" s="61"/>
      <c r="R315" s="61"/>
      <c r="S315" s="61"/>
      <c r="T315" s="61"/>
      <c r="U315" s="80"/>
      <c r="V315" s="80"/>
      <c r="W315" s="80"/>
    </row>
    <row r="316">
      <c r="A316" s="34">
        <v>45705.0</v>
      </c>
      <c r="B316" s="34">
        <v>45714.0</v>
      </c>
      <c r="C316" s="35">
        <v>234333.0</v>
      </c>
      <c r="D316" s="35" t="s">
        <v>243</v>
      </c>
      <c r="E316" s="34">
        <v>45566.0</v>
      </c>
      <c r="F316" s="36">
        <f t="shared" si="1"/>
        <v>4</v>
      </c>
      <c r="G316" s="37">
        <v>45610.0</v>
      </c>
      <c r="H316" s="36">
        <f t="shared" si="2"/>
        <v>3</v>
      </c>
      <c r="I316" s="35" t="s">
        <v>268</v>
      </c>
      <c r="J316" s="35">
        <v>316.0</v>
      </c>
      <c r="K316" s="48" t="s">
        <v>652</v>
      </c>
      <c r="L316" s="35" t="s">
        <v>54</v>
      </c>
      <c r="M316" s="108">
        <v>45714.0</v>
      </c>
      <c r="N316" s="35" t="s">
        <v>15</v>
      </c>
      <c r="O316" s="35" t="s">
        <v>55</v>
      </c>
      <c r="P316" s="220"/>
      <c r="Q316" s="61"/>
      <c r="R316" s="61"/>
      <c r="S316" s="61"/>
      <c r="T316" s="61"/>
      <c r="U316" s="80"/>
      <c r="V316" s="80"/>
      <c r="W316" s="80"/>
    </row>
    <row r="317">
      <c r="A317" s="34">
        <v>45705.0</v>
      </c>
      <c r="B317" s="34">
        <v>45714.0</v>
      </c>
      <c r="C317" s="35">
        <v>235725.0</v>
      </c>
      <c r="D317" s="35" t="s">
        <v>243</v>
      </c>
      <c r="E317" s="34">
        <v>45597.0</v>
      </c>
      <c r="F317" s="36">
        <f t="shared" si="1"/>
        <v>3</v>
      </c>
      <c r="G317" s="37">
        <v>45624.0</v>
      </c>
      <c r="H317" s="36">
        <f t="shared" si="2"/>
        <v>3</v>
      </c>
      <c r="I317" s="35" t="s">
        <v>268</v>
      </c>
      <c r="J317" s="35">
        <v>310.0</v>
      </c>
      <c r="K317" s="48" t="s">
        <v>652</v>
      </c>
      <c r="L317" s="35" t="s">
        <v>54</v>
      </c>
      <c r="M317" s="108">
        <v>45714.0</v>
      </c>
      <c r="N317" s="35" t="s">
        <v>15</v>
      </c>
      <c r="O317" s="39"/>
      <c r="P317" s="220"/>
      <c r="Q317" s="61"/>
      <c r="R317" s="61"/>
      <c r="S317" s="61"/>
      <c r="T317" s="61"/>
      <c r="U317" s="80"/>
      <c r="V317" s="80"/>
      <c r="W317" s="80"/>
    </row>
    <row r="318">
      <c r="A318" s="34">
        <v>45705.0</v>
      </c>
      <c r="B318" s="34">
        <v>45714.0</v>
      </c>
      <c r="C318" s="35">
        <v>235124.0</v>
      </c>
      <c r="D318" s="35" t="s">
        <v>243</v>
      </c>
      <c r="E318" s="34">
        <v>45597.0</v>
      </c>
      <c r="F318" s="36">
        <f t="shared" si="1"/>
        <v>3</v>
      </c>
      <c r="G318" s="37">
        <v>45618.0</v>
      </c>
      <c r="H318" s="36">
        <f t="shared" si="2"/>
        <v>3</v>
      </c>
      <c r="I318" s="35" t="s">
        <v>268</v>
      </c>
      <c r="J318" s="35" t="s">
        <v>750</v>
      </c>
      <c r="K318" s="48" t="s">
        <v>652</v>
      </c>
      <c r="L318" s="35" t="s">
        <v>54</v>
      </c>
      <c r="M318" s="108">
        <v>45714.0</v>
      </c>
      <c r="N318" s="35" t="s">
        <v>15</v>
      </c>
      <c r="O318" s="35" t="s">
        <v>55</v>
      </c>
      <c r="P318" s="220"/>
      <c r="Q318" s="61"/>
      <c r="R318" s="61"/>
      <c r="S318" s="61"/>
      <c r="T318" s="61"/>
      <c r="U318" s="80"/>
      <c r="V318" s="80"/>
      <c r="W318" s="80"/>
    </row>
    <row r="319">
      <c r="A319" s="34">
        <v>45705.0</v>
      </c>
      <c r="B319" s="34">
        <v>45716.0</v>
      </c>
      <c r="C319" s="35">
        <v>229537.0</v>
      </c>
      <c r="D319" s="35" t="s">
        <v>210</v>
      </c>
      <c r="E319" s="34">
        <v>45505.0</v>
      </c>
      <c r="F319" s="36">
        <f t="shared" si="1"/>
        <v>6</v>
      </c>
      <c r="G319" s="34">
        <v>45567.0</v>
      </c>
      <c r="H319" s="36">
        <f t="shared" si="2"/>
        <v>4</v>
      </c>
      <c r="I319" s="35" t="s">
        <v>136</v>
      </c>
      <c r="J319" s="39"/>
      <c r="K319" s="38"/>
      <c r="L319" s="39"/>
      <c r="M319" s="39"/>
      <c r="N319" s="35" t="s">
        <v>17</v>
      </c>
      <c r="O319" s="39"/>
      <c r="P319" s="220"/>
      <c r="Q319" s="61"/>
      <c r="R319" s="61"/>
      <c r="S319" s="61"/>
      <c r="T319" s="61"/>
      <c r="U319" s="80"/>
      <c r="V319" s="80"/>
      <c r="W319" s="80"/>
    </row>
    <row r="320">
      <c r="A320" s="34">
        <v>45705.0</v>
      </c>
      <c r="B320" s="34">
        <v>45716.0</v>
      </c>
      <c r="C320" s="35">
        <v>222030.0</v>
      </c>
      <c r="D320" s="35" t="s">
        <v>210</v>
      </c>
      <c r="E320" s="34">
        <v>45474.0</v>
      </c>
      <c r="F320" s="36">
        <f t="shared" si="1"/>
        <v>7</v>
      </c>
      <c r="G320" s="34">
        <v>45491.0</v>
      </c>
      <c r="H320" s="36">
        <f t="shared" si="2"/>
        <v>7</v>
      </c>
      <c r="I320" s="35" t="s">
        <v>39</v>
      </c>
      <c r="J320" s="39"/>
      <c r="K320" s="38"/>
      <c r="L320" s="39"/>
      <c r="M320" s="39"/>
      <c r="N320" s="35" t="s">
        <v>17</v>
      </c>
      <c r="O320" s="39"/>
      <c r="P320" s="220"/>
      <c r="Q320" s="61"/>
      <c r="R320" s="61"/>
      <c r="S320" s="61"/>
      <c r="T320" s="61"/>
      <c r="U320" s="80"/>
      <c r="V320" s="80"/>
      <c r="W320" s="80"/>
    </row>
    <row r="321">
      <c r="A321" s="34">
        <v>45705.0</v>
      </c>
      <c r="B321" s="34">
        <v>45716.0</v>
      </c>
      <c r="C321" s="35">
        <v>239896.0</v>
      </c>
      <c r="D321" s="35" t="s">
        <v>210</v>
      </c>
      <c r="E321" s="34">
        <v>45505.0</v>
      </c>
      <c r="F321" s="36">
        <f t="shared" si="1"/>
        <v>6</v>
      </c>
      <c r="G321" s="34">
        <v>45677.0</v>
      </c>
      <c r="H321" s="36">
        <f t="shared" si="2"/>
        <v>1</v>
      </c>
      <c r="I321" s="35" t="s">
        <v>49</v>
      </c>
      <c r="J321" s="39"/>
      <c r="K321" s="38"/>
      <c r="L321" s="39"/>
      <c r="M321" s="39"/>
      <c r="N321" s="35" t="s">
        <v>17</v>
      </c>
      <c r="O321" s="39"/>
      <c r="P321" s="220"/>
      <c r="Q321" s="61"/>
      <c r="R321" s="61"/>
      <c r="S321" s="61"/>
      <c r="T321" s="61"/>
      <c r="U321" s="80"/>
      <c r="V321" s="80"/>
      <c r="W321" s="80"/>
    </row>
    <row r="322">
      <c r="A322" s="34">
        <v>45705.0</v>
      </c>
      <c r="B322" s="34">
        <v>45716.0</v>
      </c>
      <c r="C322" s="35">
        <v>213073.0</v>
      </c>
      <c r="D322" s="35" t="s">
        <v>210</v>
      </c>
      <c r="E322" s="34">
        <v>45352.0</v>
      </c>
      <c r="F322" s="36">
        <f t="shared" si="1"/>
        <v>11</v>
      </c>
      <c r="G322" s="34">
        <v>45416.0</v>
      </c>
      <c r="H322" s="36">
        <f t="shared" si="2"/>
        <v>9</v>
      </c>
      <c r="I322" s="35" t="s">
        <v>39</v>
      </c>
      <c r="J322" s="39"/>
      <c r="K322" s="38"/>
      <c r="L322" s="39"/>
      <c r="M322" s="39"/>
      <c r="N322" s="35" t="s">
        <v>17</v>
      </c>
      <c r="O322" s="39"/>
      <c r="P322" s="220"/>
      <c r="Q322" s="61"/>
      <c r="R322" s="61"/>
      <c r="S322" s="61"/>
      <c r="T322" s="61"/>
      <c r="U322" s="80"/>
      <c r="V322" s="80"/>
      <c r="W322" s="80"/>
    </row>
    <row r="323">
      <c r="A323" s="34">
        <v>45705.0</v>
      </c>
      <c r="B323" s="34">
        <v>45716.0</v>
      </c>
      <c r="C323" s="35">
        <v>196469.0</v>
      </c>
      <c r="D323" s="35" t="s">
        <v>210</v>
      </c>
      <c r="E323" s="34">
        <v>45078.0</v>
      </c>
      <c r="F323" s="36">
        <f t="shared" si="1"/>
        <v>20</v>
      </c>
      <c r="G323" s="37">
        <v>45280.0</v>
      </c>
      <c r="H323" s="36">
        <f t="shared" si="2"/>
        <v>14</v>
      </c>
      <c r="I323" s="35" t="s">
        <v>39</v>
      </c>
      <c r="J323" s="39"/>
      <c r="K323" s="38"/>
      <c r="L323" s="39"/>
      <c r="M323" s="39"/>
      <c r="N323" s="35" t="s">
        <v>17</v>
      </c>
      <c r="O323" s="39"/>
      <c r="P323" s="220"/>
      <c r="Q323" s="61"/>
      <c r="R323" s="61"/>
      <c r="S323" s="61"/>
      <c r="T323" s="61"/>
      <c r="U323" s="80"/>
      <c r="V323" s="80"/>
      <c r="W323" s="80"/>
    </row>
    <row r="324">
      <c r="A324" s="34">
        <v>45705.0</v>
      </c>
      <c r="B324" s="34">
        <v>45716.0</v>
      </c>
      <c r="C324" s="35">
        <v>210859.0</v>
      </c>
      <c r="D324" s="35" t="s">
        <v>210</v>
      </c>
      <c r="E324" s="34">
        <v>45352.0</v>
      </c>
      <c r="F324" s="36">
        <f t="shared" si="1"/>
        <v>11</v>
      </c>
      <c r="G324" s="34">
        <v>45399.0</v>
      </c>
      <c r="H324" s="36">
        <f t="shared" si="2"/>
        <v>10</v>
      </c>
      <c r="I324" s="35" t="s">
        <v>39</v>
      </c>
      <c r="J324" s="39"/>
      <c r="K324" s="38"/>
      <c r="L324" s="39"/>
      <c r="M324" s="39"/>
      <c r="N324" s="35" t="s">
        <v>17</v>
      </c>
      <c r="O324" s="39"/>
      <c r="P324" s="220"/>
      <c r="Q324" s="61"/>
      <c r="R324" s="61"/>
      <c r="S324" s="61"/>
      <c r="T324" s="61"/>
      <c r="U324" s="80"/>
      <c r="V324" s="80"/>
      <c r="W324" s="80"/>
    </row>
    <row r="325">
      <c r="A325" s="34">
        <v>45701.0</v>
      </c>
      <c r="B325" s="140">
        <v>45709.0</v>
      </c>
      <c r="C325" s="35">
        <v>220372.0</v>
      </c>
      <c r="D325" s="35" t="s">
        <v>210</v>
      </c>
      <c r="E325" s="34">
        <v>45444.0</v>
      </c>
      <c r="F325" s="36">
        <f t="shared" si="1"/>
        <v>8</v>
      </c>
      <c r="G325" s="34">
        <v>45477.0</v>
      </c>
      <c r="H325" s="36">
        <f t="shared" si="2"/>
        <v>7</v>
      </c>
      <c r="I325" s="35" t="s">
        <v>39</v>
      </c>
      <c r="J325" s="35">
        <v>514.0</v>
      </c>
      <c r="K325" s="48">
        <v>3500.0</v>
      </c>
      <c r="L325" s="35" t="s">
        <v>70</v>
      </c>
      <c r="M325" s="108">
        <v>45708.0</v>
      </c>
      <c r="N325" s="35" t="s">
        <v>21</v>
      </c>
      <c r="O325" s="35" t="s">
        <v>751</v>
      </c>
      <c r="P325" s="220"/>
      <c r="Q325" s="61"/>
      <c r="R325" s="61"/>
      <c r="S325" s="61"/>
      <c r="T325" s="61"/>
      <c r="U325" s="80"/>
      <c r="V325" s="80"/>
      <c r="W325" s="80"/>
    </row>
    <row r="326">
      <c r="A326" s="34">
        <v>45705.0</v>
      </c>
      <c r="B326" s="34">
        <v>45716.0</v>
      </c>
      <c r="C326" s="35">
        <v>225071.0</v>
      </c>
      <c r="D326" s="35" t="s">
        <v>210</v>
      </c>
      <c r="E326" s="34">
        <v>45444.0</v>
      </c>
      <c r="F326" s="36">
        <f t="shared" si="1"/>
        <v>8</v>
      </c>
      <c r="G326" s="34">
        <v>45519.0</v>
      </c>
      <c r="H326" s="36">
        <f t="shared" si="2"/>
        <v>6</v>
      </c>
      <c r="I326" s="35" t="s">
        <v>39</v>
      </c>
      <c r="J326" s="39"/>
      <c r="K326" s="38"/>
      <c r="L326" s="39"/>
      <c r="M326" s="39"/>
      <c r="N326" s="35" t="s">
        <v>17</v>
      </c>
      <c r="O326" s="39"/>
      <c r="P326" s="220"/>
      <c r="Q326" s="61"/>
      <c r="R326" s="61"/>
      <c r="S326" s="61"/>
      <c r="T326" s="61"/>
      <c r="U326" s="80"/>
      <c r="V326" s="80"/>
      <c r="W326" s="80"/>
    </row>
    <row r="327">
      <c r="A327" s="34">
        <v>45705.0</v>
      </c>
      <c r="B327" s="34">
        <v>45716.0</v>
      </c>
      <c r="C327" s="35">
        <v>227573.0</v>
      </c>
      <c r="D327" s="35" t="s">
        <v>210</v>
      </c>
      <c r="E327" s="34">
        <v>45505.0</v>
      </c>
      <c r="F327" s="36">
        <f t="shared" si="1"/>
        <v>6</v>
      </c>
      <c r="G327" s="34">
        <v>45545.0</v>
      </c>
      <c r="H327" s="36">
        <f t="shared" si="2"/>
        <v>5</v>
      </c>
      <c r="I327" s="35" t="s">
        <v>39</v>
      </c>
      <c r="J327" s="39"/>
      <c r="K327" s="38"/>
      <c r="L327" s="39"/>
      <c r="M327" s="39"/>
      <c r="N327" s="35" t="s">
        <v>17</v>
      </c>
      <c r="O327" s="39"/>
      <c r="P327" s="220"/>
      <c r="Q327" s="61"/>
      <c r="R327" s="61"/>
      <c r="S327" s="61"/>
      <c r="T327" s="61"/>
      <c r="U327" s="80"/>
      <c r="V327" s="80"/>
      <c r="W327" s="80"/>
    </row>
    <row r="328">
      <c r="A328" s="34">
        <v>45705.0</v>
      </c>
      <c r="B328" s="34">
        <v>45716.0</v>
      </c>
      <c r="C328" s="35">
        <v>231310.0</v>
      </c>
      <c r="D328" s="35" t="s">
        <v>210</v>
      </c>
      <c r="E328" s="34">
        <v>45566.0</v>
      </c>
      <c r="F328" s="36">
        <f t="shared" si="1"/>
        <v>4</v>
      </c>
      <c r="G328" s="37">
        <v>45581.0</v>
      </c>
      <c r="H328" s="36">
        <f t="shared" si="2"/>
        <v>4</v>
      </c>
      <c r="I328" s="35" t="s">
        <v>39</v>
      </c>
      <c r="J328" s="39"/>
      <c r="K328" s="38"/>
      <c r="L328" s="39"/>
      <c r="M328" s="39"/>
      <c r="N328" s="35" t="s">
        <v>17</v>
      </c>
      <c r="O328" s="39"/>
      <c r="P328" s="220"/>
      <c r="Q328" s="61"/>
      <c r="R328" s="61"/>
      <c r="S328" s="61"/>
      <c r="T328" s="61"/>
      <c r="U328" s="80"/>
      <c r="V328" s="80"/>
      <c r="W328" s="80"/>
    </row>
    <row r="329">
      <c r="A329" s="34">
        <v>45705.0</v>
      </c>
      <c r="B329" s="34">
        <v>45716.0</v>
      </c>
      <c r="C329" s="35">
        <v>233785.0</v>
      </c>
      <c r="D329" s="35" t="s">
        <v>210</v>
      </c>
      <c r="E329" s="34">
        <v>45566.0</v>
      </c>
      <c r="F329" s="36">
        <f t="shared" si="1"/>
        <v>4</v>
      </c>
      <c r="G329" s="34">
        <v>45605.0</v>
      </c>
      <c r="H329" s="36">
        <f t="shared" si="2"/>
        <v>3</v>
      </c>
      <c r="I329" s="35" t="s">
        <v>62</v>
      </c>
      <c r="J329" s="35" t="s">
        <v>138</v>
      </c>
      <c r="K329" s="38"/>
      <c r="L329" s="39"/>
      <c r="M329" s="39"/>
      <c r="N329" s="35" t="s">
        <v>17</v>
      </c>
      <c r="O329" s="39"/>
      <c r="P329" s="220"/>
      <c r="Q329" s="61"/>
      <c r="R329" s="61"/>
      <c r="S329" s="61"/>
      <c r="T329" s="61"/>
      <c r="U329" s="80"/>
      <c r="V329" s="80"/>
      <c r="W329" s="80"/>
    </row>
    <row r="330">
      <c r="A330" s="34">
        <v>45705.0</v>
      </c>
      <c r="B330" s="34">
        <v>45716.0</v>
      </c>
      <c r="C330" s="35">
        <v>236532.0</v>
      </c>
      <c r="D330" s="35" t="s">
        <v>210</v>
      </c>
      <c r="E330" s="34">
        <v>45627.0</v>
      </c>
      <c r="F330" s="36">
        <f t="shared" si="1"/>
        <v>2</v>
      </c>
      <c r="G330" s="34">
        <v>45632.0</v>
      </c>
      <c r="H330" s="36">
        <f t="shared" si="2"/>
        <v>2</v>
      </c>
      <c r="I330" s="35" t="s">
        <v>268</v>
      </c>
      <c r="J330" s="39"/>
      <c r="K330" s="38"/>
      <c r="L330" s="39"/>
      <c r="M330" s="39"/>
      <c r="N330" s="35" t="s">
        <v>17</v>
      </c>
      <c r="O330" s="39"/>
      <c r="P330" s="220"/>
      <c r="Q330" s="61"/>
      <c r="R330" s="61"/>
      <c r="S330" s="61"/>
      <c r="T330" s="61"/>
      <c r="U330" s="80"/>
      <c r="V330" s="80"/>
      <c r="W330" s="80"/>
    </row>
    <row r="331">
      <c r="A331" s="34">
        <v>45705.0</v>
      </c>
      <c r="B331" s="34">
        <v>45716.0</v>
      </c>
      <c r="C331" s="35">
        <v>237225.0</v>
      </c>
      <c r="D331" s="35" t="s">
        <v>210</v>
      </c>
      <c r="E331" s="34">
        <v>45627.0</v>
      </c>
      <c r="F331" s="36">
        <f t="shared" si="1"/>
        <v>2</v>
      </c>
      <c r="G331" s="37">
        <v>45644.0</v>
      </c>
      <c r="H331" s="36">
        <f t="shared" si="2"/>
        <v>2</v>
      </c>
      <c r="I331" s="35" t="s">
        <v>265</v>
      </c>
      <c r="J331" s="39"/>
      <c r="K331" s="38"/>
      <c r="L331" s="39"/>
      <c r="M331" s="39"/>
      <c r="N331" s="35" t="s">
        <v>17</v>
      </c>
      <c r="O331" s="39"/>
      <c r="P331" s="220"/>
      <c r="Q331" s="61"/>
      <c r="R331" s="61"/>
      <c r="S331" s="61"/>
      <c r="T331" s="61"/>
      <c r="U331" s="80"/>
      <c r="V331" s="80"/>
      <c r="W331" s="80"/>
    </row>
    <row r="332">
      <c r="A332" s="34">
        <v>45705.0</v>
      </c>
      <c r="B332" s="34">
        <v>45716.0</v>
      </c>
      <c r="C332" s="35">
        <v>239070.0</v>
      </c>
      <c r="D332" s="35" t="s">
        <v>210</v>
      </c>
      <c r="E332" s="34">
        <v>45658.0</v>
      </c>
      <c r="F332" s="36">
        <f t="shared" si="1"/>
        <v>1</v>
      </c>
      <c r="G332" s="34">
        <v>45667.0</v>
      </c>
      <c r="H332" s="36">
        <f t="shared" si="2"/>
        <v>1</v>
      </c>
      <c r="I332" s="35" t="s">
        <v>46</v>
      </c>
      <c r="J332" s="35" t="s">
        <v>31</v>
      </c>
      <c r="K332" s="38"/>
      <c r="L332" s="39"/>
      <c r="M332" s="39"/>
      <c r="N332" s="35" t="s">
        <v>17</v>
      </c>
      <c r="O332" s="39"/>
      <c r="P332" s="220"/>
      <c r="Q332" s="61"/>
      <c r="R332" s="61"/>
      <c r="S332" s="61"/>
      <c r="T332" s="61"/>
      <c r="U332" s="80"/>
      <c r="V332" s="80"/>
      <c r="W332" s="80"/>
    </row>
    <row r="333">
      <c r="A333" s="34">
        <v>45705.0</v>
      </c>
      <c r="B333" s="34">
        <v>45716.0</v>
      </c>
      <c r="C333" s="35">
        <v>239831.0</v>
      </c>
      <c r="D333" s="35" t="s">
        <v>210</v>
      </c>
      <c r="E333" s="34">
        <v>45597.0</v>
      </c>
      <c r="F333" s="36">
        <f t="shared" si="1"/>
        <v>3</v>
      </c>
      <c r="G333" s="34">
        <v>45677.0</v>
      </c>
      <c r="H333" s="36">
        <f t="shared" si="2"/>
        <v>1</v>
      </c>
      <c r="I333" s="35" t="s">
        <v>46</v>
      </c>
      <c r="J333" s="35" t="s">
        <v>31</v>
      </c>
      <c r="K333" s="38"/>
      <c r="L333" s="39"/>
      <c r="M333" s="39"/>
      <c r="N333" s="35" t="s">
        <v>17</v>
      </c>
      <c r="O333" s="39"/>
      <c r="P333" s="220"/>
      <c r="Q333" s="61"/>
      <c r="R333" s="61"/>
      <c r="S333" s="61"/>
      <c r="T333" s="61"/>
      <c r="U333" s="80"/>
      <c r="V333" s="80"/>
      <c r="W333" s="80"/>
    </row>
    <row r="334">
      <c r="A334" s="34">
        <v>45705.0</v>
      </c>
      <c r="B334" s="34">
        <v>45716.0</v>
      </c>
      <c r="C334" s="35">
        <v>240560.0</v>
      </c>
      <c r="D334" s="35" t="s">
        <v>210</v>
      </c>
      <c r="E334" s="34">
        <v>45627.0</v>
      </c>
      <c r="F334" s="36">
        <f t="shared" si="1"/>
        <v>2</v>
      </c>
      <c r="G334" s="34">
        <v>45685.0</v>
      </c>
      <c r="H334" s="36">
        <f t="shared" si="2"/>
        <v>1</v>
      </c>
      <c r="I334" s="35" t="s">
        <v>46</v>
      </c>
      <c r="J334" s="35" t="s">
        <v>31</v>
      </c>
      <c r="K334" s="38"/>
      <c r="L334" s="39"/>
      <c r="M334" s="39"/>
      <c r="N334" s="35" t="s">
        <v>17</v>
      </c>
      <c r="O334" s="39"/>
      <c r="P334" s="220"/>
      <c r="Q334" s="61"/>
      <c r="R334" s="61"/>
      <c r="S334" s="61"/>
      <c r="T334" s="61"/>
      <c r="U334" s="80"/>
      <c r="V334" s="80"/>
      <c r="W334" s="80"/>
    </row>
    <row r="335">
      <c r="A335" s="34">
        <v>45705.0</v>
      </c>
      <c r="B335" s="34">
        <v>45716.0</v>
      </c>
      <c r="C335" s="35">
        <v>241915.0</v>
      </c>
      <c r="D335" s="35" t="s">
        <v>210</v>
      </c>
      <c r="E335" s="34">
        <v>45658.0</v>
      </c>
      <c r="F335" s="36">
        <f t="shared" si="1"/>
        <v>1</v>
      </c>
      <c r="G335" s="34">
        <v>45693.0</v>
      </c>
      <c r="H335" s="36">
        <f t="shared" si="2"/>
        <v>0</v>
      </c>
      <c r="I335" s="35" t="s">
        <v>39</v>
      </c>
      <c r="J335" s="39"/>
      <c r="K335" s="38"/>
      <c r="L335" s="39"/>
      <c r="M335" s="39"/>
      <c r="N335" s="35" t="s">
        <v>17</v>
      </c>
      <c r="O335" s="39"/>
      <c r="P335" s="220"/>
      <c r="Q335" s="61"/>
      <c r="R335" s="61"/>
      <c r="S335" s="61"/>
      <c r="T335" s="61"/>
      <c r="U335" s="80"/>
      <c r="V335" s="80"/>
      <c r="W335" s="80"/>
    </row>
    <row r="336">
      <c r="A336" s="34">
        <v>45705.0</v>
      </c>
      <c r="B336" s="34">
        <v>45716.0</v>
      </c>
      <c r="C336" s="35">
        <v>231715.0</v>
      </c>
      <c r="D336" s="35" t="s">
        <v>244</v>
      </c>
      <c r="E336" s="34">
        <v>45536.0</v>
      </c>
      <c r="F336" s="36">
        <f t="shared" si="1"/>
        <v>5</v>
      </c>
      <c r="G336" s="37">
        <v>45586.0</v>
      </c>
      <c r="H336" s="36">
        <f t="shared" si="2"/>
        <v>4</v>
      </c>
      <c r="I336" s="35" t="s">
        <v>268</v>
      </c>
      <c r="J336" s="39"/>
      <c r="K336" s="38"/>
      <c r="L336" s="39"/>
      <c r="M336" s="39"/>
      <c r="N336" s="35" t="s">
        <v>17</v>
      </c>
      <c r="O336" s="39"/>
      <c r="P336" s="220"/>
      <c r="Q336" s="61"/>
      <c r="R336" s="61"/>
      <c r="S336" s="61"/>
      <c r="T336" s="61"/>
      <c r="U336" s="80"/>
      <c r="V336" s="80"/>
      <c r="W336" s="80"/>
    </row>
    <row r="337">
      <c r="A337" s="34">
        <v>45705.0</v>
      </c>
      <c r="B337" s="34">
        <v>45716.0</v>
      </c>
      <c r="C337" s="35">
        <v>191103.0</v>
      </c>
      <c r="D337" s="35" t="s">
        <v>244</v>
      </c>
      <c r="E337" s="34">
        <v>45200.0</v>
      </c>
      <c r="F337" s="36">
        <f t="shared" si="1"/>
        <v>16</v>
      </c>
      <c r="G337" s="37">
        <v>45229.0</v>
      </c>
      <c r="H337" s="36">
        <f t="shared" si="2"/>
        <v>15</v>
      </c>
      <c r="I337" s="35" t="s">
        <v>268</v>
      </c>
      <c r="J337" s="35" t="s">
        <v>101</v>
      </c>
      <c r="K337" s="48">
        <v>4575.9</v>
      </c>
      <c r="L337" s="35" t="s">
        <v>54</v>
      </c>
      <c r="M337" s="108">
        <v>45716.0</v>
      </c>
      <c r="N337" s="35" t="s">
        <v>16</v>
      </c>
      <c r="O337" s="35" t="s">
        <v>752</v>
      </c>
      <c r="P337" s="220"/>
      <c r="Q337" s="61"/>
      <c r="R337" s="61"/>
      <c r="S337" s="61"/>
      <c r="T337" s="61"/>
      <c r="U337" s="80"/>
      <c r="V337" s="80"/>
      <c r="W337" s="80"/>
    </row>
    <row r="338">
      <c r="A338" s="34">
        <v>45705.0</v>
      </c>
      <c r="B338" s="34">
        <v>45713.0</v>
      </c>
      <c r="C338" s="35">
        <v>173565.0</v>
      </c>
      <c r="D338" s="35" t="s">
        <v>244</v>
      </c>
      <c r="E338" s="34">
        <v>44927.0</v>
      </c>
      <c r="F338" s="36">
        <f t="shared" si="1"/>
        <v>25</v>
      </c>
      <c r="G338" s="34">
        <v>45084.0</v>
      </c>
      <c r="H338" s="36">
        <f t="shared" si="2"/>
        <v>20</v>
      </c>
      <c r="I338" s="35" t="s">
        <v>265</v>
      </c>
      <c r="J338" s="35" t="s">
        <v>31</v>
      </c>
      <c r="K338" s="48" t="s">
        <v>753</v>
      </c>
      <c r="L338" s="35" t="s">
        <v>70</v>
      </c>
      <c r="M338" s="35" t="s">
        <v>754</v>
      </c>
      <c r="N338" s="35" t="s">
        <v>15</v>
      </c>
      <c r="O338" s="35" t="s">
        <v>755</v>
      </c>
      <c r="P338" s="220"/>
      <c r="Q338" s="61"/>
      <c r="R338" s="61"/>
      <c r="S338" s="61"/>
      <c r="T338" s="61"/>
      <c r="U338" s="80"/>
      <c r="V338" s="80"/>
      <c r="W338" s="80"/>
    </row>
    <row r="339">
      <c r="A339" s="34">
        <v>45705.0</v>
      </c>
      <c r="B339" s="34">
        <v>45716.0</v>
      </c>
      <c r="C339" s="35">
        <v>199239.0</v>
      </c>
      <c r="D339" s="35" t="s">
        <v>244</v>
      </c>
      <c r="E339" s="34">
        <v>45261.0</v>
      </c>
      <c r="F339" s="36">
        <f t="shared" si="1"/>
        <v>14</v>
      </c>
      <c r="G339" s="34">
        <v>45309.0</v>
      </c>
      <c r="H339" s="36">
        <f t="shared" si="2"/>
        <v>13</v>
      </c>
      <c r="I339" s="35" t="s">
        <v>265</v>
      </c>
      <c r="J339" s="39"/>
      <c r="K339" s="38"/>
      <c r="L339" s="39"/>
      <c r="M339" s="39"/>
      <c r="N339" s="35" t="s">
        <v>17</v>
      </c>
      <c r="O339" s="39"/>
      <c r="P339" s="220"/>
      <c r="Q339" s="61"/>
      <c r="R339" s="61"/>
      <c r="S339" s="61"/>
      <c r="T339" s="61"/>
      <c r="U339" s="80"/>
      <c r="V339" s="80"/>
      <c r="W339" s="80"/>
    </row>
    <row r="340">
      <c r="A340" s="34">
        <v>45705.0</v>
      </c>
      <c r="B340" s="34">
        <v>45716.0</v>
      </c>
      <c r="C340" s="35">
        <v>204344.0</v>
      </c>
      <c r="D340" s="35" t="s">
        <v>244</v>
      </c>
      <c r="E340" s="34">
        <v>45292.0</v>
      </c>
      <c r="F340" s="36">
        <f t="shared" si="1"/>
        <v>13</v>
      </c>
      <c r="G340" s="34">
        <v>45351.0</v>
      </c>
      <c r="H340" s="36">
        <f t="shared" si="2"/>
        <v>11</v>
      </c>
      <c r="I340" s="35" t="s">
        <v>62</v>
      </c>
      <c r="J340" s="35">
        <v>106.0</v>
      </c>
      <c r="K340" s="48" t="s">
        <v>652</v>
      </c>
      <c r="L340" s="35" t="s">
        <v>68</v>
      </c>
      <c r="M340" s="108">
        <v>45716.0</v>
      </c>
      <c r="N340" s="35" t="s">
        <v>15</v>
      </c>
      <c r="O340" s="39"/>
      <c r="P340" s="220"/>
      <c r="Q340" s="61"/>
      <c r="R340" s="61"/>
      <c r="S340" s="61"/>
      <c r="T340" s="61"/>
      <c r="U340" s="80"/>
      <c r="V340" s="80"/>
      <c r="W340" s="80"/>
    </row>
    <row r="341">
      <c r="A341" s="34">
        <v>45705.0</v>
      </c>
      <c r="B341" s="34">
        <v>45716.0</v>
      </c>
      <c r="C341" s="35">
        <v>213692.0</v>
      </c>
      <c r="D341" s="35" t="s">
        <v>244</v>
      </c>
      <c r="E341" s="34">
        <v>45383.0</v>
      </c>
      <c r="F341" s="36">
        <f t="shared" si="1"/>
        <v>10</v>
      </c>
      <c r="G341" s="34">
        <v>45430.0</v>
      </c>
      <c r="H341" s="36">
        <f t="shared" si="2"/>
        <v>9</v>
      </c>
      <c r="I341" s="35" t="s">
        <v>49</v>
      </c>
      <c r="J341" s="39"/>
      <c r="K341" s="38"/>
      <c r="L341" s="39"/>
      <c r="M341" s="39"/>
      <c r="N341" s="35" t="s">
        <v>17</v>
      </c>
      <c r="O341" s="39"/>
      <c r="P341" s="220"/>
      <c r="Q341" s="61"/>
      <c r="R341" s="61"/>
      <c r="S341" s="61"/>
      <c r="T341" s="61"/>
      <c r="U341" s="80"/>
      <c r="V341" s="80"/>
      <c r="W341" s="80"/>
    </row>
    <row r="342">
      <c r="A342" s="34">
        <v>45705.0</v>
      </c>
      <c r="B342" s="34">
        <v>45716.0</v>
      </c>
      <c r="C342" s="35">
        <v>224861.0</v>
      </c>
      <c r="D342" s="35" t="s">
        <v>244</v>
      </c>
      <c r="E342" s="34">
        <v>45444.0</v>
      </c>
      <c r="F342" s="36">
        <f t="shared" si="1"/>
        <v>8</v>
      </c>
      <c r="G342" s="34">
        <v>45518.0</v>
      </c>
      <c r="H342" s="36">
        <f t="shared" si="2"/>
        <v>6</v>
      </c>
      <c r="I342" s="35" t="s">
        <v>62</v>
      </c>
      <c r="J342" s="35" t="s">
        <v>138</v>
      </c>
      <c r="K342" s="38"/>
      <c r="L342" s="39"/>
      <c r="M342" s="39"/>
      <c r="N342" s="35" t="s">
        <v>17</v>
      </c>
      <c r="O342" s="39"/>
      <c r="P342" s="220"/>
      <c r="Q342" s="61"/>
      <c r="R342" s="61"/>
      <c r="S342" s="61"/>
      <c r="T342" s="61"/>
      <c r="U342" s="80"/>
      <c r="V342" s="80"/>
      <c r="W342" s="80"/>
    </row>
    <row r="343">
      <c r="A343" s="34">
        <v>45705.0</v>
      </c>
      <c r="B343" s="34">
        <v>45716.0</v>
      </c>
      <c r="C343" s="35">
        <v>228974.0</v>
      </c>
      <c r="D343" s="35" t="s">
        <v>244</v>
      </c>
      <c r="E343" s="34">
        <v>45505.0</v>
      </c>
      <c r="F343" s="36">
        <f t="shared" si="1"/>
        <v>6</v>
      </c>
      <c r="G343" s="34">
        <v>45561.0</v>
      </c>
      <c r="H343" s="36">
        <f t="shared" si="2"/>
        <v>5</v>
      </c>
      <c r="I343" s="35" t="s">
        <v>62</v>
      </c>
      <c r="J343" s="35" t="s">
        <v>138</v>
      </c>
      <c r="K343" s="38"/>
      <c r="L343" s="39"/>
      <c r="M343" s="39"/>
      <c r="N343" s="35" t="s">
        <v>17</v>
      </c>
      <c r="O343" s="39"/>
      <c r="P343" s="220"/>
      <c r="Q343" s="61"/>
      <c r="R343" s="61"/>
      <c r="S343" s="61"/>
      <c r="T343" s="61"/>
      <c r="U343" s="80"/>
      <c r="V343" s="80"/>
      <c r="W343" s="80"/>
    </row>
    <row r="344">
      <c r="A344" s="34">
        <v>45705.0</v>
      </c>
      <c r="B344" s="34">
        <v>45716.0</v>
      </c>
      <c r="C344" s="35">
        <v>233330.0</v>
      </c>
      <c r="D344" s="35" t="s">
        <v>244</v>
      </c>
      <c r="E344" s="34">
        <v>45566.0</v>
      </c>
      <c r="F344" s="36">
        <f t="shared" si="1"/>
        <v>4</v>
      </c>
      <c r="G344" s="34">
        <v>45601.0</v>
      </c>
      <c r="H344" s="36">
        <f t="shared" si="2"/>
        <v>3</v>
      </c>
      <c r="I344" s="35" t="s">
        <v>268</v>
      </c>
      <c r="J344" s="39"/>
      <c r="K344" s="38"/>
      <c r="L344" s="39"/>
      <c r="M344" s="39"/>
      <c r="N344" s="35" t="s">
        <v>17</v>
      </c>
      <c r="O344" s="39"/>
      <c r="P344" s="220"/>
      <c r="Q344" s="61"/>
      <c r="R344" s="61"/>
      <c r="S344" s="61"/>
      <c r="T344" s="61"/>
      <c r="U344" s="80"/>
      <c r="V344" s="80"/>
      <c r="W344" s="80"/>
    </row>
    <row r="345">
      <c r="A345" s="34">
        <v>45705.0</v>
      </c>
      <c r="B345" s="34">
        <v>45716.0</v>
      </c>
      <c r="C345" s="35">
        <v>238867.0</v>
      </c>
      <c r="D345" s="35" t="s">
        <v>244</v>
      </c>
      <c r="E345" s="34">
        <v>45231.0</v>
      </c>
      <c r="F345" s="36">
        <f t="shared" si="1"/>
        <v>15</v>
      </c>
      <c r="G345" s="34">
        <v>45667.0</v>
      </c>
      <c r="H345" s="36">
        <f t="shared" si="2"/>
        <v>1</v>
      </c>
      <c r="I345" s="35" t="s">
        <v>265</v>
      </c>
      <c r="J345" s="39"/>
      <c r="K345" s="38"/>
      <c r="L345" s="39"/>
      <c r="M345" s="39"/>
      <c r="N345" s="35" t="s">
        <v>17</v>
      </c>
      <c r="O345" s="39"/>
      <c r="P345" s="220"/>
      <c r="Q345" s="61"/>
      <c r="R345" s="61"/>
      <c r="S345" s="61"/>
      <c r="T345" s="61"/>
      <c r="U345" s="80"/>
      <c r="V345" s="80"/>
      <c r="W345" s="80"/>
    </row>
    <row r="346">
      <c r="A346" s="34">
        <v>45701.0</v>
      </c>
      <c r="B346" s="34">
        <v>45706.0</v>
      </c>
      <c r="C346" s="35">
        <v>97130.0</v>
      </c>
      <c r="D346" s="35" t="s">
        <v>214</v>
      </c>
      <c r="E346" s="34">
        <v>44378.0</v>
      </c>
      <c r="F346" s="36">
        <f t="shared" si="1"/>
        <v>43</v>
      </c>
      <c r="G346" s="34">
        <v>44420.0</v>
      </c>
      <c r="H346" s="36">
        <f t="shared" si="2"/>
        <v>42</v>
      </c>
      <c r="I346" s="35" t="s">
        <v>265</v>
      </c>
      <c r="J346" s="35">
        <v>41.0</v>
      </c>
      <c r="K346" s="48" t="s">
        <v>51</v>
      </c>
      <c r="L346" s="35" t="s">
        <v>68</v>
      </c>
      <c r="M346" s="108">
        <v>45702.0</v>
      </c>
      <c r="N346" s="35" t="s">
        <v>21</v>
      </c>
      <c r="O346" s="35" t="s">
        <v>208</v>
      </c>
      <c r="P346" s="220"/>
      <c r="Q346" s="61"/>
      <c r="R346" s="61"/>
      <c r="S346" s="61"/>
      <c r="T346" s="61"/>
      <c r="U346" s="80"/>
      <c r="V346" s="80"/>
      <c r="W346" s="80"/>
    </row>
    <row r="347">
      <c r="A347" s="34">
        <v>45705.0</v>
      </c>
      <c r="B347" s="34">
        <v>45716.0</v>
      </c>
      <c r="C347" s="35">
        <v>180407.0</v>
      </c>
      <c r="D347" s="35" t="s">
        <v>214</v>
      </c>
      <c r="E347" s="34">
        <v>44986.0</v>
      </c>
      <c r="F347" s="36">
        <f t="shared" si="1"/>
        <v>23</v>
      </c>
      <c r="G347" s="34">
        <v>45135.0</v>
      </c>
      <c r="H347" s="36">
        <f t="shared" si="2"/>
        <v>19</v>
      </c>
      <c r="I347" s="35" t="s">
        <v>46</v>
      </c>
      <c r="J347" s="35">
        <v>402.0</v>
      </c>
      <c r="K347" s="38"/>
      <c r="L347" s="39"/>
      <c r="M347" s="39"/>
      <c r="N347" s="35" t="s">
        <v>17</v>
      </c>
      <c r="O347" s="35" t="s">
        <v>746</v>
      </c>
      <c r="P347" s="220"/>
      <c r="Q347" s="61"/>
      <c r="R347" s="61"/>
      <c r="S347" s="61"/>
      <c r="T347" s="61"/>
      <c r="U347" s="80"/>
      <c r="V347" s="80"/>
      <c r="W347" s="80"/>
    </row>
    <row r="348">
      <c r="A348" s="34">
        <v>45705.0</v>
      </c>
      <c r="B348" s="34">
        <v>45716.0</v>
      </c>
      <c r="C348" s="35">
        <v>184125.0</v>
      </c>
      <c r="D348" s="35" t="s">
        <v>214</v>
      </c>
      <c r="E348" s="34">
        <v>45139.0</v>
      </c>
      <c r="F348" s="36">
        <f t="shared" si="1"/>
        <v>18</v>
      </c>
      <c r="G348" s="34">
        <v>45167.0</v>
      </c>
      <c r="H348" s="36">
        <f t="shared" si="2"/>
        <v>17</v>
      </c>
      <c r="I348" s="35" t="s">
        <v>62</v>
      </c>
      <c r="J348" s="35">
        <v>105.0</v>
      </c>
      <c r="K348" s="38"/>
      <c r="L348" s="39"/>
      <c r="M348" s="39"/>
      <c r="N348" s="35" t="s">
        <v>17</v>
      </c>
      <c r="O348" s="39"/>
      <c r="P348" s="220"/>
      <c r="Q348" s="61"/>
      <c r="R348" s="61"/>
      <c r="S348" s="61"/>
      <c r="T348" s="61"/>
      <c r="U348" s="80"/>
      <c r="V348" s="80"/>
      <c r="W348" s="80"/>
    </row>
    <row r="349">
      <c r="A349" s="34">
        <v>45705.0</v>
      </c>
      <c r="B349" s="34">
        <v>45716.0</v>
      </c>
      <c r="C349" s="35">
        <v>209533.0</v>
      </c>
      <c r="D349" s="35" t="s">
        <v>214</v>
      </c>
      <c r="E349" s="34">
        <v>45323.0</v>
      </c>
      <c r="F349" s="36">
        <f t="shared" si="1"/>
        <v>12</v>
      </c>
      <c r="G349" s="34">
        <v>45390.0</v>
      </c>
      <c r="H349" s="36">
        <f t="shared" si="2"/>
        <v>10</v>
      </c>
      <c r="I349" s="35" t="s">
        <v>62</v>
      </c>
      <c r="J349" s="35">
        <v>139.0</v>
      </c>
      <c r="K349" s="48">
        <v>14000.0</v>
      </c>
      <c r="L349" s="35" t="s">
        <v>54</v>
      </c>
      <c r="M349" s="108">
        <v>45716.0</v>
      </c>
      <c r="N349" s="35" t="s">
        <v>20</v>
      </c>
      <c r="O349" s="35" t="s">
        <v>746</v>
      </c>
      <c r="P349" s="220"/>
      <c r="Q349" s="61"/>
      <c r="R349" s="61"/>
      <c r="S349" s="61"/>
      <c r="T349" s="61"/>
      <c r="U349" s="80"/>
      <c r="V349" s="80"/>
      <c r="W349" s="80"/>
    </row>
    <row r="350">
      <c r="A350" s="34">
        <v>45702.0</v>
      </c>
      <c r="B350" s="34">
        <v>45706.0</v>
      </c>
      <c r="C350" s="35">
        <v>225231.0</v>
      </c>
      <c r="D350" s="35" t="s">
        <v>214</v>
      </c>
      <c r="E350" s="34">
        <v>45413.0</v>
      </c>
      <c r="F350" s="36">
        <f t="shared" si="1"/>
        <v>9</v>
      </c>
      <c r="G350" s="34">
        <v>45523.0</v>
      </c>
      <c r="H350" s="36">
        <f t="shared" si="2"/>
        <v>6</v>
      </c>
      <c r="I350" s="35" t="s">
        <v>268</v>
      </c>
      <c r="J350" s="35" t="s">
        <v>101</v>
      </c>
      <c r="K350" s="48">
        <v>10000.0</v>
      </c>
      <c r="L350" s="35" t="s">
        <v>68</v>
      </c>
      <c r="M350" s="140">
        <v>45706.0</v>
      </c>
      <c r="N350" s="35" t="s">
        <v>15</v>
      </c>
      <c r="O350" s="39"/>
      <c r="P350" s="220"/>
      <c r="Q350" s="61"/>
      <c r="R350" s="61"/>
      <c r="S350" s="61"/>
      <c r="T350" s="61"/>
      <c r="U350" s="80"/>
      <c r="V350" s="80"/>
      <c r="W350" s="80"/>
    </row>
    <row r="351">
      <c r="A351" s="34">
        <v>45705.0</v>
      </c>
      <c r="B351" s="34">
        <v>45716.0</v>
      </c>
      <c r="C351" s="35">
        <v>229974.0</v>
      </c>
      <c r="D351" s="35" t="s">
        <v>214</v>
      </c>
      <c r="E351" s="34">
        <v>45505.0</v>
      </c>
      <c r="F351" s="36">
        <f t="shared" si="1"/>
        <v>6</v>
      </c>
      <c r="G351" s="34">
        <v>45569.0</v>
      </c>
      <c r="H351" s="36">
        <f t="shared" si="2"/>
        <v>4</v>
      </c>
      <c r="I351" s="35" t="s">
        <v>265</v>
      </c>
      <c r="J351" s="39"/>
      <c r="K351" s="38"/>
      <c r="L351" s="39"/>
      <c r="M351" s="39"/>
      <c r="N351" s="35" t="s">
        <v>17</v>
      </c>
      <c r="O351" s="39"/>
      <c r="P351" s="220"/>
      <c r="Q351" s="61"/>
      <c r="R351" s="61"/>
      <c r="S351" s="61"/>
      <c r="T351" s="61"/>
      <c r="U351" s="80"/>
      <c r="V351" s="80"/>
      <c r="W351" s="80"/>
    </row>
    <row r="352">
      <c r="A352" s="34">
        <v>45705.0</v>
      </c>
      <c r="B352" s="34">
        <v>45716.0</v>
      </c>
      <c r="C352" s="35">
        <v>235568.0</v>
      </c>
      <c r="D352" s="35" t="s">
        <v>214</v>
      </c>
      <c r="E352" s="34">
        <v>45566.0</v>
      </c>
      <c r="F352" s="36">
        <f t="shared" si="1"/>
        <v>4</v>
      </c>
      <c r="G352" s="37">
        <v>45623.0</v>
      </c>
      <c r="H352" s="36">
        <f t="shared" si="2"/>
        <v>3</v>
      </c>
      <c r="I352" s="35" t="s">
        <v>265</v>
      </c>
      <c r="J352" s="39"/>
      <c r="K352" s="38"/>
      <c r="L352" s="39"/>
      <c r="M352" s="39"/>
      <c r="N352" s="35" t="s">
        <v>17</v>
      </c>
      <c r="O352" s="39"/>
      <c r="P352" s="220"/>
      <c r="Q352" s="61"/>
      <c r="R352" s="61"/>
      <c r="S352" s="61"/>
      <c r="T352" s="61"/>
      <c r="U352" s="80"/>
      <c r="V352" s="80"/>
      <c r="W352" s="80"/>
    </row>
    <row r="353">
      <c r="A353" s="34">
        <v>45705.0</v>
      </c>
      <c r="B353" s="34">
        <v>45716.0</v>
      </c>
      <c r="C353" s="35">
        <v>236461.0</v>
      </c>
      <c r="D353" s="35" t="s">
        <v>214</v>
      </c>
      <c r="E353" s="34">
        <v>45597.0</v>
      </c>
      <c r="F353" s="36">
        <f t="shared" si="1"/>
        <v>3</v>
      </c>
      <c r="G353" s="34">
        <v>45671.0</v>
      </c>
      <c r="H353" s="36">
        <f t="shared" si="2"/>
        <v>1</v>
      </c>
      <c r="I353" s="35" t="s">
        <v>265</v>
      </c>
      <c r="J353" s="39"/>
      <c r="K353" s="38"/>
      <c r="L353" s="39"/>
      <c r="M353" s="39"/>
      <c r="N353" s="35" t="s">
        <v>17</v>
      </c>
      <c r="O353" s="39"/>
      <c r="P353" s="220"/>
      <c r="Q353" s="61"/>
      <c r="R353" s="61"/>
      <c r="S353" s="61"/>
      <c r="T353" s="61"/>
      <c r="U353" s="80"/>
      <c r="V353" s="80"/>
      <c r="W353" s="80"/>
    </row>
    <row r="354">
      <c r="A354" s="34">
        <v>45705.0</v>
      </c>
      <c r="B354" s="34">
        <v>45709.0</v>
      </c>
      <c r="C354" s="35">
        <v>185134.0</v>
      </c>
      <c r="D354" s="35" t="s">
        <v>214</v>
      </c>
      <c r="E354" s="34">
        <v>45170.0</v>
      </c>
      <c r="F354" s="36">
        <f t="shared" si="1"/>
        <v>17</v>
      </c>
      <c r="G354" s="34">
        <v>45184.0</v>
      </c>
      <c r="H354" s="36">
        <f t="shared" si="2"/>
        <v>17</v>
      </c>
      <c r="I354" s="35" t="s">
        <v>49</v>
      </c>
      <c r="J354" s="35" t="s">
        <v>316</v>
      </c>
      <c r="K354" s="48">
        <v>2100.0</v>
      </c>
      <c r="L354" s="35" t="s">
        <v>68</v>
      </c>
      <c r="M354" s="108">
        <v>45706.0</v>
      </c>
      <c r="N354" s="35" t="s">
        <v>21</v>
      </c>
      <c r="O354" s="35" t="s">
        <v>756</v>
      </c>
      <c r="P354" s="220"/>
      <c r="Q354" s="61"/>
      <c r="R354" s="61"/>
      <c r="S354" s="61"/>
      <c r="T354" s="61"/>
      <c r="U354" s="80"/>
      <c r="V354" s="80"/>
      <c r="W354" s="80"/>
    </row>
    <row r="355">
      <c r="A355" s="34">
        <v>45705.0</v>
      </c>
      <c r="B355" s="34">
        <v>45716.0</v>
      </c>
      <c r="C355" s="35">
        <v>138623.0</v>
      </c>
      <c r="D355" s="35" t="s">
        <v>214</v>
      </c>
      <c r="E355" s="34">
        <v>44713.0</v>
      </c>
      <c r="F355" s="36">
        <f t="shared" si="1"/>
        <v>32</v>
      </c>
      <c r="G355" s="34">
        <v>44770.0</v>
      </c>
      <c r="H355" s="36">
        <f t="shared" si="2"/>
        <v>31</v>
      </c>
      <c r="I355" s="35" t="s">
        <v>67</v>
      </c>
      <c r="J355" s="39"/>
      <c r="K355" s="38"/>
      <c r="L355" s="39"/>
      <c r="M355" s="39"/>
      <c r="N355" s="35" t="s">
        <v>17</v>
      </c>
      <c r="O355" s="39"/>
      <c r="P355" s="220"/>
      <c r="Q355" s="61"/>
      <c r="R355" s="61"/>
      <c r="S355" s="61"/>
      <c r="T355" s="61"/>
      <c r="U355" s="80"/>
      <c r="V355" s="80"/>
      <c r="W355" s="80"/>
    </row>
    <row r="356">
      <c r="A356" s="34">
        <v>45705.0</v>
      </c>
      <c r="B356" s="34">
        <v>45716.0</v>
      </c>
      <c r="C356" s="35">
        <v>238528.0</v>
      </c>
      <c r="D356" s="35" t="s">
        <v>214</v>
      </c>
      <c r="E356" s="34">
        <v>45627.0</v>
      </c>
      <c r="F356" s="36">
        <f t="shared" si="1"/>
        <v>2</v>
      </c>
      <c r="G356" s="34">
        <v>45666.0</v>
      </c>
      <c r="H356" s="36">
        <f t="shared" si="2"/>
        <v>1</v>
      </c>
      <c r="I356" s="35" t="s">
        <v>49</v>
      </c>
      <c r="J356" s="39"/>
      <c r="K356" s="38"/>
      <c r="L356" s="39"/>
      <c r="M356" s="39"/>
      <c r="N356" s="35" t="s">
        <v>17</v>
      </c>
      <c r="O356" s="39"/>
      <c r="P356" s="220"/>
      <c r="Q356" s="61"/>
      <c r="R356" s="61"/>
      <c r="S356" s="61"/>
      <c r="T356" s="61"/>
      <c r="U356" s="80"/>
      <c r="V356" s="80"/>
      <c r="W356" s="80"/>
    </row>
    <row r="357">
      <c r="A357" s="34">
        <v>45705.0</v>
      </c>
      <c r="B357" s="34">
        <v>45716.0</v>
      </c>
      <c r="C357" s="35">
        <v>199204.0</v>
      </c>
      <c r="D357" s="35" t="s">
        <v>214</v>
      </c>
      <c r="E357" s="34">
        <v>45323.0</v>
      </c>
      <c r="F357" s="36">
        <f t="shared" si="1"/>
        <v>12</v>
      </c>
      <c r="G357" s="34">
        <v>45344.0</v>
      </c>
      <c r="H357" s="36">
        <f t="shared" si="2"/>
        <v>12</v>
      </c>
      <c r="I357" s="35" t="s">
        <v>39</v>
      </c>
      <c r="J357" s="39"/>
      <c r="K357" s="38"/>
      <c r="L357" s="39"/>
      <c r="M357" s="39"/>
      <c r="N357" s="35" t="s">
        <v>17</v>
      </c>
      <c r="O357" s="39"/>
      <c r="P357" s="220"/>
      <c r="Q357" s="61"/>
      <c r="R357" s="61"/>
      <c r="S357" s="61"/>
      <c r="T357" s="61"/>
      <c r="U357" s="80"/>
      <c r="V357" s="80"/>
      <c r="W357" s="80"/>
    </row>
    <row r="358">
      <c r="A358" s="34">
        <v>45705.0</v>
      </c>
      <c r="B358" s="34">
        <v>45706.0</v>
      </c>
      <c r="C358" s="35">
        <v>180034.0</v>
      </c>
      <c r="D358" s="35" t="s">
        <v>214</v>
      </c>
      <c r="E358" s="34">
        <v>45413.0</v>
      </c>
      <c r="F358" s="36">
        <f t="shared" si="1"/>
        <v>9</v>
      </c>
      <c r="G358" s="34">
        <v>45432.0</v>
      </c>
      <c r="H358" s="36">
        <f t="shared" si="2"/>
        <v>9</v>
      </c>
      <c r="I358" s="35" t="s">
        <v>47</v>
      </c>
      <c r="J358" s="86" t="s">
        <v>757</v>
      </c>
      <c r="K358" s="48">
        <v>5000.0</v>
      </c>
      <c r="L358" s="35" t="s">
        <v>68</v>
      </c>
      <c r="M358" s="108">
        <v>45706.0</v>
      </c>
      <c r="N358" s="35" t="s">
        <v>15</v>
      </c>
      <c r="O358" s="35" t="s">
        <v>55</v>
      </c>
      <c r="P358" s="220"/>
      <c r="Q358" s="61"/>
      <c r="R358" s="61"/>
      <c r="S358" s="61"/>
      <c r="T358" s="61"/>
      <c r="U358" s="80"/>
      <c r="V358" s="80"/>
      <c r="W358" s="80"/>
    </row>
    <row r="359">
      <c r="A359" s="34">
        <v>45705.0</v>
      </c>
      <c r="B359" s="34">
        <v>45716.0</v>
      </c>
      <c r="C359" s="35">
        <v>226283.0</v>
      </c>
      <c r="D359" s="35" t="s">
        <v>214</v>
      </c>
      <c r="E359" s="34">
        <v>45505.0</v>
      </c>
      <c r="F359" s="36">
        <f t="shared" si="1"/>
        <v>6</v>
      </c>
      <c r="G359" s="34">
        <v>45532.0</v>
      </c>
      <c r="H359" s="36">
        <f t="shared" si="2"/>
        <v>6</v>
      </c>
      <c r="I359" s="35" t="s">
        <v>39</v>
      </c>
      <c r="J359" s="39"/>
      <c r="K359" s="38"/>
      <c r="L359" s="39"/>
      <c r="M359" s="39"/>
      <c r="N359" s="35" t="s">
        <v>17</v>
      </c>
      <c r="O359" s="39"/>
      <c r="P359" s="220"/>
      <c r="Q359" s="61"/>
      <c r="R359" s="61"/>
      <c r="S359" s="61"/>
      <c r="T359" s="61"/>
      <c r="U359" s="80"/>
      <c r="V359" s="80"/>
      <c r="W359" s="80"/>
    </row>
    <row r="360">
      <c r="A360" s="34">
        <v>45705.0</v>
      </c>
      <c r="B360" s="34">
        <v>45716.0</v>
      </c>
      <c r="C360" s="35">
        <v>235034.0</v>
      </c>
      <c r="D360" s="35" t="s">
        <v>214</v>
      </c>
      <c r="E360" s="34">
        <v>45597.0</v>
      </c>
      <c r="F360" s="36">
        <f t="shared" si="1"/>
        <v>3</v>
      </c>
      <c r="G360" s="37">
        <v>45618.0</v>
      </c>
      <c r="H360" s="36">
        <f t="shared" si="2"/>
        <v>3</v>
      </c>
      <c r="I360" s="35" t="s">
        <v>46</v>
      </c>
      <c r="J360" s="35" t="s">
        <v>31</v>
      </c>
      <c r="K360" s="38"/>
      <c r="L360" s="39"/>
      <c r="M360" s="39"/>
      <c r="N360" s="35" t="s">
        <v>17</v>
      </c>
      <c r="O360" s="39"/>
      <c r="P360" s="220"/>
      <c r="Q360" s="61"/>
      <c r="R360" s="61"/>
      <c r="S360" s="61"/>
      <c r="T360" s="61"/>
      <c r="U360" s="80"/>
      <c r="V360" s="80"/>
      <c r="W360" s="80"/>
    </row>
    <row r="361">
      <c r="A361" s="34">
        <v>45705.0</v>
      </c>
      <c r="B361" s="34">
        <v>45716.0</v>
      </c>
      <c r="C361" s="35">
        <v>239102.0</v>
      </c>
      <c r="D361" s="35" t="s">
        <v>214</v>
      </c>
      <c r="E361" s="34">
        <v>45658.0</v>
      </c>
      <c r="F361" s="36">
        <f t="shared" si="1"/>
        <v>1</v>
      </c>
      <c r="G361" s="34">
        <v>45670.0</v>
      </c>
      <c r="H361" s="36">
        <f t="shared" si="2"/>
        <v>1</v>
      </c>
      <c r="I361" s="35" t="s">
        <v>62</v>
      </c>
      <c r="J361" s="35" t="s">
        <v>138</v>
      </c>
      <c r="K361" s="38"/>
      <c r="L361" s="39"/>
      <c r="M361" s="39"/>
      <c r="N361" s="35" t="s">
        <v>17</v>
      </c>
      <c r="O361" s="39"/>
      <c r="P361" s="220"/>
      <c r="Q361" s="61"/>
      <c r="R361" s="61"/>
      <c r="S361" s="61"/>
      <c r="T361" s="61"/>
      <c r="U361" s="80"/>
      <c r="V361" s="80"/>
      <c r="W361" s="80"/>
    </row>
    <row r="362">
      <c r="A362" s="34">
        <v>45705.0</v>
      </c>
      <c r="B362" s="34">
        <v>45716.0</v>
      </c>
      <c r="C362" s="35">
        <v>240699.0</v>
      </c>
      <c r="D362" s="35" t="s">
        <v>214</v>
      </c>
      <c r="E362" s="34">
        <v>45658.0</v>
      </c>
      <c r="F362" s="36">
        <f t="shared" si="1"/>
        <v>1</v>
      </c>
      <c r="G362" s="34">
        <v>45684.0</v>
      </c>
      <c r="H362" s="36">
        <f t="shared" si="2"/>
        <v>1</v>
      </c>
      <c r="I362" s="35" t="s">
        <v>268</v>
      </c>
      <c r="J362" s="39"/>
      <c r="K362" s="38"/>
      <c r="L362" s="39"/>
      <c r="M362" s="39"/>
      <c r="N362" s="35" t="s">
        <v>17</v>
      </c>
      <c r="O362" s="39"/>
      <c r="P362" s="220"/>
      <c r="Q362" s="61"/>
      <c r="R362" s="61"/>
      <c r="S362" s="61"/>
      <c r="T362" s="61"/>
      <c r="U362" s="80"/>
      <c r="V362" s="80"/>
      <c r="W362" s="80"/>
    </row>
    <row r="363">
      <c r="A363" s="34">
        <v>45705.0</v>
      </c>
      <c r="B363" s="34">
        <v>45716.0</v>
      </c>
      <c r="C363" s="35">
        <v>230085.0</v>
      </c>
      <c r="D363" s="35" t="s">
        <v>214</v>
      </c>
      <c r="E363" s="34">
        <v>45383.0</v>
      </c>
      <c r="F363" s="36">
        <f t="shared" si="1"/>
        <v>10</v>
      </c>
      <c r="G363" s="34">
        <v>45574.0</v>
      </c>
      <c r="H363" s="36">
        <f t="shared" si="2"/>
        <v>4</v>
      </c>
      <c r="I363" s="35" t="s">
        <v>49</v>
      </c>
      <c r="J363" s="39"/>
      <c r="K363" s="38"/>
      <c r="L363" s="39"/>
      <c r="M363" s="39"/>
      <c r="N363" s="35" t="s">
        <v>17</v>
      </c>
      <c r="O363" s="39"/>
      <c r="P363" s="220"/>
      <c r="Q363" s="61"/>
      <c r="R363" s="61"/>
      <c r="S363" s="61"/>
      <c r="T363" s="61"/>
      <c r="U363" s="80"/>
      <c r="V363" s="80"/>
      <c r="W363" s="80"/>
    </row>
    <row r="364">
      <c r="A364" s="34">
        <v>45705.0</v>
      </c>
      <c r="B364" s="34">
        <v>45716.0</v>
      </c>
      <c r="C364" s="35">
        <v>64879.0</v>
      </c>
      <c r="D364" s="35" t="s">
        <v>84</v>
      </c>
      <c r="E364" s="34">
        <v>43983.0</v>
      </c>
      <c r="F364" s="36">
        <f t="shared" si="1"/>
        <v>56</v>
      </c>
      <c r="G364" s="34">
        <v>44091.0</v>
      </c>
      <c r="H364" s="36">
        <f t="shared" si="2"/>
        <v>53</v>
      </c>
      <c r="I364" s="35" t="s">
        <v>67</v>
      </c>
      <c r="J364" s="39"/>
      <c r="K364" s="38"/>
      <c r="L364" s="39"/>
      <c r="M364" s="39"/>
      <c r="N364" s="35" t="s">
        <v>17</v>
      </c>
      <c r="O364" s="39"/>
      <c r="P364" s="220"/>
      <c r="Q364" s="61"/>
      <c r="R364" s="61"/>
      <c r="S364" s="61"/>
      <c r="T364" s="61"/>
      <c r="U364" s="80"/>
      <c r="V364" s="80"/>
      <c r="W364" s="80"/>
    </row>
    <row r="365">
      <c r="A365" s="34">
        <v>45705.0</v>
      </c>
      <c r="B365" s="34">
        <v>45716.0</v>
      </c>
      <c r="C365" s="35">
        <v>111802.0</v>
      </c>
      <c r="D365" s="35" t="s">
        <v>84</v>
      </c>
      <c r="E365" s="34">
        <v>44440.0</v>
      </c>
      <c r="F365" s="36">
        <f t="shared" si="1"/>
        <v>41</v>
      </c>
      <c r="G365" s="34">
        <v>44573.0</v>
      </c>
      <c r="H365" s="36">
        <f t="shared" si="2"/>
        <v>37</v>
      </c>
      <c r="I365" s="35" t="s">
        <v>67</v>
      </c>
      <c r="J365" s="39"/>
      <c r="K365" s="38"/>
      <c r="L365" s="39"/>
      <c r="M365" s="39"/>
      <c r="N365" s="35" t="s">
        <v>17</v>
      </c>
      <c r="O365" s="39"/>
      <c r="P365" s="220"/>
      <c r="Q365" s="61"/>
      <c r="R365" s="61"/>
      <c r="S365" s="61"/>
      <c r="T365" s="61"/>
      <c r="U365" s="80"/>
      <c r="V365" s="80"/>
      <c r="W365" s="80"/>
    </row>
    <row r="366">
      <c r="A366" s="34">
        <v>45705.0</v>
      </c>
      <c r="B366" s="34">
        <v>45716.0</v>
      </c>
      <c r="C366" s="35">
        <v>111514.0</v>
      </c>
      <c r="D366" s="35" t="s">
        <v>84</v>
      </c>
      <c r="E366" s="34">
        <v>44531.0</v>
      </c>
      <c r="F366" s="36">
        <f t="shared" si="1"/>
        <v>38</v>
      </c>
      <c r="G366" s="34">
        <v>44602.0</v>
      </c>
      <c r="H366" s="36">
        <f t="shared" si="2"/>
        <v>36</v>
      </c>
      <c r="I366" s="35" t="s">
        <v>67</v>
      </c>
      <c r="J366" s="39"/>
      <c r="K366" s="38"/>
      <c r="L366" s="39"/>
      <c r="M366" s="39"/>
      <c r="N366" s="35" t="s">
        <v>17</v>
      </c>
      <c r="O366" s="39"/>
      <c r="P366" s="220"/>
      <c r="Q366" s="61"/>
      <c r="R366" s="61"/>
      <c r="S366" s="61"/>
      <c r="T366" s="61"/>
      <c r="U366" s="80"/>
      <c r="V366" s="80"/>
      <c r="W366" s="80"/>
    </row>
    <row r="367">
      <c r="A367" s="34">
        <v>45705.0</v>
      </c>
      <c r="B367" s="34">
        <v>45716.0</v>
      </c>
      <c r="C367" s="35">
        <v>115512.0</v>
      </c>
      <c r="D367" s="35" t="s">
        <v>84</v>
      </c>
      <c r="E367" s="34">
        <v>44593.0</v>
      </c>
      <c r="F367" s="36">
        <f t="shared" si="1"/>
        <v>36</v>
      </c>
      <c r="G367" s="34">
        <v>44743.0</v>
      </c>
      <c r="H367" s="36">
        <f t="shared" si="2"/>
        <v>31</v>
      </c>
      <c r="I367" s="35" t="s">
        <v>67</v>
      </c>
      <c r="J367" s="39"/>
      <c r="K367" s="38"/>
      <c r="L367" s="39"/>
      <c r="M367" s="39"/>
      <c r="N367" s="35" t="s">
        <v>17</v>
      </c>
      <c r="O367" s="39"/>
      <c r="P367" s="220"/>
      <c r="Q367" s="61"/>
      <c r="R367" s="61"/>
      <c r="S367" s="61"/>
      <c r="T367" s="61"/>
      <c r="U367" s="80"/>
      <c r="V367" s="80"/>
      <c r="W367" s="80"/>
    </row>
    <row r="368">
      <c r="A368" s="34">
        <v>45705.0</v>
      </c>
      <c r="B368" s="34">
        <v>45716.0</v>
      </c>
      <c r="C368" s="35">
        <v>197936.0</v>
      </c>
      <c r="D368" s="35" t="s">
        <v>84</v>
      </c>
      <c r="E368" s="34">
        <v>45200.0</v>
      </c>
      <c r="F368" s="36">
        <f t="shared" si="1"/>
        <v>16</v>
      </c>
      <c r="G368" s="34">
        <v>45301.0</v>
      </c>
      <c r="H368" s="36">
        <f t="shared" si="2"/>
        <v>13</v>
      </c>
      <c r="I368" s="35" t="s">
        <v>67</v>
      </c>
      <c r="J368" s="39"/>
      <c r="K368" s="38"/>
      <c r="L368" s="39"/>
      <c r="M368" s="39"/>
      <c r="N368" s="35" t="s">
        <v>17</v>
      </c>
      <c r="O368" s="39"/>
      <c r="P368" s="220"/>
      <c r="Q368" s="61"/>
      <c r="R368" s="61"/>
      <c r="S368" s="61"/>
      <c r="T368" s="61"/>
      <c r="U368" s="80"/>
      <c r="V368" s="80"/>
      <c r="W368" s="80"/>
    </row>
    <row r="369">
      <c r="A369" s="34">
        <v>45705.0</v>
      </c>
      <c r="B369" s="34">
        <v>45716.0</v>
      </c>
      <c r="C369" s="35">
        <v>164238.0</v>
      </c>
      <c r="D369" s="35" t="s">
        <v>84</v>
      </c>
      <c r="E369" s="34">
        <v>44927.0</v>
      </c>
      <c r="F369" s="36">
        <f t="shared" si="1"/>
        <v>25</v>
      </c>
      <c r="G369" s="34">
        <v>45003.0</v>
      </c>
      <c r="H369" s="36">
        <f t="shared" si="2"/>
        <v>23</v>
      </c>
      <c r="I369" s="35" t="s">
        <v>67</v>
      </c>
      <c r="J369" s="39"/>
      <c r="K369" s="38"/>
      <c r="L369" s="39"/>
      <c r="M369" s="39"/>
      <c r="N369" s="35" t="s">
        <v>17</v>
      </c>
      <c r="O369" s="39"/>
      <c r="P369" s="220"/>
      <c r="Q369" s="61"/>
      <c r="R369" s="61"/>
      <c r="S369" s="61"/>
      <c r="T369" s="61"/>
      <c r="U369" s="80"/>
      <c r="V369" s="80"/>
      <c r="W369" s="80"/>
    </row>
    <row r="370">
      <c r="A370" s="34">
        <v>45705.0</v>
      </c>
      <c r="B370" s="34">
        <v>45716.0</v>
      </c>
      <c r="C370" s="35">
        <v>178382.0</v>
      </c>
      <c r="D370" s="35" t="s">
        <v>84</v>
      </c>
      <c r="E370" s="34">
        <v>45078.0</v>
      </c>
      <c r="F370" s="36">
        <f t="shared" si="1"/>
        <v>20</v>
      </c>
      <c r="G370" s="34">
        <v>45120.0</v>
      </c>
      <c r="H370" s="36">
        <f t="shared" si="2"/>
        <v>19</v>
      </c>
      <c r="I370" s="35" t="s">
        <v>67</v>
      </c>
      <c r="J370" s="39"/>
      <c r="K370" s="38"/>
      <c r="L370" s="39"/>
      <c r="M370" s="39"/>
      <c r="N370" s="35" t="s">
        <v>17</v>
      </c>
      <c r="O370" s="39"/>
      <c r="P370" s="220"/>
      <c r="Q370" s="61"/>
      <c r="R370" s="61"/>
      <c r="S370" s="61"/>
      <c r="T370" s="61"/>
      <c r="U370" s="80"/>
      <c r="V370" s="80"/>
      <c r="W370" s="80"/>
    </row>
    <row r="371">
      <c r="A371" s="34">
        <v>45705.0</v>
      </c>
      <c r="B371" s="34">
        <v>45716.0</v>
      </c>
      <c r="C371" s="35">
        <v>211464.0</v>
      </c>
      <c r="D371" s="35" t="s">
        <v>84</v>
      </c>
      <c r="E371" s="34">
        <v>45352.0</v>
      </c>
      <c r="F371" s="36">
        <f t="shared" si="1"/>
        <v>11</v>
      </c>
      <c r="G371" s="34">
        <v>45422.0</v>
      </c>
      <c r="H371" s="36">
        <f t="shared" si="2"/>
        <v>9</v>
      </c>
      <c r="I371" s="35" t="s">
        <v>39</v>
      </c>
      <c r="J371" s="39"/>
      <c r="K371" s="38"/>
      <c r="L371" s="39"/>
      <c r="M371" s="39"/>
      <c r="N371" s="35" t="s">
        <v>17</v>
      </c>
      <c r="O371" s="39"/>
      <c r="P371" s="220"/>
      <c r="Q371" s="61"/>
      <c r="R371" s="61"/>
      <c r="S371" s="61"/>
      <c r="T371" s="61"/>
      <c r="U371" s="80"/>
      <c r="V371" s="80"/>
      <c r="W371" s="80"/>
    </row>
    <row r="372">
      <c r="A372" s="34">
        <v>45700.0</v>
      </c>
      <c r="B372" s="34">
        <v>45709.0</v>
      </c>
      <c r="C372" s="35">
        <v>189224.0</v>
      </c>
      <c r="D372" s="35" t="s">
        <v>84</v>
      </c>
      <c r="E372" s="34">
        <v>45170.0</v>
      </c>
      <c r="F372" s="36">
        <f t="shared" si="1"/>
        <v>17</v>
      </c>
      <c r="G372" s="37">
        <v>45213.0</v>
      </c>
      <c r="H372" s="36">
        <f t="shared" si="2"/>
        <v>16</v>
      </c>
      <c r="I372" s="35" t="s">
        <v>67</v>
      </c>
      <c r="J372" s="35" t="s">
        <v>758</v>
      </c>
      <c r="K372" s="48">
        <v>5000.0</v>
      </c>
      <c r="L372" s="35" t="s">
        <v>68</v>
      </c>
      <c r="M372" s="108">
        <v>45706.0</v>
      </c>
      <c r="N372" s="35" t="s">
        <v>21</v>
      </c>
      <c r="O372" s="35" t="s">
        <v>759</v>
      </c>
      <c r="P372" s="220"/>
      <c r="Q372" s="61"/>
      <c r="R372" s="61"/>
      <c r="S372" s="61"/>
      <c r="T372" s="61"/>
      <c r="U372" s="80"/>
      <c r="V372" s="80"/>
      <c r="W372" s="80"/>
    </row>
    <row r="373">
      <c r="A373" s="34">
        <v>45705.0</v>
      </c>
      <c r="B373" s="34">
        <v>45716.0</v>
      </c>
      <c r="C373" s="35">
        <v>192738.0</v>
      </c>
      <c r="D373" s="35" t="s">
        <v>84</v>
      </c>
      <c r="E373" s="34">
        <v>45170.0</v>
      </c>
      <c r="F373" s="36">
        <f t="shared" si="1"/>
        <v>17</v>
      </c>
      <c r="G373" s="37">
        <v>45244.0</v>
      </c>
      <c r="H373" s="36">
        <f t="shared" si="2"/>
        <v>15</v>
      </c>
      <c r="I373" s="35" t="s">
        <v>67</v>
      </c>
      <c r="J373" s="39"/>
      <c r="K373" s="38"/>
      <c r="L373" s="39"/>
      <c r="M373" s="39"/>
      <c r="N373" s="35" t="s">
        <v>17</v>
      </c>
      <c r="O373" s="39"/>
      <c r="P373" s="220"/>
      <c r="Q373" s="61"/>
      <c r="R373" s="61"/>
      <c r="S373" s="61"/>
      <c r="T373" s="61"/>
      <c r="U373" s="80"/>
      <c r="V373" s="80"/>
      <c r="W373" s="80"/>
    </row>
    <row r="374">
      <c r="A374" s="34">
        <v>45705.0</v>
      </c>
      <c r="B374" s="34">
        <v>45716.0</v>
      </c>
      <c r="C374" s="35">
        <v>196919.0</v>
      </c>
      <c r="D374" s="35" t="s">
        <v>84</v>
      </c>
      <c r="E374" s="34">
        <v>45139.0</v>
      </c>
      <c r="F374" s="36">
        <f t="shared" si="1"/>
        <v>18</v>
      </c>
      <c r="G374" s="34">
        <v>45294.0</v>
      </c>
      <c r="H374" s="36">
        <f t="shared" si="2"/>
        <v>13</v>
      </c>
      <c r="I374" s="35" t="s">
        <v>39</v>
      </c>
      <c r="J374" s="39"/>
      <c r="K374" s="38"/>
      <c r="L374" s="39"/>
      <c r="M374" s="39"/>
      <c r="N374" s="35" t="s">
        <v>17</v>
      </c>
      <c r="O374" s="39"/>
      <c r="P374" s="220"/>
      <c r="Q374" s="61"/>
      <c r="R374" s="61"/>
      <c r="S374" s="61"/>
      <c r="T374" s="61"/>
      <c r="U374" s="80"/>
      <c r="V374" s="80"/>
      <c r="W374" s="80"/>
    </row>
    <row r="375">
      <c r="A375" s="34">
        <v>45705.0</v>
      </c>
      <c r="B375" s="34">
        <v>45716.0</v>
      </c>
      <c r="C375" s="35">
        <v>200222.0</v>
      </c>
      <c r="D375" s="35" t="s">
        <v>84</v>
      </c>
      <c r="E375" s="34">
        <v>45200.0</v>
      </c>
      <c r="F375" s="36">
        <f t="shared" si="1"/>
        <v>16</v>
      </c>
      <c r="G375" s="34">
        <v>45322.0</v>
      </c>
      <c r="H375" s="36">
        <f t="shared" si="2"/>
        <v>12</v>
      </c>
      <c r="I375" s="35" t="s">
        <v>39</v>
      </c>
      <c r="J375" s="39"/>
      <c r="K375" s="38"/>
      <c r="L375" s="39"/>
      <c r="M375" s="39"/>
      <c r="N375" s="35" t="s">
        <v>17</v>
      </c>
      <c r="O375" s="39"/>
      <c r="P375" s="220"/>
      <c r="Q375" s="61"/>
      <c r="R375" s="61"/>
      <c r="S375" s="61"/>
      <c r="T375" s="61"/>
      <c r="U375" s="80"/>
      <c r="V375" s="80"/>
      <c r="W375" s="80"/>
    </row>
    <row r="376">
      <c r="A376" s="34">
        <v>45705.0</v>
      </c>
      <c r="B376" s="34">
        <v>45716.0</v>
      </c>
      <c r="C376" s="35">
        <v>204106.0</v>
      </c>
      <c r="D376" s="35" t="s">
        <v>84</v>
      </c>
      <c r="E376" s="34">
        <v>45323.0</v>
      </c>
      <c r="F376" s="36">
        <f t="shared" si="1"/>
        <v>12</v>
      </c>
      <c r="G376" s="34">
        <v>45352.0</v>
      </c>
      <c r="H376" s="36">
        <f t="shared" si="2"/>
        <v>11</v>
      </c>
      <c r="I376" s="35" t="s">
        <v>39</v>
      </c>
      <c r="J376" s="39"/>
      <c r="K376" s="38"/>
      <c r="L376" s="39"/>
      <c r="M376" s="39"/>
      <c r="N376" s="35" t="s">
        <v>17</v>
      </c>
      <c r="O376" s="39"/>
      <c r="P376" s="220"/>
      <c r="Q376" s="61"/>
      <c r="R376" s="61"/>
      <c r="S376" s="61"/>
      <c r="T376" s="61"/>
      <c r="U376" s="80"/>
      <c r="V376" s="80"/>
      <c r="W376" s="80"/>
    </row>
    <row r="377">
      <c r="A377" s="34">
        <v>45705.0</v>
      </c>
      <c r="B377" s="34">
        <v>45716.0</v>
      </c>
      <c r="C377" s="35">
        <v>210936.0</v>
      </c>
      <c r="D377" s="35" t="s">
        <v>84</v>
      </c>
      <c r="E377" s="34">
        <v>45108.0</v>
      </c>
      <c r="F377" s="36">
        <f t="shared" si="1"/>
        <v>19</v>
      </c>
      <c r="G377" s="34">
        <v>45400.0</v>
      </c>
      <c r="H377" s="36">
        <f t="shared" si="2"/>
        <v>10</v>
      </c>
      <c r="I377" s="35" t="s">
        <v>67</v>
      </c>
      <c r="J377" s="39"/>
      <c r="K377" s="38"/>
      <c r="L377" s="39"/>
      <c r="M377" s="39"/>
      <c r="N377" s="35" t="s">
        <v>17</v>
      </c>
      <c r="O377" s="39"/>
      <c r="P377" s="220"/>
      <c r="Q377" s="61"/>
      <c r="R377" s="61"/>
      <c r="S377" s="61"/>
      <c r="T377" s="61"/>
      <c r="U377" s="80"/>
      <c r="V377" s="80"/>
      <c r="W377" s="80"/>
    </row>
    <row r="378">
      <c r="A378" s="34">
        <v>45705.0</v>
      </c>
      <c r="B378" s="34">
        <v>45716.0</v>
      </c>
      <c r="C378" s="35">
        <v>216626.0</v>
      </c>
      <c r="D378" s="35" t="s">
        <v>84</v>
      </c>
      <c r="E378" s="34">
        <v>45323.0</v>
      </c>
      <c r="F378" s="36">
        <f t="shared" si="1"/>
        <v>12</v>
      </c>
      <c r="G378" s="34">
        <v>45450.0</v>
      </c>
      <c r="H378" s="36">
        <f t="shared" si="2"/>
        <v>8</v>
      </c>
      <c r="I378" s="35" t="s">
        <v>39</v>
      </c>
      <c r="J378" s="39"/>
      <c r="K378" s="38"/>
      <c r="L378" s="39"/>
      <c r="M378" s="39"/>
      <c r="N378" s="35" t="s">
        <v>17</v>
      </c>
      <c r="O378" s="39"/>
      <c r="P378" s="220"/>
      <c r="Q378" s="61"/>
      <c r="R378" s="61"/>
      <c r="S378" s="61"/>
      <c r="T378" s="61"/>
      <c r="U378" s="80"/>
      <c r="V378" s="80"/>
      <c r="W378" s="80"/>
    </row>
    <row r="379">
      <c r="A379" s="34">
        <v>45705.0</v>
      </c>
      <c r="B379" s="34">
        <v>45716.0</v>
      </c>
      <c r="C379" s="35">
        <v>242040.0</v>
      </c>
      <c r="D379" s="35" t="s">
        <v>84</v>
      </c>
      <c r="E379" s="34">
        <v>45658.0</v>
      </c>
      <c r="F379" s="36">
        <f t="shared" si="1"/>
        <v>1</v>
      </c>
      <c r="G379" s="34">
        <v>45695.0</v>
      </c>
      <c r="H379" s="36">
        <f t="shared" si="2"/>
        <v>0</v>
      </c>
      <c r="I379" s="35" t="s">
        <v>39</v>
      </c>
      <c r="J379" s="39"/>
      <c r="K379" s="38"/>
      <c r="L379" s="39"/>
      <c r="M379" s="39"/>
      <c r="N379" s="35" t="s">
        <v>17</v>
      </c>
      <c r="O379" s="39"/>
      <c r="P379" s="220"/>
      <c r="Q379" s="61"/>
      <c r="R379" s="61"/>
      <c r="S379" s="61"/>
      <c r="T379" s="61"/>
      <c r="U379" s="80"/>
      <c r="V379" s="80"/>
      <c r="W379" s="80"/>
    </row>
    <row r="380">
      <c r="A380" s="34">
        <v>45705.0</v>
      </c>
      <c r="B380" s="34">
        <v>45716.0</v>
      </c>
      <c r="C380" s="35">
        <v>236036.0</v>
      </c>
      <c r="D380" s="35" t="s">
        <v>248</v>
      </c>
      <c r="E380" s="34">
        <v>45566.0</v>
      </c>
      <c r="F380" s="36">
        <f t="shared" si="1"/>
        <v>4</v>
      </c>
      <c r="G380" s="34">
        <v>45629.0</v>
      </c>
      <c r="H380" s="36">
        <f t="shared" si="2"/>
        <v>2</v>
      </c>
      <c r="I380" s="35" t="s">
        <v>39</v>
      </c>
      <c r="J380" s="39"/>
      <c r="K380" s="38"/>
      <c r="L380" s="39"/>
      <c r="M380" s="39"/>
      <c r="N380" s="35" t="s">
        <v>17</v>
      </c>
      <c r="O380" s="39"/>
      <c r="P380" s="220"/>
      <c r="Q380" s="61"/>
      <c r="R380" s="61"/>
      <c r="S380" s="61"/>
      <c r="T380" s="61"/>
      <c r="U380" s="80"/>
      <c r="V380" s="80"/>
      <c r="W380" s="80"/>
    </row>
    <row r="381">
      <c r="A381" s="34">
        <v>45705.0</v>
      </c>
      <c r="B381" s="34">
        <v>45716.0</v>
      </c>
      <c r="C381" s="35">
        <v>226836.0</v>
      </c>
      <c r="D381" s="35" t="s">
        <v>248</v>
      </c>
      <c r="E381" s="34">
        <v>45444.0</v>
      </c>
      <c r="F381" s="36">
        <f t="shared" si="1"/>
        <v>8</v>
      </c>
      <c r="G381" s="34">
        <v>45539.0</v>
      </c>
      <c r="H381" s="36">
        <f t="shared" si="2"/>
        <v>5</v>
      </c>
      <c r="I381" s="35" t="s">
        <v>39</v>
      </c>
      <c r="J381" s="39"/>
      <c r="K381" s="38"/>
      <c r="L381" s="39"/>
      <c r="M381" s="39"/>
      <c r="N381" s="35" t="s">
        <v>17</v>
      </c>
      <c r="O381" s="39"/>
      <c r="P381" s="220"/>
      <c r="Q381" s="61"/>
      <c r="R381" s="61"/>
      <c r="S381" s="61"/>
      <c r="T381" s="61"/>
      <c r="U381" s="80"/>
      <c r="V381" s="80"/>
      <c r="W381" s="80"/>
    </row>
    <row r="382">
      <c r="A382" s="34">
        <v>45705.0</v>
      </c>
      <c r="B382" s="34">
        <v>45716.0</v>
      </c>
      <c r="C382" s="35">
        <v>220156.0</v>
      </c>
      <c r="D382" s="35" t="s">
        <v>248</v>
      </c>
      <c r="E382" s="34">
        <v>45413.0</v>
      </c>
      <c r="F382" s="36">
        <f t="shared" si="1"/>
        <v>9</v>
      </c>
      <c r="G382" s="34">
        <v>45476.0</v>
      </c>
      <c r="H382" s="36">
        <f t="shared" si="2"/>
        <v>7</v>
      </c>
      <c r="I382" s="35" t="s">
        <v>39</v>
      </c>
      <c r="J382" s="39"/>
      <c r="K382" s="38"/>
      <c r="L382" s="39"/>
      <c r="M382" s="39"/>
      <c r="N382" s="35" t="s">
        <v>17</v>
      </c>
      <c r="O382" s="39"/>
      <c r="P382" s="220"/>
      <c r="Q382" s="61"/>
      <c r="R382" s="61"/>
      <c r="S382" s="61"/>
      <c r="T382" s="61"/>
      <c r="U382" s="80"/>
      <c r="V382" s="80"/>
      <c r="W382" s="80"/>
    </row>
    <row r="383">
      <c r="A383" s="34">
        <v>45705.0</v>
      </c>
      <c r="B383" s="34">
        <v>45716.0</v>
      </c>
      <c r="C383" s="35">
        <v>224301.0</v>
      </c>
      <c r="D383" s="35" t="s">
        <v>248</v>
      </c>
      <c r="E383" s="34">
        <v>45352.0</v>
      </c>
      <c r="F383" s="36">
        <f t="shared" si="1"/>
        <v>11</v>
      </c>
      <c r="G383" s="34">
        <v>45512.0</v>
      </c>
      <c r="H383" s="36">
        <f t="shared" si="2"/>
        <v>6</v>
      </c>
      <c r="I383" s="35" t="s">
        <v>39</v>
      </c>
      <c r="J383" s="39"/>
      <c r="K383" s="38"/>
      <c r="L383" s="39"/>
      <c r="M383" s="39"/>
      <c r="N383" s="35" t="s">
        <v>17</v>
      </c>
      <c r="O383" s="39"/>
      <c r="P383" s="220"/>
      <c r="Q383" s="61"/>
      <c r="R383" s="61"/>
      <c r="S383" s="61"/>
      <c r="T383" s="61"/>
      <c r="U383" s="80"/>
      <c r="V383" s="80"/>
      <c r="W383" s="80"/>
    </row>
    <row r="384">
      <c r="A384" s="34">
        <v>45705.0</v>
      </c>
      <c r="B384" s="34">
        <v>45716.0</v>
      </c>
      <c r="C384" s="35">
        <v>223105.0</v>
      </c>
      <c r="D384" s="35" t="s">
        <v>248</v>
      </c>
      <c r="E384" s="34">
        <v>45413.0</v>
      </c>
      <c r="F384" s="36">
        <f t="shared" si="1"/>
        <v>9</v>
      </c>
      <c r="G384" s="34">
        <v>45545.0</v>
      </c>
      <c r="H384" s="36">
        <f t="shared" si="2"/>
        <v>5</v>
      </c>
      <c r="I384" s="35" t="s">
        <v>67</v>
      </c>
      <c r="J384" s="39"/>
      <c r="K384" s="38"/>
      <c r="L384" s="39"/>
      <c r="M384" s="39"/>
      <c r="N384" s="35" t="s">
        <v>17</v>
      </c>
      <c r="O384" s="39"/>
      <c r="P384" s="220"/>
      <c r="Q384" s="61"/>
      <c r="R384" s="61"/>
      <c r="S384" s="61"/>
      <c r="T384" s="61"/>
      <c r="U384" s="80"/>
      <c r="V384" s="80"/>
      <c r="W384" s="80"/>
    </row>
    <row r="385">
      <c r="A385" s="34">
        <v>45705.0</v>
      </c>
      <c r="B385" s="34">
        <v>45716.0</v>
      </c>
      <c r="C385" s="35">
        <v>231440.0</v>
      </c>
      <c r="D385" s="35" t="s">
        <v>248</v>
      </c>
      <c r="E385" s="34">
        <v>44835.0</v>
      </c>
      <c r="F385" s="36">
        <f t="shared" si="1"/>
        <v>28</v>
      </c>
      <c r="G385" s="37">
        <v>45582.0</v>
      </c>
      <c r="H385" s="36">
        <f t="shared" si="2"/>
        <v>4</v>
      </c>
      <c r="I385" s="35" t="s">
        <v>39</v>
      </c>
      <c r="J385" s="39"/>
      <c r="K385" s="38"/>
      <c r="L385" s="39"/>
      <c r="M385" s="39"/>
      <c r="N385" s="35" t="s">
        <v>17</v>
      </c>
      <c r="O385" s="39"/>
      <c r="P385" s="220"/>
      <c r="Q385" s="61"/>
      <c r="R385" s="61"/>
      <c r="S385" s="61"/>
      <c r="T385" s="61"/>
      <c r="U385" s="80"/>
      <c r="V385" s="80"/>
      <c r="W385" s="80"/>
    </row>
    <row r="386">
      <c r="A386" s="34">
        <v>45705.0</v>
      </c>
      <c r="B386" s="34">
        <v>45716.0</v>
      </c>
      <c r="C386" s="35">
        <v>233112.0</v>
      </c>
      <c r="D386" s="35" t="s">
        <v>248</v>
      </c>
      <c r="E386" s="34">
        <v>45566.0</v>
      </c>
      <c r="F386" s="36">
        <f t="shared" si="1"/>
        <v>4</v>
      </c>
      <c r="G386" s="34">
        <v>45602.0</v>
      </c>
      <c r="H386" s="36">
        <f t="shared" si="2"/>
        <v>3</v>
      </c>
      <c r="I386" s="35" t="s">
        <v>39</v>
      </c>
      <c r="J386" s="39"/>
      <c r="K386" s="38"/>
      <c r="L386" s="39"/>
      <c r="M386" s="39"/>
      <c r="N386" s="35" t="s">
        <v>17</v>
      </c>
      <c r="O386" s="39"/>
      <c r="P386" s="220"/>
      <c r="Q386" s="61"/>
      <c r="R386" s="61"/>
      <c r="S386" s="61"/>
      <c r="T386" s="61"/>
      <c r="U386" s="80"/>
      <c r="V386" s="80"/>
      <c r="W386" s="80"/>
    </row>
    <row r="387">
      <c r="A387" s="34">
        <v>45705.0</v>
      </c>
      <c r="B387" s="34">
        <v>45716.0</v>
      </c>
      <c r="C387" s="35">
        <v>234096.0</v>
      </c>
      <c r="D387" s="35" t="s">
        <v>248</v>
      </c>
      <c r="E387" s="34">
        <v>45505.0</v>
      </c>
      <c r="F387" s="36">
        <f t="shared" si="1"/>
        <v>6</v>
      </c>
      <c r="G387" s="37">
        <v>45609.0</v>
      </c>
      <c r="H387" s="36">
        <f t="shared" si="2"/>
        <v>3</v>
      </c>
      <c r="I387" s="35" t="s">
        <v>39</v>
      </c>
      <c r="J387" s="39"/>
      <c r="K387" s="38"/>
      <c r="L387" s="39"/>
      <c r="M387" s="39"/>
      <c r="N387" s="35" t="s">
        <v>17</v>
      </c>
      <c r="O387" s="39"/>
      <c r="P387" s="220"/>
      <c r="Q387" s="61"/>
      <c r="R387" s="61"/>
      <c r="S387" s="61"/>
      <c r="T387" s="61"/>
      <c r="U387" s="80"/>
      <c r="V387" s="80"/>
      <c r="W387" s="80"/>
    </row>
    <row r="388">
      <c r="A388" s="34">
        <v>45705.0</v>
      </c>
      <c r="B388" s="34">
        <v>45716.0</v>
      </c>
      <c r="C388" s="35">
        <v>235829.0</v>
      </c>
      <c r="D388" s="35" t="s">
        <v>248</v>
      </c>
      <c r="E388" s="34">
        <v>45566.0</v>
      </c>
      <c r="F388" s="36">
        <f t="shared" si="1"/>
        <v>4</v>
      </c>
      <c r="G388" s="37">
        <v>45625.0</v>
      </c>
      <c r="H388" s="36">
        <f t="shared" si="2"/>
        <v>2</v>
      </c>
      <c r="I388" s="35" t="s">
        <v>39</v>
      </c>
      <c r="J388" s="39"/>
      <c r="K388" s="38"/>
      <c r="L388" s="39"/>
      <c r="M388" s="39"/>
      <c r="N388" s="35" t="s">
        <v>17</v>
      </c>
      <c r="O388" s="39"/>
      <c r="P388" s="220"/>
      <c r="Q388" s="61"/>
      <c r="R388" s="61"/>
      <c r="S388" s="61"/>
      <c r="T388" s="61"/>
      <c r="U388" s="80"/>
      <c r="V388" s="80"/>
      <c r="W388" s="80"/>
    </row>
    <row r="389">
      <c r="A389" s="34">
        <v>45705.0</v>
      </c>
      <c r="B389" s="34">
        <v>45716.0</v>
      </c>
      <c r="C389" s="35">
        <v>236070.0</v>
      </c>
      <c r="D389" s="35" t="s">
        <v>248</v>
      </c>
      <c r="E389" s="34">
        <v>45627.0</v>
      </c>
      <c r="F389" s="36">
        <f t="shared" si="1"/>
        <v>2</v>
      </c>
      <c r="G389" s="37">
        <v>45637.0</v>
      </c>
      <c r="H389" s="36">
        <f t="shared" si="2"/>
        <v>2</v>
      </c>
      <c r="I389" s="35" t="s">
        <v>46</v>
      </c>
      <c r="J389" s="35" t="s">
        <v>31</v>
      </c>
      <c r="K389" s="38"/>
      <c r="L389" s="39"/>
      <c r="M389" s="39"/>
      <c r="N389" s="35" t="s">
        <v>17</v>
      </c>
      <c r="O389" s="39"/>
      <c r="P389" s="220"/>
      <c r="Q389" s="61"/>
      <c r="R389" s="61"/>
      <c r="S389" s="61"/>
      <c r="T389" s="61"/>
      <c r="U389" s="80"/>
      <c r="V389" s="80"/>
      <c r="W389" s="80"/>
    </row>
    <row r="390">
      <c r="A390" s="34">
        <v>45705.0</v>
      </c>
      <c r="B390" s="34">
        <v>45716.0</v>
      </c>
      <c r="C390" s="35">
        <v>219295.0</v>
      </c>
      <c r="D390" s="35" t="s">
        <v>248</v>
      </c>
      <c r="E390" s="34">
        <v>45597.0</v>
      </c>
      <c r="F390" s="36">
        <f t="shared" si="1"/>
        <v>3</v>
      </c>
      <c r="G390" s="37">
        <v>45647.0</v>
      </c>
      <c r="H390" s="36">
        <f t="shared" si="2"/>
        <v>2</v>
      </c>
      <c r="I390" s="35" t="s">
        <v>62</v>
      </c>
      <c r="J390" s="35" t="s">
        <v>138</v>
      </c>
      <c r="K390" s="38"/>
      <c r="L390" s="39"/>
      <c r="M390" s="39"/>
      <c r="N390" s="35" t="s">
        <v>17</v>
      </c>
      <c r="O390" s="39"/>
      <c r="P390" s="220"/>
      <c r="Q390" s="61"/>
      <c r="R390" s="61"/>
      <c r="S390" s="61"/>
      <c r="T390" s="61"/>
      <c r="U390" s="80"/>
      <c r="V390" s="80"/>
      <c r="W390" s="80"/>
    </row>
    <row r="391">
      <c r="A391" s="34">
        <v>45705.0</v>
      </c>
      <c r="B391" s="34">
        <v>45716.0</v>
      </c>
      <c r="C391" s="35">
        <v>238460.0</v>
      </c>
      <c r="D391" s="35" t="s">
        <v>248</v>
      </c>
      <c r="E391" s="34">
        <v>45566.0</v>
      </c>
      <c r="F391" s="36">
        <f t="shared" si="1"/>
        <v>4</v>
      </c>
      <c r="G391" s="34">
        <v>45666.0</v>
      </c>
      <c r="H391" s="36">
        <f t="shared" si="2"/>
        <v>1</v>
      </c>
      <c r="I391" s="35" t="s">
        <v>39</v>
      </c>
      <c r="J391" s="39"/>
      <c r="K391" s="38"/>
      <c r="L391" s="39"/>
      <c r="M391" s="39"/>
      <c r="N391" s="35" t="s">
        <v>17</v>
      </c>
      <c r="O391" s="39"/>
      <c r="P391" s="220"/>
      <c r="Q391" s="61"/>
      <c r="R391" s="61"/>
      <c r="S391" s="61"/>
      <c r="T391" s="61"/>
      <c r="U391" s="80"/>
      <c r="V391" s="80"/>
      <c r="W391" s="80"/>
    </row>
    <row r="392">
      <c r="A392" s="34">
        <v>45705.0</v>
      </c>
      <c r="B392" s="34">
        <v>45716.0</v>
      </c>
      <c r="C392" s="35">
        <v>239707.0</v>
      </c>
      <c r="D392" s="35" t="s">
        <v>248</v>
      </c>
      <c r="E392" s="34">
        <v>45658.0</v>
      </c>
      <c r="F392" s="36">
        <f t="shared" si="1"/>
        <v>1</v>
      </c>
      <c r="G392" s="34">
        <v>45680.0</v>
      </c>
      <c r="H392" s="36">
        <f t="shared" si="2"/>
        <v>1</v>
      </c>
      <c r="I392" s="35" t="s">
        <v>39</v>
      </c>
      <c r="J392" s="39"/>
      <c r="K392" s="38"/>
      <c r="L392" s="39"/>
      <c r="M392" s="39"/>
      <c r="N392" s="35" t="s">
        <v>17</v>
      </c>
      <c r="O392" s="39"/>
      <c r="P392" s="220"/>
      <c r="Q392" s="61"/>
      <c r="R392" s="61"/>
      <c r="S392" s="61"/>
      <c r="T392" s="61"/>
      <c r="U392" s="80"/>
      <c r="V392" s="80"/>
      <c r="W392" s="80"/>
    </row>
    <row r="393">
      <c r="A393" s="34">
        <v>45705.0</v>
      </c>
      <c r="B393" s="34">
        <v>45716.0</v>
      </c>
      <c r="C393" s="35">
        <v>241462.0</v>
      </c>
      <c r="D393" s="35" t="s">
        <v>248</v>
      </c>
      <c r="E393" s="34">
        <v>45658.0</v>
      </c>
      <c r="F393" s="36">
        <f t="shared" si="1"/>
        <v>1</v>
      </c>
      <c r="G393" s="34">
        <v>45688.0</v>
      </c>
      <c r="H393" s="36">
        <f t="shared" si="2"/>
        <v>0</v>
      </c>
      <c r="I393" s="35" t="s">
        <v>49</v>
      </c>
      <c r="J393" s="39"/>
      <c r="K393" s="38"/>
      <c r="L393" s="39"/>
      <c r="M393" s="39"/>
      <c r="N393" s="35" t="s">
        <v>17</v>
      </c>
      <c r="O393" s="39"/>
      <c r="P393" s="220"/>
      <c r="Q393" s="61"/>
      <c r="R393" s="61"/>
      <c r="S393" s="61"/>
      <c r="T393" s="61"/>
      <c r="U393" s="80"/>
      <c r="V393" s="80"/>
      <c r="W393" s="80"/>
    </row>
    <row r="394">
      <c r="A394" s="34">
        <v>45705.0</v>
      </c>
      <c r="B394" s="34">
        <v>45716.0</v>
      </c>
      <c r="C394" s="35">
        <v>241862.0</v>
      </c>
      <c r="D394" s="35" t="s">
        <v>248</v>
      </c>
      <c r="E394" s="34">
        <v>45474.0</v>
      </c>
      <c r="F394" s="36">
        <f t="shared" si="1"/>
        <v>7</v>
      </c>
      <c r="G394" s="34">
        <v>45693.0</v>
      </c>
      <c r="H394" s="36">
        <f t="shared" si="2"/>
        <v>0</v>
      </c>
      <c r="I394" s="35" t="s">
        <v>39</v>
      </c>
      <c r="J394" s="39"/>
      <c r="K394" s="38"/>
      <c r="L394" s="39"/>
      <c r="M394" s="39"/>
      <c r="N394" s="35" t="s">
        <v>17</v>
      </c>
      <c r="O394" s="39"/>
      <c r="P394" s="220"/>
      <c r="Q394" s="61"/>
      <c r="R394" s="61"/>
      <c r="S394" s="61"/>
      <c r="T394" s="61"/>
      <c r="U394" s="80"/>
      <c r="V394" s="80"/>
      <c r="W394" s="80"/>
    </row>
    <row r="395">
      <c r="A395" s="34">
        <v>45705.0</v>
      </c>
      <c r="B395" s="34">
        <v>45716.0</v>
      </c>
      <c r="C395" s="35">
        <v>242292.0</v>
      </c>
      <c r="D395" s="35" t="s">
        <v>248</v>
      </c>
      <c r="E395" s="34">
        <v>45658.0</v>
      </c>
      <c r="F395" s="36">
        <f t="shared" si="1"/>
        <v>1</v>
      </c>
      <c r="G395" s="34">
        <v>45698.0</v>
      </c>
      <c r="H395" s="36">
        <f t="shared" si="2"/>
        <v>0</v>
      </c>
      <c r="I395" s="35" t="s">
        <v>62</v>
      </c>
      <c r="J395" s="35" t="s">
        <v>138</v>
      </c>
      <c r="K395" s="38"/>
      <c r="L395" s="39"/>
      <c r="M395" s="39"/>
      <c r="N395" s="35" t="s">
        <v>17</v>
      </c>
      <c r="O395" s="39"/>
      <c r="P395" s="220"/>
      <c r="Q395" s="61"/>
      <c r="R395" s="61"/>
      <c r="S395" s="61"/>
      <c r="T395" s="61"/>
      <c r="U395" s="80"/>
      <c r="V395" s="80"/>
      <c r="W395" s="80"/>
    </row>
    <row r="396">
      <c r="A396" s="34">
        <v>45705.0</v>
      </c>
      <c r="B396" s="34">
        <v>45716.0</v>
      </c>
      <c r="C396" s="35">
        <v>73963.0</v>
      </c>
      <c r="D396" s="35" t="s">
        <v>158</v>
      </c>
      <c r="E396" s="34">
        <v>44136.0</v>
      </c>
      <c r="F396" s="36">
        <f t="shared" si="1"/>
        <v>51</v>
      </c>
      <c r="G396" s="34">
        <v>44212.0</v>
      </c>
      <c r="H396" s="36">
        <f t="shared" si="2"/>
        <v>49</v>
      </c>
      <c r="I396" s="35" t="s">
        <v>49</v>
      </c>
      <c r="J396" s="35" t="s">
        <v>386</v>
      </c>
      <c r="K396" s="38"/>
      <c r="L396" s="39"/>
      <c r="M396" s="39"/>
      <c r="N396" s="35" t="s">
        <v>17</v>
      </c>
      <c r="O396" s="39"/>
      <c r="P396" s="220"/>
      <c r="Q396" s="61"/>
      <c r="R396" s="61"/>
      <c r="S396" s="61"/>
      <c r="T396" s="61"/>
      <c r="U396" s="80"/>
      <c r="V396" s="80"/>
      <c r="W396" s="80"/>
    </row>
    <row r="397">
      <c r="A397" s="34">
        <v>45705.0</v>
      </c>
      <c r="B397" s="34">
        <v>45716.0</v>
      </c>
      <c r="C397" s="35">
        <v>219017.0</v>
      </c>
      <c r="D397" s="35" t="s">
        <v>158</v>
      </c>
      <c r="E397" s="34">
        <v>45383.0</v>
      </c>
      <c r="F397" s="36">
        <f t="shared" si="1"/>
        <v>10</v>
      </c>
      <c r="G397" s="34">
        <v>45471.0</v>
      </c>
      <c r="H397" s="36">
        <f t="shared" si="2"/>
        <v>8</v>
      </c>
      <c r="I397" s="35" t="s">
        <v>62</v>
      </c>
      <c r="J397" s="35">
        <v>105.0</v>
      </c>
      <c r="K397" s="38"/>
      <c r="L397" s="39"/>
      <c r="M397" s="39"/>
      <c r="N397" s="35" t="s">
        <v>17</v>
      </c>
      <c r="O397" s="39"/>
      <c r="P397" s="220"/>
      <c r="Q397" s="61"/>
      <c r="R397" s="61"/>
      <c r="S397" s="61"/>
      <c r="T397" s="61"/>
      <c r="U397" s="80"/>
      <c r="V397" s="80"/>
      <c r="W397" s="80"/>
    </row>
    <row r="398">
      <c r="A398" s="34">
        <v>45705.0</v>
      </c>
      <c r="B398" s="34">
        <v>45716.0</v>
      </c>
      <c r="C398" s="35">
        <v>230489.0</v>
      </c>
      <c r="D398" s="35" t="s">
        <v>158</v>
      </c>
      <c r="E398" s="34">
        <v>45536.0</v>
      </c>
      <c r="F398" s="36">
        <f t="shared" si="1"/>
        <v>5</v>
      </c>
      <c r="G398" s="37">
        <v>45576.0</v>
      </c>
      <c r="H398" s="36">
        <f t="shared" si="2"/>
        <v>4</v>
      </c>
      <c r="I398" s="35" t="s">
        <v>62</v>
      </c>
      <c r="J398" s="35" t="s">
        <v>138</v>
      </c>
      <c r="K398" s="38"/>
      <c r="L398" s="39"/>
      <c r="M398" s="39"/>
      <c r="N398" s="35" t="s">
        <v>17</v>
      </c>
      <c r="O398" s="39"/>
      <c r="P398" s="220"/>
      <c r="Q398" s="61"/>
      <c r="R398" s="61"/>
      <c r="S398" s="61"/>
      <c r="T398" s="61"/>
      <c r="U398" s="80"/>
      <c r="V398" s="80"/>
      <c r="W398" s="80"/>
    </row>
    <row r="399">
      <c r="A399" s="34">
        <v>45705.0</v>
      </c>
      <c r="B399" s="34">
        <v>45716.0</v>
      </c>
      <c r="C399" s="35">
        <v>182499.0</v>
      </c>
      <c r="D399" s="35" t="s">
        <v>158</v>
      </c>
      <c r="E399" s="34">
        <v>45047.0</v>
      </c>
      <c r="F399" s="36">
        <f t="shared" si="1"/>
        <v>21</v>
      </c>
      <c r="G399" s="34">
        <v>45162.0</v>
      </c>
      <c r="H399" s="36">
        <f t="shared" si="2"/>
        <v>18</v>
      </c>
      <c r="I399" s="35" t="s">
        <v>49</v>
      </c>
      <c r="J399" s="225" t="s">
        <v>405</v>
      </c>
      <c r="K399" s="48">
        <v>7000.0</v>
      </c>
      <c r="L399" s="35" t="s">
        <v>68</v>
      </c>
      <c r="M399" s="108">
        <v>45716.0</v>
      </c>
      <c r="N399" s="35" t="s">
        <v>16</v>
      </c>
      <c r="O399" s="39"/>
      <c r="P399" s="220"/>
      <c r="Q399" s="61"/>
      <c r="R399" s="61"/>
      <c r="S399" s="61"/>
      <c r="T399" s="61"/>
      <c r="U399" s="80"/>
      <c r="V399" s="80"/>
      <c r="W399" s="80"/>
    </row>
    <row r="400">
      <c r="A400" s="34">
        <v>45705.0</v>
      </c>
      <c r="B400" s="34">
        <v>45716.0</v>
      </c>
      <c r="C400" s="35">
        <v>193361.0</v>
      </c>
      <c r="D400" s="35" t="s">
        <v>158</v>
      </c>
      <c r="E400" s="34">
        <v>45108.0</v>
      </c>
      <c r="F400" s="36">
        <f t="shared" si="1"/>
        <v>19</v>
      </c>
      <c r="G400" s="37">
        <v>45254.0</v>
      </c>
      <c r="H400" s="36">
        <f t="shared" si="2"/>
        <v>15</v>
      </c>
      <c r="I400" s="35" t="s">
        <v>43</v>
      </c>
      <c r="J400" s="39"/>
      <c r="K400" s="38"/>
      <c r="L400" s="39"/>
      <c r="M400" s="39"/>
      <c r="N400" s="35" t="s">
        <v>17</v>
      </c>
      <c r="O400" s="39"/>
      <c r="P400" s="220"/>
      <c r="Q400" s="61"/>
      <c r="R400" s="61"/>
      <c r="S400" s="61"/>
      <c r="T400" s="61"/>
      <c r="U400" s="80"/>
      <c r="V400" s="80"/>
      <c r="W400" s="80"/>
    </row>
    <row r="401">
      <c r="A401" s="34">
        <v>45705.0</v>
      </c>
      <c r="B401" s="34">
        <v>45716.0</v>
      </c>
      <c r="C401" s="35">
        <v>193394.0</v>
      </c>
      <c r="D401" s="35" t="s">
        <v>158</v>
      </c>
      <c r="E401" s="34">
        <v>45231.0</v>
      </c>
      <c r="F401" s="36">
        <f t="shared" si="1"/>
        <v>15</v>
      </c>
      <c r="G401" s="37">
        <v>45250.0</v>
      </c>
      <c r="H401" s="36">
        <f t="shared" si="2"/>
        <v>15</v>
      </c>
      <c r="I401" s="35" t="s">
        <v>49</v>
      </c>
      <c r="J401" s="39"/>
      <c r="K401" s="38"/>
      <c r="L401" s="39"/>
      <c r="M401" s="39"/>
      <c r="N401" s="35" t="s">
        <v>17</v>
      </c>
      <c r="O401" s="39"/>
      <c r="P401" s="220"/>
      <c r="Q401" s="61"/>
      <c r="R401" s="61"/>
      <c r="S401" s="61"/>
      <c r="T401" s="61"/>
      <c r="U401" s="80"/>
      <c r="V401" s="80"/>
      <c r="W401" s="80"/>
    </row>
    <row r="402">
      <c r="A402" s="34">
        <v>45705.0</v>
      </c>
      <c r="B402" s="34">
        <v>45716.0</v>
      </c>
      <c r="C402" s="35">
        <v>211196.0</v>
      </c>
      <c r="D402" s="35" t="s">
        <v>158</v>
      </c>
      <c r="E402" s="34">
        <v>45200.0</v>
      </c>
      <c r="F402" s="36">
        <f t="shared" si="1"/>
        <v>16</v>
      </c>
      <c r="G402" s="34">
        <v>45415.0</v>
      </c>
      <c r="H402" s="36">
        <f t="shared" si="2"/>
        <v>9</v>
      </c>
      <c r="I402" s="35" t="s">
        <v>46</v>
      </c>
      <c r="J402" s="35">
        <v>431.0</v>
      </c>
      <c r="K402" s="38"/>
      <c r="L402" s="39"/>
      <c r="M402" s="39"/>
      <c r="N402" s="35" t="s">
        <v>17</v>
      </c>
      <c r="O402" s="39"/>
      <c r="P402" s="220"/>
      <c r="Q402" s="61"/>
      <c r="R402" s="61"/>
      <c r="S402" s="61"/>
      <c r="T402" s="61"/>
      <c r="U402" s="80"/>
      <c r="V402" s="80"/>
      <c r="W402" s="80"/>
    </row>
    <row r="403">
      <c r="A403" s="34">
        <v>45705.0</v>
      </c>
      <c r="B403" s="34">
        <v>45716.0</v>
      </c>
      <c r="C403" s="35">
        <v>218311.0</v>
      </c>
      <c r="D403" s="35" t="s">
        <v>158</v>
      </c>
      <c r="E403" s="34">
        <v>45352.0</v>
      </c>
      <c r="F403" s="36">
        <f t="shared" si="1"/>
        <v>11</v>
      </c>
      <c r="G403" s="34">
        <v>45460.0</v>
      </c>
      <c r="H403" s="36">
        <f t="shared" si="2"/>
        <v>8</v>
      </c>
      <c r="I403" s="35" t="s">
        <v>62</v>
      </c>
      <c r="J403" s="35">
        <v>102.0</v>
      </c>
      <c r="K403" s="48">
        <v>16000.0</v>
      </c>
      <c r="L403" s="35" t="s">
        <v>68</v>
      </c>
      <c r="M403" s="108">
        <v>45716.0</v>
      </c>
      <c r="N403" s="35" t="s">
        <v>20</v>
      </c>
      <c r="O403" s="39"/>
      <c r="P403" s="220"/>
      <c r="Q403" s="61"/>
      <c r="R403" s="61"/>
      <c r="S403" s="61"/>
      <c r="T403" s="61"/>
      <c r="U403" s="80"/>
      <c r="V403" s="80"/>
      <c r="W403" s="80"/>
    </row>
    <row r="404">
      <c r="A404" s="34">
        <v>45705.0</v>
      </c>
      <c r="B404" s="34">
        <v>45716.0</v>
      </c>
      <c r="C404" s="35">
        <v>222215.0</v>
      </c>
      <c r="D404" s="35" t="s">
        <v>158</v>
      </c>
      <c r="E404" s="34">
        <v>45352.0</v>
      </c>
      <c r="F404" s="36">
        <f t="shared" si="1"/>
        <v>11</v>
      </c>
      <c r="G404" s="34">
        <v>45495.0</v>
      </c>
      <c r="H404" s="36">
        <f t="shared" si="2"/>
        <v>7</v>
      </c>
      <c r="I404" s="35" t="s">
        <v>62</v>
      </c>
      <c r="J404" s="35">
        <v>105.0</v>
      </c>
      <c r="K404" s="48">
        <v>2000.0</v>
      </c>
      <c r="L404" s="35" t="s">
        <v>54</v>
      </c>
      <c r="M404" s="108">
        <v>45716.0</v>
      </c>
      <c r="N404" s="35" t="s">
        <v>15</v>
      </c>
      <c r="O404" s="35" t="s">
        <v>746</v>
      </c>
      <c r="P404" s="220"/>
      <c r="Q404" s="61"/>
      <c r="R404" s="61"/>
      <c r="S404" s="61"/>
      <c r="T404" s="61"/>
      <c r="U404" s="80"/>
      <c r="V404" s="80"/>
      <c r="W404" s="80"/>
    </row>
    <row r="405">
      <c r="A405" s="34">
        <v>45702.0</v>
      </c>
      <c r="B405" s="34">
        <v>45709.0</v>
      </c>
      <c r="C405" s="35">
        <v>226961.0</v>
      </c>
      <c r="D405" s="35" t="s">
        <v>158</v>
      </c>
      <c r="E405" s="34">
        <v>45444.0</v>
      </c>
      <c r="F405" s="36">
        <f t="shared" si="1"/>
        <v>8</v>
      </c>
      <c r="G405" s="34">
        <v>45541.0</v>
      </c>
      <c r="H405" s="36">
        <f t="shared" si="2"/>
        <v>5</v>
      </c>
      <c r="I405" s="35" t="s">
        <v>62</v>
      </c>
      <c r="J405" s="35">
        <v>102.0</v>
      </c>
      <c r="K405" s="48">
        <v>14000.0</v>
      </c>
      <c r="L405" s="35" t="s">
        <v>70</v>
      </c>
      <c r="M405" s="108">
        <v>45707.0</v>
      </c>
      <c r="N405" s="35" t="s">
        <v>20</v>
      </c>
      <c r="O405" s="35" t="s">
        <v>760</v>
      </c>
      <c r="P405" s="220"/>
      <c r="Q405" s="61"/>
      <c r="R405" s="61"/>
      <c r="S405" s="61"/>
      <c r="T405" s="61"/>
      <c r="U405" s="80"/>
      <c r="V405" s="80"/>
      <c r="W405" s="80"/>
    </row>
    <row r="406">
      <c r="A406" s="34">
        <v>45715.0</v>
      </c>
      <c r="B406" s="34">
        <v>45716.0</v>
      </c>
      <c r="C406" s="35">
        <v>224245.0</v>
      </c>
      <c r="D406" s="35" t="s">
        <v>158</v>
      </c>
      <c r="E406" s="34">
        <v>45474.0</v>
      </c>
      <c r="F406" s="36">
        <f t="shared" si="1"/>
        <v>7</v>
      </c>
      <c r="G406" s="34">
        <v>45517.0</v>
      </c>
      <c r="H406" s="36">
        <f t="shared" si="2"/>
        <v>6</v>
      </c>
      <c r="I406" s="35" t="s">
        <v>62</v>
      </c>
      <c r="J406" s="35" t="s">
        <v>138</v>
      </c>
      <c r="K406" s="48" t="s">
        <v>96</v>
      </c>
      <c r="L406" s="39"/>
      <c r="M406" s="39"/>
      <c r="N406" s="35" t="s">
        <v>17</v>
      </c>
      <c r="O406" s="39"/>
      <c r="P406" s="220"/>
      <c r="Q406" s="61"/>
      <c r="R406" s="61"/>
      <c r="S406" s="61"/>
      <c r="T406" s="61"/>
      <c r="U406" s="80"/>
      <c r="V406" s="80"/>
      <c r="W406" s="80"/>
    </row>
    <row r="407">
      <c r="A407" s="34">
        <v>45705.0</v>
      </c>
      <c r="B407" s="34">
        <v>45716.0</v>
      </c>
      <c r="C407" s="35">
        <v>231226.0</v>
      </c>
      <c r="D407" s="35" t="s">
        <v>158</v>
      </c>
      <c r="E407" s="34">
        <v>45505.0</v>
      </c>
      <c r="F407" s="36">
        <f t="shared" si="1"/>
        <v>6</v>
      </c>
      <c r="G407" s="37">
        <v>45581.0</v>
      </c>
      <c r="H407" s="36">
        <f t="shared" si="2"/>
        <v>4</v>
      </c>
      <c r="I407" s="35" t="s">
        <v>49</v>
      </c>
      <c r="J407" s="39"/>
      <c r="K407" s="38"/>
      <c r="L407" s="39"/>
      <c r="M407" s="39"/>
      <c r="N407" s="35" t="s">
        <v>17</v>
      </c>
      <c r="O407" s="39"/>
      <c r="P407" s="220"/>
      <c r="Q407" s="61"/>
      <c r="R407" s="61"/>
      <c r="S407" s="61"/>
      <c r="T407" s="61"/>
      <c r="U407" s="80"/>
      <c r="V407" s="80"/>
      <c r="W407" s="80"/>
    </row>
    <row r="408">
      <c r="A408" s="34">
        <v>45705.0</v>
      </c>
      <c r="B408" s="34">
        <v>45716.0</v>
      </c>
      <c r="C408" s="35">
        <v>230877.0</v>
      </c>
      <c r="D408" s="35" t="s">
        <v>158</v>
      </c>
      <c r="E408" s="34">
        <v>45536.0</v>
      </c>
      <c r="F408" s="36">
        <f t="shared" si="1"/>
        <v>5</v>
      </c>
      <c r="G408" s="37">
        <v>45576.0</v>
      </c>
      <c r="H408" s="36">
        <f t="shared" si="2"/>
        <v>4</v>
      </c>
      <c r="I408" s="35" t="s">
        <v>62</v>
      </c>
      <c r="J408" s="35" t="s">
        <v>138</v>
      </c>
      <c r="K408" s="38"/>
      <c r="L408" s="39"/>
      <c r="M408" s="39"/>
      <c r="N408" s="35" t="s">
        <v>17</v>
      </c>
      <c r="O408" s="39"/>
      <c r="P408" s="220"/>
      <c r="Q408" s="61"/>
      <c r="R408" s="61"/>
      <c r="S408" s="61"/>
      <c r="T408" s="61"/>
      <c r="U408" s="80"/>
      <c r="V408" s="80"/>
      <c r="W408" s="80"/>
    </row>
    <row r="409">
      <c r="A409" s="34">
        <v>45705.0</v>
      </c>
      <c r="B409" s="34">
        <v>45716.0</v>
      </c>
      <c r="C409" s="35">
        <v>231157.0</v>
      </c>
      <c r="D409" s="35" t="s">
        <v>158</v>
      </c>
      <c r="E409" s="34">
        <v>45536.0</v>
      </c>
      <c r="F409" s="36">
        <f t="shared" si="1"/>
        <v>5</v>
      </c>
      <c r="G409" s="37">
        <v>45580.0</v>
      </c>
      <c r="H409" s="36">
        <f t="shared" si="2"/>
        <v>4</v>
      </c>
      <c r="I409" s="35" t="s">
        <v>62</v>
      </c>
      <c r="J409" s="35" t="s">
        <v>138</v>
      </c>
      <c r="K409" s="38"/>
      <c r="L409" s="39"/>
      <c r="M409" s="39"/>
      <c r="N409" s="35" t="s">
        <v>17</v>
      </c>
      <c r="O409" s="39"/>
      <c r="P409" s="220"/>
      <c r="Q409" s="61"/>
      <c r="R409" s="61"/>
      <c r="S409" s="61"/>
      <c r="T409" s="61"/>
      <c r="U409" s="80"/>
      <c r="V409" s="80"/>
      <c r="W409" s="80"/>
    </row>
    <row r="410">
      <c r="A410" s="34">
        <v>45705.0</v>
      </c>
      <c r="B410" s="34">
        <v>45716.0</v>
      </c>
      <c r="C410" s="35">
        <v>240706.0</v>
      </c>
      <c r="D410" s="35" t="s">
        <v>158</v>
      </c>
      <c r="E410" s="34">
        <v>45566.0</v>
      </c>
      <c r="F410" s="36">
        <f t="shared" si="1"/>
        <v>4</v>
      </c>
      <c r="G410" s="34">
        <v>45684.0</v>
      </c>
      <c r="H410" s="36">
        <f t="shared" si="2"/>
        <v>1</v>
      </c>
      <c r="I410" s="35" t="s">
        <v>49</v>
      </c>
      <c r="J410" s="39"/>
      <c r="K410" s="38"/>
      <c r="L410" s="39"/>
      <c r="M410" s="39"/>
      <c r="N410" s="35" t="s">
        <v>17</v>
      </c>
      <c r="O410" s="39"/>
      <c r="P410" s="220"/>
      <c r="Q410" s="61"/>
      <c r="R410" s="61"/>
      <c r="S410" s="61"/>
      <c r="T410" s="61"/>
      <c r="U410" s="80"/>
      <c r="V410" s="80"/>
      <c r="W410" s="80"/>
    </row>
    <row r="411">
      <c r="A411" s="34">
        <v>45705.0</v>
      </c>
      <c r="B411" s="34">
        <v>45716.0</v>
      </c>
      <c r="C411" s="35">
        <v>93476.0</v>
      </c>
      <c r="D411" s="35" t="s">
        <v>89</v>
      </c>
      <c r="E411" s="34">
        <v>44256.0</v>
      </c>
      <c r="F411" s="36">
        <f t="shared" si="1"/>
        <v>47</v>
      </c>
      <c r="G411" s="34">
        <v>44384.0</v>
      </c>
      <c r="H411" s="36">
        <f t="shared" si="2"/>
        <v>43</v>
      </c>
      <c r="I411" s="35" t="s">
        <v>47</v>
      </c>
      <c r="J411" s="39"/>
      <c r="K411" s="38"/>
      <c r="L411" s="39"/>
      <c r="M411" s="39"/>
      <c r="N411" s="35" t="s">
        <v>17</v>
      </c>
      <c r="O411" s="39"/>
      <c r="P411" s="220"/>
      <c r="Q411" s="61"/>
      <c r="R411" s="61"/>
      <c r="S411" s="61"/>
      <c r="T411" s="61"/>
      <c r="U411" s="80"/>
      <c r="V411" s="80"/>
      <c r="W411" s="80"/>
    </row>
    <row r="412">
      <c r="A412" s="34">
        <v>45705.0</v>
      </c>
      <c r="B412" s="34">
        <v>45709.0</v>
      </c>
      <c r="C412" s="35">
        <v>118595.0</v>
      </c>
      <c r="D412" s="35" t="s">
        <v>89</v>
      </c>
      <c r="E412" s="34">
        <v>44470.0</v>
      </c>
      <c r="F412" s="36">
        <f t="shared" si="1"/>
        <v>40</v>
      </c>
      <c r="G412" s="34">
        <v>44621.0</v>
      </c>
      <c r="H412" s="36">
        <f t="shared" si="2"/>
        <v>35</v>
      </c>
      <c r="I412" s="35" t="s">
        <v>39</v>
      </c>
      <c r="J412" s="35" t="s">
        <v>31</v>
      </c>
      <c r="K412" s="38"/>
      <c r="L412" s="39"/>
      <c r="M412" s="39"/>
      <c r="N412" s="35" t="s">
        <v>87</v>
      </c>
      <c r="O412" s="35" t="s">
        <v>157</v>
      </c>
      <c r="P412" s="220"/>
      <c r="Q412" s="61"/>
      <c r="R412" s="61"/>
      <c r="S412" s="61"/>
      <c r="T412" s="61"/>
      <c r="U412" s="80"/>
      <c r="V412" s="80"/>
      <c r="W412" s="80"/>
    </row>
    <row r="413">
      <c r="A413" s="34">
        <v>45705.0</v>
      </c>
      <c r="B413" s="34">
        <v>45716.0</v>
      </c>
      <c r="C413" s="35">
        <v>207597.0</v>
      </c>
      <c r="D413" s="35" t="s">
        <v>89</v>
      </c>
      <c r="E413" s="34">
        <v>45323.0</v>
      </c>
      <c r="F413" s="36">
        <f t="shared" si="1"/>
        <v>12</v>
      </c>
      <c r="G413" s="34">
        <v>45376.0</v>
      </c>
      <c r="H413" s="36">
        <f t="shared" si="2"/>
        <v>11</v>
      </c>
      <c r="I413" s="35" t="s">
        <v>39</v>
      </c>
      <c r="J413" s="39"/>
      <c r="K413" s="38"/>
      <c r="L413" s="39"/>
      <c r="M413" s="39"/>
      <c r="N413" s="35" t="s">
        <v>17</v>
      </c>
      <c r="O413" s="39"/>
      <c r="P413" s="220"/>
      <c r="Q413" s="61"/>
      <c r="R413" s="61"/>
      <c r="S413" s="61"/>
      <c r="T413" s="61"/>
      <c r="U413" s="80"/>
      <c r="V413" s="80"/>
      <c r="W413" s="80"/>
    </row>
    <row r="414">
      <c r="A414" s="34">
        <v>45705.0</v>
      </c>
      <c r="B414" s="34">
        <v>45716.0</v>
      </c>
      <c r="C414" s="35">
        <v>177457.0</v>
      </c>
      <c r="D414" s="35" t="s">
        <v>89</v>
      </c>
      <c r="E414" s="34">
        <v>45139.0</v>
      </c>
      <c r="F414" s="36">
        <f t="shared" si="1"/>
        <v>18</v>
      </c>
      <c r="G414" s="34">
        <v>45156.0</v>
      </c>
      <c r="H414" s="36">
        <f t="shared" si="2"/>
        <v>18</v>
      </c>
      <c r="I414" s="35" t="s">
        <v>39</v>
      </c>
      <c r="J414" s="39"/>
      <c r="K414" s="38"/>
      <c r="L414" s="39"/>
      <c r="M414" s="39"/>
      <c r="N414" s="35" t="s">
        <v>17</v>
      </c>
      <c r="O414" s="39"/>
      <c r="P414" s="220"/>
      <c r="Q414" s="61"/>
      <c r="R414" s="61"/>
      <c r="S414" s="61"/>
      <c r="T414" s="61"/>
      <c r="U414" s="80"/>
      <c r="V414" s="80"/>
      <c r="W414" s="80"/>
    </row>
    <row r="415">
      <c r="A415" s="34">
        <v>45705.0</v>
      </c>
      <c r="B415" s="34">
        <v>45716.0</v>
      </c>
      <c r="C415" s="35">
        <v>178207.0</v>
      </c>
      <c r="D415" s="35" t="s">
        <v>89</v>
      </c>
      <c r="E415" s="34">
        <v>45047.0</v>
      </c>
      <c r="F415" s="36">
        <f t="shared" si="1"/>
        <v>21</v>
      </c>
      <c r="G415" s="34">
        <v>45119.0</v>
      </c>
      <c r="H415" s="36">
        <f t="shared" si="2"/>
        <v>19</v>
      </c>
      <c r="I415" s="35" t="s">
        <v>39</v>
      </c>
      <c r="J415" s="39"/>
      <c r="K415" s="38"/>
      <c r="L415" s="39"/>
      <c r="M415" s="39"/>
      <c r="N415" s="35" t="s">
        <v>17</v>
      </c>
      <c r="O415" s="39"/>
      <c r="P415" s="220"/>
      <c r="Q415" s="61"/>
      <c r="R415" s="61"/>
      <c r="S415" s="61"/>
      <c r="T415" s="61"/>
      <c r="U415" s="80"/>
      <c r="V415" s="80"/>
      <c r="W415" s="80"/>
    </row>
    <row r="416">
      <c r="A416" s="34">
        <v>45705.0</v>
      </c>
      <c r="B416" s="34">
        <v>45716.0</v>
      </c>
      <c r="C416" s="35">
        <v>185728.0</v>
      </c>
      <c r="D416" s="35" t="s">
        <v>89</v>
      </c>
      <c r="E416" s="34">
        <v>45139.0</v>
      </c>
      <c r="F416" s="36">
        <f t="shared" si="1"/>
        <v>18</v>
      </c>
      <c r="G416" s="34">
        <v>45182.0</v>
      </c>
      <c r="H416" s="36">
        <f t="shared" si="2"/>
        <v>17</v>
      </c>
      <c r="I416" s="35" t="s">
        <v>49</v>
      </c>
      <c r="J416" s="39"/>
      <c r="K416" s="38"/>
      <c r="L416" s="39"/>
      <c r="M416" s="39"/>
      <c r="N416" s="35" t="s">
        <v>17</v>
      </c>
      <c r="O416" s="39"/>
      <c r="P416" s="220"/>
      <c r="Q416" s="61"/>
      <c r="R416" s="61"/>
      <c r="S416" s="61"/>
      <c r="T416" s="61"/>
      <c r="U416" s="80"/>
      <c r="V416" s="80"/>
      <c r="W416" s="80"/>
    </row>
    <row r="417">
      <c r="A417" s="34">
        <v>45705.0</v>
      </c>
      <c r="B417" s="34">
        <v>45716.0</v>
      </c>
      <c r="C417" s="35">
        <v>186198.0</v>
      </c>
      <c r="D417" s="35" t="s">
        <v>89</v>
      </c>
      <c r="E417" s="34">
        <v>45200.0</v>
      </c>
      <c r="F417" s="36">
        <f t="shared" si="1"/>
        <v>16</v>
      </c>
      <c r="G417" s="37">
        <v>45240.0</v>
      </c>
      <c r="H417" s="36">
        <f t="shared" si="2"/>
        <v>15</v>
      </c>
      <c r="I417" s="35" t="s">
        <v>62</v>
      </c>
      <c r="J417" s="35">
        <v>108.0</v>
      </c>
      <c r="K417" s="38"/>
      <c r="L417" s="39"/>
      <c r="M417" s="39"/>
      <c r="N417" s="35" t="s">
        <v>17</v>
      </c>
      <c r="O417" s="39"/>
      <c r="P417" s="220"/>
      <c r="Q417" s="61"/>
      <c r="R417" s="61"/>
      <c r="S417" s="61"/>
      <c r="T417" s="61"/>
      <c r="U417" s="80"/>
      <c r="V417" s="80"/>
      <c r="W417" s="80"/>
    </row>
    <row r="418">
      <c r="A418" s="34">
        <v>45705.0</v>
      </c>
      <c r="B418" s="34">
        <v>45716.0</v>
      </c>
      <c r="C418" s="35">
        <v>197079.0</v>
      </c>
      <c r="D418" s="35" t="s">
        <v>89</v>
      </c>
      <c r="E418" s="34">
        <v>45200.0</v>
      </c>
      <c r="F418" s="36">
        <f t="shared" si="1"/>
        <v>16</v>
      </c>
      <c r="G418" s="34">
        <v>45295.0</v>
      </c>
      <c r="H418" s="36">
        <f t="shared" si="2"/>
        <v>13</v>
      </c>
      <c r="I418" s="35" t="s">
        <v>62</v>
      </c>
      <c r="J418" s="35" t="s">
        <v>138</v>
      </c>
      <c r="K418" s="38"/>
      <c r="L418" s="39"/>
      <c r="M418" s="39"/>
      <c r="N418" s="35" t="s">
        <v>17</v>
      </c>
      <c r="O418" s="39"/>
      <c r="P418" s="220"/>
      <c r="Q418" s="61"/>
      <c r="R418" s="61"/>
      <c r="S418" s="61"/>
      <c r="T418" s="61"/>
      <c r="U418" s="80"/>
      <c r="V418" s="80"/>
      <c r="W418" s="80"/>
    </row>
    <row r="419">
      <c r="A419" s="34">
        <v>45705.0</v>
      </c>
      <c r="B419" s="34">
        <v>45716.0</v>
      </c>
      <c r="C419" s="35">
        <v>203878.0</v>
      </c>
      <c r="D419" s="35" t="s">
        <v>89</v>
      </c>
      <c r="E419" s="34">
        <v>45292.0</v>
      </c>
      <c r="F419" s="36">
        <f t="shared" si="1"/>
        <v>13</v>
      </c>
      <c r="G419" s="34">
        <v>45349.0</v>
      </c>
      <c r="H419" s="36">
        <f t="shared" si="2"/>
        <v>12</v>
      </c>
      <c r="I419" s="35" t="s">
        <v>265</v>
      </c>
      <c r="J419" s="39"/>
      <c r="K419" s="38"/>
      <c r="L419" s="39"/>
      <c r="M419" s="39"/>
      <c r="N419" s="35" t="s">
        <v>17</v>
      </c>
      <c r="O419" s="39"/>
      <c r="P419" s="220"/>
      <c r="Q419" s="61"/>
      <c r="R419" s="61"/>
      <c r="S419" s="61"/>
      <c r="T419" s="61"/>
      <c r="U419" s="80"/>
      <c r="V419" s="80"/>
      <c r="W419" s="80"/>
    </row>
    <row r="420">
      <c r="A420" s="34">
        <v>45705.0</v>
      </c>
      <c r="B420" s="34">
        <v>45716.0</v>
      </c>
      <c r="C420" s="35">
        <v>177049.0</v>
      </c>
      <c r="D420" s="35" t="s">
        <v>89</v>
      </c>
      <c r="E420" s="34">
        <v>45047.0</v>
      </c>
      <c r="F420" s="36">
        <f t="shared" si="1"/>
        <v>21</v>
      </c>
      <c r="G420" s="34">
        <v>45110.0</v>
      </c>
      <c r="H420" s="36">
        <f t="shared" si="2"/>
        <v>19</v>
      </c>
      <c r="I420" s="35" t="s">
        <v>39</v>
      </c>
      <c r="J420" s="39"/>
      <c r="K420" s="38"/>
      <c r="L420" s="39"/>
      <c r="M420" s="39"/>
      <c r="N420" s="35" t="s">
        <v>17</v>
      </c>
      <c r="O420" s="39"/>
      <c r="P420" s="220"/>
      <c r="Q420" s="61"/>
      <c r="R420" s="61"/>
      <c r="S420" s="61"/>
      <c r="T420" s="61"/>
      <c r="U420" s="80"/>
      <c r="V420" s="80"/>
      <c r="W420" s="80"/>
    </row>
    <row r="421">
      <c r="A421" s="34">
        <v>45705.0</v>
      </c>
      <c r="B421" s="34">
        <v>45716.0</v>
      </c>
      <c r="C421" s="35">
        <v>208006.0</v>
      </c>
      <c r="D421" s="35" t="s">
        <v>89</v>
      </c>
      <c r="E421" s="34">
        <v>44531.0</v>
      </c>
      <c r="F421" s="36">
        <f t="shared" si="1"/>
        <v>38</v>
      </c>
      <c r="G421" s="34">
        <v>45378.0</v>
      </c>
      <c r="H421" s="36">
        <f t="shared" si="2"/>
        <v>11</v>
      </c>
      <c r="I421" s="35" t="s">
        <v>136</v>
      </c>
      <c r="J421" s="39"/>
      <c r="K421" s="38"/>
      <c r="L421" s="39"/>
      <c r="M421" s="39"/>
      <c r="N421" s="35" t="s">
        <v>17</v>
      </c>
      <c r="O421" s="39"/>
      <c r="P421" s="220"/>
      <c r="Q421" s="61"/>
      <c r="R421" s="61"/>
      <c r="S421" s="61"/>
      <c r="T421" s="61"/>
      <c r="U421" s="80"/>
      <c r="V421" s="80"/>
      <c r="W421" s="80"/>
    </row>
    <row r="422">
      <c r="A422" s="34">
        <v>45705.0</v>
      </c>
      <c r="B422" s="34">
        <v>45716.0</v>
      </c>
      <c r="C422" s="35">
        <v>215265.0</v>
      </c>
      <c r="D422" s="35" t="s">
        <v>89</v>
      </c>
      <c r="E422" s="34">
        <v>44378.0</v>
      </c>
      <c r="F422" s="36">
        <f t="shared" si="1"/>
        <v>43</v>
      </c>
      <c r="G422" s="34">
        <v>45436.0</v>
      </c>
      <c r="H422" s="36">
        <f t="shared" si="2"/>
        <v>9</v>
      </c>
      <c r="I422" s="35" t="s">
        <v>67</v>
      </c>
      <c r="J422" s="39"/>
      <c r="K422" s="38"/>
      <c r="L422" s="39"/>
      <c r="M422" s="39"/>
      <c r="N422" s="35" t="s">
        <v>17</v>
      </c>
      <c r="O422" s="39"/>
      <c r="P422" s="220"/>
      <c r="Q422" s="61"/>
      <c r="R422" s="61"/>
      <c r="S422" s="61"/>
      <c r="T422" s="61"/>
      <c r="U422" s="80"/>
      <c r="V422" s="80"/>
      <c r="W422" s="80"/>
    </row>
    <row r="423">
      <c r="A423" s="171">
        <v>45705.0</v>
      </c>
      <c r="B423" s="34">
        <v>45705.0</v>
      </c>
      <c r="C423" s="35">
        <v>219008.0</v>
      </c>
      <c r="D423" s="35" t="s">
        <v>89</v>
      </c>
      <c r="E423" s="34">
        <v>44531.0</v>
      </c>
      <c r="F423" s="36">
        <f t="shared" si="1"/>
        <v>38</v>
      </c>
      <c r="G423" s="34">
        <v>45467.0</v>
      </c>
      <c r="H423" s="36">
        <f t="shared" si="2"/>
        <v>8</v>
      </c>
      <c r="I423" s="35" t="s">
        <v>46</v>
      </c>
      <c r="J423" s="39"/>
      <c r="K423" s="38"/>
      <c r="L423" s="39"/>
      <c r="M423" s="140">
        <v>45693.0</v>
      </c>
      <c r="N423" s="35" t="s">
        <v>21</v>
      </c>
      <c r="O423" s="35" t="s">
        <v>198</v>
      </c>
      <c r="P423" s="220"/>
      <c r="Q423" s="61"/>
      <c r="R423" s="61"/>
      <c r="S423" s="61"/>
      <c r="T423" s="61"/>
      <c r="U423" s="80"/>
      <c r="V423" s="80"/>
      <c r="W423" s="80"/>
    </row>
    <row r="424">
      <c r="A424" s="34">
        <v>45705.0</v>
      </c>
      <c r="B424" s="34">
        <v>45716.0</v>
      </c>
      <c r="C424" s="35">
        <v>239724.0</v>
      </c>
      <c r="D424" s="35" t="s">
        <v>163</v>
      </c>
      <c r="E424" s="34">
        <v>45627.0</v>
      </c>
      <c r="F424" s="36">
        <f t="shared" si="1"/>
        <v>2</v>
      </c>
      <c r="G424" s="34">
        <v>45674.0</v>
      </c>
      <c r="H424" s="36">
        <f t="shared" si="2"/>
        <v>1</v>
      </c>
      <c r="I424" s="35" t="s">
        <v>62</v>
      </c>
      <c r="J424" s="35" t="s">
        <v>138</v>
      </c>
      <c r="K424" s="38"/>
      <c r="L424" s="39"/>
      <c r="M424" s="39"/>
      <c r="N424" s="35" t="s">
        <v>17</v>
      </c>
      <c r="O424" s="39"/>
      <c r="P424" s="220"/>
      <c r="Q424" s="61"/>
      <c r="R424" s="61"/>
      <c r="S424" s="61"/>
      <c r="T424" s="61"/>
      <c r="U424" s="80"/>
      <c r="V424" s="80"/>
      <c r="W424" s="80"/>
    </row>
    <row r="425">
      <c r="A425" s="34">
        <v>45705.0</v>
      </c>
      <c r="B425" s="34">
        <v>45716.0</v>
      </c>
      <c r="C425" s="35">
        <v>241123.0</v>
      </c>
      <c r="D425" s="35" t="s">
        <v>163</v>
      </c>
      <c r="E425" s="34">
        <v>45658.0</v>
      </c>
      <c r="F425" s="36">
        <f t="shared" si="1"/>
        <v>1</v>
      </c>
      <c r="G425" s="34">
        <v>45687.0</v>
      </c>
      <c r="H425" s="36">
        <f t="shared" si="2"/>
        <v>0</v>
      </c>
      <c r="I425" s="35" t="s">
        <v>39</v>
      </c>
      <c r="J425" s="39"/>
      <c r="K425" s="38"/>
      <c r="L425" s="39"/>
      <c r="M425" s="39"/>
      <c r="N425" s="35" t="s">
        <v>17</v>
      </c>
      <c r="O425" s="39"/>
      <c r="P425" s="220"/>
      <c r="Q425" s="61"/>
      <c r="R425" s="61"/>
      <c r="S425" s="61"/>
      <c r="T425" s="61"/>
      <c r="U425" s="80"/>
      <c r="V425" s="80"/>
      <c r="W425" s="80"/>
    </row>
    <row r="426">
      <c r="A426" s="34">
        <v>45705.0</v>
      </c>
      <c r="B426" s="34">
        <v>45716.0</v>
      </c>
      <c r="C426" s="35">
        <v>231639.0</v>
      </c>
      <c r="D426" s="35" t="s">
        <v>163</v>
      </c>
      <c r="E426" s="34">
        <v>45566.0</v>
      </c>
      <c r="F426" s="36">
        <f t="shared" si="1"/>
        <v>4</v>
      </c>
      <c r="G426" s="37">
        <v>45583.0</v>
      </c>
      <c r="H426" s="36">
        <f t="shared" si="2"/>
        <v>4</v>
      </c>
      <c r="I426" s="35" t="s">
        <v>39</v>
      </c>
      <c r="J426" s="39"/>
      <c r="K426" s="38"/>
      <c r="L426" s="39"/>
      <c r="M426" s="39"/>
      <c r="N426" s="35" t="s">
        <v>17</v>
      </c>
      <c r="O426" s="39"/>
      <c r="P426" s="220"/>
      <c r="Q426" s="61"/>
      <c r="R426" s="61"/>
      <c r="S426" s="61"/>
      <c r="T426" s="61"/>
      <c r="U426" s="80"/>
      <c r="V426" s="80"/>
      <c r="W426" s="80"/>
    </row>
    <row r="427">
      <c r="A427" s="34">
        <v>45705.0</v>
      </c>
      <c r="B427" s="34">
        <v>45716.0</v>
      </c>
      <c r="C427" s="35">
        <v>205900.0</v>
      </c>
      <c r="D427" s="35" t="s">
        <v>163</v>
      </c>
      <c r="E427" s="34">
        <v>45352.0</v>
      </c>
      <c r="F427" s="36">
        <f t="shared" si="1"/>
        <v>11</v>
      </c>
      <c r="G427" s="34">
        <v>45478.0</v>
      </c>
      <c r="H427" s="36">
        <f t="shared" si="2"/>
        <v>7</v>
      </c>
      <c r="I427" s="35" t="s">
        <v>39</v>
      </c>
      <c r="J427" s="39"/>
      <c r="K427" s="38"/>
      <c r="L427" s="39"/>
      <c r="M427" s="39"/>
      <c r="N427" s="35" t="s">
        <v>17</v>
      </c>
      <c r="O427" s="39"/>
      <c r="P427" s="220"/>
      <c r="Q427" s="61"/>
      <c r="R427" s="61"/>
      <c r="S427" s="61"/>
      <c r="T427" s="61"/>
      <c r="U427" s="80"/>
      <c r="V427" s="80"/>
      <c r="W427" s="80"/>
    </row>
    <row r="428">
      <c r="A428" s="34">
        <v>45705.0</v>
      </c>
      <c r="B428" s="34">
        <v>45716.0</v>
      </c>
      <c r="C428" s="35">
        <v>223883.0</v>
      </c>
      <c r="D428" s="35" t="s">
        <v>163</v>
      </c>
      <c r="E428" s="34">
        <v>45474.0</v>
      </c>
      <c r="F428" s="36">
        <f t="shared" si="1"/>
        <v>7</v>
      </c>
      <c r="G428" s="34">
        <v>45509.0</v>
      </c>
      <c r="H428" s="36">
        <f t="shared" si="2"/>
        <v>6</v>
      </c>
      <c r="I428" s="35" t="s">
        <v>39</v>
      </c>
      <c r="J428" s="39"/>
      <c r="K428" s="38"/>
      <c r="L428" s="39"/>
      <c r="M428" s="39"/>
      <c r="N428" s="35" t="s">
        <v>17</v>
      </c>
      <c r="O428" s="39"/>
      <c r="P428" s="220"/>
      <c r="Q428" s="61"/>
      <c r="R428" s="61"/>
      <c r="S428" s="61"/>
      <c r="T428" s="61"/>
      <c r="U428" s="80"/>
      <c r="V428" s="80"/>
      <c r="W428" s="80"/>
    </row>
    <row r="429">
      <c r="A429" s="34">
        <v>45705.0</v>
      </c>
      <c r="B429" s="34">
        <v>45716.0</v>
      </c>
      <c r="C429" s="35">
        <v>227448.0</v>
      </c>
      <c r="D429" s="35" t="s">
        <v>163</v>
      </c>
      <c r="E429" s="34">
        <v>45413.0</v>
      </c>
      <c r="F429" s="36">
        <f t="shared" si="1"/>
        <v>9</v>
      </c>
      <c r="G429" s="34">
        <v>45545.0</v>
      </c>
      <c r="H429" s="36">
        <f t="shared" si="2"/>
        <v>5</v>
      </c>
      <c r="I429" s="35" t="s">
        <v>268</v>
      </c>
      <c r="J429" s="39"/>
      <c r="K429" s="38"/>
      <c r="L429" s="39"/>
      <c r="M429" s="39"/>
      <c r="N429" s="35" t="s">
        <v>17</v>
      </c>
      <c r="O429" s="39"/>
      <c r="P429" s="220"/>
      <c r="Q429" s="61"/>
      <c r="R429" s="61"/>
      <c r="S429" s="61"/>
      <c r="T429" s="61"/>
      <c r="U429" s="80"/>
      <c r="V429" s="80"/>
      <c r="W429" s="80"/>
    </row>
    <row r="430">
      <c r="A430" s="34">
        <v>45705.0</v>
      </c>
      <c r="B430" s="34">
        <v>45716.0</v>
      </c>
      <c r="C430" s="35">
        <v>228284.0</v>
      </c>
      <c r="D430" s="35" t="s">
        <v>163</v>
      </c>
      <c r="E430" s="34">
        <v>45505.0</v>
      </c>
      <c r="F430" s="36">
        <f t="shared" si="1"/>
        <v>6</v>
      </c>
      <c r="G430" s="34">
        <v>45553.0</v>
      </c>
      <c r="H430" s="36">
        <f t="shared" si="2"/>
        <v>5</v>
      </c>
      <c r="I430" s="35" t="s">
        <v>268</v>
      </c>
      <c r="J430" s="39"/>
      <c r="K430" s="38"/>
      <c r="L430" s="39"/>
      <c r="M430" s="39"/>
      <c r="N430" s="35" t="s">
        <v>17</v>
      </c>
      <c r="O430" s="39"/>
      <c r="P430" s="220"/>
      <c r="Q430" s="61"/>
      <c r="R430" s="61"/>
      <c r="S430" s="61"/>
      <c r="T430" s="61"/>
      <c r="U430" s="80"/>
      <c r="V430" s="80"/>
      <c r="W430" s="80"/>
    </row>
    <row r="431">
      <c r="A431" s="34">
        <v>45705.0</v>
      </c>
      <c r="B431" s="34">
        <v>45716.0</v>
      </c>
      <c r="C431" s="35">
        <v>227874.0</v>
      </c>
      <c r="D431" s="35" t="s">
        <v>163</v>
      </c>
      <c r="E431" s="34">
        <v>45505.0</v>
      </c>
      <c r="F431" s="36">
        <f t="shared" si="1"/>
        <v>6</v>
      </c>
      <c r="G431" s="34">
        <v>45568.0</v>
      </c>
      <c r="H431" s="36">
        <f t="shared" si="2"/>
        <v>4</v>
      </c>
      <c r="I431" s="35" t="s">
        <v>46</v>
      </c>
      <c r="J431" s="35" t="s">
        <v>31</v>
      </c>
      <c r="K431" s="38"/>
      <c r="L431" s="39"/>
      <c r="M431" s="39"/>
      <c r="N431" s="35" t="s">
        <v>17</v>
      </c>
      <c r="O431" s="39"/>
      <c r="P431" s="220"/>
      <c r="Q431" s="61"/>
      <c r="R431" s="61"/>
      <c r="S431" s="61"/>
      <c r="T431" s="61"/>
      <c r="U431" s="80"/>
      <c r="V431" s="80"/>
      <c r="W431" s="80"/>
    </row>
    <row r="432">
      <c r="A432" s="34">
        <v>45705.0</v>
      </c>
      <c r="B432" s="34">
        <v>45716.0</v>
      </c>
      <c r="C432" s="35">
        <v>231482.0</v>
      </c>
      <c r="D432" s="35" t="s">
        <v>163</v>
      </c>
      <c r="E432" s="34">
        <v>45536.0</v>
      </c>
      <c r="F432" s="36">
        <f t="shared" si="1"/>
        <v>5</v>
      </c>
      <c r="G432" s="37">
        <v>45583.0</v>
      </c>
      <c r="H432" s="36">
        <f t="shared" si="2"/>
        <v>4</v>
      </c>
      <c r="I432" s="35" t="s">
        <v>39</v>
      </c>
      <c r="J432" s="39"/>
      <c r="K432" s="38"/>
      <c r="L432" s="39"/>
      <c r="M432" s="39"/>
      <c r="N432" s="35" t="s">
        <v>17</v>
      </c>
      <c r="O432" s="39"/>
      <c r="P432" s="220"/>
      <c r="Q432" s="61"/>
      <c r="R432" s="61"/>
      <c r="S432" s="61"/>
      <c r="T432" s="61"/>
      <c r="U432" s="80"/>
      <c r="V432" s="80"/>
      <c r="W432" s="80"/>
    </row>
    <row r="433">
      <c r="A433" s="34">
        <v>45705.0</v>
      </c>
      <c r="B433" s="34">
        <v>45716.0</v>
      </c>
      <c r="C433" s="35">
        <v>231735.0</v>
      </c>
      <c r="D433" s="35" t="s">
        <v>163</v>
      </c>
      <c r="E433" s="34">
        <v>45566.0</v>
      </c>
      <c r="F433" s="36">
        <f t="shared" si="1"/>
        <v>4</v>
      </c>
      <c r="G433" s="34">
        <v>45603.0</v>
      </c>
      <c r="H433" s="36">
        <f t="shared" si="2"/>
        <v>3</v>
      </c>
      <c r="I433" s="35" t="s">
        <v>46</v>
      </c>
      <c r="J433" s="35" t="s">
        <v>31</v>
      </c>
      <c r="K433" s="38"/>
      <c r="L433" s="39"/>
      <c r="M433" s="39"/>
      <c r="N433" s="35" t="s">
        <v>17</v>
      </c>
      <c r="O433" s="39"/>
      <c r="P433" s="220"/>
      <c r="Q433" s="61"/>
      <c r="R433" s="61"/>
      <c r="S433" s="61"/>
      <c r="T433" s="61"/>
      <c r="U433" s="80"/>
      <c r="V433" s="80"/>
      <c r="W433" s="80"/>
    </row>
    <row r="434">
      <c r="A434" s="34">
        <v>45705.0</v>
      </c>
      <c r="B434" s="34">
        <v>45716.0</v>
      </c>
      <c r="C434" s="35">
        <v>233432.0</v>
      </c>
      <c r="D434" s="35" t="s">
        <v>163</v>
      </c>
      <c r="E434" s="34">
        <v>45536.0</v>
      </c>
      <c r="F434" s="36">
        <f t="shared" si="1"/>
        <v>5</v>
      </c>
      <c r="G434" s="37">
        <v>45610.0</v>
      </c>
      <c r="H434" s="36">
        <f t="shared" si="2"/>
        <v>3</v>
      </c>
      <c r="I434" s="35" t="s">
        <v>39</v>
      </c>
      <c r="J434" s="39"/>
      <c r="K434" s="38"/>
      <c r="L434" s="39"/>
      <c r="M434" s="39"/>
      <c r="N434" s="35" t="s">
        <v>17</v>
      </c>
      <c r="O434" s="39"/>
      <c r="P434" s="220"/>
      <c r="Q434" s="61"/>
      <c r="R434" s="61"/>
      <c r="S434" s="61"/>
      <c r="T434" s="61"/>
      <c r="U434" s="80"/>
      <c r="V434" s="80"/>
      <c r="W434" s="80"/>
    </row>
    <row r="435">
      <c r="A435" s="34">
        <v>45705.0</v>
      </c>
      <c r="B435" s="34">
        <v>45716.0</v>
      </c>
      <c r="C435" s="35">
        <v>234907.0</v>
      </c>
      <c r="D435" s="35" t="s">
        <v>163</v>
      </c>
      <c r="E435" s="34">
        <v>45597.0</v>
      </c>
      <c r="F435" s="36">
        <f t="shared" si="1"/>
        <v>3</v>
      </c>
      <c r="G435" s="37">
        <v>45623.0</v>
      </c>
      <c r="H435" s="36">
        <f t="shared" si="2"/>
        <v>3</v>
      </c>
      <c r="I435" s="35" t="s">
        <v>265</v>
      </c>
      <c r="J435" s="39"/>
      <c r="K435" s="38"/>
      <c r="L435" s="39"/>
      <c r="M435" s="39"/>
      <c r="N435" s="35" t="s">
        <v>17</v>
      </c>
      <c r="O435" s="39"/>
      <c r="P435" s="220"/>
      <c r="Q435" s="61"/>
      <c r="R435" s="61"/>
      <c r="S435" s="61"/>
      <c r="T435" s="61"/>
      <c r="U435" s="80"/>
      <c r="V435" s="80"/>
      <c r="W435" s="80"/>
    </row>
    <row r="436">
      <c r="A436" s="34">
        <v>45705.0</v>
      </c>
      <c r="B436" s="34">
        <v>45716.0</v>
      </c>
      <c r="C436" s="35">
        <v>234503.0</v>
      </c>
      <c r="D436" s="35" t="s">
        <v>163</v>
      </c>
      <c r="E436" s="34">
        <v>45597.0</v>
      </c>
      <c r="F436" s="36">
        <f t="shared" si="1"/>
        <v>3</v>
      </c>
      <c r="G436" s="34">
        <v>45630.0</v>
      </c>
      <c r="H436" s="36">
        <f t="shared" si="2"/>
        <v>2</v>
      </c>
      <c r="I436" s="35" t="s">
        <v>268</v>
      </c>
      <c r="J436" s="39"/>
      <c r="K436" s="38"/>
      <c r="L436" s="39"/>
      <c r="M436" s="39"/>
      <c r="N436" s="35" t="s">
        <v>17</v>
      </c>
      <c r="O436" s="39"/>
      <c r="P436" s="220"/>
      <c r="Q436" s="61"/>
      <c r="R436" s="61"/>
      <c r="S436" s="61"/>
      <c r="T436" s="61"/>
      <c r="U436" s="80"/>
      <c r="V436" s="80"/>
      <c r="W436" s="80"/>
    </row>
    <row r="437">
      <c r="A437" s="34">
        <v>45705.0</v>
      </c>
      <c r="B437" s="34">
        <v>45716.0</v>
      </c>
      <c r="C437" s="35">
        <v>237255.0</v>
      </c>
      <c r="D437" s="35" t="s">
        <v>163</v>
      </c>
      <c r="E437" s="34">
        <v>45597.0</v>
      </c>
      <c r="F437" s="36">
        <f t="shared" si="1"/>
        <v>3</v>
      </c>
      <c r="G437" s="37">
        <v>45642.0</v>
      </c>
      <c r="H437" s="36">
        <f t="shared" si="2"/>
        <v>2</v>
      </c>
      <c r="I437" s="35" t="s">
        <v>39</v>
      </c>
      <c r="J437" s="39"/>
      <c r="K437" s="38"/>
      <c r="L437" s="39"/>
      <c r="M437" s="39"/>
      <c r="N437" s="35" t="s">
        <v>17</v>
      </c>
      <c r="O437" s="39"/>
      <c r="P437" s="220"/>
      <c r="Q437" s="61"/>
      <c r="R437" s="61"/>
      <c r="S437" s="61"/>
      <c r="T437" s="61"/>
      <c r="U437" s="80"/>
      <c r="V437" s="80"/>
      <c r="W437" s="80"/>
    </row>
    <row r="438">
      <c r="A438" s="34">
        <v>45705.0</v>
      </c>
      <c r="B438" s="34">
        <v>45716.0</v>
      </c>
      <c r="C438" s="35">
        <v>236965.0</v>
      </c>
      <c r="D438" s="35" t="s">
        <v>163</v>
      </c>
      <c r="E438" s="34">
        <v>45597.0</v>
      </c>
      <c r="F438" s="36">
        <f t="shared" si="1"/>
        <v>3</v>
      </c>
      <c r="G438" s="34">
        <v>45661.0</v>
      </c>
      <c r="H438" s="36">
        <f t="shared" si="2"/>
        <v>1</v>
      </c>
      <c r="I438" s="35" t="s">
        <v>39</v>
      </c>
      <c r="J438" s="39"/>
      <c r="K438" s="38"/>
      <c r="L438" s="39"/>
      <c r="M438" s="39"/>
      <c r="N438" s="35" t="s">
        <v>17</v>
      </c>
      <c r="O438" s="39"/>
      <c r="P438" s="220"/>
      <c r="Q438" s="61"/>
      <c r="R438" s="61"/>
      <c r="S438" s="61"/>
      <c r="T438" s="61"/>
      <c r="U438" s="80"/>
      <c r="V438" s="80"/>
      <c r="W438" s="80"/>
    </row>
    <row r="439">
      <c r="A439" s="34">
        <v>45701.0</v>
      </c>
      <c r="B439" s="34">
        <v>45707.0</v>
      </c>
      <c r="C439" s="35">
        <v>238180.0</v>
      </c>
      <c r="D439" s="35" t="s">
        <v>163</v>
      </c>
      <c r="E439" s="34">
        <v>45352.0</v>
      </c>
      <c r="F439" s="36">
        <f t="shared" si="1"/>
        <v>11</v>
      </c>
      <c r="G439" s="34">
        <v>45666.0</v>
      </c>
      <c r="H439" s="36">
        <f t="shared" si="2"/>
        <v>1</v>
      </c>
      <c r="I439" s="35" t="s">
        <v>62</v>
      </c>
      <c r="J439" s="35">
        <v>102.0</v>
      </c>
      <c r="K439" s="48">
        <v>3000.0</v>
      </c>
      <c r="L439" s="35" t="s">
        <v>54</v>
      </c>
      <c r="M439" s="108">
        <v>45707.0</v>
      </c>
      <c r="N439" s="35" t="s">
        <v>20</v>
      </c>
      <c r="O439" s="39"/>
      <c r="P439" s="220"/>
      <c r="Q439" s="61"/>
      <c r="R439" s="61"/>
      <c r="S439" s="61"/>
      <c r="T439" s="61"/>
      <c r="U439" s="80"/>
      <c r="V439" s="80"/>
      <c r="W439" s="80"/>
    </row>
    <row r="440">
      <c r="A440" s="34">
        <v>45705.0</v>
      </c>
      <c r="B440" s="34">
        <v>45716.0</v>
      </c>
      <c r="C440" s="35">
        <v>239267.0</v>
      </c>
      <c r="D440" s="35" t="s">
        <v>163</v>
      </c>
      <c r="E440" s="34">
        <v>45597.0</v>
      </c>
      <c r="F440" s="36">
        <f t="shared" si="1"/>
        <v>3</v>
      </c>
      <c r="G440" s="34">
        <v>45674.0</v>
      </c>
      <c r="H440" s="36">
        <f t="shared" si="2"/>
        <v>1</v>
      </c>
      <c r="I440" s="35" t="s">
        <v>46</v>
      </c>
      <c r="J440" s="35" t="s">
        <v>31</v>
      </c>
      <c r="K440" s="38"/>
      <c r="L440" s="39"/>
      <c r="M440" s="39"/>
      <c r="N440" s="35" t="s">
        <v>17</v>
      </c>
      <c r="O440" s="39"/>
      <c r="P440" s="220"/>
      <c r="Q440" s="61"/>
      <c r="R440" s="61"/>
      <c r="S440" s="61"/>
      <c r="T440" s="61"/>
      <c r="U440" s="80"/>
      <c r="V440" s="80"/>
      <c r="W440" s="80"/>
    </row>
    <row r="441">
      <c r="A441" s="34">
        <v>45705.0</v>
      </c>
      <c r="B441" s="34">
        <v>45716.0</v>
      </c>
      <c r="C441" s="35">
        <v>222735.0</v>
      </c>
      <c r="D441" s="35" t="s">
        <v>163</v>
      </c>
      <c r="E441" s="34">
        <v>45658.0</v>
      </c>
      <c r="F441" s="36">
        <f t="shared" si="1"/>
        <v>1</v>
      </c>
      <c r="G441" s="34">
        <v>45688.0</v>
      </c>
      <c r="H441" s="36">
        <f t="shared" si="2"/>
        <v>0</v>
      </c>
      <c r="I441" s="35" t="s">
        <v>43</v>
      </c>
      <c r="J441" s="39"/>
      <c r="K441" s="38"/>
      <c r="L441" s="39"/>
      <c r="M441" s="39"/>
      <c r="N441" s="35" t="s">
        <v>17</v>
      </c>
      <c r="O441" s="39"/>
      <c r="P441" s="220"/>
      <c r="Q441" s="61"/>
      <c r="R441" s="61"/>
      <c r="S441" s="61"/>
      <c r="T441" s="61"/>
      <c r="U441" s="80"/>
      <c r="V441" s="80"/>
      <c r="W441" s="80"/>
    </row>
    <row r="442">
      <c r="A442" s="34">
        <v>45705.0</v>
      </c>
      <c r="B442" s="34">
        <v>45716.0</v>
      </c>
      <c r="C442" s="35">
        <v>242485.0</v>
      </c>
      <c r="D442" s="35" t="s">
        <v>163</v>
      </c>
      <c r="E442" s="34">
        <v>45597.0</v>
      </c>
      <c r="F442" s="36">
        <f t="shared" si="1"/>
        <v>3</v>
      </c>
      <c r="G442" s="34">
        <v>45698.0</v>
      </c>
      <c r="H442" s="36">
        <f t="shared" si="2"/>
        <v>0</v>
      </c>
      <c r="I442" s="35" t="s">
        <v>62</v>
      </c>
      <c r="J442" s="35" t="s">
        <v>138</v>
      </c>
      <c r="K442" s="38"/>
      <c r="L442" s="39"/>
      <c r="M442" s="39"/>
      <c r="N442" s="35" t="s">
        <v>17</v>
      </c>
      <c r="O442" s="39"/>
      <c r="P442" s="220"/>
      <c r="Q442" s="61"/>
      <c r="R442" s="61"/>
      <c r="S442" s="61"/>
      <c r="T442" s="61"/>
      <c r="U442" s="80"/>
      <c r="V442" s="80"/>
      <c r="W442" s="80"/>
    </row>
    <row r="443">
      <c r="A443" s="34">
        <v>45705.0</v>
      </c>
      <c r="B443" s="34">
        <v>45716.0</v>
      </c>
      <c r="C443" s="35">
        <v>55435.0</v>
      </c>
      <c r="D443" s="35" t="s">
        <v>166</v>
      </c>
      <c r="E443" s="34">
        <v>43891.0</v>
      </c>
      <c r="F443" s="36">
        <f t="shared" si="1"/>
        <v>59</v>
      </c>
      <c r="G443" s="34">
        <v>44011.0</v>
      </c>
      <c r="H443" s="36">
        <f t="shared" si="2"/>
        <v>55</v>
      </c>
      <c r="I443" s="35" t="s">
        <v>43</v>
      </c>
      <c r="J443" s="39"/>
      <c r="K443" s="38"/>
      <c r="L443" s="39"/>
      <c r="M443" s="39"/>
      <c r="N443" s="35" t="s">
        <v>17</v>
      </c>
      <c r="O443" s="39"/>
      <c r="P443" s="220"/>
      <c r="Q443" s="61"/>
      <c r="R443" s="61"/>
      <c r="S443" s="61"/>
      <c r="T443" s="61"/>
      <c r="U443" s="80"/>
      <c r="V443" s="80"/>
      <c r="W443" s="80"/>
    </row>
    <row r="444">
      <c r="A444" s="34">
        <v>45705.0</v>
      </c>
      <c r="B444" s="34">
        <v>45716.0</v>
      </c>
      <c r="C444" s="35">
        <v>194291.0</v>
      </c>
      <c r="D444" s="35" t="s">
        <v>166</v>
      </c>
      <c r="E444" s="34">
        <v>45383.0</v>
      </c>
      <c r="F444" s="36">
        <f t="shared" si="1"/>
        <v>10</v>
      </c>
      <c r="G444" s="34">
        <v>45433.0</v>
      </c>
      <c r="H444" s="36">
        <f t="shared" si="2"/>
        <v>9</v>
      </c>
      <c r="I444" s="35" t="s">
        <v>62</v>
      </c>
      <c r="J444" s="35">
        <v>106.0</v>
      </c>
      <c r="K444" s="48">
        <v>3000.0</v>
      </c>
      <c r="L444" s="35" t="s">
        <v>68</v>
      </c>
      <c r="M444" s="108">
        <v>45716.0</v>
      </c>
      <c r="N444" s="35" t="s">
        <v>16</v>
      </c>
      <c r="O444" s="39"/>
      <c r="P444" s="220"/>
      <c r="Q444" s="61"/>
      <c r="R444" s="61"/>
      <c r="S444" s="61"/>
      <c r="T444" s="61"/>
      <c r="U444" s="80"/>
      <c r="V444" s="80"/>
      <c r="W444" s="80"/>
    </row>
    <row r="445">
      <c r="A445" s="34">
        <v>45705.0</v>
      </c>
      <c r="B445" s="34">
        <v>45716.0</v>
      </c>
      <c r="C445" s="35">
        <v>225542.0</v>
      </c>
      <c r="D445" s="35" t="s">
        <v>166</v>
      </c>
      <c r="E445" s="34">
        <v>45474.0</v>
      </c>
      <c r="F445" s="36">
        <f t="shared" si="1"/>
        <v>7</v>
      </c>
      <c r="G445" s="34">
        <v>45525.0</v>
      </c>
      <c r="H445" s="36">
        <f t="shared" si="2"/>
        <v>6</v>
      </c>
      <c r="I445" s="35" t="s">
        <v>62</v>
      </c>
      <c r="J445" s="35">
        <v>102.0</v>
      </c>
      <c r="K445" s="48">
        <v>15000.0</v>
      </c>
      <c r="L445" s="39"/>
      <c r="M445" s="39"/>
      <c r="N445" s="35" t="s">
        <v>17</v>
      </c>
      <c r="O445" s="39"/>
      <c r="P445" s="220"/>
      <c r="Q445" s="61"/>
      <c r="R445" s="61"/>
      <c r="S445" s="61"/>
      <c r="T445" s="61"/>
      <c r="U445" s="80"/>
      <c r="V445" s="80"/>
      <c r="W445" s="80"/>
    </row>
    <row r="446">
      <c r="A446" s="34">
        <v>45705.0</v>
      </c>
      <c r="B446" s="34">
        <v>45713.0</v>
      </c>
      <c r="C446" s="35">
        <v>233314.0</v>
      </c>
      <c r="D446" s="35" t="s">
        <v>166</v>
      </c>
      <c r="E446" s="34">
        <v>45505.0</v>
      </c>
      <c r="F446" s="36">
        <f t="shared" si="1"/>
        <v>6</v>
      </c>
      <c r="G446" s="37">
        <v>45607.0</v>
      </c>
      <c r="H446" s="36">
        <f t="shared" si="2"/>
        <v>3</v>
      </c>
      <c r="I446" s="35" t="s">
        <v>39</v>
      </c>
      <c r="J446" s="35">
        <v>510.0</v>
      </c>
      <c r="K446" s="48" t="s">
        <v>74</v>
      </c>
      <c r="L446" s="35" t="s">
        <v>70</v>
      </c>
      <c r="M446" s="108">
        <v>45713.0</v>
      </c>
      <c r="N446" s="35" t="s">
        <v>20</v>
      </c>
      <c r="O446" s="35" t="s">
        <v>732</v>
      </c>
      <c r="P446" s="220"/>
      <c r="Q446" s="61"/>
      <c r="R446" s="61"/>
      <c r="S446" s="61"/>
      <c r="T446" s="61"/>
      <c r="U446" s="80"/>
      <c r="V446" s="80"/>
      <c r="W446" s="80"/>
    </row>
    <row r="447">
      <c r="A447" s="34">
        <v>45705.0</v>
      </c>
      <c r="B447" s="34">
        <v>45716.0</v>
      </c>
      <c r="C447" s="35">
        <v>237800.0</v>
      </c>
      <c r="D447" s="35" t="s">
        <v>166</v>
      </c>
      <c r="E447" s="34">
        <v>45474.0</v>
      </c>
      <c r="F447" s="36">
        <f t="shared" si="1"/>
        <v>7</v>
      </c>
      <c r="G447" s="37">
        <v>45654.0</v>
      </c>
      <c r="H447" s="36">
        <f t="shared" si="2"/>
        <v>2</v>
      </c>
      <c r="I447" s="35" t="s">
        <v>39</v>
      </c>
      <c r="J447" s="39"/>
      <c r="K447" s="38"/>
      <c r="L447" s="39"/>
      <c r="M447" s="39"/>
      <c r="N447" s="35" t="s">
        <v>17</v>
      </c>
      <c r="O447" s="39"/>
      <c r="P447" s="220"/>
      <c r="Q447" s="61"/>
      <c r="R447" s="61"/>
      <c r="S447" s="61"/>
      <c r="T447" s="61"/>
      <c r="U447" s="80"/>
      <c r="V447" s="80"/>
      <c r="W447" s="80"/>
    </row>
    <row r="448">
      <c r="A448" s="34">
        <v>45705.0</v>
      </c>
      <c r="B448" s="34">
        <v>45716.0</v>
      </c>
      <c r="C448" s="35">
        <v>238258.0</v>
      </c>
      <c r="D448" s="35" t="s">
        <v>166</v>
      </c>
      <c r="E448" s="34">
        <v>45323.0</v>
      </c>
      <c r="F448" s="36">
        <f t="shared" si="1"/>
        <v>12</v>
      </c>
      <c r="G448" s="34">
        <v>45665.0</v>
      </c>
      <c r="H448" s="36">
        <f t="shared" si="2"/>
        <v>1</v>
      </c>
      <c r="I448" s="35" t="s">
        <v>39</v>
      </c>
      <c r="J448" s="39"/>
      <c r="K448" s="38"/>
      <c r="L448" s="39"/>
      <c r="M448" s="39"/>
      <c r="N448" s="35" t="s">
        <v>17</v>
      </c>
      <c r="O448" s="39"/>
      <c r="P448" s="220"/>
      <c r="Q448" s="61"/>
      <c r="R448" s="61"/>
      <c r="S448" s="61"/>
      <c r="T448" s="61"/>
      <c r="U448" s="80"/>
      <c r="V448" s="80"/>
      <c r="W448" s="80"/>
    </row>
    <row r="449">
      <c r="A449" s="34">
        <v>45705.0</v>
      </c>
      <c r="B449" s="34">
        <v>45716.0</v>
      </c>
      <c r="C449" s="35">
        <v>179367.0</v>
      </c>
      <c r="D449" s="35" t="s">
        <v>94</v>
      </c>
      <c r="E449" s="34">
        <v>44866.0</v>
      </c>
      <c r="F449" s="36">
        <f t="shared" si="1"/>
        <v>27</v>
      </c>
      <c r="G449" s="34">
        <v>45127.0</v>
      </c>
      <c r="H449" s="36">
        <f t="shared" si="2"/>
        <v>19</v>
      </c>
      <c r="I449" s="35" t="s">
        <v>62</v>
      </c>
      <c r="J449" s="35">
        <v>101.0</v>
      </c>
      <c r="K449" s="38"/>
      <c r="L449" s="39"/>
      <c r="M449" s="39"/>
      <c r="N449" s="35" t="s">
        <v>17</v>
      </c>
      <c r="O449" s="39"/>
      <c r="P449" s="220"/>
      <c r="Q449" s="61"/>
      <c r="R449" s="61"/>
      <c r="S449" s="61"/>
      <c r="T449" s="61"/>
      <c r="U449" s="80"/>
      <c r="V449" s="80"/>
      <c r="W449" s="80"/>
    </row>
    <row r="450">
      <c r="A450" s="34">
        <v>45705.0</v>
      </c>
      <c r="B450" s="34">
        <v>45716.0</v>
      </c>
      <c r="C450" s="35">
        <v>202668.0</v>
      </c>
      <c r="D450" s="35" t="s">
        <v>94</v>
      </c>
      <c r="E450" s="34">
        <v>45261.0</v>
      </c>
      <c r="F450" s="36">
        <f t="shared" si="1"/>
        <v>14</v>
      </c>
      <c r="G450" s="34">
        <v>45338.0</v>
      </c>
      <c r="H450" s="36">
        <f t="shared" si="2"/>
        <v>12</v>
      </c>
      <c r="I450" s="35" t="s">
        <v>46</v>
      </c>
      <c r="J450" s="35">
        <v>401.0</v>
      </c>
      <c r="K450" s="38"/>
      <c r="L450" s="39"/>
      <c r="M450" s="39"/>
      <c r="N450" s="35" t="s">
        <v>17</v>
      </c>
      <c r="O450" s="35" t="s">
        <v>85</v>
      </c>
      <c r="P450" s="220"/>
      <c r="Q450" s="61"/>
      <c r="R450" s="61"/>
      <c r="S450" s="61"/>
      <c r="T450" s="61"/>
      <c r="U450" s="80"/>
      <c r="V450" s="80"/>
      <c r="W450" s="80"/>
    </row>
    <row r="451">
      <c r="A451" s="34">
        <v>45705.0</v>
      </c>
      <c r="B451" s="34">
        <v>45716.0</v>
      </c>
      <c r="C451" s="35">
        <v>188294.0</v>
      </c>
      <c r="D451" s="35" t="s">
        <v>94</v>
      </c>
      <c r="E451" s="34">
        <v>45170.0</v>
      </c>
      <c r="F451" s="36">
        <f t="shared" si="1"/>
        <v>17</v>
      </c>
      <c r="G451" s="34">
        <v>45204.0</v>
      </c>
      <c r="H451" s="36">
        <f t="shared" si="2"/>
        <v>16</v>
      </c>
      <c r="I451" s="35" t="s">
        <v>265</v>
      </c>
      <c r="J451" s="39"/>
      <c r="K451" s="38"/>
      <c r="L451" s="39"/>
      <c r="M451" s="39"/>
      <c r="N451" s="35" t="s">
        <v>17</v>
      </c>
      <c r="O451" s="39"/>
      <c r="P451" s="220"/>
      <c r="Q451" s="61"/>
      <c r="R451" s="61"/>
      <c r="S451" s="61"/>
      <c r="T451" s="61"/>
      <c r="U451" s="80"/>
      <c r="V451" s="80"/>
      <c r="W451" s="80"/>
    </row>
    <row r="452">
      <c r="A452" s="34">
        <v>45705.0</v>
      </c>
      <c r="B452" s="34">
        <v>45716.0</v>
      </c>
      <c r="C452" s="35">
        <v>212425.0</v>
      </c>
      <c r="D452" s="35" t="s">
        <v>94</v>
      </c>
      <c r="E452" s="34">
        <v>45323.0</v>
      </c>
      <c r="F452" s="36">
        <f t="shared" si="1"/>
        <v>12</v>
      </c>
      <c r="G452" s="34">
        <v>45411.0</v>
      </c>
      <c r="H452" s="36">
        <f t="shared" si="2"/>
        <v>9</v>
      </c>
      <c r="I452" s="35" t="s">
        <v>265</v>
      </c>
      <c r="J452" s="39"/>
      <c r="K452" s="38"/>
      <c r="L452" s="39"/>
      <c r="M452" s="39"/>
      <c r="N452" s="35" t="s">
        <v>17</v>
      </c>
      <c r="O452" s="39"/>
      <c r="P452" s="220"/>
      <c r="Q452" s="61"/>
      <c r="R452" s="61"/>
      <c r="S452" s="61"/>
      <c r="T452" s="61"/>
      <c r="U452" s="80"/>
      <c r="V452" s="80"/>
      <c r="W452" s="80"/>
    </row>
    <row r="453">
      <c r="A453" s="34">
        <v>45705.0</v>
      </c>
      <c r="B453" s="34">
        <v>45716.0</v>
      </c>
      <c r="C453" s="35">
        <v>212625.0</v>
      </c>
      <c r="D453" s="35" t="s">
        <v>94</v>
      </c>
      <c r="E453" s="34">
        <v>45383.0</v>
      </c>
      <c r="F453" s="36">
        <f t="shared" si="1"/>
        <v>10</v>
      </c>
      <c r="G453" s="34">
        <v>45420.0</v>
      </c>
      <c r="H453" s="36">
        <f t="shared" si="2"/>
        <v>9</v>
      </c>
      <c r="I453" s="35" t="s">
        <v>62</v>
      </c>
      <c r="J453" s="35">
        <v>104.0</v>
      </c>
      <c r="K453" s="38"/>
      <c r="L453" s="39"/>
      <c r="M453" s="39"/>
      <c r="N453" s="35" t="s">
        <v>17</v>
      </c>
      <c r="O453" s="39"/>
      <c r="P453" s="220"/>
      <c r="Q453" s="61"/>
      <c r="R453" s="61"/>
      <c r="S453" s="61"/>
      <c r="T453" s="61"/>
      <c r="U453" s="80"/>
      <c r="V453" s="80"/>
      <c r="W453" s="80"/>
    </row>
    <row r="454">
      <c r="A454" s="34">
        <v>45705.0</v>
      </c>
      <c r="B454" s="34">
        <v>45716.0</v>
      </c>
      <c r="C454" s="35">
        <v>223730.0</v>
      </c>
      <c r="D454" s="35" t="s">
        <v>94</v>
      </c>
      <c r="E454" s="34">
        <v>45474.0</v>
      </c>
      <c r="F454" s="36">
        <f t="shared" si="1"/>
        <v>7</v>
      </c>
      <c r="G454" s="34">
        <v>45506.0</v>
      </c>
      <c r="H454" s="36">
        <f t="shared" si="2"/>
        <v>6</v>
      </c>
      <c r="I454" s="35" t="s">
        <v>265</v>
      </c>
      <c r="J454" s="39"/>
      <c r="K454" s="38"/>
      <c r="L454" s="39"/>
      <c r="M454" s="39"/>
      <c r="N454" s="35" t="s">
        <v>17</v>
      </c>
      <c r="O454" s="39"/>
      <c r="P454" s="220"/>
      <c r="Q454" s="61"/>
      <c r="R454" s="61"/>
      <c r="S454" s="61"/>
      <c r="T454" s="61"/>
      <c r="U454" s="80"/>
      <c r="V454" s="80"/>
      <c r="W454" s="80"/>
    </row>
    <row r="455">
      <c r="A455" s="34">
        <v>45705.0</v>
      </c>
      <c r="B455" s="34">
        <v>45716.0</v>
      </c>
      <c r="C455" s="35">
        <v>229358.0</v>
      </c>
      <c r="D455" s="35" t="s">
        <v>94</v>
      </c>
      <c r="E455" s="34">
        <v>45536.0</v>
      </c>
      <c r="F455" s="36">
        <f t="shared" si="1"/>
        <v>5</v>
      </c>
      <c r="G455" s="34">
        <v>45562.0</v>
      </c>
      <c r="H455" s="36">
        <f t="shared" si="2"/>
        <v>5</v>
      </c>
      <c r="I455" s="35" t="s">
        <v>62</v>
      </c>
      <c r="J455" s="39"/>
      <c r="K455" s="38"/>
      <c r="L455" s="39"/>
      <c r="M455" s="39"/>
      <c r="N455" s="35" t="s">
        <v>17</v>
      </c>
      <c r="O455" s="39"/>
      <c r="P455" s="220"/>
      <c r="Q455" s="61"/>
      <c r="R455" s="61"/>
      <c r="S455" s="61"/>
      <c r="T455" s="61"/>
      <c r="U455" s="80"/>
      <c r="V455" s="80"/>
      <c r="W455" s="80"/>
    </row>
    <row r="456">
      <c r="A456" s="34">
        <v>45705.0</v>
      </c>
      <c r="B456" s="34">
        <v>45716.0</v>
      </c>
      <c r="C456" s="35">
        <v>240893.0</v>
      </c>
      <c r="D456" s="35" t="s">
        <v>94</v>
      </c>
      <c r="E456" s="34">
        <v>45566.0</v>
      </c>
      <c r="F456" s="36">
        <f t="shared" si="1"/>
        <v>4</v>
      </c>
      <c r="G456" s="34">
        <v>45685.0</v>
      </c>
      <c r="H456" s="36">
        <f t="shared" si="2"/>
        <v>1</v>
      </c>
      <c r="I456" s="35" t="s">
        <v>62</v>
      </c>
      <c r="J456" s="39"/>
      <c r="K456" s="38"/>
      <c r="L456" s="39"/>
      <c r="M456" s="39"/>
      <c r="N456" s="35" t="s">
        <v>17</v>
      </c>
      <c r="O456" s="39"/>
      <c r="P456" s="220"/>
      <c r="Q456" s="61"/>
      <c r="R456" s="61"/>
      <c r="S456" s="61"/>
      <c r="T456" s="61"/>
      <c r="U456" s="80"/>
      <c r="V456" s="80"/>
      <c r="W456" s="80"/>
    </row>
    <row r="457">
      <c r="A457" s="34">
        <v>45705.0</v>
      </c>
      <c r="B457" s="34">
        <v>45716.0</v>
      </c>
      <c r="C457" s="35">
        <v>107817.0</v>
      </c>
      <c r="D457" s="35" t="s">
        <v>94</v>
      </c>
      <c r="E457" s="34">
        <v>44501.0</v>
      </c>
      <c r="F457" s="36">
        <f t="shared" si="1"/>
        <v>39</v>
      </c>
      <c r="G457" s="37">
        <v>44524.0</v>
      </c>
      <c r="H457" s="36">
        <f t="shared" si="2"/>
        <v>39</v>
      </c>
      <c r="I457" s="35" t="s">
        <v>265</v>
      </c>
      <c r="J457" s="39"/>
      <c r="K457" s="38"/>
      <c r="L457" s="39"/>
      <c r="M457" s="39"/>
      <c r="N457" s="35" t="s">
        <v>17</v>
      </c>
      <c r="O457" s="39"/>
      <c r="P457" s="220"/>
      <c r="Q457" s="61"/>
      <c r="R457" s="61"/>
      <c r="S457" s="61"/>
      <c r="T457" s="61"/>
      <c r="U457" s="80"/>
      <c r="V457" s="80"/>
      <c r="W457" s="80"/>
    </row>
    <row r="458">
      <c r="A458" s="34">
        <v>45705.0</v>
      </c>
      <c r="B458" s="34">
        <v>45716.0</v>
      </c>
      <c r="C458" s="35">
        <v>75645.0</v>
      </c>
      <c r="D458" s="35" t="s">
        <v>94</v>
      </c>
      <c r="E458" s="34">
        <v>44197.0</v>
      </c>
      <c r="F458" s="36">
        <f t="shared" si="1"/>
        <v>49</v>
      </c>
      <c r="G458" s="34">
        <v>44231.0</v>
      </c>
      <c r="H458" s="36">
        <f t="shared" si="2"/>
        <v>48</v>
      </c>
      <c r="I458" s="35" t="s">
        <v>62</v>
      </c>
      <c r="J458" s="39"/>
      <c r="K458" s="38"/>
      <c r="L458" s="39"/>
      <c r="M458" s="39"/>
      <c r="N458" s="35" t="s">
        <v>17</v>
      </c>
      <c r="O458" s="39"/>
      <c r="P458" s="220"/>
      <c r="Q458" s="61"/>
      <c r="R458" s="61"/>
      <c r="S458" s="61"/>
      <c r="T458" s="61"/>
      <c r="U458" s="80"/>
      <c r="V458" s="80"/>
      <c r="W458" s="80"/>
    </row>
    <row r="459">
      <c r="A459" s="34">
        <v>45705.0</v>
      </c>
      <c r="B459" s="34">
        <v>45716.0</v>
      </c>
      <c r="C459" s="35">
        <v>189200.0</v>
      </c>
      <c r="D459" s="35" t="s">
        <v>94</v>
      </c>
      <c r="E459" s="34">
        <v>45200.0</v>
      </c>
      <c r="F459" s="36">
        <f t="shared" si="1"/>
        <v>16</v>
      </c>
      <c r="G459" s="37">
        <v>45210.0</v>
      </c>
      <c r="H459" s="36">
        <f t="shared" si="2"/>
        <v>16</v>
      </c>
      <c r="I459" s="35" t="s">
        <v>39</v>
      </c>
      <c r="J459" s="39"/>
      <c r="K459" s="38"/>
      <c r="L459" s="39"/>
      <c r="M459" s="39"/>
      <c r="N459" s="35" t="s">
        <v>17</v>
      </c>
      <c r="O459" s="39"/>
      <c r="P459" s="220"/>
      <c r="Q459" s="61"/>
      <c r="R459" s="61"/>
      <c r="S459" s="61"/>
      <c r="T459" s="61"/>
      <c r="U459" s="80"/>
      <c r="V459" s="80"/>
      <c r="W459" s="80"/>
    </row>
    <row r="460">
      <c r="A460" s="34">
        <v>45705.0</v>
      </c>
      <c r="B460" s="34">
        <v>45716.0</v>
      </c>
      <c r="C460" s="35">
        <v>205041.0</v>
      </c>
      <c r="D460" s="35" t="s">
        <v>94</v>
      </c>
      <c r="E460" s="34">
        <v>45292.0</v>
      </c>
      <c r="F460" s="36">
        <f t="shared" si="1"/>
        <v>13</v>
      </c>
      <c r="G460" s="34">
        <v>45356.0</v>
      </c>
      <c r="H460" s="36">
        <f t="shared" si="2"/>
        <v>11</v>
      </c>
      <c r="I460" s="35" t="s">
        <v>39</v>
      </c>
      <c r="J460" s="39"/>
      <c r="K460" s="38"/>
      <c r="L460" s="39"/>
      <c r="M460" s="39"/>
      <c r="N460" s="35" t="s">
        <v>17</v>
      </c>
      <c r="O460" s="39"/>
      <c r="P460" s="220"/>
      <c r="Q460" s="61"/>
      <c r="R460" s="61"/>
      <c r="S460" s="61"/>
      <c r="T460" s="61"/>
      <c r="U460" s="80"/>
      <c r="V460" s="80"/>
      <c r="W460" s="80"/>
    </row>
    <row r="461">
      <c r="A461" s="34">
        <v>45705.0</v>
      </c>
      <c r="B461" s="34">
        <v>45716.0</v>
      </c>
      <c r="C461" s="35">
        <v>215844.0</v>
      </c>
      <c r="D461" s="35" t="s">
        <v>94</v>
      </c>
      <c r="E461" s="34">
        <v>45352.0</v>
      </c>
      <c r="F461" s="36">
        <f t="shared" si="1"/>
        <v>11</v>
      </c>
      <c r="G461" s="34">
        <v>45436.0</v>
      </c>
      <c r="H461" s="36">
        <f t="shared" si="2"/>
        <v>9</v>
      </c>
      <c r="I461" s="35" t="s">
        <v>39</v>
      </c>
      <c r="J461" s="39"/>
      <c r="K461" s="38"/>
      <c r="L461" s="39"/>
      <c r="M461" s="39"/>
      <c r="N461" s="35" t="s">
        <v>17</v>
      </c>
      <c r="O461" s="39"/>
      <c r="P461" s="220"/>
      <c r="Q461" s="61"/>
      <c r="R461" s="61"/>
      <c r="S461" s="61"/>
      <c r="T461" s="61"/>
      <c r="U461" s="80"/>
      <c r="V461" s="80"/>
      <c r="W461" s="80"/>
    </row>
    <row r="462">
      <c r="A462" s="34">
        <v>45705.0</v>
      </c>
      <c r="B462" s="34">
        <v>45716.0</v>
      </c>
      <c r="C462" s="35">
        <v>225200.0</v>
      </c>
      <c r="D462" s="35" t="s">
        <v>94</v>
      </c>
      <c r="E462" s="34">
        <v>45474.0</v>
      </c>
      <c r="F462" s="36">
        <f t="shared" si="1"/>
        <v>7</v>
      </c>
      <c r="G462" s="34">
        <v>45520.0</v>
      </c>
      <c r="H462" s="36">
        <f t="shared" si="2"/>
        <v>6</v>
      </c>
      <c r="I462" s="35" t="s">
        <v>39</v>
      </c>
      <c r="J462" s="39"/>
      <c r="K462" s="38"/>
      <c r="L462" s="39"/>
      <c r="M462" s="39"/>
      <c r="N462" s="35" t="s">
        <v>17</v>
      </c>
      <c r="O462" s="39"/>
      <c r="P462" s="220"/>
      <c r="Q462" s="61"/>
      <c r="R462" s="61"/>
      <c r="S462" s="61"/>
      <c r="T462" s="61"/>
      <c r="U462" s="80"/>
      <c r="V462" s="80"/>
      <c r="W462" s="80"/>
    </row>
    <row r="463">
      <c r="A463" s="34">
        <v>45705.0</v>
      </c>
      <c r="B463" s="34">
        <v>45716.0</v>
      </c>
      <c r="C463" s="35">
        <v>232260.0</v>
      </c>
      <c r="D463" s="35" t="s">
        <v>94</v>
      </c>
      <c r="E463" s="34">
        <v>45505.0</v>
      </c>
      <c r="F463" s="36">
        <f t="shared" si="1"/>
        <v>6</v>
      </c>
      <c r="G463" s="37">
        <v>45589.0</v>
      </c>
      <c r="H463" s="36">
        <f t="shared" si="2"/>
        <v>4</v>
      </c>
      <c r="I463" s="35" t="s">
        <v>39</v>
      </c>
      <c r="J463" s="39"/>
      <c r="K463" s="38"/>
      <c r="L463" s="39"/>
      <c r="M463" s="39"/>
      <c r="N463" s="35" t="s">
        <v>17</v>
      </c>
      <c r="O463" s="39"/>
      <c r="P463" s="220"/>
      <c r="Q463" s="61"/>
      <c r="R463" s="61"/>
      <c r="S463" s="61"/>
      <c r="T463" s="61"/>
      <c r="U463" s="80"/>
      <c r="V463" s="80"/>
      <c r="W463" s="80"/>
    </row>
    <row r="464">
      <c r="A464" s="34">
        <v>45705.0</v>
      </c>
      <c r="B464" s="34">
        <v>45716.0</v>
      </c>
      <c r="C464" s="35">
        <v>238165.0</v>
      </c>
      <c r="D464" s="35" t="s">
        <v>94</v>
      </c>
      <c r="E464" s="34">
        <v>45627.0</v>
      </c>
      <c r="F464" s="36">
        <f t="shared" si="1"/>
        <v>2</v>
      </c>
      <c r="G464" s="34">
        <v>45661.0</v>
      </c>
      <c r="H464" s="36">
        <f t="shared" si="2"/>
        <v>1</v>
      </c>
      <c r="I464" s="35" t="s">
        <v>62</v>
      </c>
      <c r="J464" s="39"/>
      <c r="K464" s="38"/>
      <c r="L464" s="39"/>
      <c r="M464" s="39"/>
      <c r="N464" s="35" t="s">
        <v>17</v>
      </c>
      <c r="O464" s="39"/>
      <c r="P464" s="220"/>
      <c r="Q464" s="61"/>
      <c r="R464" s="61"/>
      <c r="S464" s="61"/>
      <c r="T464" s="61"/>
      <c r="U464" s="80"/>
      <c r="V464" s="80"/>
      <c r="W464" s="80"/>
    </row>
    <row r="465">
      <c r="A465" s="34">
        <v>45705.0</v>
      </c>
      <c r="B465" s="34">
        <v>45716.0</v>
      </c>
      <c r="C465" s="35">
        <v>239754.0</v>
      </c>
      <c r="D465" s="35" t="s">
        <v>94</v>
      </c>
      <c r="E465" s="34">
        <v>45566.0</v>
      </c>
      <c r="F465" s="36">
        <f t="shared" si="1"/>
        <v>4</v>
      </c>
      <c r="G465" s="34">
        <v>45674.0</v>
      </c>
      <c r="H465" s="36">
        <f t="shared" si="2"/>
        <v>1</v>
      </c>
      <c r="I465" s="35" t="s">
        <v>39</v>
      </c>
      <c r="J465" s="39"/>
      <c r="K465" s="38"/>
      <c r="L465" s="39"/>
      <c r="M465" s="39"/>
      <c r="N465" s="35" t="s">
        <v>17</v>
      </c>
      <c r="O465" s="39"/>
      <c r="P465" s="220"/>
      <c r="Q465" s="61"/>
      <c r="R465" s="61"/>
      <c r="S465" s="61"/>
      <c r="T465" s="61"/>
      <c r="U465" s="80"/>
      <c r="V465" s="80"/>
      <c r="W465" s="80"/>
    </row>
    <row r="466">
      <c r="A466" s="34">
        <v>45705.0</v>
      </c>
      <c r="B466" s="34">
        <v>45716.0</v>
      </c>
      <c r="C466" s="35">
        <v>241886.0</v>
      </c>
      <c r="D466" s="35" t="s">
        <v>94</v>
      </c>
      <c r="E466" s="34">
        <v>45566.0</v>
      </c>
      <c r="F466" s="36">
        <f t="shared" si="1"/>
        <v>4</v>
      </c>
      <c r="G466" s="34">
        <v>45692.0</v>
      </c>
      <c r="H466" s="36">
        <f t="shared" si="2"/>
        <v>0</v>
      </c>
      <c r="I466" s="35" t="s">
        <v>265</v>
      </c>
      <c r="J466" s="39"/>
      <c r="K466" s="38"/>
      <c r="L466" s="39"/>
      <c r="M466" s="39"/>
      <c r="N466" s="35" t="s">
        <v>17</v>
      </c>
      <c r="O466" s="39"/>
      <c r="P466" s="220"/>
      <c r="Q466" s="61"/>
      <c r="R466" s="61"/>
      <c r="S466" s="61"/>
      <c r="T466" s="61"/>
      <c r="U466" s="80"/>
      <c r="V466" s="80"/>
      <c r="W466" s="80"/>
    </row>
    <row r="467">
      <c r="A467" s="34">
        <v>45705.0</v>
      </c>
      <c r="B467" s="34">
        <v>45716.0</v>
      </c>
      <c r="C467" s="35">
        <v>95081.0</v>
      </c>
      <c r="D467" s="35" t="s">
        <v>95</v>
      </c>
      <c r="E467" s="34">
        <v>44228.0</v>
      </c>
      <c r="F467" s="36">
        <f t="shared" si="1"/>
        <v>48</v>
      </c>
      <c r="G467" s="34">
        <v>44398.0</v>
      </c>
      <c r="H467" s="36">
        <f t="shared" si="2"/>
        <v>43</v>
      </c>
      <c r="I467" s="35" t="s">
        <v>62</v>
      </c>
      <c r="J467" s="39"/>
      <c r="K467" s="38"/>
      <c r="L467" s="39"/>
      <c r="M467" s="39"/>
      <c r="N467" s="35" t="s">
        <v>17</v>
      </c>
      <c r="O467" s="39"/>
      <c r="P467" s="220"/>
      <c r="Q467" s="61"/>
      <c r="R467" s="61"/>
      <c r="S467" s="61"/>
      <c r="T467" s="61"/>
      <c r="U467" s="80"/>
      <c r="V467" s="80"/>
      <c r="W467" s="80"/>
    </row>
    <row r="468">
      <c r="A468" s="34">
        <v>45705.0</v>
      </c>
      <c r="B468" s="34">
        <v>45707.0</v>
      </c>
      <c r="C468" s="35">
        <v>227265.0</v>
      </c>
      <c r="D468" s="35" t="s">
        <v>95</v>
      </c>
      <c r="E468" s="34">
        <v>45231.0</v>
      </c>
      <c r="F468" s="36">
        <f t="shared" si="1"/>
        <v>15</v>
      </c>
      <c r="G468" s="34">
        <v>45548.0</v>
      </c>
      <c r="H468" s="36">
        <f t="shared" si="2"/>
        <v>5</v>
      </c>
      <c r="I468" s="35" t="s">
        <v>62</v>
      </c>
      <c r="J468" s="39"/>
      <c r="K468" s="38"/>
      <c r="L468" s="39"/>
      <c r="M468" s="39"/>
      <c r="N468" s="35" t="s">
        <v>21</v>
      </c>
      <c r="O468" s="39"/>
      <c r="P468" s="220"/>
      <c r="Q468" s="61"/>
      <c r="R468" s="61"/>
      <c r="S468" s="61"/>
      <c r="T468" s="61"/>
      <c r="U468" s="80"/>
      <c r="V468" s="80"/>
      <c r="W468" s="80"/>
    </row>
    <row r="469">
      <c r="A469" s="34">
        <v>45712.0</v>
      </c>
      <c r="B469" s="34">
        <v>45712.0</v>
      </c>
      <c r="C469" s="35">
        <v>234279.0</v>
      </c>
      <c r="D469" s="35" t="s">
        <v>95</v>
      </c>
      <c r="E469" s="34">
        <v>45597.0</v>
      </c>
      <c r="F469" s="36">
        <f t="shared" si="1"/>
        <v>3</v>
      </c>
      <c r="G469" s="37">
        <v>45610.0</v>
      </c>
      <c r="H469" s="36">
        <f t="shared" si="2"/>
        <v>3</v>
      </c>
      <c r="I469" s="35" t="s">
        <v>62</v>
      </c>
      <c r="J469" s="35">
        <v>102.0</v>
      </c>
      <c r="K469" s="48" t="s">
        <v>96</v>
      </c>
      <c r="L469" s="39"/>
      <c r="M469" s="108">
        <v>45693.0</v>
      </c>
      <c r="N469" s="35" t="s">
        <v>15</v>
      </c>
      <c r="O469" s="35" t="s">
        <v>55</v>
      </c>
      <c r="P469" s="220"/>
      <c r="Q469" s="61"/>
      <c r="R469" s="61"/>
      <c r="S469" s="61"/>
      <c r="T469" s="61"/>
      <c r="U469" s="80"/>
      <c r="V469" s="80"/>
      <c r="W469" s="80"/>
    </row>
    <row r="470">
      <c r="A470" s="34">
        <v>45705.0</v>
      </c>
      <c r="B470" s="34">
        <v>45716.0</v>
      </c>
      <c r="C470" s="35">
        <v>232780.0</v>
      </c>
      <c r="D470" s="35" t="s">
        <v>95</v>
      </c>
      <c r="E470" s="34">
        <v>45536.0</v>
      </c>
      <c r="F470" s="36">
        <f t="shared" si="1"/>
        <v>5</v>
      </c>
      <c r="G470" s="37">
        <v>45596.0</v>
      </c>
      <c r="H470" s="36">
        <f t="shared" si="2"/>
        <v>3</v>
      </c>
      <c r="I470" s="35" t="s">
        <v>62</v>
      </c>
      <c r="J470" s="39"/>
      <c r="K470" s="38"/>
      <c r="L470" s="39"/>
      <c r="M470" s="39"/>
      <c r="N470" s="35" t="s">
        <v>17</v>
      </c>
      <c r="O470" s="39"/>
      <c r="P470" s="220"/>
      <c r="Q470" s="61"/>
      <c r="R470" s="61"/>
      <c r="S470" s="61"/>
      <c r="T470" s="61"/>
      <c r="U470" s="80"/>
      <c r="V470" s="80"/>
      <c r="W470" s="80"/>
    </row>
    <row r="471">
      <c r="A471" s="34">
        <v>45705.0</v>
      </c>
      <c r="B471" s="34">
        <v>45716.0</v>
      </c>
      <c r="C471" s="35">
        <v>128302.0</v>
      </c>
      <c r="D471" s="35" t="s">
        <v>95</v>
      </c>
      <c r="E471" s="34">
        <v>44652.0</v>
      </c>
      <c r="F471" s="36">
        <f t="shared" si="1"/>
        <v>34</v>
      </c>
      <c r="G471" s="34">
        <v>44693.0</v>
      </c>
      <c r="H471" s="36">
        <f t="shared" si="2"/>
        <v>33</v>
      </c>
      <c r="I471" s="35" t="s">
        <v>49</v>
      </c>
      <c r="J471" s="39"/>
      <c r="K471" s="38"/>
      <c r="L471" s="39"/>
      <c r="M471" s="39"/>
      <c r="N471" s="35" t="s">
        <v>17</v>
      </c>
      <c r="O471" s="39"/>
      <c r="P471" s="220"/>
      <c r="Q471" s="61"/>
      <c r="R471" s="61"/>
      <c r="S471" s="61"/>
      <c r="T471" s="61"/>
      <c r="U471" s="80"/>
      <c r="V471" s="80"/>
      <c r="W471" s="80"/>
    </row>
    <row r="472">
      <c r="A472" s="34">
        <v>45705.0</v>
      </c>
      <c r="B472" s="34">
        <v>45716.0</v>
      </c>
      <c r="C472" s="35">
        <v>87563.0</v>
      </c>
      <c r="D472" s="35" t="s">
        <v>95</v>
      </c>
      <c r="E472" s="34">
        <v>44287.0</v>
      </c>
      <c r="F472" s="36">
        <f t="shared" si="1"/>
        <v>46</v>
      </c>
      <c r="G472" s="34">
        <v>44333.0</v>
      </c>
      <c r="H472" s="36">
        <f t="shared" si="2"/>
        <v>45</v>
      </c>
      <c r="I472" s="35" t="s">
        <v>62</v>
      </c>
      <c r="J472" s="39"/>
      <c r="K472" s="38"/>
      <c r="L472" s="39"/>
      <c r="M472" s="39"/>
      <c r="N472" s="35" t="s">
        <v>17</v>
      </c>
      <c r="O472" s="39"/>
      <c r="P472" s="220"/>
      <c r="Q472" s="61"/>
      <c r="R472" s="61"/>
      <c r="S472" s="61"/>
      <c r="T472" s="61"/>
      <c r="U472" s="80"/>
      <c r="V472" s="80"/>
      <c r="W472" s="80"/>
    </row>
    <row r="473">
      <c r="A473" s="34">
        <v>45705.0</v>
      </c>
      <c r="B473" s="34">
        <v>45716.0</v>
      </c>
      <c r="C473" s="35">
        <v>233320.0</v>
      </c>
      <c r="D473" s="35" t="s">
        <v>95</v>
      </c>
      <c r="E473" s="34">
        <v>45383.0</v>
      </c>
      <c r="F473" s="36">
        <f t="shared" si="1"/>
        <v>10</v>
      </c>
      <c r="G473" s="34">
        <v>45601.0</v>
      </c>
      <c r="H473" s="36">
        <f t="shared" si="2"/>
        <v>3</v>
      </c>
      <c r="I473" s="35" t="s">
        <v>39</v>
      </c>
      <c r="J473" s="39"/>
      <c r="K473" s="38"/>
      <c r="L473" s="39"/>
      <c r="M473" s="39"/>
      <c r="N473" s="35" t="s">
        <v>17</v>
      </c>
      <c r="O473" s="39"/>
      <c r="P473" s="220"/>
      <c r="Q473" s="61"/>
      <c r="R473" s="61"/>
      <c r="S473" s="61"/>
      <c r="T473" s="61"/>
      <c r="U473" s="80"/>
      <c r="V473" s="80"/>
      <c r="W473" s="80"/>
    </row>
    <row r="474">
      <c r="A474" s="34">
        <v>45705.0</v>
      </c>
      <c r="B474" s="34">
        <v>45716.0</v>
      </c>
      <c r="C474" s="35">
        <v>213015.0</v>
      </c>
      <c r="D474" s="35" t="s">
        <v>95</v>
      </c>
      <c r="E474" s="34">
        <v>45383.0</v>
      </c>
      <c r="F474" s="36">
        <f t="shared" si="1"/>
        <v>10</v>
      </c>
      <c r="G474" s="34">
        <v>45415.0</v>
      </c>
      <c r="H474" s="36">
        <f t="shared" si="2"/>
        <v>9</v>
      </c>
      <c r="I474" s="35" t="s">
        <v>49</v>
      </c>
      <c r="J474" s="39"/>
      <c r="K474" s="38"/>
      <c r="L474" s="39"/>
      <c r="M474" s="39"/>
      <c r="N474" s="35" t="s">
        <v>17</v>
      </c>
      <c r="O474" s="39"/>
      <c r="P474" s="220"/>
      <c r="Q474" s="61"/>
      <c r="R474" s="61"/>
      <c r="S474" s="61"/>
      <c r="T474" s="61"/>
      <c r="U474" s="80"/>
      <c r="V474" s="80"/>
      <c r="W474" s="80"/>
    </row>
    <row r="475">
      <c r="A475" s="34">
        <v>45705.0</v>
      </c>
      <c r="B475" s="34">
        <v>45716.0</v>
      </c>
      <c r="C475" s="35">
        <v>217155.0</v>
      </c>
      <c r="D475" s="35" t="s">
        <v>95</v>
      </c>
      <c r="E475" s="34">
        <v>45413.0</v>
      </c>
      <c r="F475" s="36">
        <f t="shared" si="1"/>
        <v>9</v>
      </c>
      <c r="G475" s="34">
        <v>45453.0</v>
      </c>
      <c r="H475" s="36">
        <f t="shared" si="2"/>
        <v>8</v>
      </c>
      <c r="I475" s="35" t="s">
        <v>39</v>
      </c>
      <c r="J475" s="39"/>
      <c r="K475" s="38"/>
      <c r="L475" s="39"/>
      <c r="M475" s="39"/>
      <c r="N475" s="35" t="s">
        <v>17</v>
      </c>
      <c r="O475" s="39"/>
      <c r="P475" s="220"/>
      <c r="Q475" s="61"/>
      <c r="R475" s="61"/>
      <c r="S475" s="61"/>
      <c r="T475" s="61"/>
      <c r="U475" s="80"/>
      <c r="V475" s="80"/>
      <c r="W475" s="80"/>
    </row>
    <row r="476">
      <c r="A476" s="34">
        <v>45705.0</v>
      </c>
      <c r="B476" s="34">
        <v>45716.0</v>
      </c>
      <c r="C476" s="35">
        <v>228056.0</v>
      </c>
      <c r="D476" s="35" t="s">
        <v>95</v>
      </c>
      <c r="E476" s="34">
        <v>45444.0</v>
      </c>
      <c r="F476" s="36">
        <f t="shared" si="1"/>
        <v>8</v>
      </c>
      <c r="G476" s="34">
        <v>45551.0</v>
      </c>
      <c r="H476" s="36">
        <f t="shared" si="2"/>
        <v>5</v>
      </c>
      <c r="I476" s="35" t="s">
        <v>62</v>
      </c>
      <c r="J476" s="39"/>
      <c r="K476" s="38"/>
      <c r="L476" s="39"/>
      <c r="M476" s="39"/>
      <c r="N476" s="35" t="s">
        <v>17</v>
      </c>
      <c r="O476" s="39"/>
      <c r="P476" s="220"/>
      <c r="Q476" s="61"/>
      <c r="R476" s="61"/>
      <c r="S476" s="61"/>
      <c r="T476" s="61"/>
      <c r="U476" s="80"/>
      <c r="V476" s="80"/>
      <c r="W476" s="80"/>
    </row>
    <row r="477">
      <c r="A477" s="34">
        <v>45705.0</v>
      </c>
      <c r="B477" s="34">
        <v>45716.0</v>
      </c>
      <c r="C477" s="35">
        <v>233994.0</v>
      </c>
      <c r="D477" s="35" t="s">
        <v>95</v>
      </c>
      <c r="E477" s="34">
        <v>45566.0</v>
      </c>
      <c r="F477" s="36">
        <f t="shared" si="1"/>
        <v>4</v>
      </c>
      <c r="G477" s="37">
        <v>45608.0</v>
      </c>
      <c r="H477" s="36">
        <f t="shared" si="2"/>
        <v>3</v>
      </c>
      <c r="I477" s="35" t="s">
        <v>39</v>
      </c>
      <c r="J477" s="39"/>
      <c r="K477" s="38"/>
      <c r="L477" s="39"/>
      <c r="M477" s="39"/>
      <c r="N477" s="35" t="s">
        <v>17</v>
      </c>
      <c r="O477" s="39"/>
      <c r="P477" s="220"/>
      <c r="Q477" s="61"/>
      <c r="R477" s="61"/>
      <c r="S477" s="61"/>
      <c r="T477" s="61"/>
      <c r="U477" s="80"/>
      <c r="V477" s="80"/>
      <c r="W477" s="80"/>
    </row>
    <row r="478">
      <c r="A478" s="34">
        <v>45705.0</v>
      </c>
      <c r="B478" s="34">
        <v>45716.0</v>
      </c>
      <c r="C478" s="35">
        <v>237197.0</v>
      </c>
      <c r="D478" s="35" t="s">
        <v>95</v>
      </c>
      <c r="E478" s="34">
        <v>45597.0</v>
      </c>
      <c r="F478" s="36">
        <f t="shared" si="1"/>
        <v>3</v>
      </c>
      <c r="G478" s="37">
        <v>45642.0</v>
      </c>
      <c r="H478" s="36">
        <f t="shared" si="2"/>
        <v>2</v>
      </c>
      <c r="I478" s="35" t="s">
        <v>62</v>
      </c>
      <c r="J478" s="39"/>
      <c r="K478" s="38"/>
      <c r="L478" s="39"/>
      <c r="M478" s="39"/>
      <c r="N478" s="35" t="s">
        <v>17</v>
      </c>
      <c r="O478" s="39"/>
      <c r="P478" s="220"/>
      <c r="Q478" s="61"/>
      <c r="R478" s="61"/>
      <c r="S478" s="61"/>
      <c r="T478" s="61"/>
      <c r="U478" s="80"/>
      <c r="V478" s="80"/>
      <c r="W478" s="80"/>
    </row>
    <row r="479">
      <c r="A479" s="34">
        <v>45705.0</v>
      </c>
      <c r="B479" s="34">
        <v>45716.0</v>
      </c>
      <c r="C479" s="35">
        <v>240518.0</v>
      </c>
      <c r="D479" s="35" t="s">
        <v>95</v>
      </c>
      <c r="E479" s="34">
        <v>45627.0</v>
      </c>
      <c r="F479" s="36">
        <f t="shared" si="1"/>
        <v>2</v>
      </c>
      <c r="G479" s="34">
        <v>45684.0</v>
      </c>
      <c r="H479" s="36">
        <f t="shared" si="2"/>
        <v>1</v>
      </c>
      <c r="I479" s="35" t="s">
        <v>62</v>
      </c>
      <c r="J479" s="39"/>
      <c r="K479" s="38"/>
      <c r="L479" s="39"/>
      <c r="M479" s="39"/>
      <c r="N479" s="35" t="s">
        <v>17</v>
      </c>
      <c r="O479" s="39"/>
      <c r="P479" s="220"/>
      <c r="Q479" s="61"/>
      <c r="R479" s="61"/>
      <c r="S479" s="61"/>
      <c r="T479" s="61"/>
      <c r="U479" s="80"/>
      <c r="V479" s="80"/>
      <c r="W479" s="80"/>
    </row>
    <row r="480">
      <c r="A480" s="34">
        <v>45705.0</v>
      </c>
      <c r="B480" s="34">
        <v>45716.0</v>
      </c>
      <c r="C480" s="35">
        <v>234273.0</v>
      </c>
      <c r="D480" s="35" t="s">
        <v>95</v>
      </c>
      <c r="E480" s="34">
        <v>45627.0</v>
      </c>
      <c r="F480" s="36">
        <f t="shared" si="1"/>
        <v>2</v>
      </c>
      <c r="G480" s="34">
        <v>45693.0</v>
      </c>
      <c r="H480" s="36">
        <f t="shared" si="2"/>
        <v>0</v>
      </c>
      <c r="I480" s="35" t="s">
        <v>62</v>
      </c>
      <c r="J480" s="39"/>
      <c r="K480" s="38"/>
      <c r="L480" s="39"/>
      <c r="M480" s="39"/>
      <c r="N480" s="35" t="s">
        <v>17</v>
      </c>
      <c r="O480" s="39"/>
      <c r="P480" s="220"/>
      <c r="Q480" s="61"/>
      <c r="R480" s="61"/>
      <c r="S480" s="61"/>
      <c r="T480" s="61"/>
      <c r="U480" s="80"/>
      <c r="V480" s="80"/>
      <c r="W480" s="80"/>
    </row>
    <row r="481">
      <c r="A481" s="34">
        <v>45705.0</v>
      </c>
      <c r="B481" s="34">
        <v>45716.0</v>
      </c>
      <c r="C481" s="35">
        <v>233734.0</v>
      </c>
      <c r="D481" s="35" t="s">
        <v>98</v>
      </c>
      <c r="E481" s="34">
        <v>45597.0</v>
      </c>
      <c r="F481" s="36">
        <f t="shared" si="1"/>
        <v>3</v>
      </c>
      <c r="G481" s="34">
        <v>45543.0</v>
      </c>
      <c r="H481" s="36">
        <f t="shared" si="2"/>
        <v>5</v>
      </c>
      <c r="I481" s="35" t="s">
        <v>62</v>
      </c>
      <c r="J481" s="39"/>
      <c r="K481" s="38"/>
      <c r="L481" s="39"/>
      <c r="M481" s="39"/>
      <c r="N481" s="35" t="s">
        <v>17</v>
      </c>
      <c r="O481" s="39"/>
      <c r="P481" s="220"/>
      <c r="Q481" s="61"/>
      <c r="R481" s="61"/>
      <c r="S481" s="61"/>
      <c r="T481" s="61"/>
      <c r="U481" s="80"/>
      <c r="V481" s="80"/>
      <c r="W481" s="80"/>
    </row>
    <row r="482">
      <c r="A482" s="34">
        <v>45705.0</v>
      </c>
      <c r="B482" s="34">
        <v>45716.0</v>
      </c>
      <c r="C482" s="35">
        <v>210489.0</v>
      </c>
      <c r="D482" s="35" t="s">
        <v>98</v>
      </c>
      <c r="E482" s="34">
        <v>45323.0</v>
      </c>
      <c r="F482" s="36">
        <f t="shared" si="1"/>
        <v>12</v>
      </c>
      <c r="G482" s="34">
        <v>45477.0</v>
      </c>
      <c r="H482" s="36">
        <f t="shared" si="2"/>
        <v>7</v>
      </c>
      <c r="I482" s="35" t="s">
        <v>39</v>
      </c>
      <c r="J482" s="39"/>
      <c r="K482" s="38"/>
      <c r="L482" s="39"/>
      <c r="M482" s="39"/>
      <c r="N482" s="35" t="s">
        <v>17</v>
      </c>
      <c r="O482" s="39"/>
      <c r="P482" s="220"/>
      <c r="Q482" s="61"/>
      <c r="R482" s="61"/>
      <c r="S482" s="61"/>
      <c r="T482" s="61"/>
      <c r="U482" s="80"/>
      <c r="V482" s="80"/>
      <c r="W482" s="80"/>
    </row>
    <row r="483">
      <c r="A483" s="34">
        <v>45705.0</v>
      </c>
      <c r="B483" s="34">
        <v>45716.0</v>
      </c>
      <c r="C483" s="35">
        <v>49726.0</v>
      </c>
      <c r="D483" s="35" t="s">
        <v>99</v>
      </c>
      <c r="E483" s="34">
        <v>43831.0</v>
      </c>
      <c r="F483" s="36">
        <f t="shared" si="1"/>
        <v>61</v>
      </c>
      <c r="G483" s="34">
        <v>43966.0</v>
      </c>
      <c r="H483" s="36">
        <f t="shared" si="2"/>
        <v>57</v>
      </c>
      <c r="I483" s="35" t="s">
        <v>265</v>
      </c>
      <c r="J483" s="39"/>
      <c r="K483" s="38"/>
      <c r="L483" s="39"/>
      <c r="M483" s="39"/>
      <c r="N483" s="35" t="s">
        <v>17</v>
      </c>
      <c r="O483" s="39"/>
      <c r="P483" s="220"/>
      <c r="Q483" s="61"/>
      <c r="R483" s="61"/>
      <c r="S483" s="61"/>
      <c r="T483" s="61"/>
      <c r="U483" s="80"/>
      <c r="V483" s="80"/>
      <c r="W483" s="80"/>
    </row>
    <row r="484">
      <c r="A484" s="34">
        <v>45705.0</v>
      </c>
      <c r="B484" s="34">
        <v>45716.0</v>
      </c>
      <c r="C484" s="35">
        <v>233369.0</v>
      </c>
      <c r="D484" s="35" t="s">
        <v>99</v>
      </c>
      <c r="E484" s="34">
        <v>45566.0</v>
      </c>
      <c r="F484" s="36">
        <f t="shared" si="1"/>
        <v>4</v>
      </c>
      <c r="G484" s="34">
        <v>45603.0</v>
      </c>
      <c r="H484" s="36">
        <f t="shared" si="2"/>
        <v>3</v>
      </c>
      <c r="I484" s="35" t="s">
        <v>46</v>
      </c>
      <c r="J484" s="35" t="s">
        <v>31</v>
      </c>
      <c r="K484" s="38"/>
      <c r="L484" s="39"/>
      <c r="M484" s="39"/>
      <c r="N484" s="35" t="s">
        <v>17</v>
      </c>
      <c r="O484" s="39"/>
      <c r="P484" s="220"/>
      <c r="Q484" s="61"/>
      <c r="R484" s="61"/>
      <c r="S484" s="61"/>
      <c r="T484" s="61"/>
      <c r="U484" s="80"/>
      <c r="V484" s="80"/>
      <c r="W484" s="80"/>
    </row>
    <row r="485">
      <c r="A485" s="34">
        <v>45705.0</v>
      </c>
      <c r="B485" s="34">
        <v>45716.0</v>
      </c>
      <c r="C485" s="35">
        <v>229339.0</v>
      </c>
      <c r="D485" s="35" t="s">
        <v>99</v>
      </c>
      <c r="E485" s="34">
        <v>45474.0</v>
      </c>
      <c r="F485" s="36">
        <f t="shared" si="1"/>
        <v>7</v>
      </c>
      <c r="G485" s="34">
        <v>45562.0</v>
      </c>
      <c r="H485" s="36">
        <f t="shared" si="2"/>
        <v>5</v>
      </c>
      <c r="I485" s="35" t="s">
        <v>62</v>
      </c>
      <c r="J485" s="39"/>
      <c r="K485" s="38"/>
      <c r="L485" s="39"/>
      <c r="M485" s="39"/>
      <c r="N485" s="35" t="s">
        <v>17</v>
      </c>
      <c r="O485" s="39"/>
      <c r="P485" s="220"/>
      <c r="Q485" s="61"/>
      <c r="R485" s="61"/>
      <c r="S485" s="61"/>
      <c r="T485" s="61"/>
      <c r="U485" s="80"/>
      <c r="V485" s="80"/>
      <c r="W485" s="80"/>
    </row>
    <row r="486">
      <c r="A486" s="34">
        <v>45705.0</v>
      </c>
      <c r="B486" s="34">
        <v>45716.0</v>
      </c>
      <c r="C486" s="35">
        <v>241953.0</v>
      </c>
      <c r="D486" s="35" t="s">
        <v>99</v>
      </c>
      <c r="E486" s="34">
        <v>45658.0</v>
      </c>
      <c r="F486" s="36">
        <f t="shared" si="1"/>
        <v>1</v>
      </c>
      <c r="G486" s="34">
        <v>45693.0</v>
      </c>
      <c r="H486" s="36">
        <f t="shared" si="2"/>
        <v>0</v>
      </c>
      <c r="I486" s="35" t="s">
        <v>39</v>
      </c>
      <c r="J486" s="39"/>
      <c r="K486" s="38"/>
      <c r="L486" s="39"/>
      <c r="M486" s="39"/>
      <c r="N486" s="35" t="s">
        <v>17</v>
      </c>
      <c r="O486" s="39"/>
      <c r="P486" s="220"/>
      <c r="Q486" s="61"/>
      <c r="R486" s="61"/>
      <c r="S486" s="61"/>
      <c r="T486" s="61"/>
      <c r="U486" s="80"/>
      <c r="V486" s="80"/>
      <c r="W486" s="80"/>
    </row>
    <row r="487">
      <c r="A487" s="34">
        <v>45705.0</v>
      </c>
      <c r="B487" s="34">
        <v>45716.0</v>
      </c>
      <c r="C487" s="35">
        <v>232433.0</v>
      </c>
      <c r="D487" s="35" t="s">
        <v>99</v>
      </c>
      <c r="E487" s="34">
        <v>45505.0</v>
      </c>
      <c r="F487" s="36">
        <f t="shared" si="1"/>
        <v>6</v>
      </c>
      <c r="G487" s="37">
        <v>45590.0</v>
      </c>
      <c r="H487" s="36">
        <f t="shared" si="2"/>
        <v>4</v>
      </c>
      <c r="I487" s="35" t="s">
        <v>39</v>
      </c>
      <c r="J487" s="39"/>
      <c r="K487" s="38"/>
      <c r="L487" s="39"/>
      <c r="M487" s="39"/>
      <c r="N487" s="35" t="s">
        <v>17</v>
      </c>
      <c r="O487" s="39"/>
      <c r="P487" s="220"/>
      <c r="Q487" s="61"/>
      <c r="R487" s="61"/>
      <c r="S487" s="61"/>
      <c r="T487" s="61"/>
      <c r="U487" s="80"/>
      <c r="V487" s="80"/>
      <c r="W487" s="80"/>
    </row>
    <row r="488">
      <c r="A488" s="34">
        <v>45705.0</v>
      </c>
      <c r="B488" s="34">
        <v>45713.0</v>
      </c>
      <c r="C488" s="35">
        <v>194772.0</v>
      </c>
      <c r="D488" s="35" t="s">
        <v>99</v>
      </c>
      <c r="E488" s="34">
        <v>45231.0</v>
      </c>
      <c r="F488" s="36">
        <f t="shared" si="1"/>
        <v>15</v>
      </c>
      <c r="G488" s="34">
        <v>45265.0</v>
      </c>
      <c r="H488" s="36">
        <f t="shared" si="2"/>
        <v>14</v>
      </c>
      <c r="I488" s="35" t="s">
        <v>39</v>
      </c>
      <c r="J488" s="35">
        <v>535.0</v>
      </c>
      <c r="K488" s="48" t="s">
        <v>652</v>
      </c>
      <c r="L488" s="35" t="s">
        <v>68</v>
      </c>
      <c r="M488" s="108">
        <v>45713.0</v>
      </c>
      <c r="N488" s="35" t="s">
        <v>15</v>
      </c>
      <c r="O488" s="39"/>
      <c r="P488" s="220"/>
      <c r="Q488" s="61"/>
      <c r="R488" s="61"/>
      <c r="S488" s="61"/>
      <c r="T488" s="61"/>
      <c r="U488" s="80"/>
      <c r="V488" s="80"/>
      <c r="W488" s="80"/>
    </row>
    <row r="489">
      <c r="A489" s="34">
        <v>45705.0</v>
      </c>
      <c r="B489" s="34">
        <v>45716.0</v>
      </c>
      <c r="C489" s="35">
        <v>229040.0</v>
      </c>
      <c r="D489" s="35" t="s">
        <v>99</v>
      </c>
      <c r="E489" s="34">
        <v>45536.0</v>
      </c>
      <c r="F489" s="36">
        <f t="shared" si="1"/>
        <v>5</v>
      </c>
      <c r="G489" s="34">
        <v>45569.0</v>
      </c>
      <c r="H489" s="36">
        <f t="shared" si="2"/>
        <v>4</v>
      </c>
      <c r="I489" s="35" t="s">
        <v>39</v>
      </c>
      <c r="J489" s="39"/>
      <c r="K489" s="38"/>
      <c r="L489" s="39"/>
      <c r="M489" s="39"/>
      <c r="N489" s="35" t="s">
        <v>17</v>
      </c>
      <c r="O489" s="39"/>
      <c r="P489" s="220"/>
      <c r="Q489" s="61"/>
      <c r="R489" s="61"/>
      <c r="S489" s="61"/>
      <c r="T489" s="61"/>
      <c r="U489" s="80"/>
      <c r="V489" s="80"/>
      <c r="W489" s="80"/>
    </row>
    <row r="490">
      <c r="A490" s="34">
        <v>45705.0</v>
      </c>
      <c r="B490" s="34">
        <v>45716.0</v>
      </c>
      <c r="C490" s="35">
        <v>236995.0</v>
      </c>
      <c r="D490" s="35" t="s">
        <v>99</v>
      </c>
      <c r="E490" s="34">
        <v>45597.0</v>
      </c>
      <c r="F490" s="36">
        <f t="shared" si="1"/>
        <v>3</v>
      </c>
      <c r="G490" s="37">
        <v>45644.0</v>
      </c>
      <c r="H490" s="36">
        <f t="shared" si="2"/>
        <v>2</v>
      </c>
      <c r="I490" s="35" t="s">
        <v>62</v>
      </c>
      <c r="J490" s="39"/>
      <c r="K490" s="38"/>
      <c r="L490" s="39"/>
      <c r="M490" s="39"/>
      <c r="N490" s="35" t="s">
        <v>17</v>
      </c>
      <c r="O490" s="39"/>
      <c r="P490" s="220"/>
      <c r="Q490" s="61"/>
      <c r="R490" s="61"/>
      <c r="S490" s="61"/>
      <c r="T490" s="61"/>
      <c r="U490" s="80"/>
      <c r="V490" s="80"/>
      <c r="W490" s="80"/>
    </row>
    <row r="491">
      <c r="A491" s="34">
        <v>45705.0</v>
      </c>
      <c r="B491" s="34">
        <v>45716.0</v>
      </c>
      <c r="C491" s="35">
        <v>240298.0</v>
      </c>
      <c r="D491" s="35" t="s">
        <v>99</v>
      </c>
      <c r="E491" s="34">
        <v>45597.0</v>
      </c>
      <c r="F491" s="36">
        <f t="shared" si="1"/>
        <v>3</v>
      </c>
      <c r="G491" s="34">
        <v>45681.0</v>
      </c>
      <c r="H491" s="36">
        <f t="shared" si="2"/>
        <v>1</v>
      </c>
      <c r="I491" s="35" t="s">
        <v>39</v>
      </c>
      <c r="J491" s="39"/>
      <c r="K491" s="38"/>
      <c r="L491" s="39"/>
      <c r="M491" s="39"/>
      <c r="N491" s="35" t="s">
        <v>17</v>
      </c>
      <c r="O491" s="39"/>
      <c r="P491" s="220"/>
      <c r="Q491" s="61"/>
      <c r="R491" s="61"/>
      <c r="S491" s="61"/>
      <c r="T491" s="61"/>
      <c r="U491" s="80"/>
      <c r="V491" s="80"/>
      <c r="W491" s="80"/>
    </row>
    <row r="492">
      <c r="A492" s="34">
        <v>45705.0</v>
      </c>
      <c r="B492" s="34">
        <v>45716.0</v>
      </c>
      <c r="C492" s="35">
        <v>226481.0</v>
      </c>
      <c r="D492" s="35" t="s">
        <v>102</v>
      </c>
      <c r="E492" s="34">
        <v>45505.0</v>
      </c>
      <c r="F492" s="36">
        <f t="shared" si="1"/>
        <v>6</v>
      </c>
      <c r="G492" s="34">
        <v>45534.0</v>
      </c>
      <c r="H492" s="36">
        <f t="shared" si="2"/>
        <v>5</v>
      </c>
      <c r="I492" s="35" t="s">
        <v>39</v>
      </c>
      <c r="J492" s="39"/>
      <c r="K492" s="38"/>
      <c r="L492" s="39"/>
      <c r="M492" s="39"/>
      <c r="N492" s="35" t="s">
        <v>17</v>
      </c>
      <c r="O492" s="39"/>
      <c r="P492" s="220"/>
      <c r="Q492" s="61"/>
      <c r="R492" s="61"/>
      <c r="S492" s="61"/>
      <c r="T492" s="61"/>
      <c r="U492" s="80"/>
      <c r="V492" s="80"/>
      <c r="W492" s="80"/>
    </row>
    <row r="493">
      <c r="A493" s="34">
        <v>45705.0</v>
      </c>
      <c r="B493" s="34">
        <v>45716.0</v>
      </c>
      <c r="C493" s="35">
        <v>236488.0</v>
      </c>
      <c r="D493" s="35" t="s">
        <v>102</v>
      </c>
      <c r="E493" s="34">
        <v>45597.0</v>
      </c>
      <c r="F493" s="36">
        <f t="shared" si="1"/>
        <v>3</v>
      </c>
      <c r="G493" s="34">
        <v>45635.0</v>
      </c>
      <c r="H493" s="36">
        <f t="shared" si="2"/>
        <v>2</v>
      </c>
      <c r="I493" s="35" t="s">
        <v>39</v>
      </c>
      <c r="J493" s="39"/>
      <c r="K493" s="38"/>
      <c r="L493" s="39"/>
      <c r="M493" s="39"/>
      <c r="N493" s="35" t="s">
        <v>17</v>
      </c>
      <c r="O493" s="39"/>
      <c r="P493" s="220"/>
      <c r="Q493" s="61"/>
      <c r="R493" s="61"/>
      <c r="S493" s="61"/>
      <c r="T493" s="61"/>
      <c r="U493" s="80"/>
      <c r="V493" s="80"/>
      <c r="W493" s="80"/>
    </row>
    <row r="494">
      <c r="A494" s="34">
        <v>45705.0</v>
      </c>
      <c r="B494" s="34">
        <v>45716.0</v>
      </c>
      <c r="C494" s="35">
        <v>238265.0</v>
      </c>
      <c r="D494" s="35" t="s">
        <v>102</v>
      </c>
      <c r="E494" s="34">
        <v>45566.0</v>
      </c>
      <c r="F494" s="36">
        <f t="shared" si="1"/>
        <v>4</v>
      </c>
      <c r="G494" s="34">
        <v>45663.0</v>
      </c>
      <c r="H494" s="36">
        <f t="shared" si="2"/>
        <v>1</v>
      </c>
      <c r="I494" s="35" t="s">
        <v>43</v>
      </c>
      <c r="J494" s="39"/>
      <c r="K494" s="38"/>
      <c r="L494" s="39"/>
      <c r="M494" s="39"/>
      <c r="N494" s="35" t="s">
        <v>17</v>
      </c>
      <c r="O494" s="39"/>
      <c r="P494" s="220"/>
      <c r="Q494" s="61"/>
      <c r="R494" s="61"/>
      <c r="S494" s="61"/>
      <c r="T494" s="61"/>
      <c r="U494" s="80"/>
      <c r="V494" s="80"/>
      <c r="W494" s="80"/>
    </row>
    <row r="495">
      <c r="A495" s="34">
        <v>45705.0</v>
      </c>
      <c r="B495" s="34">
        <v>45716.0</v>
      </c>
      <c r="C495" s="35">
        <v>194674.0</v>
      </c>
      <c r="D495" s="35" t="s">
        <v>102</v>
      </c>
      <c r="E495" s="34">
        <v>45231.0</v>
      </c>
      <c r="F495" s="36">
        <f t="shared" si="1"/>
        <v>15</v>
      </c>
      <c r="G495" s="34">
        <v>45261.0</v>
      </c>
      <c r="H495" s="36">
        <f t="shared" si="2"/>
        <v>14</v>
      </c>
      <c r="I495" s="35" t="s">
        <v>39</v>
      </c>
      <c r="J495" s="39"/>
      <c r="K495" s="38"/>
      <c r="L495" s="39"/>
      <c r="M495" s="39"/>
      <c r="N495" s="35" t="s">
        <v>17</v>
      </c>
      <c r="O495" s="39"/>
      <c r="P495" s="220"/>
      <c r="Q495" s="61"/>
      <c r="R495" s="61"/>
      <c r="S495" s="61"/>
      <c r="T495" s="61"/>
      <c r="U495" s="80"/>
      <c r="V495" s="80"/>
      <c r="W495" s="80"/>
    </row>
    <row r="496">
      <c r="A496" s="34">
        <v>45705.0</v>
      </c>
      <c r="B496" s="34">
        <v>45716.0</v>
      </c>
      <c r="C496" s="35">
        <v>220379.0</v>
      </c>
      <c r="D496" s="35" t="s">
        <v>102</v>
      </c>
      <c r="E496" s="34">
        <v>45383.0</v>
      </c>
      <c r="F496" s="36">
        <f t="shared" si="1"/>
        <v>10</v>
      </c>
      <c r="G496" s="34">
        <v>45478.0</v>
      </c>
      <c r="H496" s="36">
        <f t="shared" si="2"/>
        <v>7</v>
      </c>
      <c r="I496" s="35" t="s">
        <v>62</v>
      </c>
      <c r="J496" s="39"/>
      <c r="K496" s="38"/>
      <c r="L496" s="39"/>
      <c r="M496" s="39"/>
      <c r="N496" s="35" t="s">
        <v>17</v>
      </c>
      <c r="O496" s="39"/>
      <c r="P496" s="220"/>
      <c r="Q496" s="61"/>
      <c r="R496" s="61"/>
      <c r="S496" s="61"/>
      <c r="T496" s="61"/>
      <c r="U496" s="80"/>
      <c r="V496" s="80"/>
      <c r="W496" s="80"/>
    </row>
    <row r="497">
      <c r="A497" s="34">
        <v>45705.0</v>
      </c>
      <c r="B497" s="34">
        <v>45716.0</v>
      </c>
      <c r="C497" s="35">
        <v>235571.0</v>
      </c>
      <c r="D497" s="35" t="s">
        <v>102</v>
      </c>
      <c r="E497" s="34">
        <v>45597.0</v>
      </c>
      <c r="F497" s="36">
        <f t="shared" si="1"/>
        <v>3</v>
      </c>
      <c r="G497" s="37">
        <v>45623.0</v>
      </c>
      <c r="H497" s="36">
        <f t="shared" si="2"/>
        <v>3</v>
      </c>
      <c r="I497" s="35" t="s">
        <v>43</v>
      </c>
      <c r="J497" s="39"/>
      <c r="K497" s="38"/>
      <c r="L497" s="39"/>
      <c r="M497" s="39"/>
      <c r="N497" s="35" t="s">
        <v>17</v>
      </c>
      <c r="O497" s="39"/>
      <c r="P497" s="220"/>
      <c r="Q497" s="61"/>
      <c r="R497" s="61"/>
      <c r="S497" s="61"/>
      <c r="T497" s="61"/>
      <c r="U497" s="80"/>
      <c r="V497" s="80"/>
      <c r="W497" s="80"/>
    </row>
    <row r="498">
      <c r="A498" s="34">
        <v>45705.0</v>
      </c>
      <c r="B498" s="34">
        <v>45716.0</v>
      </c>
      <c r="C498" s="35">
        <v>240589.0</v>
      </c>
      <c r="D498" s="35" t="s">
        <v>102</v>
      </c>
      <c r="E498" s="34">
        <v>45658.0</v>
      </c>
      <c r="F498" s="36">
        <f t="shared" si="1"/>
        <v>1</v>
      </c>
      <c r="G498" s="34">
        <v>45688.0</v>
      </c>
      <c r="H498" s="36">
        <f t="shared" si="2"/>
        <v>0</v>
      </c>
      <c r="I498" s="35" t="s">
        <v>62</v>
      </c>
      <c r="J498" s="39"/>
      <c r="K498" s="38"/>
      <c r="L498" s="39"/>
      <c r="M498" s="39"/>
      <c r="N498" s="35" t="s">
        <v>17</v>
      </c>
      <c r="O498" s="39"/>
      <c r="P498" s="220"/>
      <c r="Q498" s="61"/>
      <c r="R498" s="61"/>
      <c r="S498" s="61"/>
      <c r="T498" s="61"/>
      <c r="U498" s="80"/>
      <c r="V498" s="80"/>
      <c r="W498" s="80"/>
    </row>
    <row r="499">
      <c r="A499" s="34">
        <v>45705.0</v>
      </c>
      <c r="B499" s="34">
        <v>45716.0</v>
      </c>
      <c r="C499" s="35">
        <v>222612.0</v>
      </c>
      <c r="D499" s="35" t="s">
        <v>102</v>
      </c>
      <c r="E499" s="34">
        <v>45352.0</v>
      </c>
      <c r="F499" s="36">
        <f t="shared" si="1"/>
        <v>11</v>
      </c>
      <c r="G499" s="34">
        <v>45497.0</v>
      </c>
      <c r="H499" s="36">
        <f t="shared" si="2"/>
        <v>7</v>
      </c>
      <c r="I499" s="35" t="s">
        <v>49</v>
      </c>
      <c r="J499" s="39"/>
      <c r="K499" s="38"/>
      <c r="L499" s="39"/>
      <c r="M499" s="39"/>
      <c r="N499" s="35" t="s">
        <v>17</v>
      </c>
      <c r="O499" s="39"/>
      <c r="P499" s="220"/>
      <c r="Q499" s="61"/>
      <c r="R499" s="61"/>
      <c r="S499" s="61"/>
      <c r="T499" s="61"/>
      <c r="U499" s="80"/>
      <c r="V499" s="80"/>
      <c r="W499" s="80"/>
    </row>
    <row r="500">
      <c r="A500" s="34">
        <v>45705.0</v>
      </c>
      <c r="B500" s="34">
        <v>45716.0</v>
      </c>
      <c r="C500" s="35">
        <v>197365.0</v>
      </c>
      <c r="D500" s="35" t="s">
        <v>102</v>
      </c>
      <c r="E500" s="34">
        <v>45170.0</v>
      </c>
      <c r="F500" s="36">
        <f t="shared" si="1"/>
        <v>17</v>
      </c>
      <c r="G500" s="34">
        <v>45297.0</v>
      </c>
      <c r="H500" s="36">
        <f t="shared" si="2"/>
        <v>13</v>
      </c>
      <c r="I500" s="35" t="s">
        <v>43</v>
      </c>
      <c r="J500" s="39"/>
      <c r="K500" s="38"/>
      <c r="L500" s="39"/>
      <c r="M500" s="39"/>
      <c r="N500" s="35" t="s">
        <v>17</v>
      </c>
      <c r="O500" s="39"/>
      <c r="P500" s="220"/>
      <c r="Q500" s="61"/>
      <c r="R500" s="61"/>
      <c r="S500" s="61"/>
      <c r="T500" s="61"/>
      <c r="U500" s="80"/>
      <c r="V500" s="80"/>
      <c r="W500" s="80"/>
    </row>
    <row r="501">
      <c r="A501" s="34">
        <v>45705.0</v>
      </c>
      <c r="B501" s="34">
        <v>45716.0</v>
      </c>
      <c r="C501" s="35">
        <v>227585.0</v>
      </c>
      <c r="D501" s="35" t="s">
        <v>102</v>
      </c>
      <c r="E501" s="34">
        <v>45536.0</v>
      </c>
      <c r="F501" s="36">
        <f t="shared" si="1"/>
        <v>5</v>
      </c>
      <c r="G501" s="34">
        <v>45552.0</v>
      </c>
      <c r="H501" s="36">
        <f t="shared" si="2"/>
        <v>5</v>
      </c>
      <c r="I501" s="35" t="s">
        <v>39</v>
      </c>
      <c r="J501" s="39"/>
      <c r="K501" s="38"/>
      <c r="L501" s="39"/>
      <c r="M501" s="39"/>
      <c r="N501" s="35" t="s">
        <v>17</v>
      </c>
      <c r="O501" s="39"/>
      <c r="P501" s="220"/>
      <c r="Q501" s="61"/>
      <c r="R501" s="61"/>
      <c r="S501" s="61"/>
      <c r="T501" s="61"/>
      <c r="U501" s="80"/>
      <c r="V501" s="80"/>
      <c r="W501" s="80"/>
    </row>
    <row r="502">
      <c r="A502" s="34">
        <v>45705.0</v>
      </c>
      <c r="B502" s="34">
        <v>45716.0</v>
      </c>
      <c r="C502" s="35">
        <v>228941.0</v>
      </c>
      <c r="D502" s="35" t="s">
        <v>102</v>
      </c>
      <c r="E502" s="34">
        <v>45444.0</v>
      </c>
      <c r="F502" s="36">
        <f t="shared" si="1"/>
        <v>8</v>
      </c>
      <c r="G502" s="34">
        <v>45566.0</v>
      </c>
      <c r="H502" s="36">
        <f t="shared" si="2"/>
        <v>4</v>
      </c>
      <c r="I502" s="35" t="s">
        <v>43</v>
      </c>
      <c r="J502" s="39"/>
      <c r="K502" s="38"/>
      <c r="L502" s="39"/>
      <c r="M502" s="39"/>
      <c r="N502" s="35" t="s">
        <v>17</v>
      </c>
      <c r="O502" s="39"/>
      <c r="P502" s="220"/>
      <c r="Q502" s="61"/>
      <c r="R502" s="61"/>
      <c r="S502" s="61"/>
      <c r="T502" s="61"/>
      <c r="U502" s="80"/>
      <c r="V502" s="80"/>
      <c r="W502" s="80"/>
    </row>
    <row r="503">
      <c r="A503" s="34">
        <v>45705.0</v>
      </c>
      <c r="B503" s="34">
        <v>45716.0</v>
      </c>
      <c r="C503" s="35">
        <v>230388.0</v>
      </c>
      <c r="D503" s="35" t="s">
        <v>102</v>
      </c>
      <c r="E503" s="34">
        <v>45566.0</v>
      </c>
      <c r="F503" s="36">
        <f t="shared" si="1"/>
        <v>4</v>
      </c>
      <c r="G503" s="37">
        <v>45586.0</v>
      </c>
      <c r="H503" s="36">
        <f t="shared" si="2"/>
        <v>4</v>
      </c>
      <c r="I503" s="35" t="s">
        <v>39</v>
      </c>
      <c r="J503" s="39"/>
      <c r="K503" s="38"/>
      <c r="L503" s="39"/>
      <c r="M503" s="39"/>
      <c r="N503" s="35" t="s">
        <v>17</v>
      </c>
      <c r="O503" s="39"/>
      <c r="P503" s="220"/>
      <c r="Q503" s="61"/>
      <c r="R503" s="61"/>
      <c r="S503" s="61"/>
      <c r="T503" s="61"/>
      <c r="U503" s="80"/>
      <c r="V503" s="80"/>
      <c r="W503" s="80"/>
    </row>
    <row r="504">
      <c r="A504" s="34">
        <v>45705.0</v>
      </c>
      <c r="B504" s="34">
        <v>45716.0</v>
      </c>
      <c r="C504" s="35">
        <v>231559.0</v>
      </c>
      <c r="D504" s="35" t="s">
        <v>102</v>
      </c>
      <c r="E504" s="34">
        <v>45566.0</v>
      </c>
      <c r="F504" s="36">
        <f t="shared" si="1"/>
        <v>4</v>
      </c>
      <c r="G504" s="37">
        <v>45587.0</v>
      </c>
      <c r="H504" s="36">
        <f t="shared" si="2"/>
        <v>4</v>
      </c>
      <c r="I504" s="35" t="s">
        <v>62</v>
      </c>
      <c r="J504" s="39"/>
      <c r="K504" s="38"/>
      <c r="L504" s="39"/>
      <c r="M504" s="39"/>
      <c r="N504" s="35" t="s">
        <v>17</v>
      </c>
      <c r="O504" s="39"/>
      <c r="P504" s="220"/>
      <c r="Q504" s="61"/>
      <c r="R504" s="61"/>
      <c r="S504" s="61"/>
      <c r="T504" s="61"/>
      <c r="U504" s="80"/>
      <c r="V504" s="80"/>
      <c r="W504" s="80"/>
    </row>
    <row r="505">
      <c r="A505" s="34">
        <v>45705.0</v>
      </c>
      <c r="B505" s="34">
        <v>45716.0</v>
      </c>
      <c r="C505" s="35">
        <v>219735.0</v>
      </c>
      <c r="D505" s="35" t="s">
        <v>102</v>
      </c>
      <c r="E505" s="34">
        <v>45444.0</v>
      </c>
      <c r="F505" s="36">
        <f t="shared" si="1"/>
        <v>8</v>
      </c>
      <c r="G505" s="34">
        <v>45471.0</v>
      </c>
      <c r="H505" s="36">
        <f t="shared" si="2"/>
        <v>8</v>
      </c>
      <c r="I505" s="35" t="s">
        <v>46</v>
      </c>
      <c r="J505" s="35">
        <v>406.0</v>
      </c>
      <c r="K505" s="38"/>
      <c r="L505" s="39"/>
      <c r="M505" s="39"/>
      <c r="N505" s="35" t="s">
        <v>17</v>
      </c>
      <c r="O505" s="39"/>
      <c r="P505" s="220"/>
      <c r="Q505" s="61"/>
      <c r="R505" s="61"/>
      <c r="S505" s="61"/>
      <c r="T505" s="61"/>
      <c r="U505" s="80"/>
      <c r="V505" s="80"/>
      <c r="W505" s="80"/>
    </row>
    <row r="506">
      <c r="A506" s="34">
        <v>45705.0</v>
      </c>
      <c r="B506" s="34">
        <v>45716.0</v>
      </c>
      <c r="C506" s="35">
        <v>236200.0</v>
      </c>
      <c r="D506" s="35" t="s">
        <v>102</v>
      </c>
      <c r="E506" s="34">
        <v>45597.0</v>
      </c>
      <c r="F506" s="36">
        <f t="shared" si="1"/>
        <v>3</v>
      </c>
      <c r="G506" s="34">
        <v>45630.0</v>
      </c>
      <c r="H506" s="36">
        <f t="shared" si="2"/>
        <v>2</v>
      </c>
      <c r="I506" s="35" t="s">
        <v>39</v>
      </c>
      <c r="J506" s="39"/>
      <c r="K506" s="38"/>
      <c r="L506" s="39"/>
      <c r="M506" s="39"/>
      <c r="N506" s="35" t="s">
        <v>17</v>
      </c>
      <c r="O506" s="39"/>
      <c r="P506" s="220"/>
      <c r="Q506" s="61"/>
      <c r="R506" s="61"/>
      <c r="S506" s="61"/>
      <c r="T506" s="61"/>
      <c r="U506" s="80"/>
      <c r="V506" s="80"/>
      <c r="W506" s="80"/>
    </row>
    <row r="507">
      <c r="A507" s="34">
        <v>45705.0</v>
      </c>
      <c r="B507" s="34">
        <v>45716.0</v>
      </c>
      <c r="C507" s="35">
        <v>235882.0</v>
      </c>
      <c r="D507" s="35" t="s">
        <v>102</v>
      </c>
      <c r="E507" s="34">
        <v>45597.0</v>
      </c>
      <c r="F507" s="36">
        <f t="shared" si="1"/>
        <v>3</v>
      </c>
      <c r="G507" s="37">
        <v>45651.0</v>
      </c>
      <c r="H507" s="36">
        <f t="shared" si="2"/>
        <v>2</v>
      </c>
      <c r="I507" s="35" t="s">
        <v>43</v>
      </c>
      <c r="J507" s="39"/>
      <c r="K507" s="38"/>
      <c r="L507" s="39"/>
      <c r="M507" s="39"/>
      <c r="N507" s="35" t="s">
        <v>17</v>
      </c>
      <c r="O507" s="39"/>
      <c r="P507" s="220"/>
      <c r="Q507" s="61"/>
      <c r="R507" s="61"/>
      <c r="S507" s="61"/>
      <c r="T507" s="61"/>
      <c r="U507" s="80"/>
      <c r="V507" s="80"/>
      <c r="W507" s="80"/>
    </row>
    <row r="508">
      <c r="A508" s="34">
        <v>45705.0</v>
      </c>
      <c r="B508" s="34">
        <v>45716.0</v>
      </c>
      <c r="C508" s="35">
        <v>240160.0</v>
      </c>
      <c r="D508" s="35" t="s">
        <v>102</v>
      </c>
      <c r="E508" s="34">
        <v>45658.0</v>
      </c>
      <c r="F508" s="36">
        <f t="shared" si="1"/>
        <v>1</v>
      </c>
      <c r="G508" s="34">
        <v>45680.0</v>
      </c>
      <c r="H508" s="36">
        <f t="shared" si="2"/>
        <v>1</v>
      </c>
      <c r="I508" s="35" t="s">
        <v>62</v>
      </c>
      <c r="J508" s="39"/>
      <c r="K508" s="38"/>
      <c r="L508" s="39"/>
      <c r="M508" s="39"/>
      <c r="N508" s="35" t="s">
        <v>17</v>
      </c>
      <c r="O508" s="39"/>
      <c r="P508" s="220"/>
      <c r="Q508" s="61"/>
      <c r="R508" s="61"/>
      <c r="S508" s="61"/>
      <c r="T508" s="61"/>
      <c r="U508" s="80"/>
      <c r="V508" s="80"/>
      <c r="W508" s="80"/>
    </row>
    <row r="509">
      <c r="A509" s="34">
        <v>45705.0</v>
      </c>
      <c r="B509" s="34">
        <v>45716.0</v>
      </c>
      <c r="C509" s="35">
        <v>241661.0</v>
      </c>
      <c r="D509" s="35" t="s">
        <v>102</v>
      </c>
      <c r="E509" s="34">
        <v>45658.0</v>
      </c>
      <c r="F509" s="36">
        <f t="shared" si="1"/>
        <v>1</v>
      </c>
      <c r="G509" s="34">
        <v>45694.0</v>
      </c>
      <c r="H509" s="36">
        <f t="shared" si="2"/>
        <v>0</v>
      </c>
      <c r="I509" s="35" t="s">
        <v>49</v>
      </c>
      <c r="J509" s="39"/>
      <c r="K509" s="38"/>
      <c r="L509" s="39"/>
      <c r="M509" s="39"/>
      <c r="N509" s="35" t="s">
        <v>17</v>
      </c>
      <c r="O509" s="39"/>
      <c r="P509" s="220"/>
      <c r="Q509" s="61"/>
      <c r="R509" s="61"/>
      <c r="S509" s="61"/>
      <c r="T509" s="61"/>
      <c r="U509" s="80"/>
      <c r="V509" s="80"/>
      <c r="W509" s="80"/>
    </row>
    <row r="510">
      <c r="A510" s="34">
        <v>45705.0</v>
      </c>
      <c r="B510" s="34">
        <v>45716.0</v>
      </c>
      <c r="C510" s="35">
        <v>106718.0</v>
      </c>
      <c r="D510" s="35" t="s">
        <v>105</v>
      </c>
      <c r="E510" s="34">
        <v>44501.0</v>
      </c>
      <c r="F510" s="36">
        <f t="shared" si="1"/>
        <v>39</v>
      </c>
      <c r="G510" s="37">
        <v>44515.0</v>
      </c>
      <c r="H510" s="36">
        <f t="shared" si="2"/>
        <v>39</v>
      </c>
      <c r="I510" s="35" t="s">
        <v>62</v>
      </c>
      <c r="J510" s="39"/>
      <c r="K510" s="38"/>
      <c r="L510" s="39"/>
      <c r="M510" s="39"/>
      <c r="N510" s="35" t="s">
        <v>17</v>
      </c>
      <c r="O510" s="39"/>
      <c r="P510" s="220"/>
      <c r="Q510" s="61"/>
      <c r="R510" s="61"/>
      <c r="S510" s="61"/>
      <c r="T510" s="61"/>
      <c r="U510" s="80"/>
      <c r="V510" s="80"/>
      <c r="W510" s="80"/>
    </row>
    <row r="511">
      <c r="A511" s="34">
        <v>45705.0</v>
      </c>
      <c r="B511" s="34">
        <v>45716.0</v>
      </c>
      <c r="C511" s="35">
        <v>64498.0</v>
      </c>
      <c r="D511" s="35" t="s">
        <v>105</v>
      </c>
      <c r="E511" s="34">
        <v>43983.0</v>
      </c>
      <c r="F511" s="36">
        <f t="shared" si="1"/>
        <v>56</v>
      </c>
      <c r="G511" s="34">
        <v>44089.0</v>
      </c>
      <c r="H511" s="36">
        <f t="shared" si="2"/>
        <v>53</v>
      </c>
      <c r="I511" s="35" t="s">
        <v>39</v>
      </c>
      <c r="J511" s="35">
        <v>505.0</v>
      </c>
      <c r="K511" s="38"/>
      <c r="L511" s="39"/>
      <c r="M511" s="39"/>
      <c r="N511" s="35" t="s">
        <v>17</v>
      </c>
      <c r="O511" s="39"/>
      <c r="P511" s="220"/>
      <c r="Q511" s="61"/>
      <c r="R511" s="61"/>
      <c r="S511" s="61"/>
      <c r="T511" s="61"/>
      <c r="U511" s="80"/>
      <c r="V511" s="80"/>
      <c r="W511" s="80"/>
    </row>
    <row r="512">
      <c r="A512" s="34">
        <v>45705.0</v>
      </c>
      <c r="B512" s="34">
        <v>45716.0</v>
      </c>
      <c r="C512" s="35">
        <v>207261.0</v>
      </c>
      <c r="D512" s="35" t="s">
        <v>173</v>
      </c>
      <c r="E512" s="34">
        <v>45323.0</v>
      </c>
      <c r="F512" s="36">
        <f t="shared" si="1"/>
        <v>12</v>
      </c>
      <c r="G512" s="34">
        <v>45371.0</v>
      </c>
      <c r="H512" s="36">
        <f t="shared" si="2"/>
        <v>11</v>
      </c>
      <c r="I512" s="35" t="s">
        <v>265</v>
      </c>
      <c r="J512" s="39"/>
      <c r="K512" s="38"/>
      <c r="L512" s="39"/>
      <c r="M512" s="39"/>
      <c r="N512" s="35" t="s">
        <v>17</v>
      </c>
      <c r="O512" s="39"/>
      <c r="P512" s="220"/>
      <c r="Q512" s="61"/>
      <c r="R512" s="61"/>
      <c r="S512" s="61"/>
      <c r="T512" s="61"/>
      <c r="U512" s="80"/>
      <c r="V512" s="80"/>
      <c r="W512" s="80"/>
    </row>
    <row r="513">
      <c r="A513" s="34">
        <v>45705.0</v>
      </c>
      <c r="B513" s="34">
        <v>45709.0</v>
      </c>
      <c r="C513" s="35">
        <v>197756.0</v>
      </c>
      <c r="D513" s="35" t="s">
        <v>173</v>
      </c>
      <c r="E513" s="34">
        <v>45261.0</v>
      </c>
      <c r="F513" s="36">
        <f t="shared" si="1"/>
        <v>14</v>
      </c>
      <c r="G513" s="34">
        <v>45302.0</v>
      </c>
      <c r="H513" s="36">
        <f t="shared" si="2"/>
        <v>13</v>
      </c>
      <c r="I513" s="35" t="s">
        <v>62</v>
      </c>
      <c r="J513" s="35">
        <v>106.0</v>
      </c>
      <c r="K513" s="48">
        <v>7500.0</v>
      </c>
      <c r="L513" s="35" t="s">
        <v>68</v>
      </c>
      <c r="M513" s="108">
        <v>45706.0</v>
      </c>
      <c r="N513" s="35" t="s">
        <v>20</v>
      </c>
      <c r="O513" s="35" t="s">
        <v>761</v>
      </c>
      <c r="P513" s="220"/>
      <c r="Q513" s="61"/>
      <c r="R513" s="61"/>
      <c r="S513" s="61"/>
      <c r="T513" s="61"/>
      <c r="U513" s="80"/>
      <c r="V513" s="80"/>
      <c r="W513" s="80"/>
    </row>
    <row r="514">
      <c r="A514" s="34">
        <v>45705.0</v>
      </c>
      <c r="B514" s="34">
        <v>45716.0</v>
      </c>
      <c r="C514" s="35">
        <v>229090.0</v>
      </c>
      <c r="D514" s="35" t="s">
        <v>173</v>
      </c>
      <c r="E514" s="34">
        <v>45505.0</v>
      </c>
      <c r="F514" s="36">
        <f t="shared" si="1"/>
        <v>6</v>
      </c>
      <c r="G514" s="34">
        <v>45561.0</v>
      </c>
      <c r="H514" s="36">
        <f t="shared" si="2"/>
        <v>5</v>
      </c>
      <c r="I514" s="35" t="s">
        <v>265</v>
      </c>
      <c r="J514" s="39"/>
      <c r="K514" s="38"/>
      <c r="L514" s="39"/>
      <c r="M514" s="39"/>
      <c r="N514" s="35" t="s">
        <v>17</v>
      </c>
      <c r="O514" s="39"/>
      <c r="P514" s="220"/>
      <c r="Q514" s="61"/>
      <c r="R514" s="61"/>
      <c r="S514" s="61"/>
      <c r="T514" s="61"/>
      <c r="U514" s="80"/>
      <c r="V514" s="80"/>
      <c r="W514" s="80"/>
    </row>
    <row r="515">
      <c r="A515" s="34">
        <v>45705.0</v>
      </c>
      <c r="B515" s="34">
        <v>45716.0</v>
      </c>
      <c r="C515" s="35">
        <v>236596.0</v>
      </c>
      <c r="D515" s="35" t="s">
        <v>173</v>
      </c>
      <c r="E515" s="34">
        <v>45536.0</v>
      </c>
      <c r="F515" s="36">
        <f t="shared" si="1"/>
        <v>5</v>
      </c>
      <c r="G515" s="34">
        <v>45635.0</v>
      </c>
      <c r="H515" s="36">
        <f t="shared" si="2"/>
        <v>2</v>
      </c>
      <c r="I515" s="35" t="s">
        <v>62</v>
      </c>
      <c r="J515" s="39"/>
      <c r="K515" s="38"/>
      <c r="L515" s="39"/>
      <c r="M515" s="39"/>
      <c r="N515" s="35" t="s">
        <v>17</v>
      </c>
      <c r="O515" s="39"/>
      <c r="P515" s="220"/>
      <c r="Q515" s="61"/>
      <c r="R515" s="61"/>
      <c r="S515" s="61"/>
      <c r="T515" s="61"/>
      <c r="U515" s="80"/>
      <c r="V515" s="80"/>
      <c r="W515" s="80"/>
    </row>
    <row r="516">
      <c r="A516" s="34">
        <v>45705.0</v>
      </c>
      <c r="B516" s="34">
        <v>45716.0</v>
      </c>
      <c r="C516" s="35">
        <v>224855.0</v>
      </c>
      <c r="D516" s="35" t="s">
        <v>173</v>
      </c>
      <c r="E516" s="34">
        <v>45474.0</v>
      </c>
      <c r="F516" s="36">
        <f t="shared" si="1"/>
        <v>7</v>
      </c>
      <c r="G516" s="34">
        <v>45518.0</v>
      </c>
      <c r="H516" s="36">
        <f t="shared" si="2"/>
        <v>6</v>
      </c>
      <c r="I516" s="35" t="s">
        <v>62</v>
      </c>
      <c r="J516" s="39"/>
      <c r="K516" s="38"/>
      <c r="L516" s="39"/>
      <c r="M516" s="39"/>
      <c r="N516" s="35" t="s">
        <v>17</v>
      </c>
      <c r="O516" s="39"/>
      <c r="P516" s="220"/>
      <c r="Q516" s="61"/>
      <c r="R516" s="61"/>
      <c r="S516" s="61"/>
      <c r="T516" s="61"/>
      <c r="U516" s="80"/>
      <c r="V516" s="80"/>
      <c r="W516" s="80"/>
    </row>
    <row r="517">
      <c r="A517" s="34">
        <v>45705.0</v>
      </c>
      <c r="B517" s="34">
        <v>45716.0</v>
      </c>
      <c r="C517" s="35">
        <v>220222.0</v>
      </c>
      <c r="D517" s="35" t="s">
        <v>173</v>
      </c>
      <c r="E517" s="34">
        <v>45352.0</v>
      </c>
      <c r="F517" s="36">
        <f t="shared" si="1"/>
        <v>11</v>
      </c>
      <c r="G517" s="34">
        <v>45476.0</v>
      </c>
      <c r="H517" s="36">
        <f t="shared" si="2"/>
        <v>7</v>
      </c>
      <c r="I517" s="35" t="s">
        <v>39</v>
      </c>
      <c r="J517" s="39"/>
      <c r="K517" s="38"/>
      <c r="L517" s="39"/>
      <c r="M517" s="39"/>
      <c r="N517" s="35" t="s">
        <v>17</v>
      </c>
      <c r="O517" s="39"/>
      <c r="P517" s="220"/>
      <c r="Q517" s="61"/>
      <c r="R517" s="61"/>
      <c r="S517" s="61"/>
      <c r="T517" s="61"/>
      <c r="U517" s="80"/>
      <c r="V517" s="80"/>
      <c r="W517" s="80"/>
    </row>
    <row r="518">
      <c r="A518" s="34">
        <v>45705.0</v>
      </c>
      <c r="B518" s="34">
        <v>45716.0</v>
      </c>
      <c r="C518" s="35">
        <v>198904.0</v>
      </c>
      <c r="D518" s="35" t="s">
        <v>173</v>
      </c>
      <c r="E518" s="34">
        <v>45231.0</v>
      </c>
      <c r="F518" s="36">
        <f t="shared" si="1"/>
        <v>15</v>
      </c>
      <c r="G518" s="34">
        <v>45307.0</v>
      </c>
      <c r="H518" s="36">
        <f t="shared" si="2"/>
        <v>13</v>
      </c>
      <c r="I518" s="35" t="s">
        <v>39</v>
      </c>
      <c r="J518" s="39"/>
      <c r="K518" s="38"/>
      <c r="L518" s="39"/>
      <c r="M518" s="39"/>
      <c r="N518" s="35" t="s">
        <v>17</v>
      </c>
      <c r="O518" s="39"/>
      <c r="P518" s="220"/>
      <c r="Q518" s="61"/>
      <c r="R518" s="61"/>
      <c r="S518" s="61"/>
      <c r="T518" s="61"/>
      <c r="U518" s="80"/>
      <c r="V518" s="80"/>
      <c r="W518" s="80"/>
    </row>
    <row r="519">
      <c r="A519" s="34">
        <v>45705.0</v>
      </c>
      <c r="B519" s="34">
        <v>45716.0</v>
      </c>
      <c r="C519" s="35">
        <v>226214.0</v>
      </c>
      <c r="D519" s="35" t="s">
        <v>173</v>
      </c>
      <c r="E519" s="34">
        <v>45505.0</v>
      </c>
      <c r="F519" s="36">
        <f t="shared" si="1"/>
        <v>6</v>
      </c>
      <c r="G519" s="34">
        <v>45532.0</v>
      </c>
      <c r="H519" s="36">
        <f t="shared" si="2"/>
        <v>6</v>
      </c>
      <c r="I519" s="35" t="s">
        <v>39</v>
      </c>
      <c r="J519" s="39"/>
      <c r="K519" s="38"/>
      <c r="L519" s="39"/>
      <c r="M519" s="39"/>
      <c r="N519" s="35" t="s">
        <v>17</v>
      </c>
      <c r="O519" s="39"/>
      <c r="P519" s="220"/>
      <c r="Q519" s="61"/>
      <c r="R519" s="61"/>
      <c r="S519" s="61"/>
      <c r="T519" s="61"/>
      <c r="U519" s="80"/>
      <c r="V519" s="80"/>
      <c r="W519" s="80"/>
    </row>
    <row r="520">
      <c r="A520" s="34">
        <v>45705.0</v>
      </c>
      <c r="B520" s="34">
        <v>45716.0</v>
      </c>
      <c r="C520" s="35">
        <v>234672.0</v>
      </c>
      <c r="D520" s="35" t="s">
        <v>173</v>
      </c>
      <c r="E520" s="34">
        <v>45474.0</v>
      </c>
      <c r="F520" s="36">
        <f t="shared" si="1"/>
        <v>7</v>
      </c>
      <c r="G520" s="37">
        <v>45615.0</v>
      </c>
      <c r="H520" s="36">
        <f t="shared" si="2"/>
        <v>3</v>
      </c>
      <c r="I520" s="35" t="s">
        <v>39</v>
      </c>
      <c r="J520" s="39"/>
      <c r="K520" s="38"/>
      <c r="L520" s="39"/>
      <c r="M520" s="39"/>
      <c r="N520" s="35" t="s">
        <v>17</v>
      </c>
      <c r="O520" s="39"/>
      <c r="P520" s="220"/>
      <c r="Q520" s="61"/>
      <c r="R520" s="61"/>
      <c r="S520" s="61"/>
      <c r="T520" s="61"/>
      <c r="U520" s="80"/>
      <c r="V520" s="80"/>
      <c r="W520" s="80"/>
    </row>
    <row r="521">
      <c r="A521" s="34">
        <v>45705.0</v>
      </c>
      <c r="B521" s="34">
        <v>45716.0</v>
      </c>
      <c r="C521" s="35">
        <v>237881.0</v>
      </c>
      <c r="D521" s="35" t="s">
        <v>173</v>
      </c>
      <c r="E521" s="34">
        <v>45627.0</v>
      </c>
      <c r="F521" s="36">
        <f t="shared" si="1"/>
        <v>2</v>
      </c>
      <c r="G521" s="37">
        <v>45654.0</v>
      </c>
      <c r="H521" s="36">
        <f t="shared" si="2"/>
        <v>2</v>
      </c>
      <c r="I521" s="35" t="s">
        <v>62</v>
      </c>
      <c r="J521" s="39"/>
      <c r="K521" s="38"/>
      <c r="L521" s="39"/>
      <c r="M521" s="39"/>
      <c r="N521" s="35" t="s">
        <v>17</v>
      </c>
      <c r="O521" s="39"/>
      <c r="P521" s="220"/>
      <c r="Q521" s="61"/>
      <c r="R521" s="61"/>
      <c r="S521" s="61"/>
      <c r="T521" s="61"/>
      <c r="U521" s="80"/>
      <c r="V521" s="80"/>
      <c r="W521" s="80"/>
    </row>
    <row r="522">
      <c r="A522" s="34">
        <v>45705.0</v>
      </c>
      <c r="B522" s="34">
        <v>45716.0</v>
      </c>
      <c r="C522" s="35">
        <v>239567.0</v>
      </c>
      <c r="D522" s="35" t="s">
        <v>173</v>
      </c>
      <c r="E522" s="34">
        <v>45597.0</v>
      </c>
      <c r="F522" s="36">
        <f t="shared" si="1"/>
        <v>3</v>
      </c>
      <c r="G522" s="34">
        <v>45672.0</v>
      </c>
      <c r="H522" s="36">
        <f t="shared" si="2"/>
        <v>1</v>
      </c>
      <c r="I522" s="35" t="s">
        <v>39</v>
      </c>
      <c r="J522" s="39"/>
      <c r="K522" s="38"/>
      <c r="L522" s="39"/>
      <c r="M522" s="39"/>
      <c r="N522" s="35" t="s">
        <v>17</v>
      </c>
      <c r="O522" s="39"/>
      <c r="P522" s="220"/>
      <c r="Q522" s="61"/>
      <c r="R522" s="61"/>
      <c r="S522" s="61"/>
      <c r="T522" s="61"/>
      <c r="U522" s="80"/>
      <c r="V522" s="80"/>
      <c r="W522" s="80"/>
    </row>
    <row r="523">
      <c r="A523" s="34">
        <v>45705.0</v>
      </c>
      <c r="B523" s="34">
        <v>45716.0</v>
      </c>
      <c r="C523" s="35">
        <v>240225.0</v>
      </c>
      <c r="D523" s="35" t="s">
        <v>173</v>
      </c>
      <c r="E523" s="34">
        <v>45658.0</v>
      </c>
      <c r="F523" s="36">
        <f t="shared" si="1"/>
        <v>1</v>
      </c>
      <c r="G523" s="34">
        <v>45678.0</v>
      </c>
      <c r="H523" s="36">
        <f t="shared" si="2"/>
        <v>1</v>
      </c>
      <c r="I523" s="35" t="s">
        <v>39</v>
      </c>
      <c r="J523" s="39"/>
      <c r="K523" s="38"/>
      <c r="L523" s="39"/>
      <c r="M523" s="39"/>
      <c r="N523" s="35" t="s">
        <v>17</v>
      </c>
      <c r="O523" s="39"/>
      <c r="P523" s="220"/>
      <c r="Q523" s="61"/>
      <c r="R523" s="61"/>
      <c r="S523" s="61"/>
      <c r="T523" s="61"/>
      <c r="U523" s="80"/>
      <c r="V523" s="80"/>
      <c r="W523" s="80"/>
    </row>
    <row r="524">
      <c r="A524" s="34">
        <v>45705.0</v>
      </c>
      <c r="B524" s="34">
        <v>45716.0</v>
      </c>
      <c r="C524" s="35">
        <v>241526.0</v>
      </c>
      <c r="D524" s="35" t="s">
        <v>173</v>
      </c>
      <c r="E524" s="34">
        <v>45627.0</v>
      </c>
      <c r="F524" s="36">
        <f t="shared" si="1"/>
        <v>2</v>
      </c>
      <c r="G524" s="34">
        <v>45688.0</v>
      </c>
      <c r="H524" s="36">
        <f t="shared" si="2"/>
        <v>0</v>
      </c>
      <c r="I524" s="35" t="s">
        <v>39</v>
      </c>
      <c r="J524" s="39"/>
      <c r="K524" s="38"/>
      <c r="L524" s="39"/>
      <c r="M524" s="39"/>
      <c r="N524" s="35" t="s">
        <v>17</v>
      </c>
      <c r="O524" s="39"/>
      <c r="P524" s="220"/>
      <c r="Q524" s="61"/>
      <c r="R524" s="61"/>
      <c r="S524" s="61"/>
      <c r="T524" s="61"/>
      <c r="U524" s="80"/>
      <c r="V524" s="80"/>
      <c r="W524" s="80"/>
    </row>
    <row r="525">
      <c r="A525" s="34">
        <v>45705.0</v>
      </c>
      <c r="B525" s="34">
        <v>45716.0</v>
      </c>
      <c r="C525" s="35">
        <v>242231.0</v>
      </c>
      <c r="D525" s="35" t="s">
        <v>173</v>
      </c>
      <c r="E525" s="34">
        <v>45658.0</v>
      </c>
      <c r="F525" s="36">
        <f t="shared" si="1"/>
        <v>1</v>
      </c>
      <c r="G525" s="34">
        <v>45695.0</v>
      </c>
      <c r="H525" s="36">
        <f t="shared" si="2"/>
        <v>0</v>
      </c>
      <c r="I525" s="35" t="s">
        <v>62</v>
      </c>
      <c r="J525" s="39"/>
      <c r="K525" s="38"/>
      <c r="L525" s="39"/>
      <c r="M525" s="39"/>
      <c r="N525" s="35" t="s">
        <v>17</v>
      </c>
      <c r="O525" s="39"/>
      <c r="P525" s="220"/>
      <c r="Q525" s="61"/>
      <c r="R525" s="61"/>
      <c r="S525" s="61"/>
      <c r="T525" s="61"/>
      <c r="U525" s="80"/>
      <c r="V525" s="80"/>
      <c r="W525" s="80"/>
    </row>
    <row r="526">
      <c r="A526" s="34">
        <v>45705.0</v>
      </c>
      <c r="B526" s="34">
        <v>45716.0</v>
      </c>
      <c r="C526" s="35">
        <v>241406.0</v>
      </c>
      <c r="D526" s="35" t="s">
        <v>106</v>
      </c>
      <c r="E526" s="34">
        <v>45627.0</v>
      </c>
      <c r="F526" s="36">
        <f t="shared" si="1"/>
        <v>2</v>
      </c>
      <c r="G526" s="34">
        <v>45688.0</v>
      </c>
      <c r="H526" s="36">
        <f t="shared" si="2"/>
        <v>0</v>
      </c>
      <c r="I526" s="35" t="s">
        <v>39</v>
      </c>
      <c r="J526" s="39"/>
      <c r="K526" s="38"/>
      <c r="L526" s="39"/>
      <c r="M526" s="39"/>
      <c r="N526" s="35" t="s">
        <v>17</v>
      </c>
      <c r="O526" s="39"/>
      <c r="P526" s="220"/>
      <c r="Q526" s="61"/>
      <c r="R526" s="61"/>
      <c r="S526" s="61"/>
      <c r="T526" s="61"/>
      <c r="U526" s="80"/>
      <c r="V526" s="80"/>
      <c r="W526" s="80"/>
    </row>
    <row r="527">
      <c r="A527" s="34">
        <v>45705.0</v>
      </c>
      <c r="B527" s="34">
        <v>45716.0</v>
      </c>
      <c r="C527" s="35">
        <v>211027.0</v>
      </c>
      <c r="D527" s="35" t="s">
        <v>106</v>
      </c>
      <c r="E527" s="34">
        <v>45261.0</v>
      </c>
      <c r="F527" s="36">
        <f t="shared" si="1"/>
        <v>14</v>
      </c>
      <c r="G527" s="34">
        <v>45400.0</v>
      </c>
      <c r="H527" s="36">
        <f t="shared" si="2"/>
        <v>10</v>
      </c>
      <c r="I527" s="35" t="s">
        <v>39</v>
      </c>
      <c r="J527" s="39"/>
      <c r="K527" s="38"/>
      <c r="L527" s="39"/>
      <c r="M527" s="39"/>
      <c r="N527" s="35" t="s">
        <v>17</v>
      </c>
      <c r="O527" s="39"/>
      <c r="P527" s="220"/>
      <c r="Q527" s="61"/>
      <c r="R527" s="61"/>
      <c r="S527" s="61"/>
      <c r="T527" s="61"/>
      <c r="U527" s="80"/>
      <c r="V527" s="80"/>
      <c r="W527" s="80"/>
    </row>
    <row r="528">
      <c r="A528" s="34">
        <v>45705.0</v>
      </c>
      <c r="B528" s="34">
        <v>45716.0</v>
      </c>
      <c r="C528" s="35">
        <v>218372.0</v>
      </c>
      <c r="D528" s="35" t="s">
        <v>106</v>
      </c>
      <c r="E528" s="34">
        <v>45413.0</v>
      </c>
      <c r="F528" s="36">
        <f t="shared" si="1"/>
        <v>9</v>
      </c>
      <c r="G528" s="34">
        <v>45461.0</v>
      </c>
      <c r="H528" s="36">
        <f t="shared" si="2"/>
        <v>8</v>
      </c>
      <c r="I528" s="35" t="s">
        <v>39</v>
      </c>
      <c r="J528" s="39"/>
      <c r="K528" s="38"/>
      <c r="L528" s="39"/>
      <c r="M528" s="39"/>
      <c r="N528" s="35" t="s">
        <v>17</v>
      </c>
      <c r="O528" s="39"/>
      <c r="P528" s="220"/>
      <c r="Q528" s="61"/>
      <c r="R528" s="61"/>
      <c r="S528" s="61"/>
      <c r="T528" s="61"/>
      <c r="U528" s="80"/>
      <c r="V528" s="80"/>
      <c r="W528" s="80"/>
    </row>
    <row r="529">
      <c r="A529" s="34">
        <v>45705.0</v>
      </c>
      <c r="B529" s="34">
        <v>45716.0</v>
      </c>
      <c r="C529" s="35">
        <v>222677.0</v>
      </c>
      <c r="D529" s="35" t="s">
        <v>106</v>
      </c>
      <c r="E529" s="34">
        <v>45474.0</v>
      </c>
      <c r="F529" s="36">
        <f t="shared" si="1"/>
        <v>7</v>
      </c>
      <c r="G529" s="34">
        <v>45497.0</v>
      </c>
      <c r="H529" s="36">
        <f t="shared" si="2"/>
        <v>7</v>
      </c>
      <c r="I529" s="35" t="s">
        <v>62</v>
      </c>
      <c r="J529" s="39"/>
      <c r="K529" s="38"/>
      <c r="L529" s="39"/>
      <c r="M529" s="39"/>
      <c r="N529" s="35" t="s">
        <v>17</v>
      </c>
      <c r="O529" s="39"/>
      <c r="P529" s="220"/>
      <c r="Q529" s="61"/>
      <c r="R529" s="61"/>
      <c r="S529" s="61"/>
      <c r="T529" s="61"/>
      <c r="U529" s="80"/>
      <c r="V529" s="80"/>
      <c r="W529" s="80"/>
    </row>
    <row r="530">
      <c r="A530" s="34">
        <v>45705.0</v>
      </c>
      <c r="B530" s="34">
        <v>45716.0</v>
      </c>
      <c r="C530" s="35">
        <v>226630.0</v>
      </c>
      <c r="D530" s="35" t="s">
        <v>106</v>
      </c>
      <c r="E530" s="34">
        <v>45505.0</v>
      </c>
      <c r="F530" s="36">
        <f t="shared" si="1"/>
        <v>6</v>
      </c>
      <c r="G530" s="34">
        <v>45539.0</v>
      </c>
      <c r="H530" s="36">
        <f t="shared" si="2"/>
        <v>5</v>
      </c>
      <c r="I530" s="35" t="s">
        <v>62</v>
      </c>
      <c r="J530" s="39"/>
      <c r="K530" s="38"/>
      <c r="L530" s="39"/>
      <c r="M530" s="39"/>
      <c r="N530" s="35" t="s">
        <v>17</v>
      </c>
      <c r="O530" s="39"/>
      <c r="P530" s="220"/>
      <c r="Q530" s="61"/>
      <c r="R530" s="61"/>
      <c r="S530" s="61"/>
      <c r="T530" s="61"/>
      <c r="U530" s="80"/>
      <c r="V530" s="80"/>
      <c r="W530" s="80"/>
    </row>
    <row r="531">
      <c r="A531" s="34">
        <v>45705.0</v>
      </c>
      <c r="B531" s="34">
        <v>45716.0</v>
      </c>
      <c r="C531" s="35">
        <v>230250.0</v>
      </c>
      <c r="D531" s="35" t="s">
        <v>106</v>
      </c>
      <c r="E531" s="34">
        <v>45566.0</v>
      </c>
      <c r="F531" s="36">
        <f t="shared" si="1"/>
        <v>4</v>
      </c>
      <c r="G531" s="37">
        <v>45575.0</v>
      </c>
      <c r="H531" s="36">
        <f t="shared" si="2"/>
        <v>4</v>
      </c>
      <c r="I531" s="35" t="s">
        <v>39</v>
      </c>
      <c r="J531" s="39"/>
      <c r="K531" s="38"/>
      <c r="L531" s="39"/>
      <c r="M531" s="39"/>
      <c r="N531" s="35" t="s">
        <v>17</v>
      </c>
      <c r="O531" s="39"/>
      <c r="P531" s="220"/>
      <c r="Q531" s="61"/>
      <c r="R531" s="61"/>
      <c r="S531" s="61"/>
      <c r="T531" s="61"/>
      <c r="U531" s="80"/>
      <c r="V531" s="80"/>
      <c r="W531" s="80"/>
    </row>
    <row r="532">
      <c r="A532" s="34">
        <v>45705.0</v>
      </c>
      <c r="B532" s="34">
        <v>45716.0</v>
      </c>
      <c r="C532" s="35">
        <v>233641.0</v>
      </c>
      <c r="D532" s="35" t="s">
        <v>106</v>
      </c>
      <c r="E532" s="34">
        <v>45566.0</v>
      </c>
      <c r="F532" s="36">
        <f t="shared" si="1"/>
        <v>4</v>
      </c>
      <c r="G532" s="34">
        <v>45603.0</v>
      </c>
      <c r="H532" s="36">
        <f t="shared" si="2"/>
        <v>3</v>
      </c>
      <c r="I532" s="35" t="s">
        <v>275</v>
      </c>
      <c r="J532" s="39"/>
      <c r="K532" s="38"/>
      <c r="L532" s="39"/>
      <c r="M532" s="39"/>
      <c r="N532" s="35" t="s">
        <v>17</v>
      </c>
      <c r="O532" s="39"/>
      <c r="P532" s="220"/>
      <c r="Q532" s="61"/>
      <c r="R532" s="61"/>
      <c r="S532" s="61"/>
      <c r="T532" s="61"/>
      <c r="U532" s="80"/>
      <c r="V532" s="80"/>
      <c r="W532" s="80"/>
    </row>
    <row r="533">
      <c r="A533" s="34">
        <v>45705.0</v>
      </c>
      <c r="B533" s="34">
        <v>45716.0</v>
      </c>
      <c r="C533" s="35">
        <v>235066.0</v>
      </c>
      <c r="D533" s="35" t="s">
        <v>106</v>
      </c>
      <c r="E533" s="34">
        <v>45597.0</v>
      </c>
      <c r="F533" s="36">
        <f t="shared" si="1"/>
        <v>3</v>
      </c>
      <c r="G533" s="37">
        <v>45622.0</v>
      </c>
      <c r="H533" s="36">
        <f t="shared" si="2"/>
        <v>3</v>
      </c>
      <c r="I533" s="35" t="s">
        <v>62</v>
      </c>
      <c r="J533" s="39"/>
      <c r="K533" s="38"/>
      <c r="L533" s="39"/>
      <c r="M533" s="39"/>
      <c r="N533" s="35" t="s">
        <v>17</v>
      </c>
      <c r="O533" s="39"/>
      <c r="P533" s="220"/>
      <c r="Q533" s="61"/>
      <c r="R533" s="61"/>
      <c r="S533" s="61"/>
      <c r="T533" s="61"/>
      <c r="U533" s="80"/>
      <c r="V533" s="80"/>
      <c r="W533" s="80"/>
    </row>
    <row r="534">
      <c r="A534" s="34">
        <v>45705.0</v>
      </c>
      <c r="B534" s="34">
        <v>45716.0</v>
      </c>
      <c r="C534" s="35">
        <v>238170.0</v>
      </c>
      <c r="D534" s="35" t="s">
        <v>106</v>
      </c>
      <c r="E534" s="34">
        <v>45627.0</v>
      </c>
      <c r="F534" s="36">
        <f t="shared" si="1"/>
        <v>2</v>
      </c>
      <c r="G534" s="34">
        <v>45664.0</v>
      </c>
      <c r="H534" s="36">
        <f t="shared" si="2"/>
        <v>1</v>
      </c>
      <c r="I534" s="35" t="s">
        <v>46</v>
      </c>
      <c r="J534" s="35" t="s">
        <v>31</v>
      </c>
      <c r="K534" s="38"/>
      <c r="L534" s="39"/>
      <c r="M534" s="39"/>
      <c r="N534" s="35" t="s">
        <v>17</v>
      </c>
      <c r="O534" s="39"/>
      <c r="P534" s="220"/>
      <c r="Q534" s="61"/>
      <c r="R534" s="61"/>
      <c r="S534" s="61"/>
      <c r="T534" s="61"/>
      <c r="U534" s="80"/>
      <c r="V534" s="80"/>
      <c r="W534" s="80"/>
    </row>
    <row r="535">
      <c r="A535" s="34">
        <v>45705.0</v>
      </c>
      <c r="B535" s="34">
        <v>45716.0</v>
      </c>
      <c r="C535" s="35">
        <v>240671.0</v>
      </c>
      <c r="D535" s="35" t="s">
        <v>106</v>
      </c>
      <c r="E535" s="34">
        <v>45566.0</v>
      </c>
      <c r="F535" s="36">
        <f t="shared" si="1"/>
        <v>4</v>
      </c>
      <c r="G535" s="34">
        <v>45681.0</v>
      </c>
      <c r="H535" s="36">
        <f t="shared" si="2"/>
        <v>1</v>
      </c>
      <c r="I535" s="35" t="s">
        <v>62</v>
      </c>
      <c r="J535" s="39"/>
      <c r="K535" s="38"/>
      <c r="L535" s="39"/>
      <c r="M535" s="39"/>
      <c r="N535" s="35" t="s">
        <v>17</v>
      </c>
      <c r="O535" s="39"/>
      <c r="P535" s="220"/>
      <c r="Q535" s="61"/>
      <c r="R535" s="61"/>
      <c r="S535" s="61"/>
      <c r="T535" s="61"/>
      <c r="U535" s="80"/>
      <c r="V535" s="80"/>
      <c r="W535" s="80"/>
    </row>
    <row r="536">
      <c r="A536" s="34">
        <v>45705.0</v>
      </c>
      <c r="B536" s="34">
        <v>45716.0</v>
      </c>
      <c r="C536" s="35">
        <v>226638.0</v>
      </c>
      <c r="D536" s="35" t="s">
        <v>106</v>
      </c>
      <c r="E536" s="34">
        <v>45505.0</v>
      </c>
      <c r="F536" s="36">
        <f t="shared" si="1"/>
        <v>6</v>
      </c>
      <c r="G536" s="34">
        <v>45538.0</v>
      </c>
      <c r="H536" s="36">
        <f t="shared" si="2"/>
        <v>5</v>
      </c>
      <c r="I536" s="35" t="s">
        <v>62</v>
      </c>
      <c r="J536" s="39"/>
      <c r="K536" s="38"/>
      <c r="L536" s="39"/>
      <c r="M536" s="39"/>
      <c r="N536" s="35" t="s">
        <v>17</v>
      </c>
      <c r="O536" s="39"/>
      <c r="P536" s="220"/>
      <c r="Q536" s="61"/>
      <c r="R536" s="61"/>
      <c r="S536" s="61"/>
      <c r="T536" s="61"/>
      <c r="U536" s="80"/>
      <c r="V536" s="80"/>
      <c r="W536" s="80"/>
    </row>
    <row r="537">
      <c r="A537" s="34">
        <v>45705.0</v>
      </c>
      <c r="B537" s="34">
        <v>45716.0</v>
      </c>
      <c r="C537" s="35">
        <v>80407.0</v>
      </c>
      <c r="D537" s="35" t="s">
        <v>109</v>
      </c>
      <c r="E537" s="34">
        <v>44013.0</v>
      </c>
      <c r="F537" s="36">
        <f t="shared" si="1"/>
        <v>55</v>
      </c>
      <c r="G537" s="34">
        <v>44277.0</v>
      </c>
      <c r="H537" s="36">
        <f t="shared" si="2"/>
        <v>47</v>
      </c>
      <c r="I537" s="35" t="s">
        <v>39</v>
      </c>
      <c r="J537" s="35" t="s">
        <v>31</v>
      </c>
      <c r="K537" s="38"/>
      <c r="L537" s="39"/>
      <c r="M537" s="39"/>
      <c r="N537" s="35" t="s">
        <v>17</v>
      </c>
      <c r="O537" s="35" t="s">
        <v>762</v>
      </c>
      <c r="P537" s="220"/>
      <c r="Q537" s="61"/>
      <c r="R537" s="61"/>
      <c r="S537" s="61"/>
      <c r="T537" s="61"/>
      <c r="U537" s="80"/>
      <c r="V537" s="80"/>
      <c r="W537" s="80"/>
    </row>
    <row r="538">
      <c r="A538" s="34">
        <v>45705.0</v>
      </c>
      <c r="B538" s="34">
        <v>45716.0</v>
      </c>
      <c r="C538" s="35">
        <v>186925.0</v>
      </c>
      <c r="D538" s="35" t="s">
        <v>109</v>
      </c>
      <c r="E538" s="34">
        <v>45108.0</v>
      </c>
      <c r="F538" s="36">
        <f t="shared" si="1"/>
        <v>19</v>
      </c>
      <c r="G538" s="34">
        <v>45190.0</v>
      </c>
      <c r="H538" s="36">
        <f t="shared" si="2"/>
        <v>17</v>
      </c>
      <c r="I538" s="35" t="s">
        <v>67</v>
      </c>
      <c r="J538" s="39"/>
      <c r="K538" s="38"/>
      <c r="L538" s="39"/>
      <c r="M538" s="39"/>
      <c r="N538" s="35" t="s">
        <v>17</v>
      </c>
      <c r="O538" s="39"/>
      <c r="P538" s="220"/>
      <c r="Q538" s="61"/>
      <c r="R538" s="61"/>
      <c r="S538" s="61"/>
      <c r="T538" s="61"/>
      <c r="U538" s="80"/>
      <c r="V538" s="80"/>
      <c r="W538" s="80"/>
    </row>
    <row r="539">
      <c r="A539" s="34">
        <v>45705.0</v>
      </c>
      <c r="B539" s="34">
        <v>45716.0</v>
      </c>
      <c r="C539" s="35">
        <v>230043.0</v>
      </c>
      <c r="D539" s="35" t="s">
        <v>109</v>
      </c>
      <c r="E539" s="34">
        <v>45536.0</v>
      </c>
      <c r="F539" s="36">
        <f t="shared" si="1"/>
        <v>5</v>
      </c>
      <c r="G539" s="34">
        <v>45569.0</v>
      </c>
      <c r="H539" s="36">
        <f t="shared" si="2"/>
        <v>4</v>
      </c>
      <c r="I539" s="35" t="s">
        <v>43</v>
      </c>
      <c r="J539" s="39"/>
      <c r="K539" s="38"/>
      <c r="L539" s="39"/>
      <c r="M539" s="39"/>
      <c r="N539" s="35" t="s">
        <v>17</v>
      </c>
      <c r="O539" s="39"/>
      <c r="P539" s="220"/>
      <c r="Q539" s="61"/>
      <c r="R539" s="61"/>
      <c r="S539" s="61"/>
      <c r="T539" s="61"/>
      <c r="U539" s="80"/>
      <c r="V539" s="80"/>
      <c r="W539" s="80"/>
    </row>
    <row r="540">
      <c r="A540" s="34">
        <v>45705.0</v>
      </c>
      <c r="B540" s="34">
        <v>45716.0</v>
      </c>
      <c r="C540" s="35">
        <v>176052.0</v>
      </c>
      <c r="D540" s="35" t="s">
        <v>108</v>
      </c>
      <c r="E540" s="34">
        <v>45047.0</v>
      </c>
      <c r="F540" s="36">
        <f t="shared" si="1"/>
        <v>21</v>
      </c>
      <c r="G540" s="34">
        <v>45103.0</v>
      </c>
      <c r="H540" s="36">
        <f t="shared" si="2"/>
        <v>20</v>
      </c>
      <c r="I540" s="35" t="s">
        <v>62</v>
      </c>
      <c r="J540" s="39"/>
      <c r="K540" s="38"/>
      <c r="L540" s="39"/>
      <c r="M540" s="39"/>
      <c r="N540" s="35" t="s">
        <v>17</v>
      </c>
      <c r="O540" s="39"/>
      <c r="P540" s="220"/>
      <c r="Q540" s="61"/>
      <c r="R540" s="61"/>
      <c r="S540" s="61"/>
      <c r="T540" s="61"/>
      <c r="U540" s="80"/>
      <c r="V540" s="80"/>
      <c r="W540" s="80"/>
    </row>
    <row r="541">
      <c r="A541" s="168">
        <v>45705.0</v>
      </c>
      <c r="B541" s="34">
        <v>45716.0</v>
      </c>
      <c r="C541" s="232">
        <v>200461.0</v>
      </c>
      <c r="D541" s="232"/>
      <c r="E541" s="168">
        <v>45292.0</v>
      </c>
      <c r="F541" s="233">
        <f t="shared" si="1"/>
        <v>13</v>
      </c>
      <c r="G541" s="168">
        <v>45320.0</v>
      </c>
      <c r="H541" s="233">
        <f t="shared" si="2"/>
        <v>12</v>
      </c>
      <c r="I541" s="232" t="s">
        <v>49</v>
      </c>
      <c r="J541" s="234"/>
      <c r="K541" s="235"/>
      <c r="L541" s="234"/>
      <c r="M541" s="234"/>
      <c r="N541" s="232" t="s">
        <v>17</v>
      </c>
      <c r="O541" s="39"/>
      <c r="P541" s="220"/>
      <c r="Q541" s="61"/>
      <c r="R541" s="61"/>
      <c r="S541" s="61"/>
      <c r="T541" s="61"/>
      <c r="U541" s="80"/>
      <c r="V541" s="80"/>
      <c r="W541" s="80"/>
    </row>
    <row r="542">
      <c r="A542" s="34">
        <v>45705.0</v>
      </c>
      <c r="B542" s="34">
        <v>45716.0</v>
      </c>
      <c r="C542" s="35">
        <v>233224.0</v>
      </c>
      <c r="D542" s="35" t="s">
        <v>110</v>
      </c>
      <c r="E542" s="34">
        <v>45474.0</v>
      </c>
      <c r="F542" s="36">
        <f t="shared" si="1"/>
        <v>7</v>
      </c>
      <c r="G542" s="34">
        <v>45543.0</v>
      </c>
      <c r="H542" s="36">
        <f t="shared" si="2"/>
        <v>5</v>
      </c>
      <c r="I542" s="35" t="s">
        <v>43</v>
      </c>
      <c r="J542" s="39"/>
      <c r="K542" s="38"/>
      <c r="L542" s="39"/>
      <c r="M542" s="39"/>
      <c r="N542" s="35" t="s">
        <v>17</v>
      </c>
      <c r="O542" s="39"/>
      <c r="P542" s="220"/>
      <c r="Q542" s="61"/>
      <c r="R542" s="61"/>
      <c r="S542" s="61"/>
      <c r="T542" s="61"/>
      <c r="U542" s="80"/>
      <c r="V542" s="80"/>
      <c r="W542" s="80"/>
    </row>
    <row r="543">
      <c r="A543" s="34">
        <v>45705.0</v>
      </c>
      <c r="B543" s="34">
        <v>45716.0</v>
      </c>
      <c r="C543" s="35">
        <v>200820.0</v>
      </c>
      <c r="D543" s="35" t="s">
        <v>110</v>
      </c>
      <c r="E543" s="34">
        <v>45292.0</v>
      </c>
      <c r="F543" s="36">
        <f t="shared" si="1"/>
        <v>13</v>
      </c>
      <c r="G543" s="34">
        <v>45338.0</v>
      </c>
      <c r="H543" s="36">
        <f t="shared" si="2"/>
        <v>12</v>
      </c>
      <c r="I543" s="35" t="s">
        <v>49</v>
      </c>
      <c r="J543" s="39"/>
      <c r="K543" s="38"/>
      <c r="L543" s="39"/>
      <c r="M543" s="39"/>
      <c r="N543" s="35" t="s">
        <v>17</v>
      </c>
      <c r="O543" s="39"/>
      <c r="P543" s="220"/>
      <c r="Q543" s="61"/>
      <c r="R543" s="61"/>
      <c r="S543" s="61"/>
      <c r="T543" s="61"/>
      <c r="U543" s="80"/>
      <c r="V543" s="80"/>
      <c r="W543" s="80"/>
    </row>
    <row r="544">
      <c r="A544" s="34">
        <v>45705.0</v>
      </c>
      <c r="B544" s="34">
        <v>45716.0</v>
      </c>
      <c r="C544" s="35">
        <v>234575.0</v>
      </c>
      <c r="D544" s="35" t="s">
        <v>110</v>
      </c>
      <c r="E544" s="34">
        <v>45566.0</v>
      </c>
      <c r="F544" s="36">
        <f t="shared" si="1"/>
        <v>4</v>
      </c>
      <c r="G544" s="37">
        <v>45625.0</v>
      </c>
      <c r="H544" s="36">
        <f t="shared" si="2"/>
        <v>2</v>
      </c>
      <c r="I544" s="35" t="s">
        <v>43</v>
      </c>
      <c r="J544" s="39"/>
      <c r="K544" s="38"/>
      <c r="L544" s="39"/>
      <c r="M544" s="39"/>
      <c r="N544" s="35" t="s">
        <v>17</v>
      </c>
      <c r="O544" s="39"/>
      <c r="P544" s="220"/>
      <c r="Q544" s="61"/>
      <c r="R544" s="61"/>
      <c r="S544" s="61"/>
      <c r="T544" s="61"/>
      <c r="U544" s="80"/>
      <c r="V544" s="80"/>
      <c r="W544" s="80"/>
    </row>
    <row r="545">
      <c r="A545" s="34">
        <v>45705.0</v>
      </c>
      <c r="B545" s="34">
        <v>45716.0</v>
      </c>
      <c r="C545" s="35">
        <v>133834.0</v>
      </c>
      <c r="D545" s="35" t="s">
        <v>110</v>
      </c>
      <c r="E545" s="34">
        <v>44652.0</v>
      </c>
      <c r="F545" s="36">
        <f t="shared" si="1"/>
        <v>34</v>
      </c>
      <c r="G545" s="34">
        <v>44782.0</v>
      </c>
      <c r="H545" s="36">
        <f t="shared" si="2"/>
        <v>30</v>
      </c>
      <c r="I545" s="35" t="s">
        <v>131</v>
      </c>
      <c r="J545" s="39"/>
      <c r="K545" s="38"/>
      <c r="L545" s="39"/>
      <c r="M545" s="39"/>
      <c r="N545" s="35" t="s">
        <v>17</v>
      </c>
      <c r="O545" s="39"/>
      <c r="P545" s="220"/>
      <c r="Q545" s="61"/>
      <c r="R545" s="61"/>
      <c r="S545" s="61"/>
      <c r="T545" s="61"/>
      <c r="U545" s="80"/>
      <c r="V545" s="80"/>
      <c r="W545" s="80"/>
    </row>
    <row r="546">
      <c r="A546" s="34">
        <v>45705.0</v>
      </c>
      <c r="B546" s="34">
        <v>45716.0</v>
      </c>
      <c r="C546" s="35">
        <v>224528.0</v>
      </c>
      <c r="D546" s="35" t="s">
        <v>110</v>
      </c>
      <c r="E546" s="34">
        <v>45474.0</v>
      </c>
      <c r="F546" s="36">
        <f t="shared" si="1"/>
        <v>7</v>
      </c>
      <c r="G546" s="34">
        <v>45517.0</v>
      </c>
      <c r="H546" s="36">
        <f t="shared" si="2"/>
        <v>6</v>
      </c>
      <c r="I546" s="35" t="s">
        <v>39</v>
      </c>
      <c r="J546" s="39"/>
      <c r="K546" s="38"/>
      <c r="L546" s="39"/>
      <c r="M546" s="39"/>
      <c r="N546" s="35" t="s">
        <v>17</v>
      </c>
      <c r="O546" s="39"/>
      <c r="P546" s="220"/>
      <c r="Q546" s="61"/>
      <c r="R546" s="61"/>
      <c r="S546" s="61"/>
      <c r="T546" s="61"/>
      <c r="U546" s="80"/>
      <c r="V546" s="80"/>
      <c r="W546" s="80"/>
    </row>
    <row r="547">
      <c r="A547" s="34">
        <v>45705.0</v>
      </c>
      <c r="B547" s="34">
        <v>45716.0</v>
      </c>
      <c r="C547" s="35">
        <v>216022.0</v>
      </c>
      <c r="D547" s="35" t="s">
        <v>110</v>
      </c>
      <c r="E547" s="34">
        <v>45627.0</v>
      </c>
      <c r="F547" s="36">
        <f t="shared" si="1"/>
        <v>2</v>
      </c>
      <c r="G547" s="37">
        <v>45651.0</v>
      </c>
      <c r="H547" s="36">
        <f t="shared" si="2"/>
        <v>2</v>
      </c>
      <c r="I547" s="35" t="s">
        <v>62</v>
      </c>
      <c r="J547" s="39"/>
      <c r="K547" s="38"/>
      <c r="L547" s="39"/>
      <c r="M547" s="39"/>
      <c r="N547" s="35" t="s">
        <v>17</v>
      </c>
      <c r="O547" s="39"/>
      <c r="P547" s="220"/>
      <c r="Q547" s="61"/>
      <c r="R547" s="61"/>
      <c r="S547" s="61"/>
      <c r="T547" s="61"/>
      <c r="U547" s="80"/>
      <c r="V547" s="80"/>
      <c r="W547" s="80"/>
    </row>
    <row r="548">
      <c r="A548" s="34">
        <v>45705.0</v>
      </c>
      <c r="B548" s="34">
        <v>45716.0</v>
      </c>
      <c r="C548" s="35">
        <v>240534.0</v>
      </c>
      <c r="D548" s="35" t="s">
        <v>110</v>
      </c>
      <c r="E548" s="34">
        <v>45658.0</v>
      </c>
      <c r="F548" s="36">
        <f t="shared" si="1"/>
        <v>1</v>
      </c>
      <c r="G548" s="34">
        <v>45691.0</v>
      </c>
      <c r="H548" s="36">
        <f t="shared" si="2"/>
        <v>0</v>
      </c>
      <c r="I548" s="35" t="s">
        <v>39</v>
      </c>
      <c r="J548" s="39"/>
      <c r="K548" s="38"/>
      <c r="L548" s="39"/>
      <c r="M548" s="39"/>
      <c r="N548" s="35" t="s">
        <v>17</v>
      </c>
      <c r="O548" s="39"/>
      <c r="P548" s="220"/>
      <c r="Q548" s="61"/>
      <c r="R548" s="61"/>
      <c r="S548" s="61"/>
      <c r="T548" s="61"/>
      <c r="U548" s="80"/>
      <c r="V548" s="80"/>
      <c r="W548" s="80"/>
    </row>
    <row r="549">
      <c r="A549" s="34">
        <v>45705.0</v>
      </c>
      <c r="B549" s="34">
        <v>45716.0</v>
      </c>
      <c r="C549" s="35">
        <v>214840.0</v>
      </c>
      <c r="D549" s="35" t="s">
        <v>113</v>
      </c>
      <c r="E549" s="34">
        <v>45352.0</v>
      </c>
      <c r="F549" s="36">
        <f t="shared" si="1"/>
        <v>11</v>
      </c>
      <c r="G549" s="34">
        <v>45429.0</v>
      </c>
      <c r="H549" s="36">
        <f t="shared" si="2"/>
        <v>9</v>
      </c>
      <c r="I549" s="35" t="s">
        <v>62</v>
      </c>
      <c r="J549" s="39"/>
      <c r="K549" s="38"/>
      <c r="L549" s="39"/>
      <c r="M549" s="39"/>
      <c r="N549" s="35" t="s">
        <v>17</v>
      </c>
      <c r="O549" s="39"/>
      <c r="P549" s="220"/>
      <c r="Q549" s="61"/>
      <c r="R549" s="61"/>
      <c r="S549" s="61"/>
      <c r="T549" s="61"/>
      <c r="U549" s="80"/>
      <c r="V549" s="80"/>
      <c r="W549" s="80"/>
    </row>
    <row r="550">
      <c r="A550" s="34">
        <v>45705.0</v>
      </c>
      <c r="B550" s="34">
        <v>45716.0</v>
      </c>
      <c r="C550" s="35">
        <v>216174.0</v>
      </c>
      <c r="D550" s="35" t="s">
        <v>113</v>
      </c>
      <c r="E550" s="34">
        <v>45413.0</v>
      </c>
      <c r="F550" s="36">
        <f t="shared" si="1"/>
        <v>9</v>
      </c>
      <c r="G550" s="34">
        <v>45447.0</v>
      </c>
      <c r="H550" s="36">
        <f t="shared" si="2"/>
        <v>8</v>
      </c>
      <c r="I550" s="35" t="s">
        <v>39</v>
      </c>
      <c r="J550" s="39"/>
      <c r="K550" s="38"/>
      <c r="L550" s="39"/>
      <c r="M550" s="39"/>
      <c r="N550" s="35" t="s">
        <v>17</v>
      </c>
      <c r="O550" s="39"/>
      <c r="P550" s="220"/>
      <c r="Q550" s="61"/>
      <c r="R550" s="61"/>
      <c r="S550" s="61"/>
      <c r="T550" s="61"/>
      <c r="U550" s="80"/>
      <c r="V550" s="80"/>
      <c r="W550" s="80"/>
    </row>
    <row r="551">
      <c r="A551" s="34">
        <v>45705.0</v>
      </c>
      <c r="B551" s="34">
        <v>45716.0</v>
      </c>
      <c r="C551" s="35">
        <v>218856.0</v>
      </c>
      <c r="D551" s="35" t="s">
        <v>113</v>
      </c>
      <c r="E551" s="34">
        <v>45413.0</v>
      </c>
      <c r="F551" s="36">
        <f t="shared" si="1"/>
        <v>9</v>
      </c>
      <c r="G551" s="34">
        <v>45464.0</v>
      </c>
      <c r="H551" s="36">
        <f t="shared" si="2"/>
        <v>8</v>
      </c>
      <c r="I551" s="35" t="s">
        <v>39</v>
      </c>
      <c r="J551" s="39"/>
      <c r="K551" s="38"/>
      <c r="L551" s="39"/>
      <c r="M551" s="39"/>
      <c r="N551" s="35" t="s">
        <v>17</v>
      </c>
      <c r="O551" s="39"/>
      <c r="P551" s="220"/>
      <c r="Q551" s="61"/>
      <c r="R551" s="61"/>
      <c r="S551" s="61"/>
      <c r="T551" s="61"/>
      <c r="U551" s="80"/>
      <c r="V551" s="80"/>
      <c r="W551" s="80"/>
    </row>
    <row r="552">
      <c r="A552" s="34">
        <v>45705.0</v>
      </c>
      <c r="B552" s="34">
        <v>45716.0</v>
      </c>
      <c r="C552" s="35">
        <v>225881.0</v>
      </c>
      <c r="D552" s="35" t="s">
        <v>114</v>
      </c>
      <c r="E552" s="34">
        <v>45505.0</v>
      </c>
      <c r="F552" s="36">
        <f t="shared" si="1"/>
        <v>6</v>
      </c>
      <c r="G552" s="34">
        <v>45527.0</v>
      </c>
      <c r="H552" s="36">
        <f t="shared" si="2"/>
        <v>6</v>
      </c>
      <c r="I552" s="35" t="s">
        <v>62</v>
      </c>
      <c r="J552" s="39"/>
      <c r="K552" s="38"/>
      <c r="L552" s="39"/>
      <c r="M552" s="39"/>
      <c r="N552" s="35" t="s">
        <v>17</v>
      </c>
      <c r="O552" s="39"/>
      <c r="P552" s="220"/>
      <c r="Q552" s="61"/>
      <c r="R552" s="61"/>
      <c r="S552" s="61"/>
      <c r="T552" s="61"/>
      <c r="U552" s="80"/>
      <c r="V552" s="80"/>
      <c r="W552" s="80"/>
    </row>
    <row r="553">
      <c r="A553" s="34">
        <v>45705.0</v>
      </c>
      <c r="B553" s="34">
        <v>45716.0</v>
      </c>
      <c r="C553" s="35">
        <v>232309.0</v>
      </c>
      <c r="D553" s="35" t="s">
        <v>114</v>
      </c>
      <c r="E553" s="34">
        <v>45474.0</v>
      </c>
      <c r="F553" s="36">
        <f t="shared" si="1"/>
        <v>7</v>
      </c>
      <c r="G553" s="37">
        <v>45589.0</v>
      </c>
      <c r="H553" s="36">
        <f t="shared" si="2"/>
        <v>4</v>
      </c>
      <c r="I553" s="35" t="s">
        <v>62</v>
      </c>
      <c r="J553" s="39"/>
      <c r="K553" s="38"/>
      <c r="L553" s="39"/>
      <c r="M553" s="39"/>
      <c r="N553" s="35" t="s">
        <v>17</v>
      </c>
      <c r="O553" s="39"/>
      <c r="P553" s="220"/>
      <c r="Q553" s="61"/>
      <c r="R553" s="61"/>
      <c r="S553" s="61"/>
      <c r="T553" s="61"/>
      <c r="U553" s="80"/>
      <c r="V553" s="80"/>
      <c r="W553" s="80"/>
    </row>
    <row r="554">
      <c r="A554" s="34">
        <v>45705.0</v>
      </c>
      <c r="B554" s="34">
        <v>45716.0</v>
      </c>
      <c r="C554" s="35">
        <v>238681.0</v>
      </c>
      <c r="D554" s="35" t="s">
        <v>114</v>
      </c>
      <c r="E554" s="34">
        <v>45536.0</v>
      </c>
      <c r="F554" s="36">
        <f t="shared" si="1"/>
        <v>5</v>
      </c>
      <c r="G554" s="34">
        <v>45665.0</v>
      </c>
      <c r="H554" s="36">
        <f t="shared" si="2"/>
        <v>1</v>
      </c>
      <c r="I554" s="35" t="s">
        <v>39</v>
      </c>
      <c r="J554" s="39"/>
      <c r="K554" s="38"/>
      <c r="L554" s="39"/>
      <c r="M554" s="39"/>
      <c r="N554" s="35" t="s">
        <v>17</v>
      </c>
      <c r="O554" s="39"/>
      <c r="P554" s="220"/>
      <c r="Q554" s="61"/>
      <c r="R554" s="61"/>
      <c r="S554" s="61"/>
      <c r="T554" s="61"/>
      <c r="U554" s="80"/>
      <c r="V554" s="80"/>
      <c r="W554" s="80"/>
    </row>
    <row r="555">
      <c r="A555" s="34">
        <v>45705.0</v>
      </c>
      <c r="B555" s="34">
        <v>45716.0</v>
      </c>
      <c r="C555" s="35">
        <v>223312.0</v>
      </c>
      <c r="D555" s="35" t="s">
        <v>114</v>
      </c>
      <c r="E555" s="34">
        <v>45413.0</v>
      </c>
      <c r="F555" s="36">
        <f t="shared" si="1"/>
        <v>9</v>
      </c>
      <c r="G555" s="34">
        <v>45504.0</v>
      </c>
      <c r="H555" s="36">
        <f t="shared" si="2"/>
        <v>6</v>
      </c>
      <c r="I555" s="35" t="s">
        <v>39</v>
      </c>
      <c r="J555" s="39"/>
      <c r="K555" s="38"/>
      <c r="L555" s="39"/>
      <c r="M555" s="39"/>
      <c r="N555" s="35" t="s">
        <v>17</v>
      </c>
      <c r="O555" s="39"/>
      <c r="P555" s="220"/>
      <c r="Q555" s="61"/>
      <c r="R555" s="61"/>
      <c r="S555" s="61"/>
      <c r="T555" s="61"/>
      <c r="U555" s="80"/>
      <c r="V555" s="80"/>
      <c r="W555" s="80"/>
    </row>
    <row r="556">
      <c r="A556" s="34">
        <v>45705.0</v>
      </c>
      <c r="B556" s="34">
        <v>45716.0</v>
      </c>
      <c r="C556" s="35">
        <v>235657.0</v>
      </c>
      <c r="D556" s="35" t="s">
        <v>114</v>
      </c>
      <c r="E556" s="34">
        <v>45597.0</v>
      </c>
      <c r="F556" s="36">
        <f t="shared" si="1"/>
        <v>3</v>
      </c>
      <c r="G556" s="37">
        <v>45624.0</v>
      </c>
      <c r="H556" s="36">
        <f t="shared" si="2"/>
        <v>3</v>
      </c>
      <c r="I556" s="35" t="s">
        <v>49</v>
      </c>
      <c r="J556" s="39"/>
      <c r="K556" s="38"/>
      <c r="L556" s="39"/>
      <c r="M556" s="39"/>
      <c r="N556" s="35" t="s">
        <v>17</v>
      </c>
      <c r="O556" s="39"/>
      <c r="P556" s="220"/>
      <c r="Q556" s="61"/>
      <c r="R556" s="61"/>
      <c r="S556" s="61"/>
      <c r="T556" s="61"/>
      <c r="U556" s="80"/>
      <c r="V556" s="80"/>
      <c r="W556" s="80"/>
    </row>
    <row r="557">
      <c r="A557" s="34">
        <v>45705.0</v>
      </c>
      <c r="B557" s="34">
        <v>45716.0</v>
      </c>
      <c r="C557" s="35">
        <v>237777.0</v>
      </c>
      <c r="D557" s="35" t="s">
        <v>114</v>
      </c>
      <c r="E557" s="34">
        <v>45597.0</v>
      </c>
      <c r="F557" s="36">
        <f t="shared" si="1"/>
        <v>3</v>
      </c>
      <c r="G557" s="37">
        <v>45653.0</v>
      </c>
      <c r="H557" s="36">
        <f t="shared" si="2"/>
        <v>2</v>
      </c>
      <c r="I557" s="35" t="s">
        <v>43</v>
      </c>
      <c r="J557" s="39"/>
      <c r="K557" s="38"/>
      <c r="L557" s="39"/>
      <c r="M557" s="39"/>
      <c r="N557" s="35" t="s">
        <v>17</v>
      </c>
      <c r="O557" s="39"/>
      <c r="P557" s="220"/>
      <c r="Q557" s="61"/>
      <c r="R557" s="61"/>
      <c r="S557" s="61"/>
      <c r="T557" s="61"/>
      <c r="U557" s="80"/>
      <c r="V557" s="80"/>
      <c r="W557" s="80"/>
    </row>
    <row r="558">
      <c r="A558" s="34">
        <v>45705.0</v>
      </c>
      <c r="B558" s="34">
        <v>45716.0</v>
      </c>
      <c r="C558" s="35">
        <v>239678.0</v>
      </c>
      <c r="D558" s="35" t="s">
        <v>114</v>
      </c>
      <c r="E558" s="34">
        <v>45474.0</v>
      </c>
      <c r="F558" s="36">
        <f t="shared" si="1"/>
        <v>7</v>
      </c>
      <c r="G558" s="34">
        <v>45673.0</v>
      </c>
      <c r="H558" s="36">
        <f t="shared" si="2"/>
        <v>1</v>
      </c>
      <c r="I558" s="35" t="s">
        <v>39</v>
      </c>
      <c r="J558" s="39"/>
      <c r="K558" s="38"/>
      <c r="L558" s="39"/>
      <c r="M558" s="39"/>
      <c r="N558" s="35" t="s">
        <v>17</v>
      </c>
      <c r="O558" s="39"/>
      <c r="P558" s="220"/>
      <c r="Q558" s="61"/>
      <c r="R558" s="61"/>
      <c r="S558" s="61"/>
      <c r="T558" s="61"/>
      <c r="U558" s="80"/>
      <c r="V558" s="80"/>
      <c r="W558" s="80"/>
    </row>
    <row r="559">
      <c r="A559" s="34">
        <v>45705.0</v>
      </c>
      <c r="B559" s="34">
        <v>45716.0</v>
      </c>
      <c r="C559" s="35">
        <v>242117.0</v>
      </c>
      <c r="D559" s="35" t="s">
        <v>114</v>
      </c>
      <c r="E559" s="34">
        <v>45627.0</v>
      </c>
      <c r="F559" s="36">
        <f t="shared" si="1"/>
        <v>2</v>
      </c>
      <c r="G559" s="34">
        <v>45694.0</v>
      </c>
      <c r="H559" s="36">
        <f t="shared" si="2"/>
        <v>0</v>
      </c>
      <c r="I559" s="35" t="s">
        <v>62</v>
      </c>
      <c r="J559" s="39"/>
      <c r="K559" s="38"/>
      <c r="L559" s="39"/>
      <c r="M559" s="39"/>
      <c r="N559" s="35" t="s">
        <v>17</v>
      </c>
      <c r="O559" s="39"/>
      <c r="P559" s="220"/>
      <c r="Q559" s="61"/>
      <c r="R559" s="61"/>
      <c r="S559" s="61"/>
      <c r="T559" s="61"/>
      <c r="U559" s="80"/>
      <c r="V559" s="80"/>
      <c r="W559" s="80"/>
    </row>
    <row r="560">
      <c r="A560" s="34">
        <v>45705.0</v>
      </c>
      <c r="B560" s="34">
        <v>45716.0</v>
      </c>
      <c r="C560" s="35">
        <v>85181.0</v>
      </c>
      <c r="D560" s="35" t="s">
        <v>115</v>
      </c>
      <c r="E560" s="34">
        <v>44197.0</v>
      </c>
      <c r="F560" s="36">
        <f t="shared" si="1"/>
        <v>49</v>
      </c>
      <c r="G560" s="34">
        <v>44313.0</v>
      </c>
      <c r="H560" s="36">
        <f t="shared" si="2"/>
        <v>46</v>
      </c>
      <c r="I560" s="35" t="s">
        <v>62</v>
      </c>
      <c r="J560" s="39"/>
      <c r="K560" s="38"/>
      <c r="L560" s="39"/>
      <c r="M560" s="39"/>
      <c r="N560" s="35" t="s">
        <v>17</v>
      </c>
      <c r="O560" s="39"/>
      <c r="P560" s="220"/>
      <c r="Q560" s="61"/>
      <c r="R560" s="61"/>
      <c r="S560" s="61"/>
      <c r="T560" s="61"/>
      <c r="U560" s="80"/>
      <c r="V560" s="80"/>
      <c r="W560" s="80"/>
    </row>
    <row r="561">
      <c r="A561" s="34">
        <v>45705.0</v>
      </c>
      <c r="B561" s="34">
        <v>45716.0</v>
      </c>
      <c r="C561" s="35">
        <v>152139.0</v>
      </c>
      <c r="D561" s="35" t="s">
        <v>115</v>
      </c>
      <c r="E561" s="34">
        <v>44835.0</v>
      </c>
      <c r="F561" s="36">
        <f t="shared" si="1"/>
        <v>28</v>
      </c>
      <c r="G561" s="37">
        <v>44893.0</v>
      </c>
      <c r="H561" s="36">
        <f t="shared" si="2"/>
        <v>27</v>
      </c>
      <c r="I561" s="35" t="s">
        <v>62</v>
      </c>
      <c r="J561" s="39"/>
      <c r="K561" s="38"/>
      <c r="L561" s="39"/>
      <c r="M561" s="39"/>
      <c r="N561" s="35" t="s">
        <v>17</v>
      </c>
      <c r="O561" s="39"/>
      <c r="P561" s="220"/>
      <c r="Q561" s="61"/>
      <c r="R561" s="61"/>
      <c r="S561" s="61"/>
      <c r="T561" s="61"/>
      <c r="U561" s="80"/>
      <c r="V561" s="80"/>
      <c r="W561" s="80"/>
    </row>
    <row r="562">
      <c r="A562" s="34">
        <v>45705.0</v>
      </c>
      <c r="B562" s="34">
        <v>45716.0</v>
      </c>
      <c r="C562" s="35">
        <v>206258.0</v>
      </c>
      <c r="D562" s="35" t="s">
        <v>115</v>
      </c>
      <c r="E562" s="34">
        <v>45108.0</v>
      </c>
      <c r="F562" s="36">
        <f t="shared" si="1"/>
        <v>19</v>
      </c>
      <c r="G562" s="34">
        <v>45385.0</v>
      </c>
      <c r="H562" s="36">
        <f t="shared" si="2"/>
        <v>10</v>
      </c>
      <c r="I562" s="35" t="s">
        <v>62</v>
      </c>
      <c r="J562" s="39"/>
      <c r="K562" s="38"/>
      <c r="L562" s="39"/>
      <c r="M562" s="39"/>
      <c r="N562" s="35" t="s">
        <v>17</v>
      </c>
      <c r="O562" s="39"/>
      <c r="P562" s="220"/>
      <c r="Q562" s="61"/>
      <c r="R562" s="61"/>
      <c r="S562" s="61"/>
      <c r="T562" s="61"/>
      <c r="U562" s="80"/>
      <c r="V562" s="80"/>
      <c r="W562" s="80"/>
    </row>
    <row r="563">
      <c r="A563" s="34">
        <v>45705.0</v>
      </c>
      <c r="B563" s="34">
        <v>45716.0</v>
      </c>
      <c r="C563" s="35">
        <v>175888.0</v>
      </c>
      <c r="D563" s="35" t="s">
        <v>115</v>
      </c>
      <c r="E563" s="34">
        <v>42278.0</v>
      </c>
      <c r="F563" s="36">
        <f t="shared" si="1"/>
        <v>112</v>
      </c>
      <c r="G563" s="34">
        <v>45100.0</v>
      </c>
      <c r="H563" s="36">
        <f t="shared" si="2"/>
        <v>20</v>
      </c>
      <c r="I563" s="35" t="s">
        <v>62</v>
      </c>
      <c r="J563" s="35">
        <v>107.0</v>
      </c>
      <c r="K563" s="38"/>
      <c r="L563" s="39"/>
      <c r="M563" s="39"/>
      <c r="N563" s="35" t="s">
        <v>17</v>
      </c>
      <c r="O563" s="39"/>
      <c r="P563" s="220"/>
      <c r="Q563" s="61"/>
      <c r="R563" s="61"/>
      <c r="S563" s="61"/>
      <c r="T563" s="61"/>
      <c r="U563" s="80"/>
      <c r="V563" s="80"/>
      <c r="W563" s="80"/>
    </row>
    <row r="564">
      <c r="A564" s="34">
        <v>45705.0</v>
      </c>
      <c r="B564" s="34">
        <v>45716.0</v>
      </c>
      <c r="C564" s="35">
        <v>191016.0</v>
      </c>
      <c r="D564" s="35" t="s">
        <v>115</v>
      </c>
      <c r="E564" s="34">
        <v>45170.0</v>
      </c>
      <c r="F564" s="36">
        <f t="shared" si="1"/>
        <v>17</v>
      </c>
      <c r="G564" s="34">
        <v>45231.0</v>
      </c>
      <c r="H564" s="36">
        <f t="shared" si="2"/>
        <v>15</v>
      </c>
      <c r="I564" s="35" t="s">
        <v>39</v>
      </c>
      <c r="J564" s="39"/>
      <c r="K564" s="38"/>
      <c r="L564" s="39"/>
      <c r="M564" s="39"/>
      <c r="N564" s="35" t="s">
        <v>17</v>
      </c>
      <c r="O564" s="39"/>
      <c r="P564" s="220"/>
      <c r="Q564" s="61"/>
      <c r="R564" s="61"/>
      <c r="S564" s="61"/>
      <c r="T564" s="61"/>
      <c r="U564" s="80"/>
      <c r="V564" s="80"/>
      <c r="W564" s="80"/>
    </row>
    <row r="565">
      <c r="A565" s="34">
        <v>45705.0</v>
      </c>
      <c r="B565" s="34">
        <v>45716.0</v>
      </c>
      <c r="C565" s="35">
        <v>211898.0</v>
      </c>
      <c r="D565" s="35" t="s">
        <v>115</v>
      </c>
      <c r="E565" s="34">
        <v>45200.0</v>
      </c>
      <c r="F565" s="36">
        <f t="shared" si="1"/>
        <v>16</v>
      </c>
      <c r="G565" s="34">
        <v>45408.0</v>
      </c>
      <c r="H565" s="36">
        <f t="shared" si="2"/>
        <v>10</v>
      </c>
      <c r="I565" s="35" t="s">
        <v>62</v>
      </c>
      <c r="J565" s="39"/>
      <c r="K565" s="38"/>
      <c r="L565" s="39"/>
      <c r="M565" s="39"/>
      <c r="N565" s="35" t="s">
        <v>17</v>
      </c>
      <c r="O565" s="39"/>
      <c r="P565" s="220"/>
      <c r="Q565" s="61"/>
      <c r="R565" s="61"/>
      <c r="S565" s="61"/>
      <c r="T565" s="61"/>
      <c r="U565" s="80"/>
      <c r="V565" s="80"/>
      <c r="W565" s="80"/>
    </row>
    <row r="566">
      <c r="A566" s="34">
        <v>45705.0</v>
      </c>
      <c r="B566" s="34">
        <v>45716.0</v>
      </c>
      <c r="C566" s="35">
        <v>224877.0</v>
      </c>
      <c r="D566" s="35" t="s">
        <v>115</v>
      </c>
      <c r="E566" s="34">
        <v>45474.0</v>
      </c>
      <c r="F566" s="36">
        <f t="shared" si="1"/>
        <v>7</v>
      </c>
      <c r="G566" s="34">
        <v>45527.0</v>
      </c>
      <c r="H566" s="36">
        <f t="shared" si="2"/>
        <v>6</v>
      </c>
      <c r="I566" s="35" t="s">
        <v>39</v>
      </c>
      <c r="J566" s="39"/>
      <c r="K566" s="38"/>
      <c r="L566" s="39"/>
      <c r="M566" s="39"/>
      <c r="N566" s="35" t="s">
        <v>17</v>
      </c>
      <c r="O566" s="39"/>
      <c r="P566" s="220"/>
      <c r="Q566" s="61"/>
      <c r="R566" s="61"/>
      <c r="S566" s="61"/>
      <c r="T566" s="61"/>
      <c r="U566" s="80"/>
      <c r="V566" s="80"/>
      <c r="W566" s="80"/>
    </row>
    <row r="567">
      <c r="A567" s="34">
        <v>45705.0</v>
      </c>
      <c r="B567" s="34">
        <v>45716.0</v>
      </c>
      <c r="C567" s="35">
        <v>232844.0</v>
      </c>
      <c r="D567" s="35" t="s">
        <v>115</v>
      </c>
      <c r="E567" s="34">
        <v>45413.0</v>
      </c>
      <c r="F567" s="36">
        <f t="shared" si="1"/>
        <v>9</v>
      </c>
      <c r="G567" s="37">
        <v>45595.0</v>
      </c>
      <c r="H567" s="36">
        <f t="shared" si="2"/>
        <v>3</v>
      </c>
      <c r="I567" s="35" t="s">
        <v>39</v>
      </c>
      <c r="J567" s="39"/>
      <c r="K567" s="38"/>
      <c r="L567" s="39"/>
      <c r="M567" s="39"/>
      <c r="N567" s="35" t="s">
        <v>17</v>
      </c>
      <c r="O567" s="39"/>
      <c r="P567" s="220"/>
      <c r="Q567" s="61"/>
      <c r="R567" s="61"/>
      <c r="S567" s="61"/>
      <c r="T567" s="61"/>
      <c r="U567" s="80"/>
      <c r="V567" s="80"/>
      <c r="W567" s="80"/>
    </row>
    <row r="568">
      <c r="A568" s="34">
        <v>45705.0</v>
      </c>
      <c r="B568" s="34">
        <v>45716.0</v>
      </c>
      <c r="C568" s="35">
        <v>235127.0</v>
      </c>
      <c r="D568" s="35" t="s">
        <v>115</v>
      </c>
      <c r="E568" s="34">
        <v>45597.0</v>
      </c>
      <c r="F568" s="36">
        <f t="shared" si="1"/>
        <v>3</v>
      </c>
      <c r="G568" s="34">
        <v>45630.0</v>
      </c>
      <c r="H568" s="36">
        <f t="shared" si="2"/>
        <v>2</v>
      </c>
      <c r="I568" s="35" t="s">
        <v>62</v>
      </c>
      <c r="J568" s="39"/>
      <c r="K568" s="38"/>
      <c r="L568" s="39"/>
      <c r="M568" s="39"/>
      <c r="N568" s="35" t="s">
        <v>17</v>
      </c>
      <c r="O568" s="39"/>
      <c r="P568" s="220"/>
      <c r="Q568" s="61"/>
      <c r="R568" s="61"/>
      <c r="S568" s="61"/>
      <c r="T568" s="61"/>
      <c r="U568" s="80"/>
      <c r="V568" s="80"/>
      <c r="W568" s="80"/>
    </row>
    <row r="569">
      <c r="A569" s="34">
        <v>45705.0</v>
      </c>
      <c r="B569" s="34">
        <v>45716.0</v>
      </c>
      <c r="C569" s="35">
        <v>125151.0</v>
      </c>
      <c r="D569" s="35" t="s">
        <v>116</v>
      </c>
      <c r="E569" s="34">
        <v>44593.0</v>
      </c>
      <c r="F569" s="36">
        <f t="shared" si="1"/>
        <v>36</v>
      </c>
      <c r="G569" s="34">
        <v>44671.0</v>
      </c>
      <c r="H569" s="36">
        <f t="shared" si="2"/>
        <v>34</v>
      </c>
      <c r="I569" s="35" t="s">
        <v>62</v>
      </c>
      <c r="J569" s="39"/>
      <c r="K569" s="38"/>
      <c r="L569" s="39"/>
      <c r="M569" s="39"/>
      <c r="N569" s="35" t="s">
        <v>17</v>
      </c>
      <c r="O569" s="39"/>
      <c r="P569" s="220"/>
      <c r="Q569" s="61"/>
      <c r="R569" s="61"/>
      <c r="S569" s="61"/>
      <c r="T569" s="61"/>
      <c r="U569" s="80"/>
      <c r="V569" s="80"/>
      <c r="W569" s="80"/>
    </row>
    <row r="570">
      <c r="A570" s="34">
        <v>45705.0</v>
      </c>
      <c r="B570" s="34">
        <v>45716.0</v>
      </c>
      <c r="C570" s="35">
        <v>72692.0</v>
      </c>
      <c r="D570" s="35" t="s">
        <v>116</v>
      </c>
      <c r="E570" s="34">
        <v>44136.0</v>
      </c>
      <c r="F570" s="36">
        <f t="shared" si="1"/>
        <v>51</v>
      </c>
      <c r="G570" s="37">
        <v>44184.0</v>
      </c>
      <c r="H570" s="36">
        <f t="shared" si="2"/>
        <v>50</v>
      </c>
      <c r="I570" s="35" t="s">
        <v>62</v>
      </c>
      <c r="J570" s="39"/>
      <c r="K570" s="38"/>
      <c r="L570" s="39"/>
      <c r="M570" s="39"/>
      <c r="N570" s="35" t="s">
        <v>17</v>
      </c>
      <c r="O570" s="39"/>
      <c r="P570" s="220"/>
      <c r="Q570" s="61"/>
      <c r="R570" s="61"/>
      <c r="S570" s="61"/>
      <c r="T570" s="61"/>
      <c r="U570" s="80"/>
      <c r="V570" s="80"/>
      <c r="W570" s="80"/>
    </row>
    <row r="571">
      <c r="A571" s="34">
        <v>45705.0</v>
      </c>
      <c r="B571" s="34">
        <v>45716.0</v>
      </c>
      <c r="C571" s="35">
        <v>191285.0</v>
      </c>
      <c r="D571" s="35" t="s">
        <v>116</v>
      </c>
      <c r="E571" s="34">
        <v>45200.0</v>
      </c>
      <c r="F571" s="36">
        <f t="shared" si="1"/>
        <v>16</v>
      </c>
      <c r="G571" s="34">
        <v>45231.0</v>
      </c>
      <c r="H571" s="36">
        <f t="shared" si="2"/>
        <v>15</v>
      </c>
      <c r="I571" s="35" t="s">
        <v>62</v>
      </c>
      <c r="J571" s="39"/>
      <c r="K571" s="38"/>
      <c r="L571" s="39"/>
      <c r="M571" s="39"/>
      <c r="N571" s="35" t="s">
        <v>17</v>
      </c>
      <c r="O571" s="39"/>
      <c r="P571" s="220"/>
      <c r="Q571" s="61"/>
      <c r="R571" s="61"/>
      <c r="S571" s="61"/>
      <c r="T571" s="61"/>
      <c r="U571" s="80"/>
      <c r="V571" s="80"/>
      <c r="W571" s="80"/>
    </row>
    <row r="572">
      <c r="A572" s="34">
        <v>45705.0</v>
      </c>
      <c r="B572" s="34">
        <v>45716.0</v>
      </c>
      <c r="C572" s="35">
        <v>194213.0</v>
      </c>
      <c r="D572" s="35" t="s">
        <v>116</v>
      </c>
      <c r="E572" s="34">
        <v>45139.0</v>
      </c>
      <c r="F572" s="36">
        <f t="shared" si="1"/>
        <v>18</v>
      </c>
      <c r="G572" s="37">
        <v>45259.0</v>
      </c>
      <c r="H572" s="36">
        <f t="shared" si="2"/>
        <v>14</v>
      </c>
      <c r="I572" s="35" t="s">
        <v>62</v>
      </c>
      <c r="J572" s="39"/>
      <c r="K572" s="38"/>
      <c r="L572" s="39"/>
      <c r="M572" s="39"/>
      <c r="N572" s="35" t="s">
        <v>17</v>
      </c>
      <c r="O572" s="39"/>
      <c r="P572" s="220"/>
      <c r="Q572" s="61"/>
      <c r="R572" s="61"/>
      <c r="S572" s="61"/>
      <c r="T572" s="61"/>
      <c r="U572" s="80"/>
      <c r="V572" s="80"/>
      <c r="W572" s="80"/>
    </row>
    <row r="573">
      <c r="A573" s="34">
        <v>45705.0</v>
      </c>
      <c r="B573" s="34">
        <v>45716.0</v>
      </c>
      <c r="C573" s="35">
        <v>218466.0</v>
      </c>
      <c r="D573" s="35" t="s">
        <v>116</v>
      </c>
      <c r="E573" s="34">
        <v>45383.0</v>
      </c>
      <c r="F573" s="36">
        <f t="shared" si="1"/>
        <v>10</v>
      </c>
      <c r="G573" s="34">
        <v>45463.0</v>
      </c>
      <c r="H573" s="36">
        <f t="shared" si="2"/>
        <v>8</v>
      </c>
      <c r="I573" s="35" t="s">
        <v>62</v>
      </c>
      <c r="J573" s="39"/>
      <c r="K573" s="38"/>
      <c r="L573" s="39"/>
      <c r="M573" s="39"/>
      <c r="N573" s="35" t="s">
        <v>17</v>
      </c>
      <c r="O573" s="39"/>
      <c r="P573" s="220"/>
      <c r="Q573" s="61"/>
      <c r="R573" s="61"/>
      <c r="S573" s="61"/>
      <c r="T573" s="61"/>
      <c r="U573" s="80"/>
      <c r="V573" s="80"/>
      <c r="W573" s="80"/>
    </row>
    <row r="574">
      <c r="A574" s="34">
        <v>45705.0</v>
      </c>
      <c r="B574" s="34">
        <v>45716.0</v>
      </c>
      <c r="C574" s="35">
        <v>236996.0</v>
      </c>
      <c r="D574" s="35" t="s">
        <v>116</v>
      </c>
      <c r="E574" s="34">
        <v>45566.0</v>
      </c>
      <c r="F574" s="36">
        <f t="shared" si="1"/>
        <v>4</v>
      </c>
      <c r="G574" s="37">
        <v>45639.0</v>
      </c>
      <c r="H574" s="36">
        <f t="shared" si="2"/>
        <v>2</v>
      </c>
      <c r="I574" s="35" t="s">
        <v>43</v>
      </c>
      <c r="J574" s="39"/>
      <c r="K574" s="38"/>
      <c r="L574" s="39"/>
      <c r="M574" s="39"/>
      <c r="N574" s="35" t="s">
        <v>17</v>
      </c>
      <c r="O574" s="39"/>
      <c r="P574" s="220"/>
      <c r="Q574" s="61"/>
      <c r="R574" s="61"/>
      <c r="S574" s="61"/>
      <c r="T574" s="61"/>
      <c r="U574" s="80"/>
      <c r="V574" s="80"/>
      <c r="W574" s="80"/>
    </row>
    <row r="575">
      <c r="A575" s="34">
        <v>45705.0</v>
      </c>
      <c r="B575" s="34">
        <v>45716.0</v>
      </c>
      <c r="C575" s="35">
        <v>199339.0</v>
      </c>
      <c r="D575" s="35" t="s">
        <v>116</v>
      </c>
      <c r="E575" s="34">
        <v>45292.0</v>
      </c>
      <c r="F575" s="36">
        <f t="shared" si="1"/>
        <v>13</v>
      </c>
      <c r="G575" s="34">
        <v>45311.0</v>
      </c>
      <c r="H575" s="36">
        <f t="shared" si="2"/>
        <v>13</v>
      </c>
      <c r="I575" s="35" t="s">
        <v>39</v>
      </c>
      <c r="J575" s="39"/>
      <c r="K575" s="38"/>
      <c r="L575" s="39"/>
      <c r="M575" s="39"/>
      <c r="N575" s="35" t="s">
        <v>17</v>
      </c>
      <c r="O575" s="39"/>
      <c r="P575" s="220"/>
      <c r="Q575" s="61"/>
      <c r="R575" s="61"/>
      <c r="S575" s="61"/>
      <c r="T575" s="61"/>
      <c r="U575" s="80"/>
      <c r="V575" s="80"/>
      <c r="W575" s="80"/>
    </row>
    <row r="576">
      <c r="A576" s="34">
        <v>45705.0</v>
      </c>
      <c r="B576" s="34">
        <v>45716.0</v>
      </c>
      <c r="C576" s="35">
        <v>42145.0</v>
      </c>
      <c r="D576" s="35" t="s">
        <v>116</v>
      </c>
      <c r="E576" s="34">
        <v>43862.0</v>
      </c>
      <c r="F576" s="36">
        <f t="shared" si="1"/>
        <v>60</v>
      </c>
      <c r="G576" s="34">
        <v>43899.0</v>
      </c>
      <c r="H576" s="36">
        <f t="shared" si="2"/>
        <v>59</v>
      </c>
      <c r="I576" s="35" t="s">
        <v>39</v>
      </c>
      <c r="J576" s="35">
        <v>505.0</v>
      </c>
      <c r="K576" s="38"/>
      <c r="L576" s="39"/>
      <c r="M576" s="39"/>
      <c r="N576" s="35" t="s">
        <v>17</v>
      </c>
      <c r="O576" s="39"/>
      <c r="P576" s="220"/>
      <c r="Q576" s="61"/>
      <c r="R576" s="61"/>
      <c r="S576" s="61"/>
      <c r="T576" s="61"/>
      <c r="U576" s="80"/>
      <c r="V576" s="80"/>
      <c r="W576" s="80"/>
    </row>
    <row r="577">
      <c r="A577" s="34">
        <v>45705.0</v>
      </c>
      <c r="B577" s="34">
        <v>45716.0</v>
      </c>
      <c r="C577" s="35">
        <v>147085.0</v>
      </c>
      <c r="D577" s="35" t="s">
        <v>116</v>
      </c>
      <c r="E577" s="34">
        <v>44774.0</v>
      </c>
      <c r="F577" s="36">
        <f t="shared" si="1"/>
        <v>30</v>
      </c>
      <c r="G577" s="37">
        <v>44845.0</v>
      </c>
      <c r="H577" s="36">
        <f t="shared" si="2"/>
        <v>28</v>
      </c>
      <c r="I577" s="35" t="s">
        <v>67</v>
      </c>
      <c r="J577" s="39"/>
      <c r="K577" s="38"/>
      <c r="L577" s="39"/>
      <c r="M577" s="39"/>
      <c r="N577" s="35" t="s">
        <v>17</v>
      </c>
      <c r="O577" s="39"/>
      <c r="P577" s="220"/>
      <c r="Q577" s="61"/>
      <c r="R577" s="61"/>
      <c r="S577" s="61"/>
      <c r="T577" s="61"/>
      <c r="U577" s="80"/>
      <c r="V577" s="80"/>
      <c r="W577" s="80"/>
    </row>
    <row r="578">
      <c r="A578" s="34">
        <v>45705.0</v>
      </c>
      <c r="B578" s="34">
        <v>45716.0</v>
      </c>
      <c r="C578" s="35">
        <v>235512.0</v>
      </c>
      <c r="D578" s="35" t="s">
        <v>116</v>
      </c>
      <c r="E578" s="34">
        <v>45597.0</v>
      </c>
      <c r="F578" s="36">
        <f t="shared" si="1"/>
        <v>3</v>
      </c>
      <c r="G578" s="34">
        <v>45632.0</v>
      </c>
      <c r="H578" s="36">
        <f t="shared" si="2"/>
        <v>2</v>
      </c>
      <c r="I578" s="35" t="s">
        <v>39</v>
      </c>
      <c r="J578" s="39"/>
      <c r="K578" s="38"/>
      <c r="L578" s="39"/>
      <c r="M578" s="39"/>
      <c r="N578" s="35" t="s">
        <v>17</v>
      </c>
      <c r="O578" s="39"/>
      <c r="P578" s="220"/>
      <c r="Q578" s="61"/>
      <c r="R578" s="61"/>
      <c r="S578" s="61"/>
      <c r="T578" s="61"/>
      <c r="U578" s="80"/>
      <c r="V578" s="80"/>
      <c r="W578" s="80"/>
    </row>
    <row r="579">
      <c r="A579" s="34">
        <v>45705.0</v>
      </c>
      <c r="B579" s="34">
        <v>45716.0</v>
      </c>
      <c r="C579" s="35">
        <v>171411.0</v>
      </c>
      <c r="D579" s="35" t="s">
        <v>116</v>
      </c>
      <c r="E579" s="34">
        <v>45017.0</v>
      </c>
      <c r="F579" s="36">
        <f t="shared" si="1"/>
        <v>22</v>
      </c>
      <c r="G579" s="34">
        <v>45104.0</v>
      </c>
      <c r="H579" s="36">
        <f t="shared" si="2"/>
        <v>20</v>
      </c>
      <c r="I579" s="35" t="s">
        <v>39</v>
      </c>
      <c r="J579" s="39"/>
      <c r="K579" s="38"/>
      <c r="L579" s="39"/>
      <c r="M579" s="39"/>
      <c r="N579" s="35" t="s">
        <v>17</v>
      </c>
      <c r="O579" s="39"/>
      <c r="P579" s="220"/>
      <c r="Q579" s="61"/>
      <c r="R579" s="61"/>
      <c r="S579" s="61"/>
      <c r="T579" s="61"/>
      <c r="U579" s="80"/>
      <c r="V579" s="80"/>
      <c r="W579" s="80"/>
    </row>
    <row r="580">
      <c r="A580" s="34">
        <v>45705.0</v>
      </c>
      <c r="B580" s="34">
        <v>45716.0</v>
      </c>
      <c r="C580" s="35">
        <v>209382.0</v>
      </c>
      <c r="D580" s="35" t="s">
        <v>116</v>
      </c>
      <c r="E580" s="34">
        <v>45352.0</v>
      </c>
      <c r="F580" s="36">
        <f t="shared" si="1"/>
        <v>11</v>
      </c>
      <c r="G580" s="34">
        <v>45387.0</v>
      </c>
      <c r="H580" s="36">
        <f t="shared" si="2"/>
        <v>10</v>
      </c>
      <c r="I580" s="35" t="s">
        <v>39</v>
      </c>
      <c r="J580" s="39"/>
      <c r="K580" s="38"/>
      <c r="L580" s="39"/>
      <c r="M580" s="39"/>
      <c r="N580" s="35" t="s">
        <v>17</v>
      </c>
      <c r="O580" s="39"/>
      <c r="P580" s="220"/>
      <c r="Q580" s="61"/>
      <c r="R580" s="61"/>
      <c r="S580" s="61"/>
      <c r="T580" s="61"/>
      <c r="U580" s="80"/>
      <c r="V580" s="80"/>
      <c r="W580" s="80"/>
    </row>
    <row r="581">
      <c r="A581" s="34">
        <v>45705.0</v>
      </c>
      <c r="B581" s="34">
        <v>45716.0</v>
      </c>
      <c r="C581" s="35">
        <v>226183.0</v>
      </c>
      <c r="D581" s="35" t="s">
        <v>116</v>
      </c>
      <c r="E581" s="34">
        <v>45413.0</v>
      </c>
      <c r="F581" s="36">
        <f t="shared" si="1"/>
        <v>9</v>
      </c>
      <c r="G581" s="34">
        <v>45531.0</v>
      </c>
      <c r="H581" s="36">
        <f t="shared" si="2"/>
        <v>6</v>
      </c>
      <c r="I581" s="35" t="s">
        <v>39</v>
      </c>
      <c r="J581" s="39"/>
      <c r="K581" s="38"/>
      <c r="L581" s="39"/>
      <c r="M581" s="39"/>
      <c r="N581" s="35" t="s">
        <v>17</v>
      </c>
      <c r="O581" s="39"/>
      <c r="P581" s="220"/>
      <c r="Q581" s="61"/>
      <c r="R581" s="61"/>
      <c r="S581" s="61"/>
      <c r="T581" s="61"/>
      <c r="U581" s="80"/>
      <c r="V581" s="80"/>
      <c r="W581" s="80"/>
    </row>
    <row r="582">
      <c r="A582" s="34">
        <v>45705.0</v>
      </c>
      <c r="B582" s="34">
        <v>45716.0</v>
      </c>
      <c r="C582" s="35">
        <v>234494.0</v>
      </c>
      <c r="D582" s="35" t="s">
        <v>116</v>
      </c>
      <c r="E582" s="34">
        <v>45597.0</v>
      </c>
      <c r="F582" s="36">
        <f t="shared" si="1"/>
        <v>3</v>
      </c>
      <c r="G582" s="37">
        <v>45614.0</v>
      </c>
      <c r="H582" s="36">
        <f t="shared" si="2"/>
        <v>3</v>
      </c>
      <c r="I582" s="35" t="s">
        <v>39</v>
      </c>
      <c r="J582" s="39"/>
      <c r="K582" s="38"/>
      <c r="L582" s="39"/>
      <c r="M582" s="39"/>
      <c r="N582" s="35" t="s">
        <v>17</v>
      </c>
      <c r="O582" s="39"/>
      <c r="P582" s="220"/>
      <c r="Q582" s="61"/>
      <c r="R582" s="61"/>
      <c r="S582" s="61"/>
      <c r="T582" s="61"/>
      <c r="U582" s="80"/>
      <c r="V582" s="80"/>
      <c r="W582" s="80"/>
    </row>
    <row r="583">
      <c r="A583" s="34">
        <v>45705.0</v>
      </c>
      <c r="B583" s="34">
        <v>45716.0</v>
      </c>
      <c r="C583" s="35">
        <v>238376.0</v>
      </c>
      <c r="D583" s="35" t="s">
        <v>116</v>
      </c>
      <c r="E583" s="34">
        <v>45323.0</v>
      </c>
      <c r="F583" s="36">
        <f t="shared" si="1"/>
        <v>12</v>
      </c>
      <c r="G583" s="34">
        <v>45664.0</v>
      </c>
      <c r="H583" s="36">
        <f t="shared" si="2"/>
        <v>1</v>
      </c>
      <c r="I583" s="35" t="s">
        <v>39</v>
      </c>
      <c r="J583" s="39"/>
      <c r="K583" s="38"/>
      <c r="L583" s="39"/>
      <c r="M583" s="39"/>
      <c r="N583" s="35" t="s">
        <v>17</v>
      </c>
      <c r="O583" s="39"/>
      <c r="P583" s="220"/>
      <c r="Q583" s="61"/>
      <c r="R583" s="61"/>
      <c r="S583" s="61"/>
      <c r="T583" s="61"/>
      <c r="U583" s="80"/>
      <c r="V583" s="80"/>
      <c r="W583" s="80"/>
    </row>
    <row r="584">
      <c r="A584" s="34">
        <v>45705.0</v>
      </c>
      <c r="B584" s="34">
        <v>45716.0</v>
      </c>
      <c r="C584" s="35">
        <v>242532.0</v>
      </c>
      <c r="D584" s="35" t="s">
        <v>116</v>
      </c>
      <c r="E584" s="34">
        <v>45658.0</v>
      </c>
      <c r="F584" s="36">
        <f t="shared" si="1"/>
        <v>1</v>
      </c>
      <c r="G584" s="34">
        <v>45333.0</v>
      </c>
      <c r="H584" s="36">
        <f t="shared" si="2"/>
        <v>12</v>
      </c>
      <c r="I584" s="35" t="s">
        <v>46</v>
      </c>
      <c r="J584" s="35" t="s">
        <v>31</v>
      </c>
      <c r="K584" s="38"/>
      <c r="L584" s="39"/>
      <c r="M584" s="39"/>
      <c r="N584" s="35" t="s">
        <v>17</v>
      </c>
      <c r="O584" s="39"/>
      <c r="P584" s="220"/>
      <c r="Q584" s="61"/>
      <c r="R584" s="61"/>
      <c r="S584" s="61"/>
      <c r="T584" s="61"/>
      <c r="U584" s="80"/>
      <c r="V584" s="80"/>
      <c r="W584" s="80"/>
    </row>
    <row r="585">
      <c r="A585" s="34">
        <v>45705.0</v>
      </c>
      <c r="B585" s="34">
        <v>45716.0</v>
      </c>
      <c r="C585" s="35">
        <v>92669.0</v>
      </c>
      <c r="D585" s="35" t="s">
        <v>117</v>
      </c>
      <c r="E585" s="34">
        <v>44378.0</v>
      </c>
      <c r="F585" s="36">
        <f t="shared" si="1"/>
        <v>43</v>
      </c>
      <c r="G585" s="34">
        <v>44390.0</v>
      </c>
      <c r="H585" s="36">
        <f t="shared" si="2"/>
        <v>43</v>
      </c>
      <c r="I585" s="35" t="s">
        <v>49</v>
      </c>
      <c r="J585" s="39"/>
      <c r="K585" s="38"/>
      <c r="L585" s="39"/>
      <c r="M585" s="39"/>
      <c r="N585" s="35" t="s">
        <v>17</v>
      </c>
      <c r="O585" s="39"/>
      <c r="P585" s="220"/>
      <c r="Q585" s="61"/>
      <c r="R585" s="61"/>
      <c r="S585" s="61"/>
      <c r="T585" s="61"/>
      <c r="U585" s="80"/>
      <c r="V585" s="80"/>
      <c r="W585" s="80"/>
    </row>
    <row r="586">
      <c r="A586" s="34">
        <v>45705.0</v>
      </c>
      <c r="B586" s="34">
        <v>45716.0</v>
      </c>
      <c r="C586" s="35">
        <v>148642.0</v>
      </c>
      <c r="D586" s="35" t="s">
        <v>117</v>
      </c>
      <c r="E586" s="34">
        <v>44774.0</v>
      </c>
      <c r="F586" s="36">
        <f t="shared" si="1"/>
        <v>30</v>
      </c>
      <c r="G586" s="37">
        <v>44859.0</v>
      </c>
      <c r="H586" s="36">
        <f t="shared" si="2"/>
        <v>28</v>
      </c>
      <c r="I586" s="35" t="s">
        <v>39</v>
      </c>
      <c r="J586" s="39"/>
      <c r="K586" s="38"/>
      <c r="L586" s="39"/>
      <c r="M586" s="39"/>
      <c r="N586" s="35" t="s">
        <v>17</v>
      </c>
      <c r="O586" s="39"/>
      <c r="P586" s="220"/>
      <c r="Q586" s="61"/>
      <c r="R586" s="61"/>
      <c r="S586" s="61"/>
      <c r="T586" s="61"/>
      <c r="U586" s="80"/>
      <c r="V586" s="80"/>
      <c r="W586" s="80"/>
    </row>
    <row r="587">
      <c r="A587" s="34">
        <v>45705.0</v>
      </c>
      <c r="B587" s="34">
        <v>45716.0</v>
      </c>
      <c r="C587" s="35">
        <v>120371.0</v>
      </c>
      <c r="D587" s="35" t="s">
        <v>117</v>
      </c>
      <c r="E587" s="34">
        <v>45047.0</v>
      </c>
      <c r="F587" s="36">
        <f t="shared" si="1"/>
        <v>21</v>
      </c>
      <c r="G587" s="34">
        <v>45146.0</v>
      </c>
      <c r="H587" s="36">
        <f t="shared" si="2"/>
        <v>18</v>
      </c>
      <c r="I587" s="35" t="s">
        <v>39</v>
      </c>
      <c r="J587" s="39"/>
      <c r="K587" s="38"/>
      <c r="L587" s="39"/>
      <c r="M587" s="39"/>
      <c r="N587" s="35" t="s">
        <v>17</v>
      </c>
      <c r="O587" s="39"/>
      <c r="P587" s="220"/>
      <c r="Q587" s="61"/>
      <c r="R587" s="61"/>
      <c r="S587" s="61"/>
      <c r="T587" s="61"/>
      <c r="U587" s="80"/>
      <c r="V587" s="80"/>
      <c r="W587" s="80"/>
    </row>
    <row r="588">
      <c r="A588" s="34">
        <v>45705.0</v>
      </c>
      <c r="B588" s="34">
        <v>45716.0</v>
      </c>
      <c r="C588" s="35">
        <v>235166.0</v>
      </c>
      <c r="D588" s="35" t="s">
        <v>117</v>
      </c>
      <c r="E588" s="34">
        <v>45597.0</v>
      </c>
      <c r="F588" s="36">
        <f t="shared" si="1"/>
        <v>3</v>
      </c>
      <c r="G588" s="37">
        <v>45621.0</v>
      </c>
      <c r="H588" s="36">
        <f t="shared" si="2"/>
        <v>3</v>
      </c>
      <c r="I588" s="35" t="s">
        <v>49</v>
      </c>
      <c r="J588" s="39"/>
      <c r="K588" s="38"/>
      <c r="L588" s="39"/>
      <c r="M588" s="39"/>
      <c r="N588" s="35" t="s">
        <v>17</v>
      </c>
      <c r="O588" s="39"/>
      <c r="P588" s="220"/>
      <c r="Q588" s="61"/>
      <c r="R588" s="61"/>
      <c r="S588" s="61"/>
      <c r="T588" s="61"/>
      <c r="U588" s="80"/>
      <c r="V588" s="80"/>
      <c r="W588" s="80"/>
    </row>
    <row r="589">
      <c r="A589" s="34">
        <v>45705.0</v>
      </c>
      <c r="B589" s="34">
        <v>45716.0</v>
      </c>
      <c r="C589" s="35">
        <v>186319.0</v>
      </c>
      <c r="D589" s="35" t="s">
        <v>117</v>
      </c>
      <c r="E589" s="34">
        <v>45200.0</v>
      </c>
      <c r="F589" s="36">
        <f t="shared" si="1"/>
        <v>16</v>
      </c>
      <c r="G589" s="34">
        <v>45267.0</v>
      </c>
      <c r="H589" s="36">
        <f t="shared" si="2"/>
        <v>14</v>
      </c>
      <c r="I589" s="35" t="s">
        <v>39</v>
      </c>
      <c r="J589" s="39"/>
      <c r="K589" s="38"/>
      <c r="L589" s="39"/>
      <c r="M589" s="39"/>
      <c r="N589" s="35" t="s">
        <v>17</v>
      </c>
      <c r="O589" s="39"/>
      <c r="P589" s="220"/>
      <c r="Q589" s="61"/>
      <c r="R589" s="61"/>
      <c r="S589" s="61"/>
      <c r="T589" s="61"/>
      <c r="U589" s="80"/>
      <c r="V589" s="80"/>
      <c r="W589" s="80"/>
    </row>
    <row r="590">
      <c r="A590" s="34">
        <v>45705.0</v>
      </c>
      <c r="B590" s="34">
        <v>45716.0</v>
      </c>
      <c r="C590" s="35">
        <v>146861.0</v>
      </c>
      <c r="D590" s="35" t="s">
        <v>117</v>
      </c>
      <c r="E590" s="34">
        <v>44986.0</v>
      </c>
      <c r="F590" s="36">
        <f t="shared" si="1"/>
        <v>23</v>
      </c>
      <c r="G590" s="37">
        <v>45259.0</v>
      </c>
      <c r="H590" s="36">
        <f t="shared" si="2"/>
        <v>14</v>
      </c>
      <c r="I590" s="35" t="s">
        <v>49</v>
      </c>
      <c r="J590" s="39"/>
      <c r="K590" s="38"/>
      <c r="L590" s="39"/>
      <c r="M590" s="39"/>
      <c r="N590" s="35" t="s">
        <v>17</v>
      </c>
      <c r="O590" s="39"/>
      <c r="P590" s="220"/>
      <c r="Q590" s="61"/>
      <c r="R590" s="61"/>
      <c r="S590" s="61"/>
      <c r="T590" s="61"/>
      <c r="U590" s="80"/>
      <c r="V590" s="80"/>
      <c r="W590" s="80"/>
    </row>
    <row r="591">
      <c r="A591" s="34">
        <v>45705.0</v>
      </c>
      <c r="B591" s="34">
        <v>45716.0</v>
      </c>
      <c r="C591" s="35">
        <v>200961.0</v>
      </c>
      <c r="D591" s="35" t="s">
        <v>117</v>
      </c>
      <c r="E591" s="34">
        <v>45231.0</v>
      </c>
      <c r="F591" s="36">
        <f t="shared" si="1"/>
        <v>15</v>
      </c>
      <c r="G591" s="34">
        <v>45327.0</v>
      </c>
      <c r="H591" s="36">
        <f t="shared" si="2"/>
        <v>12</v>
      </c>
      <c r="I591" s="35" t="s">
        <v>265</v>
      </c>
      <c r="J591" s="39"/>
      <c r="K591" s="38"/>
      <c r="L591" s="39"/>
      <c r="M591" s="39"/>
      <c r="N591" s="35" t="s">
        <v>17</v>
      </c>
      <c r="O591" s="39"/>
      <c r="P591" s="220"/>
      <c r="Q591" s="61"/>
      <c r="R591" s="61"/>
      <c r="S591" s="61"/>
      <c r="T591" s="61"/>
      <c r="U591" s="80"/>
      <c r="V591" s="80"/>
      <c r="W591" s="80"/>
    </row>
    <row r="592">
      <c r="A592" s="34">
        <v>45705.0</v>
      </c>
      <c r="B592" s="34">
        <v>45716.0</v>
      </c>
      <c r="C592" s="35">
        <v>204578.0</v>
      </c>
      <c r="D592" s="35" t="s">
        <v>117</v>
      </c>
      <c r="E592" s="34">
        <v>45261.0</v>
      </c>
      <c r="F592" s="36">
        <f t="shared" si="1"/>
        <v>14</v>
      </c>
      <c r="G592" s="34">
        <v>45352.0</v>
      </c>
      <c r="H592" s="36">
        <f t="shared" si="2"/>
        <v>11</v>
      </c>
      <c r="I592" s="35" t="s">
        <v>39</v>
      </c>
      <c r="J592" s="39"/>
      <c r="K592" s="38"/>
      <c r="L592" s="39"/>
      <c r="M592" s="39"/>
      <c r="N592" s="35" t="s">
        <v>17</v>
      </c>
      <c r="O592" s="39"/>
      <c r="P592" s="220"/>
      <c r="Q592" s="61"/>
      <c r="R592" s="61"/>
      <c r="S592" s="61"/>
      <c r="T592" s="61"/>
      <c r="U592" s="80"/>
      <c r="V592" s="80"/>
      <c r="W592" s="80"/>
    </row>
    <row r="593">
      <c r="A593" s="34">
        <v>45705.0</v>
      </c>
      <c r="B593" s="34">
        <v>45715.0</v>
      </c>
      <c r="C593" s="35">
        <v>207352.0</v>
      </c>
      <c r="D593" s="35" t="s">
        <v>117</v>
      </c>
      <c r="E593" s="34">
        <v>45383.0</v>
      </c>
      <c r="F593" s="36">
        <f t="shared" si="1"/>
        <v>10</v>
      </c>
      <c r="G593" s="34">
        <v>45391.0</v>
      </c>
      <c r="H593" s="36">
        <f t="shared" si="2"/>
        <v>10</v>
      </c>
      <c r="I593" s="35" t="s">
        <v>265</v>
      </c>
      <c r="J593" s="35">
        <v>60.0</v>
      </c>
      <c r="K593" s="48" t="s">
        <v>763</v>
      </c>
      <c r="L593" s="35" t="s">
        <v>70</v>
      </c>
      <c r="M593" s="108">
        <v>45706.0</v>
      </c>
      <c r="N593" s="35" t="s">
        <v>20</v>
      </c>
      <c r="O593" s="35" t="s">
        <v>764</v>
      </c>
      <c r="P593" s="220"/>
      <c r="Q593" s="61"/>
      <c r="R593" s="61"/>
      <c r="S593" s="61"/>
      <c r="T593" s="61"/>
      <c r="U593" s="80"/>
      <c r="V593" s="80"/>
      <c r="W593" s="80"/>
    </row>
    <row r="594">
      <c r="A594" s="34">
        <v>45705.0</v>
      </c>
      <c r="B594" s="34">
        <v>45716.0</v>
      </c>
      <c r="C594" s="35">
        <v>217198.0</v>
      </c>
      <c r="D594" s="35" t="s">
        <v>117</v>
      </c>
      <c r="E594" s="34">
        <v>45323.0</v>
      </c>
      <c r="F594" s="36">
        <f t="shared" si="1"/>
        <v>12</v>
      </c>
      <c r="G594" s="34">
        <v>45449.0</v>
      </c>
      <c r="H594" s="36">
        <f t="shared" si="2"/>
        <v>8</v>
      </c>
      <c r="I594" s="35" t="s">
        <v>62</v>
      </c>
      <c r="J594" s="39"/>
      <c r="K594" s="38"/>
      <c r="L594" s="39"/>
      <c r="M594" s="39"/>
      <c r="N594" s="35" t="s">
        <v>17</v>
      </c>
      <c r="O594" s="39"/>
      <c r="P594" s="220"/>
      <c r="Q594" s="61"/>
      <c r="R594" s="61"/>
      <c r="S594" s="61"/>
      <c r="T594" s="61"/>
      <c r="U594" s="80"/>
      <c r="V594" s="80"/>
      <c r="W594" s="80"/>
    </row>
    <row r="595">
      <c r="A595" s="34">
        <v>45705.0</v>
      </c>
      <c r="B595" s="34">
        <v>45708.0</v>
      </c>
      <c r="C595" s="35">
        <v>227646.0</v>
      </c>
      <c r="D595" s="35" t="s">
        <v>117</v>
      </c>
      <c r="E595" s="34">
        <v>45505.0</v>
      </c>
      <c r="F595" s="36">
        <f t="shared" si="1"/>
        <v>6</v>
      </c>
      <c r="G595" s="34">
        <v>45546.0</v>
      </c>
      <c r="H595" s="36">
        <f t="shared" si="2"/>
        <v>5</v>
      </c>
      <c r="I595" s="35" t="s">
        <v>62</v>
      </c>
      <c r="J595" s="35">
        <v>103.0</v>
      </c>
      <c r="K595" s="38"/>
      <c r="L595" s="35" t="s">
        <v>68</v>
      </c>
      <c r="M595" s="108">
        <v>45705.0</v>
      </c>
      <c r="N595" s="35" t="s">
        <v>21</v>
      </c>
      <c r="O595" s="35" t="s">
        <v>759</v>
      </c>
      <c r="P595" s="220"/>
      <c r="Q595" s="61"/>
      <c r="R595" s="61"/>
      <c r="S595" s="61"/>
      <c r="T595" s="61"/>
      <c r="U595" s="80"/>
      <c r="V595" s="80"/>
      <c r="W595" s="80"/>
    </row>
    <row r="596">
      <c r="A596" s="34">
        <v>45705.0</v>
      </c>
      <c r="B596" s="34">
        <v>45716.0</v>
      </c>
      <c r="C596" s="35">
        <v>232182.0</v>
      </c>
      <c r="D596" s="35" t="s">
        <v>117</v>
      </c>
      <c r="E596" s="34">
        <v>45566.0</v>
      </c>
      <c r="F596" s="36">
        <f t="shared" si="1"/>
        <v>4</v>
      </c>
      <c r="G596" s="37">
        <v>45589.0</v>
      </c>
      <c r="H596" s="36">
        <f t="shared" si="2"/>
        <v>4</v>
      </c>
      <c r="I596" s="35" t="s">
        <v>268</v>
      </c>
      <c r="J596" s="39"/>
      <c r="K596" s="38"/>
      <c r="L596" s="39"/>
      <c r="M596" s="39"/>
      <c r="N596" s="35" t="s">
        <v>17</v>
      </c>
      <c r="O596" s="39"/>
      <c r="P596" s="220"/>
      <c r="Q596" s="61"/>
      <c r="R596" s="61"/>
      <c r="S596" s="61"/>
      <c r="T596" s="61"/>
      <c r="U596" s="80"/>
      <c r="V596" s="80"/>
      <c r="W596" s="80"/>
    </row>
    <row r="597">
      <c r="A597" s="34">
        <v>45705.0</v>
      </c>
      <c r="B597" s="34">
        <v>45716.0</v>
      </c>
      <c r="C597" s="35">
        <v>227846.0</v>
      </c>
      <c r="D597" s="35" t="s">
        <v>117</v>
      </c>
      <c r="E597" s="34">
        <v>45474.0</v>
      </c>
      <c r="F597" s="36">
        <f t="shared" si="1"/>
        <v>7</v>
      </c>
      <c r="G597" s="34">
        <v>45601.0</v>
      </c>
      <c r="H597" s="36">
        <f t="shared" si="2"/>
        <v>3</v>
      </c>
      <c r="I597" s="35" t="s">
        <v>49</v>
      </c>
      <c r="J597" s="39"/>
      <c r="K597" s="38"/>
      <c r="L597" s="39"/>
      <c r="M597" s="39"/>
      <c r="N597" s="35" t="s">
        <v>17</v>
      </c>
      <c r="O597" s="39"/>
      <c r="P597" s="220"/>
      <c r="Q597" s="61"/>
      <c r="R597" s="61"/>
      <c r="S597" s="61"/>
      <c r="T597" s="61"/>
      <c r="U597" s="80"/>
      <c r="V597" s="80"/>
      <c r="W597" s="80"/>
    </row>
    <row r="598">
      <c r="A598" s="34">
        <v>45705.0</v>
      </c>
      <c r="B598" s="34">
        <v>45716.0</v>
      </c>
      <c r="C598" s="35">
        <v>239076.0</v>
      </c>
      <c r="D598" s="35" t="s">
        <v>117</v>
      </c>
      <c r="E598" s="34">
        <v>45627.0</v>
      </c>
      <c r="F598" s="36">
        <f t="shared" si="1"/>
        <v>2</v>
      </c>
      <c r="G598" s="34">
        <v>45667.0</v>
      </c>
      <c r="H598" s="36">
        <f t="shared" si="2"/>
        <v>1</v>
      </c>
      <c r="I598" s="35" t="s">
        <v>39</v>
      </c>
      <c r="J598" s="39"/>
      <c r="K598" s="38"/>
      <c r="L598" s="39"/>
      <c r="M598" s="39"/>
      <c r="N598" s="35" t="s">
        <v>17</v>
      </c>
      <c r="O598" s="39"/>
      <c r="P598" s="220"/>
      <c r="Q598" s="61"/>
      <c r="R598" s="61"/>
      <c r="S598" s="61"/>
      <c r="T598" s="61"/>
      <c r="U598" s="80"/>
      <c r="V598" s="80"/>
      <c r="W598" s="80"/>
    </row>
    <row r="599">
      <c r="A599" s="34">
        <v>45705.0</v>
      </c>
      <c r="B599" s="34">
        <v>45716.0</v>
      </c>
      <c r="C599" s="35">
        <v>241039.0</v>
      </c>
      <c r="D599" s="35" t="s">
        <v>117</v>
      </c>
      <c r="E599" s="34">
        <v>45597.0</v>
      </c>
      <c r="F599" s="36">
        <f t="shared" si="1"/>
        <v>3</v>
      </c>
      <c r="G599" s="34">
        <v>45685.0</v>
      </c>
      <c r="H599" s="36">
        <f t="shared" si="2"/>
        <v>1</v>
      </c>
      <c r="I599" s="35" t="s">
        <v>39</v>
      </c>
      <c r="J599" s="39"/>
      <c r="K599" s="38"/>
      <c r="L599" s="39"/>
      <c r="M599" s="39"/>
      <c r="N599" s="35" t="s">
        <v>17</v>
      </c>
      <c r="O599" s="39"/>
      <c r="P599" s="220"/>
      <c r="Q599" s="61"/>
      <c r="R599" s="61"/>
      <c r="S599" s="61"/>
      <c r="T599" s="61"/>
      <c r="U599" s="80"/>
      <c r="V599" s="80"/>
      <c r="W599" s="80"/>
    </row>
    <row r="600">
      <c r="A600" s="34">
        <v>45705.0</v>
      </c>
      <c r="B600" s="34">
        <v>45716.0</v>
      </c>
      <c r="C600" s="35">
        <v>242700.0</v>
      </c>
      <c r="D600" s="35" t="s">
        <v>117</v>
      </c>
      <c r="E600" s="34">
        <v>45658.0</v>
      </c>
      <c r="F600" s="36">
        <f t="shared" si="1"/>
        <v>1</v>
      </c>
      <c r="G600" s="34">
        <v>45333.0</v>
      </c>
      <c r="H600" s="36">
        <f t="shared" si="2"/>
        <v>12</v>
      </c>
      <c r="I600" s="35" t="s">
        <v>39</v>
      </c>
      <c r="J600" s="39"/>
      <c r="K600" s="38"/>
      <c r="L600" s="39"/>
      <c r="M600" s="39"/>
      <c r="N600" s="35" t="s">
        <v>17</v>
      </c>
      <c r="O600" s="39"/>
      <c r="P600" s="220"/>
      <c r="Q600" s="61"/>
      <c r="R600" s="61"/>
      <c r="S600" s="61"/>
      <c r="T600" s="61"/>
      <c r="U600" s="80"/>
      <c r="V600" s="80"/>
      <c r="W600" s="80"/>
    </row>
    <row r="601">
      <c r="A601" s="34">
        <v>45705.0</v>
      </c>
      <c r="B601" s="34">
        <v>45716.0</v>
      </c>
      <c r="C601" s="35">
        <v>113190.0</v>
      </c>
      <c r="D601" s="35" t="s">
        <v>125</v>
      </c>
      <c r="E601" s="34">
        <v>44470.0</v>
      </c>
      <c r="F601" s="36">
        <f t="shared" si="1"/>
        <v>40</v>
      </c>
      <c r="G601" s="34">
        <v>44585.0</v>
      </c>
      <c r="H601" s="36">
        <f t="shared" si="2"/>
        <v>37</v>
      </c>
      <c r="I601" s="35" t="s">
        <v>49</v>
      </c>
      <c r="J601" s="39"/>
      <c r="K601" s="38"/>
      <c r="L601" s="39"/>
      <c r="M601" s="39"/>
      <c r="N601" s="35" t="s">
        <v>17</v>
      </c>
      <c r="O601" s="39"/>
      <c r="P601" s="220"/>
      <c r="Q601" s="61"/>
      <c r="R601" s="61"/>
      <c r="S601" s="61"/>
      <c r="T601" s="61"/>
      <c r="U601" s="80"/>
      <c r="V601" s="80"/>
      <c r="W601" s="80"/>
    </row>
    <row r="602">
      <c r="A602" s="34">
        <v>45705.0</v>
      </c>
      <c r="B602" s="34">
        <v>45716.0</v>
      </c>
      <c r="C602" s="35">
        <v>229424.0</v>
      </c>
      <c r="D602" s="35" t="s">
        <v>125</v>
      </c>
      <c r="E602" s="34">
        <v>45352.0</v>
      </c>
      <c r="F602" s="36">
        <f t="shared" si="1"/>
        <v>11</v>
      </c>
      <c r="G602" s="34">
        <v>45569.0</v>
      </c>
      <c r="H602" s="36">
        <f t="shared" si="2"/>
        <v>4</v>
      </c>
      <c r="I602" s="35" t="s">
        <v>62</v>
      </c>
      <c r="J602" s="39"/>
      <c r="K602" s="38"/>
      <c r="L602" s="39"/>
      <c r="M602" s="39"/>
      <c r="N602" s="35" t="s">
        <v>17</v>
      </c>
      <c r="O602" s="39"/>
      <c r="P602" s="220"/>
      <c r="Q602" s="61"/>
      <c r="R602" s="61"/>
      <c r="S602" s="61"/>
      <c r="T602" s="61"/>
      <c r="U602" s="80"/>
      <c r="V602" s="80"/>
      <c r="W602" s="80"/>
    </row>
    <row r="603">
      <c r="A603" s="34">
        <v>45705.0</v>
      </c>
      <c r="B603" s="34">
        <v>45716.0</v>
      </c>
      <c r="C603" s="35">
        <v>189658.0</v>
      </c>
      <c r="D603" s="35" t="s">
        <v>125</v>
      </c>
      <c r="E603" s="34">
        <v>44927.0</v>
      </c>
      <c r="F603" s="36">
        <f t="shared" si="1"/>
        <v>25</v>
      </c>
      <c r="G603" s="37">
        <v>45216.0</v>
      </c>
      <c r="H603" s="36">
        <f t="shared" si="2"/>
        <v>16</v>
      </c>
      <c r="I603" s="35" t="s">
        <v>43</v>
      </c>
      <c r="J603" s="39"/>
      <c r="K603" s="38"/>
      <c r="L603" s="39"/>
      <c r="M603" s="39"/>
      <c r="N603" s="35" t="s">
        <v>17</v>
      </c>
      <c r="O603" s="39"/>
      <c r="P603" s="220"/>
      <c r="Q603" s="61"/>
      <c r="R603" s="61"/>
      <c r="S603" s="61"/>
      <c r="T603" s="61"/>
      <c r="U603" s="80"/>
      <c r="V603" s="80"/>
      <c r="W603" s="80"/>
    </row>
    <row r="604">
      <c r="A604" s="34">
        <v>45705.0</v>
      </c>
      <c r="B604" s="34">
        <v>45716.0</v>
      </c>
      <c r="C604" s="35">
        <v>217937.0</v>
      </c>
      <c r="D604" s="35" t="s">
        <v>125</v>
      </c>
      <c r="E604" s="34">
        <v>45383.0</v>
      </c>
      <c r="F604" s="36">
        <f t="shared" si="1"/>
        <v>10</v>
      </c>
      <c r="G604" s="34">
        <v>45456.0</v>
      </c>
      <c r="H604" s="36">
        <f t="shared" si="2"/>
        <v>8</v>
      </c>
      <c r="I604" s="35" t="s">
        <v>268</v>
      </c>
      <c r="J604" s="39"/>
      <c r="K604" s="38"/>
      <c r="L604" s="39"/>
      <c r="M604" s="39"/>
      <c r="N604" s="35" t="s">
        <v>17</v>
      </c>
      <c r="O604" s="39"/>
      <c r="P604" s="220"/>
      <c r="Q604" s="61"/>
      <c r="R604" s="61"/>
      <c r="S604" s="61"/>
      <c r="T604" s="61"/>
      <c r="U604" s="80"/>
      <c r="V604" s="80"/>
      <c r="W604" s="80"/>
    </row>
    <row r="605">
      <c r="A605" s="34">
        <v>45705.0</v>
      </c>
      <c r="B605" s="34">
        <v>45716.0</v>
      </c>
      <c r="C605" s="35">
        <v>209218.0</v>
      </c>
      <c r="D605" s="35" t="s">
        <v>125</v>
      </c>
      <c r="E605" s="34">
        <v>45352.0</v>
      </c>
      <c r="F605" s="36">
        <f t="shared" si="1"/>
        <v>11</v>
      </c>
      <c r="G605" s="34">
        <v>45387.0</v>
      </c>
      <c r="H605" s="36">
        <f t="shared" si="2"/>
        <v>10</v>
      </c>
      <c r="I605" s="35" t="s">
        <v>62</v>
      </c>
      <c r="J605" s="39"/>
      <c r="K605" s="38"/>
      <c r="L605" s="39"/>
      <c r="M605" s="39"/>
      <c r="N605" s="35" t="s">
        <v>17</v>
      </c>
      <c r="O605" s="39"/>
      <c r="P605" s="220"/>
      <c r="Q605" s="61"/>
      <c r="R605" s="61"/>
      <c r="S605" s="61"/>
      <c r="T605" s="61"/>
      <c r="U605" s="80"/>
      <c r="V605" s="80"/>
      <c r="W605" s="80"/>
    </row>
    <row r="606">
      <c r="A606" s="34">
        <v>45705.0</v>
      </c>
      <c r="B606" s="34">
        <v>45716.0</v>
      </c>
      <c r="C606" s="35">
        <v>154876.0</v>
      </c>
      <c r="D606" s="35" t="s">
        <v>125</v>
      </c>
      <c r="E606" s="34">
        <v>45047.0</v>
      </c>
      <c r="F606" s="36">
        <f t="shared" si="1"/>
        <v>21</v>
      </c>
      <c r="G606" s="34">
        <v>45119.0</v>
      </c>
      <c r="H606" s="36">
        <f t="shared" si="2"/>
        <v>19</v>
      </c>
      <c r="I606" s="35" t="s">
        <v>62</v>
      </c>
      <c r="J606" s="39"/>
      <c r="K606" s="38"/>
      <c r="L606" s="39"/>
      <c r="M606" s="39"/>
      <c r="N606" s="35" t="s">
        <v>17</v>
      </c>
      <c r="O606" s="39"/>
      <c r="P606" s="220"/>
      <c r="Q606" s="61"/>
      <c r="R606" s="61"/>
      <c r="S606" s="61"/>
      <c r="T606" s="61"/>
      <c r="U606" s="80"/>
      <c r="V606" s="80"/>
      <c r="W606" s="80"/>
    </row>
    <row r="607">
      <c r="A607" s="34">
        <v>45705.0</v>
      </c>
      <c r="B607" s="34">
        <v>45714.0</v>
      </c>
      <c r="C607" s="35">
        <v>212852.0</v>
      </c>
      <c r="D607" s="35" t="s">
        <v>125</v>
      </c>
      <c r="E607" s="34">
        <v>45323.0</v>
      </c>
      <c r="F607" s="36">
        <f t="shared" si="1"/>
        <v>12</v>
      </c>
      <c r="G607" s="34">
        <v>45418.0</v>
      </c>
      <c r="H607" s="36">
        <f t="shared" si="2"/>
        <v>9</v>
      </c>
      <c r="I607" s="35" t="s">
        <v>62</v>
      </c>
      <c r="J607" s="35" t="s">
        <v>155</v>
      </c>
      <c r="K607" s="48">
        <v>4000.0</v>
      </c>
      <c r="L607" s="35" t="s">
        <v>68</v>
      </c>
      <c r="M607" s="108">
        <v>45714.0</v>
      </c>
      <c r="N607" s="35" t="s">
        <v>20</v>
      </c>
      <c r="O607" s="39"/>
      <c r="P607" s="220"/>
      <c r="Q607" s="61"/>
      <c r="R607" s="61"/>
      <c r="S607" s="61"/>
      <c r="T607" s="61"/>
      <c r="U607" s="80"/>
      <c r="V607" s="80"/>
      <c r="W607" s="80"/>
    </row>
    <row r="608">
      <c r="A608" s="34">
        <v>45705.0</v>
      </c>
      <c r="B608" s="34">
        <v>45716.0</v>
      </c>
      <c r="C608" s="35">
        <v>230487.0</v>
      </c>
      <c r="D608" s="35" t="s">
        <v>125</v>
      </c>
      <c r="E608" s="34">
        <v>45566.0</v>
      </c>
      <c r="F608" s="36">
        <f t="shared" si="1"/>
        <v>4</v>
      </c>
      <c r="G608" s="34">
        <v>45574.0</v>
      </c>
      <c r="H608" s="36">
        <f t="shared" si="2"/>
        <v>4</v>
      </c>
      <c r="I608" s="35" t="s">
        <v>62</v>
      </c>
      <c r="J608" s="39"/>
      <c r="K608" s="38"/>
      <c r="L608" s="39"/>
      <c r="M608" s="39"/>
      <c r="N608" s="35" t="s">
        <v>17</v>
      </c>
      <c r="O608" s="39"/>
      <c r="P608" s="220"/>
      <c r="Q608" s="61"/>
      <c r="R608" s="61"/>
      <c r="S608" s="61"/>
      <c r="T608" s="61"/>
      <c r="U608" s="80"/>
      <c r="V608" s="80"/>
      <c r="W608" s="80"/>
    </row>
    <row r="609">
      <c r="A609" s="34">
        <v>45705.0</v>
      </c>
      <c r="B609" s="34">
        <v>45709.0</v>
      </c>
      <c r="C609" s="35">
        <v>60077.0</v>
      </c>
      <c r="D609" s="35" t="s">
        <v>125</v>
      </c>
      <c r="E609" s="34">
        <v>43922.0</v>
      </c>
      <c r="F609" s="36">
        <f t="shared" si="1"/>
        <v>58</v>
      </c>
      <c r="G609" s="34">
        <v>44049.0</v>
      </c>
      <c r="H609" s="36">
        <f t="shared" si="2"/>
        <v>54</v>
      </c>
      <c r="I609" s="35" t="s">
        <v>39</v>
      </c>
      <c r="J609" s="35">
        <v>505.0</v>
      </c>
      <c r="K609" s="48">
        <v>3900.0</v>
      </c>
      <c r="L609" s="35" t="s">
        <v>68</v>
      </c>
      <c r="M609" s="108">
        <v>45709.0</v>
      </c>
      <c r="N609" s="35" t="s">
        <v>15</v>
      </c>
      <c r="O609" s="39"/>
      <c r="P609" s="220"/>
      <c r="Q609" s="61"/>
      <c r="R609" s="61"/>
      <c r="S609" s="61"/>
      <c r="T609" s="61"/>
      <c r="U609" s="80"/>
      <c r="V609" s="80"/>
      <c r="W609" s="80"/>
    </row>
    <row r="610">
      <c r="A610" s="34">
        <v>45705.0</v>
      </c>
      <c r="B610" s="34">
        <v>45716.0</v>
      </c>
      <c r="C610" s="35">
        <v>235098.0</v>
      </c>
      <c r="D610" s="35" t="s">
        <v>125</v>
      </c>
      <c r="E610" s="34">
        <v>45597.0</v>
      </c>
      <c r="F610" s="36">
        <f t="shared" si="1"/>
        <v>3</v>
      </c>
      <c r="G610" s="37">
        <v>45625.0</v>
      </c>
      <c r="H610" s="36">
        <f t="shared" si="2"/>
        <v>2</v>
      </c>
      <c r="I610" s="35" t="s">
        <v>268</v>
      </c>
      <c r="J610" s="39"/>
      <c r="K610" s="38"/>
      <c r="L610" s="39"/>
      <c r="M610" s="39"/>
      <c r="N610" s="35" t="s">
        <v>17</v>
      </c>
      <c r="O610" s="39"/>
      <c r="P610" s="220"/>
      <c r="Q610" s="61"/>
      <c r="R610" s="61"/>
      <c r="S610" s="61"/>
      <c r="T610" s="61"/>
      <c r="U610" s="80"/>
      <c r="V610" s="80"/>
      <c r="W610" s="80"/>
    </row>
    <row r="611">
      <c r="A611" s="34">
        <v>45705.0</v>
      </c>
      <c r="B611" s="34">
        <v>45716.0</v>
      </c>
      <c r="C611" s="35">
        <v>166358.0</v>
      </c>
      <c r="D611" s="35" t="s">
        <v>125</v>
      </c>
      <c r="E611" s="34">
        <v>44896.0</v>
      </c>
      <c r="F611" s="36">
        <f t="shared" si="1"/>
        <v>26</v>
      </c>
      <c r="G611" s="34">
        <v>45019.0</v>
      </c>
      <c r="H611" s="36">
        <f t="shared" si="2"/>
        <v>22</v>
      </c>
      <c r="I611" s="35" t="s">
        <v>43</v>
      </c>
      <c r="J611" s="39"/>
      <c r="K611" s="38"/>
      <c r="L611" s="39"/>
      <c r="M611" s="39"/>
      <c r="N611" s="35" t="s">
        <v>17</v>
      </c>
      <c r="O611" s="39"/>
      <c r="P611" s="220"/>
      <c r="Q611" s="61"/>
      <c r="R611" s="61"/>
      <c r="S611" s="61"/>
      <c r="T611" s="61"/>
      <c r="U611" s="80"/>
      <c r="V611" s="80"/>
      <c r="W611" s="80"/>
    </row>
    <row r="612">
      <c r="A612" s="34">
        <v>45688.0</v>
      </c>
      <c r="B612" s="34">
        <v>45707.0</v>
      </c>
      <c r="C612" s="35">
        <v>183919.0</v>
      </c>
      <c r="D612" s="35" t="s">
        <v>125</v>
      </c>
      <c r="E612" s="34">
        <v>45108.0</v>
      </c>
      <c r="F612" s="36">
        <f t="shared" si="1"/>
        <v>19</v>
      </c>
      <c r="G612" s="34">
        <v>45166.0</v>
      </c>
      <c r="H612" s="36">
        <f t="shared" si="2"/>
        <v>18</v>
      </c>
      <c r="I612" s="35" t="s">
        <v>67</v>
      </c>
      <c r="J612" s="86">
        <v>778730.0</v>
      </c>
      <c r="K612" s="48" t="s">
        <v>74</v>
      </c>
      <c r="L612" s="39"/>
      <c r="M612" s="108">
        <v>45707.0</v>
      </c>
      <c r="N612" s="35" t="s">
        <v>15</v>
      </c>
      <c r="O612" s="35" t="s">
        <v>61</v>
      </c>
      <c r="P612" s="220"/>
      <c r="Q612" s="61"/>
      <c r="R612" s="61"/>
      <c r="S612" s="61"/>
      <c r="T612" s="61"/>
      <c r="U612" s="80"/>
      <c r="V612" s="80"/>
      <c r="W612" s="80"/>
    </row>
    <row r="613">
      <c r="A613" s="34">
        <v>45705.0</v>
      </c>
      <c r="B613" s="34">
        <v>45716.0</v>
      </c>
      <c r="C613" s="35">
        <v>197841.0</v>
      </c>
      <c r="D613" s="35" t="s">
        <v>125</v>
      </c>
      <c r="E613" s="34">
        <v>45139.0</v>
      </c>
      <c r="F613" s="36">
        <f t="shared" si="1"/>
        <v>18</v>
      </c>
      <c r="G613" s="34">
        <v>45300.0</v>
      </c>
      <c r="H613" s="36">
        <f t="shared" si="2"/>
        <v>13</v>
      </c>
      <c r="I613" s="35" t="s">
        <v>39</v>
      </c>
      <c r="J613" s="39"/>
      <c r="K613" s="38"/>
      <c r="L613" s="39"/>
      <c r="M613" s="39"/>
      <c r="N613" s="35" t="s">
        <v>17</v>
      </c>
      <c r="O613" s="39"/>
      <c r="P613" s="220"/>
      <c r="Q613" s="61"/>
      <c r="R613" s="61"/>
      <c r="S613" s="61"/>
      <c r="T613" s="61"/>
      <c r="U613" s="80"/>
      <c r="V613" s="80"/>
      <c r="W613" s="80"/>
    </row>
    <row r="614">
      <c r="A614" s="34">
        <v>45705.0</v>
      </c>
      <c r="B614" s="34">
        <v>45716.0</v>
      </c>
      <c r="C614" s="35">
        <v>209209.0</v>
      </c>
      <c r="D614" s="35" t="s">
        <v>125</v>
      </c>
      <c r="E614" s="34">
        <v>45352.0</v>
      </c>
      <c r="F614" s="36">
        <f t="shared" si="1"/>
        <v>11</v>
      </c>
      <c r="G614" s="34">
        <v>45387.0</v>
      </c>
      <c r="H614" s="36">
        <f t="shared" si="2"/>
        <v>10</v>
      </c>
      <c r="I614" s="35" t="s">
        <v>39</v>
      </c>
      <c r="J614" s="39"/>
      <c r="K614" s="38"/>
      <c r="L614" s="39"/>
      <c r="M614" s="39"/>
      <c r="N614" s="35" t="s">
        <v>17</v>
      </c>
      <c r="O614" s="39"/>
      <c r="P614" s="220"/>
      <c r="Q614" s="61"/>
      <c r="R614" s="61"/>
      <c r="S614" s="61"/>
      <c r="T614" s="61"/>
      <c r="U614" s="80"/>
      <c r="V614" s="80"/>
      <c r="W614" s="80"/>
    </row>
    <row r="615">
      <c r="A615" s="34">
        <v>45705.0</v>
      </c>
      <c r="B615" s="34">
        <v>45716.0</v>
      </c>
      <c r="C615" s="35">
        <v>218025.0</v>
      </c>
      <c r="D615" s="35" t="s">
        <v>125</v>
      </c>
      <c r="E615" s="34">
        <v>45413.0</v>
      </c>
      <c r="F615" s="36">
        <f t="shared" si="1"/>
        <v>9</v>
      </c>
      <c r="G615" s="34">
        <v>45457.0</v>
      </c>
      <c r="H615" s="36">
        <f t="shared" si="2"/>
        <v>8</v>
      </c>
      <c r="I615" s="35" t="s">
        <v>39</v>
      </c>
      <c r="J615" s="39"/>
      <c r="K615" s="38"/>
      <c r="L615" s="39"/>
      <c r="M615" s="39"/>
      <c r="N615" s="35" t="s">
        <v>17</v>
      </c>
      <c r="O615" s="39"/>
      <c r="P615" s="220"/>
      <c r="Q615" s="61"/>
      <c r="R615" s="61"/>
      <c r="S615" s="61"/>
      <c r="T615" s="61"/>
      <c r="U615" s="80"/>
      <c r="V615" s="80"/>
      <c r="W615" s="80"/>
    </row>
    <row r="616">
      <c r="A616" s="34">
        <v>45705.0</v>
      </c>
      <c r="B616" s="34">
        <v>45705.0</v>
      </c>
      <c r="C616" s="35">
        <v>222903.0</v>
      </c>
      <c r="D616" s="35" t="s">
        <v>125</v>
      </c>
      <c r="E616" s="34">
        <v>45444.0</v>
      </c>
      <c r="F616" s="36">
        <f t="shared" si="1"/>
        <v>8</v>
      </c>
      <c r="G616" s="34">
        <v>45503.0</v>
      </c>
      <c r="H616" s="36">
        <f t="shared" si="2"/>
        <v>6</v>
      </c>
      <c r="I616" s="35" t="s">
        <v>46</v>
      </c>
      <c r="J616" s="35">
        <v>401.0</v>
      </c>
      <c r="K616" s="48">
        <v>6000.0</v>
      </c>
      <c r="L616" s="35" t="s">
        <v>70</v>
      </c>
      <c r="M616" s="34">
        <v>45705.0</v>
      </c>
      <c r="N616" s="35" t="s">
        <v>15</v>
      </c>
      <c r="O616" s="35" t="s">
        <v>765</v>
      </c>
      <c r="P616" s="220"/>
      <c r="Q616" s="61"/>
      <c r="R616" s="61"/>
      <c r="S616" s="61"/>
      <c r="T616" s="61"/>
      <c r="U616" s="80"/>
      <c r="V616" s="80"/>
      <c r="W616" s="80"/>
    </row>
    <row r="617">
      <c r="A617" s="34">
        <v>45705.0</v>
      </c>
      <c r="B617" s="34">
        <v>45716.0</v>
      </c>
      <c r="C617" s="35">
        <v>228650.0</v>
      </c>
      <c r="D617" s="35" t="s">
        <v>125</v>
      </c>
      <c r="E617" s="34">
        <v>45383.0</v>
      </c>
      <c r="F617" s="36">
        <f t="shared" si="1"/>
        <v>10</v>
      </c>
      <c r="G617" s="34">
        <v>45555.0</v>
      </c>
      <c r="H617" s="36">
        <f t="shared" si="2"/>
        <v>5</v>
      </c>
      <c r="I617" s="35" t="s">
        <v>39</v>
      </c>
      <c r="J617" s="39"/>
      <c r="K617" s="38"/>
      <c r="L617" s="39"/>
      <c r="M617" s="39"/>
      <c r="N617" s="35" t="s">
        <v>17</v>
      </c>
      <c r="O617" s="39"/>
      <c r="P617" s="220"/>
      <c r="Q617" s="61"/>
      <c r="R617" s="61"/>
      <c r="S617" s="61"/>
      <c r="T617" s="61"/>
      <c r="U617" s="80"/>
      <c r="V617" s="80"/>
      <c r="W617" s="80"/>
    </row>
    <row r="618">
      <c r="A618" s="34">
        <v>45705.0</v>
      </c>
      <c r="B618" s="34">
        <v>45716.0</v>
      </c>
      <c r="C618" s="35">
        <v>215920.0</v>
      </c>
      <c r="D618" s="35" t="s">
        <v>125</v>
      </c>
      <c r="E618" s="34">
        <v>45383.0</v>
      </c>
      <c r="F618" s="36">
        <f t="shared" si="1"/>
        <v>10</v>
      </c>
      <c r="G618" s="34">
        <v>45437.0</v>
      </c>
      <c r="H618" s="36">
        <f t="shared" si="2"/>
        <v>9</v>
      </c>
      <c r="I618" s="35" t="s">
        <v>39</v>
      </c>
      <c r="J618" s="39"/>
      <c r="K618" s="38"/>
      <c r="L618" s="39"/>
      <c r="M618" s="39"/>
      <c r="N618" s="35" t="s">
        <v>17</v>
      </c>
      <c r="O618" s="39"/>
      <c r="P618" s="220"/>
      <c r="Q618" s="61"/>
      <c r="R618" s="61"/>
      <c r="S618" s="61"/>
      <c r="T618" s="61"/>
      <c r="U618" s="80"/>
      <c r="V618" s="80"/>
      <c r="W618" s="80"/>
    </row>
    <row r="619">
      <c r="A619" s="34">
        <v>45705.0</v>
      </c>
      <c r="B619" s="34">
        <v>45716.0</v>
      </c>
      <c r="C619" s="35">
        <v>241188.0</v>
      </c>
      <c r="D619" s="35" t="s">
        <v>125</v>
      </c>
      <c r="E619" s="34">
        <v>45627.0</v>
      </c>
      <c r="F619" s="36">
        <f t="shared" si="1"/>
        <v>2</v>
      </c>
      <c r="G619" s="34">
        <v>45687.0</v>
      </c>
      <c r="H619" s="36">
        <f t="shared" si="2"/>
        <v>0</v>
      </c>
      <c r="I619" s="35" t="s">
        <v>39</v>
      </c>
      <c r="J619" s="39"/>
      <c r="K619" s="38"/>
      <c r="L619" s="39"/>
      <c r="M619" s="39"/>
      <c r="N619" s="35" t="s">
        <v>17</v>
      </c>
      <c r="O619" s="39"/>
      <c r="P619" s="220"/>
      <c r="Q619" s="61"/>
      <c r="R619" s="61"/>
      <c r="S619" s="61"/>
      <c r="T619" s="61"/>
      <c r="U619" s="80"/>
      <c r="V619" s="80"/>
      <c r="W619" s="80"/>
    </row>
    <row r="620">
      <c r="A620" s="34">
        <v>45705.0</v>
      </c>
      <c r="B620" s="34">
        <v>45716.0</v>
      </c>
      <c r="C620" s="35">
        <v>217911.0</v>
      </c>
      <c r="D620" s="35" t="s">
        <v>128</v>
      </c>
      <c r="E620" s="34">
        <v>45413.0</v>
      </c>
      <c r="F620" s="36">
        <f t="shared" si="1"/>
        <v>9</v>
      </c>
      <c r="G620" s="34">
        <v>45457.0</v>
      </c>
      <c r="H620" s="36">
        <f t="shared" si="2"/>
        <v>8</v>
      </c>
      <c r="I620" s="35" t="s">
        <v>39</v>
      </c>
      <c r="J620" s="39"/>
      <c r="K620" s="38"/>
      <c r="L620" s="39"/>
      <c r="M620" s="39"/>
      <c r="N620" s="35" t="s">
        <v>17</v>
      </c>
      <c r="O620" s="39"/>
      <c r="P620" s="220"/>
      <c r="Q620" s="61"/>
      <c r="R620" s="61"/>
      <c r="S620" s="61"/>
      <c r="T620" s="61"/>
      <c r="U620" s="80"/>
      <c r="V620" s="80"/>
      <c r="W620" s="80"/>
    </row>
    <row r="621">
      <c r="A621" s="34">
        <v>45705.0</v>
      </c>
      <c r="B621" s="34">
        <v>45709.0</v>
      </c>
      <c r="C621" s="35">
        <v>73250.0</v>
      </c>
      <c r="D621" s="35" t="s">
        <v>128</v>
      </c>
      <c r="E621" s="34">
        <v>44197.0</v>
      </c>
      <c r="F621" s="36">
        <f t="shared" si="1"/>
        <v>49</v>
      </c>
      <c r="G621" s="34">
        <v>44205.0</v>
      </c>
      <c r="H621" s="36">
        <f t="shared" si="2"/>
        <v>49</v>
      </c>
      <c r="I621" s="35" t="s">
        <v>39</v>
      </c>
      <c r="J621" s="35">
        <v>505.0</v>
      </c>
      <c r="K621" s="38"/>
      <c r="L621" s="39"/>
      <c r="M621" s="39"/>
      <c r="N621" s="35" t="s">
        <v>21</v>
      </c>
      <c r="O621" s="35" t="s">
        <v>766</v>
      </c>
      <c r="P621" s="220"/>
      <c r="Q621" s="61"/>
      <c r="R621" s="61"/>
      <c r="S621" s="61"/>
      <c r="T621" s="61"/>
      <c r="U621" s="80"/>
      <c r="V621" s="80"/>
      <c r="W621" s="80"/>
    </row>
    <row r="622">
      <c r="A622" s="34">
        <v>45705.0</v>
      </c>
      <c r="B622" s="34">
        <v>45716.0</v>
      </c>
      <c r="C622" s="35">
        <v>107012.0</v>
      </c>
      <c r="D622" s="35" t="s">
        <v>128</v>
      </c>
      <c r="E622" s="34">
        <v>44501.0</v>
      </c>
      <c r="F622" s="36">
        <f t="shared" si="1"/>
        <v>39</v>
      </c>
      <c r="G622" s="37">
        <v>44519.0</v>
      </c>
      <c r="H622" s="36">
        <f t="shared" si="2"/>
        <v>39</v>
      </c>
      <c r="I622" s="35" t="s">
        <v>62</v>
      </c>
      <c r="J622" s="39"/>
      <c r="K622" s="38"/>
      <c r="L622" s="39"/>
      <c r="M622" s="39"/>
      <c r="N622" s="35" t="s">
        <v>17</v>
      </c>
      <c r="O622" s="39"/>
      <c r="P622" s="220"/>
      <c r="Q622" s="61"/>
      <c r="R622" s="61"/>
      <c r="S622" s="61"/>
      <c r="T622" s="61"/>
      <c r="U622" s="80"/>
      <c r="V622" s="80"/>
      <c r="W622" s="80"/>
    </row>
    <row r="623">
      <c r="A623" s="34">
        <v>45705.0</v>
      </c>
      <c r="B623" s="34">
        <v>45716.0</v>
      </c>
      <c r="C623" s="35">
        <v>152141.0</v>
      </c>
      <c r="D623" s="35" t="s">
        <v>128</v>
      </c>
      <c r="E623" s="34">
        <v>44743.0</v>
      </c>
      <c r="F623" s="36">
        <f t="shared" si="1"/>
        <v>31</v>
      </c>
      <c r="G623" s="37">
        <v>44890.0</v>
      </c>
      <c r="H623" s="36">
        <f t="shared" si="2"/>
        <v>27</v>
      </c>
      <c r="I623" s="35" t="s">
        <v>39</v>
      </c>
      <c r="J623" s="39"/>
      <c r="K623" s="38"/>
      <c r="L623" s="39"/>
      <c r="M623" s="39"/>
      <c r="N623" s="35" t="s">
        <v>17</v>
      </c>
      <c r="O623" s="39"/>
      <c r="P623" s="220"/>
      <c r="Q623" s="61"/>
      <c r="R623" s="61"/>
      <c r="S623" s="61"/>
      <c r="T623" s="61"/>
      <c r="U623" s="80"/>
      <c r="V623" s="80"/>
      <c r="W623" s="80"/>
    </row>
    <row r="624">
      <c r="A624" s="34">
        <v>45705.0</v>
      </c>
      <c r="B624" s="34">
        <v>45716.0</v>
      </c>
      <c r="C624" s="35">
        <v>221133.0</v>
      </c>
      <c r="D624" s="35" t="s">
        <v>128</v>
      </c>
      <c r="E624" s="34">
        <v>45323.0</v>
      </c>
      <c r="F624" s="36">
        <f t="shared" si="1"/>
        <v>12</v>
      </c>
      <c r="G624" s="34">
        <v>45484.0</v>
      </c>
      <c r="H624" s="36">
        <f t="shared" si="2"/>
        <v>7</v>
      </c>
      <c r="I624" s="35" t="s">
        <v>39</v>
      </c>
      <c r="J624" s="39"/>
      <c r="K624" s="38"/>
      <c r="L624" s="39"/>
      <c r="M624" s="39"/>
      <c r="N624" s="35" t="s">
        <v>17</v>
      </c>
      <c r="O624" s="39"/>
      <c r="P624" s="220"/>
      <c r="Q624" s="61"/>
      <c r="R624" s="61"/>
      <c r="S624" s="61"/>
      <c r="T624" s="61"/>
      <c r="U624" s="80"/>
      <c r="V624" s="80"/>
      <c r="W624" s="80"/>
    </row>
    <row r="625">
      <c r="A625" s="34">
        <v>45705.0</v>
      </c>
      <c r="B625" s="34">
        <v>45716.0</v>
      </c>
      <c r="C625" s="35">
        <v>240639.0</v>
      </c>
      <c r="D625" s="35" t="s">
        <v>128</v>
      </c>
      <c r="E625" s="34">
        <v>45658.0</v>
      </c>
      <c r="F625" s="36">
        <f t="shared" si="1"/>
        <v>1</v>
      </c>
      <c r="G625" s="34">
        <v>45681.0</v>
      </c>
      <c r="H625" s="36">
        <f t="shared" si="2"/>
        <v>1</v>
      </c>
      <c r="I625" s="35" t="s">
        <v>62</v>
      </c>
      <c r="J625" s="39"/>
      <c r="K625" s="38"/>
      <c r="L625" s="39"/>
      <c r="M625" s="39"/>
      <c r="N625" s="35" t="s">
        <v>17</v>
      </c>
      <c r="O625" s="39"/>
      <c r="P625" s="220"/>
      <c r="Q625" s="61"/>
      <c r="R625" s="61"/>
      <c r="S625" s="61"/>
      <c r="T625" s="61"/>
      <c r="U625" s="80"/>
      <c r="V625" s="80"/>
      <c r="W625" s="80"/>
    </row>
    <row r="626">
      <c r="A626" s="34">
        <v>45705.0</v>
      </c>
      <c r="B626" s="34">
        <v>45716.0</v>
      </c>
      <c r="C626" s="35">
        <v>205445.0</v>
      </c>
      <c r="D626" s="35" t="s">
        <v>128</v>
      </c>
      <c r="E626" s="34">
        <v>45323.0</v>
      </c>
      <c r="F626" s="36">
        <f t="shared" si="1"/>
        <v>12</v>
      </c>
      <c r="G626" s="34">
        <v>45359.0</v>
      </c>
      <c r="H626" s="36">
        <f t="shared" si="2"/>
        <v>11</v>
      </c>
      <c r="I626" s="35" t="s">
        <v>39</v>
      </c>
      <c r="J626" s="39"/>
      <c r="K626" s="38"/>
      <c r="L626" s="39"/>
      <c r="M626" s="39"/>
      <c r="N626" s="35" t="s">
        <v>17</v>
      </c>
      <c r="O626" s="39"/>
      <c r="P626" s="220"/>
      <c r="Q626" s="61"/>
      <c r="R626" s="61"/>
      <c r="S626" s="61"/>
      <c r="T626" s="61"/>
      <c r="U626" s="80"/>
      <c r="V626" s="80"/>
      <c r="W626" s="80"/>
    </row>
    <row r="627">
      <c r="A627" s="34">
        <v>45705.0</v>
      </c>
      <c r="B627" s="34">
        <v>45707.0</v>
      </c>
      <c r="C627" s="35">
        <v>176331.0</v>
      </c>
      <c r="D627" s="35" t="s">
        <v>128</v>
      </c>
      <c r="E627" s="34">
        <v>45078.0</v>
      </c>
      <c r="F627" s="36">
        <f t="shared" si="1"/>
        <v>20</v>
      </c>
      <c r="G627" s="34">
        <v>45104.0</v>
      </c>
      <c r="H627" s="36">
        <f t="shared" si="2"/>
        <v>20</v>
      </c>
      <c r="I627" s="35" t="s">
        <v>39</v>
      </c>
      <c r="J627" s="35" t="s">
        <v>400</v>
      </c>
      <c r="K627" s="48" t="s">
        <v>51</v>
      </c>
      <c r="L627" s="35" t="s">
        <v>54</v>
      </c>
      <c r="M627" s="108">
        <v>45990.0</v>
      </c>
      <c r="N627" s="35" t="s">
        <v>87</v>
      </c>
      <c r="O627" s="35" t="s">
        <v>767</v>
      </c>
      <c r="P627" s="220"/>
      <c r="Q627" s="61"/>
      <c r="R627" s="61"/>
      <c r="S627" s="61"/>
      <c r="T627" s="61"/>
      <c r="U627" s="80"/>
      <c r="V627" s="80"/>
      <c r="W627" s="80"/>
    </row>
    <row r="628">
      <c r="A628" s="34">
        <v>45705.0</v>
      </c>
      <c r="B628" s="34">
        <v>45716.0</v>
      </c>
      <c r="C628" s="35">
        <v>187501.0</v>
      </c>
      <c r="D628" s="35" t="s">
        <v>128</v>
      </c>
      <c r="E628" s="34">
        <v>45170.0</v>
      </c>
      <c r="F628" s="36">
        <f t="shared" si="1"/>
        <v>17</v>
      </c>
      <c r="G628" s="34">
        <v>45196.0</v>
      </c>
      <c r="H628" s="36">
        <f t="shared" si="2"/>
        <v>17</v>
      </c>
      <c r="I628" s="35" t="s">
        <v>275</v>
      </c>
      <c r="J628" s="39"/>
      <c r="K628" s="38"/>
      <c r="L628" s="39"/>
      <c r="M628" s="39"/>
      <c r="N628" s="35" t="s">
        <v>17</v>
      </c>
      <c r="O628" s="39"/>
      <c r="P628" s="220"/>
      <c r="Q628" s="61"/>
      <c r="R628" s="61"/>
      <c r="S628" s="61"/>
      <c r="T628" s="61"/>
      <c r="U628" s="80"/>
      <c r="V628" s="80"/>
      <c r="W628" s="80"/>
    </row>
    <row r="629">
      <c r="A629" s="34">
        <v>45705.0</v>
      </c>
      <c r="B629" s="34">
        <v>45716.0</v>
      </c>
      <c r="C629" s="35">
        <v>27863.0</v>
      </c>
      <c r="D629" s="35" t="s">
        <v>128</v>
      </c>
      <c r="E629" s="34">
        <v>45200.0</v>
      </c>
      <c r="F629" s="36">
        <f t="shared" si="1"/>
        <v>16</v>
      </c>
      <c r="G629" s="34">
        <v>45332.0</v>
      </c>
      <c r="H629" s="36">
        <f t="shared" si="2"/>
        <v>12</v>
      </c>
      <c r="I629" s="35" t="s">
        <v>62</v>
      </c>
      <c r="J629" s="39"/>
      <c r="K629" s="38"/>
      <c r="L629" s="39"/>
      <c r="M629" s="39"/>
      <c r="N629" s="35" t="s">
        <v>17</v>
      </c>
      <c r="O629" s="39"/>
      <c r="P629" s="220"/>
      <c r="Q629" s="61"/>
      <c r="R629" s="61"/>
      <c r="S629" s="61"/>
      <c r="T629" s="61"/>
      <c r="U629" s="80"/>
      <c r="V629" s="80"/>
      <c r="W629" s="80"/>
    </row>
    <row r="630">
      <c r="A630" s="34">
        <v>45705.0</v>
      </c>
      <c r="B630" s="34">
        <v>45716.0</v>
      </c>
      <c r="C630" s="35">
        <v>208087.0</v>
      </c>
      <c r="D630" s="35" t="s">
        <v>128</v>
      </c>
      <c r="E630" s="34">
        <v>45352.0</v>
      </c>
      <c r="F630" s="36">
        <f t="shared" si="1"/>
        <v>11</v>
      </c>
      <c r="G630" s="34">
        <v>45378.0</v>
      </c>
      <c r="H630" s="36">
        <f t="shared" si="2"/>
        <v>11</v>
      </c>
      <c r="I630" s="35" t="s">
        <v>49</v>
      </c>
      <c r="J630" s="35" t="s">
        <v>241</v>
      </c>
      <c r="K630" s="38"/>
      <c r="L630" s="39"/>
      <c r="M630" s="108">
        <v>45712.0</v>
      </c>
      <c r="N630" s="35" t="s">
        <v>16</v>
      </c>
      <c r="O630" s="35" t="s">
        <v>768</v>
      </c>
      <c r="P630" s="220"/>
      <c r="Q630" s="61"/>
      <c r="R630" s="61"/>
      <c r="S630" s="61"/>
      <c r="T630" s="61"/>
      <c r="U630" s="80"/>
      <c r="V630" s="80"/>
      <c r="W630" s="80"/>
    </row>
    <row r="631">
      <c r="A631" s="34">
        <v>45705.0</v>
      </c>
      <c r="B631" s="34">
        <v>45716.0</v>
      </c>
      <c r="C631" s="35">
        <v>210723.0</v>
      </c>
      <c r="D631" s="35" t="s">
        <v>128</v>
      </c>
      <c r="E631" s="34">
        <v>45413.0</v>
      </c>
      <c r="F631" s="36">
        <f t="shared" si="1"/>
        <v>9</v>
      </c>
      <c r="G631" s="34">
        <v>45463.0</v>
      </c>
      <c r="H631" s="36">
        <f t="shared" si="2"/>
        <v>8</v>
      </c>
      <c r="I631" s="35" t="s">
        <v>62</v>
      </c>
      <c r="J631" s="39"/>
      <c r="K631" s="38"/>
      <c r="L631" s="39"/>
      <c r="M631" s="39"/>
      <c r="N631" s="35" t="s">
        <v>17</v>
      </c>
      <c r="O631" s="39"/>
      <c r="P631" s="220"/>
      <c r="Q631" s="61"/>
      <c r="R631" s="61"/>
      <c r="S631" s="61"/>
      <c r="T631" s="61"/>
      <c r="U631" s="80"/>
      <c r="V631" s="80"/>
      <c r="W631" s="80"/>
    </row>
    <row r="632">
      <c r="A632" s="34">
        <v>45705.0</v>
      </c>
      <c r="B632" s="34">
        <v>45716.0</v>
      </c>
      <c r="C632" s="35">
        <v>224949.0</v>
      </c>
      <c r="D632" s="35" t="s">
        <v>128</v>
      </c>
      <c r="E632" s="34">
        <v>45505.0</v>
      </c>
      <c r="F632" s="36">
        <f t="shared" si="1"/>
        <v>6</v>
      </c>
      <c r="G632" s="34">
        <v>45518.0</v>
      </c>
      <c r="H632" s="36">
        <f t="shared" si="2"/>
        <v>6</v>
      </c>
      <c r="I632" s="35" t="s">
        <v>62</v>
      </c>
      <c r="J632" s="39"/>
      <c r="K632" s="38"/>
      <c r="L632" s="39"/>
      <c r="M632" s="39"/>
      <c r="N632" s="35" t="s">
        <v>17</v>
      </c>
      <c r="O632" s="39"/>
      <c r="P632" s="220"/>
      <c r="Q632" s="61"/>
      <c r="R632" s="61"/>
      <c r="S632" s="61"/>
      <c r="T632" s="61"/>
      <c r="U632" s="80"/>
      <c r="V632" s="80"/>
      <c r="W632" s="80"/>
    </row>
    <row r="633">
      <c r="A633" s="34">
        <v>45705.0</v>
      </c>
      <c r="B633" s="34">
        <v>45716.0</v>
      </c>
      <c r="C633" s="35">
        <v>228784.0</v>
      </c>
      <c r="D633" s="35" t="s">
        <v>128</v>
      </c>
      <c r="E633" s="34">
        <v>45505.0</v>
      </c>
      <c r="F633" s="36">
        <f t="shared" si="1"/>
        <v>6</v>
      </c>
      <c r="G633" s="34">
        <v>45558.0</v>
      </c>
      <c r="H633" s="36">
        <f t="shared" si="2"/>
        <v>5</v>
      </c>
      <c r="I633" s="35" t="s">
        <v>39</v>
      </c>
      <c r="J633" s="39"/>
      <c r="K633" s="38"/>
      <c r="L633" s="39"/>
      <c r="M633" s="39"/>
      <c r="N633" s="35" t="s">
        <v>17</v>
      </c>
      <c r="O633" s="39"/>
      <c r="P633" s="220"/>
      <c r="Q633" s="61"/>
      <c r="R633" s="61"/>
      <c r="S633" s="61"/>
      <c r="T633" s="61"/>
      <c r="U633" s="80"/>
      <c r="V633" s="80"/>
      <c r="W633" s="80"/>
    </row>
    <row r="634">
      <c r="A634" s="34">
        <v>45705.0</v>
      </c>
      <c r="B634" s="34">
        <v>45716.0</v>
      </c>
      <c r="C634" s="35">
        <v>233637.0</v>
      </c>
      <c r="D634" s="35" t="s">
        <v>128</v>
      </c>
      <c r="E634" s="34">
        <v>45597.0</v>
      </c>
      <c r="F634" s="36">
        <f t="shared" si="1"/>
        <v>3</v>
      </c>
      <c r="G634" s="34">
        <v>45603.0</v>
      </c>
      <c r="H634" s="36">
        <f t="shared" si="2"/>
        <v>3</v>
      </c>
      <c r="I634" s="35" t="s">
        <v>268</v>
      </c>
      <c r="J634" s="39"/>
      <c r="K634" s="38"/>
      <c r="L634" s="39"/>
      <c r="M634" s="39"/>
      <c r="N634" s="35" t="s">
        <v>17</v>
      </c>
      <c r="O634" s="39"/>
      <c r="P634" s="220"/>
      <c r="Q634" s="61"/>
      <c r="R634" s="61"/>
      <c r="S634" s="61"/>
      <c r="T634" s="61"/>
      <c r="U634" s="80"/>
      <c r="V634" s="80"/>
      <c r="W634" s="80"/>
    </row>
    <row r="635">
      <c r="A635" s="34">
        <v>45705.0</v>
      </c>
      <c r="B635" s="34">
        <v>45716.0</v>
      </c>
      <c r="C635" s="35">
        <v>237265.0</v>
      </c>
      <c r="D635" s="35" t="s">
        <v>128</v>
      </c>
      <c r="E635" s="34">
        <v>45597.0</v>
      </c>
      <c r="F635" s="36">
        <f t="shared" si="1"/>
        <v>3</v>
      </c>
      <c r="G635" s="37">
        <v>45642.0</v>
      </c>
      <c r="H635" s="36">
        <f t="shared" si="2"/>
        <v>2</v>
      </c>
      <c r="I635" s="35" t="s">
        <v>39</v>
      </c>
      <c r="J635" s="39"/>
      <c r="K635" s="38"/>
      <c r="L635" s="39"/>
      <c r="M635" s="39"/>
      <c r="N635" s="35" t="s">
        <v>17</v>
      </c>
      <c r="O635" s="39"/>
      <c r="P635" s="220"/>
      <c r="Q635" s="61"/>
      <c r="R635" s="61"/>
      <c r="S635" s="61"/>
      <c r="T635" s="61"/>
      <c r="U635" s="80"/>
      <c r="V635" s="80"/>
      <c r="W635" s="80"/>
    </row>
    <row r="636">
      <c r="A636" s="34">
        <v>45705.0</v>
      </c>
      <c r="B636" s="34">
        <v>45716.0</v>
      </c>
      <c r="C636" s="35">
        <v>239936.0</v>
      </c>
      <c r="D636" s="35" t="s">
        <v>128</v>
      </c>
      <c r="E636" s="34">
        <v>45627.0</v>
      </c>
      <c r="F636" s="36">
        <f t="shared" si="1"/>
        <v>2</v>
      </c>
      <c r="G636" s="34">
        <v>45677.0</v>
      </c>
      <c r="H636" s="36">
        <f t="shared" si="2"/>
        <v>1</v>
      </c>
      <c r="I636" s="35" t="s">
        <v>43</v>
      </c>
      <c r="J636" s="39"/>
      <c r="K636" s="38"/>
      <c r="L636" s="39"/>
      <c r="M636" s="39"/>
      <c r="N636" s="35" t="s">
        <v>17</v>
      </c>
      <c r="O636" s="39"/>
      <c r="P636" s="220"/>
      <c r="Q636" s="61"/>
      <c r="R636" s="61"/>
      <c r="S636" s="61"/>
      <c r="T636" s="61"/>
      <c r="U636" s="80"/>
      <c r="V636" s="80"/>
      <c r="W636" s="80"/>
    </row>
    <row r="637">
      <c r="A637" s="34">
        <v>45705.0</v>
      </c>
      <c r="B637" s="34">
        <v>45716.0</v>
      </c>
      <c r="C637" s="35">
        <v>241450.0</v>
      </c>
      <c r="D637" s="35" t="s">
        <v>128</v>
      </c>
      <c r="E637" s="34">
        <v>45658.0</v>
      </c>
      <c r="F637" s="36">
        <f t="shared" si="1"/>
        <v>1</v>
      </c>
      <c r="G637" s="34">
        <v>45688.0</v>
      </c>
      <c r="H637" s="36">
        <f t="shared" si="2"/>
        <v>0</v>
      </c>
      <c r="I637" s="35" t="s">
        <v>39</v>
      </c>
      <c r="J637" s="39"/>
      <c r="K637" s="38"/>
      <c r="L637" s="39"/>
      <c r="M637" s="39"/>
      <c r="N637" s="35" t="s">
        <v>17</v>
      </c>
      <c r="O637" s="39"/>
      <c r="P637" s="220"/>
      <c r="Q637" s="61"/>
      <c r="R637" s="61"/>
      <c r="S637" s="61"/>
      <c r="T637" s="61"/>
      <c r="U637" s="80"/>
      <c r="V637" s="80"/>
      <c r="W637" s="80"/>
    </row>
    <row r="638">
      <c r="A638" s="34">
        <v>45705.0</v>
      </c>
      <c r="B638" s="34">
        <v>45716.0</v>
      </c>
      <c r="C638" s="35">
        <v>238946.0</v>
      </c>
      <c r="D638" s="35" t="s">
        <v>129</v>
      </c>
      <c r="E638" s="34">
        <v>45566.0</v>
      </c>
      <c r="F638" s="36">
        <f t="shared" si="1"/>
        <v>4</v>
      </c>
      <c r="G638" s="34">
        <v>45667.0</v>
      </c>
      <c r="H638" s="36">
        <f t="shared" si="2"/>
        <v>1</v>
      </c>
      <c r="I638" s="35" t="s">
        <v>49</v>
      </c>
      <c r="J638" s="39"/>
      <c r="K638" s="38"/>
      <c r="L638" s="39"/>
      <c r="M638" s="39"/>
      <c r="N638" s="35" t="s">
        <v>17</v>
      </c>
      <c r="O638" s="39"/>
      <c r="P638" s="220"/>
      <c r="Q638" s="61"/>
      <c r="R638" s="61"/>
      <c r="S638" s="61"/>
      <c r="T638" s="61"/>
      <c r="U638" s="80"/>
      <c r="V638" s="80"/>
      <c r="W638" s="80"/>
    </row>
    <row r="639">
      <c r="A639" s="34">
        <v>45705.0</v>
      </c>
      <c r="B639" s="34">
        <v>45716.0</v>
      </c>
      <c r="C639" s="35">
        <v>136147.0</v>
      </c>
      <c r="D639" s="35" t="s">
        <v>129</v>
      </c>
      <c r="E639" s="34">
        <v>44682.0</v>
      </c>
      <c r="F639" s="36">
        <f t="shared" si="1"/>
        <v>33</v>
      </c>
      <c r="G639" s="34">
        <v>44749.0</v>
      </c>
      <c r="H639" s="36">
        <f t="shared" si="2"/>
        <v>31</v>
      </c>
      <c r="I639" s="35" t="s">
        <v>67</v>
      </c>
      <c r="J639" s="39"/>
      <c r="K639" s="38"/>
      <c r="L639" s="39"/>
      <c r="M639" s="39"/>
      <c r="N639" s="35" t="s">
        <v>17</v>
      </c>
      <c r="O639" s="39"/>
      <c r="P639" s="220"/>
      <c r="Q639" s="61"/>
      <c r="R639" s="61"/>
      <c r="S639" s="61"/>
      <c r="T639" s="61"/>
      <c r="U639" s="80"/>
      <c r="V639" s="80"/>
      <c r="W639" s="80"/>
    </row>
    <row r="640">
      <c r="A640" s="34">
        <v>45705.0</v>
      </c>
      <c r="B640" s="34">
        <v>45716.0</v>
      </c>
      <c r="C640" s="35">
        <v>232803.0</v>
      </c>
      <c r="D640" s="35" t="s">
        <v>129</v>
      </c>
      <c r="E640" s="34">
        <v>45566.0</v>
      </c>
      <c r="F640" s="36">
        <f t="shared" si="1"/>
        <v>4</v>
      </c>
      <c r="G640" s="37">
        <v>45596.0</v>
      </c>
      <c r="H640" s="36">
        <f t="shared" si="2"/>
        <v>3</v>
      </c>
      <c r="I640" s="35" t="s">
        <v>49</v>
      </c>
      <c r="J640" s="39"/>
      <c r="K640" s="38"/>
      <c r="L640" s="39"/>
      <c r="M640" s="39"/>
      <c r="N640" s="35" t="s">
        <v>17</v>
      </c>
      <c r="O640" s="39"/>
      <c r="P640" s="220"/>
      <c r="Q640" s="61"/>
      <c r="R640" s="61"/>
      <c r="S640" s="61"/>
      <c r="T640" s="61"/>
      <c r="U640" s="80"/>
      <c r="V640" s="80"/>
      <c r="W640" s="80"/>
    </row>
    <row r="641">
      <c r="A641" s="34">
        <v>45705.0</v>
      </c>
      <c r="B641" s="34">
        <v>45716.0</v>
      </c>
      <c r="C641" s="35">
        <v>212944.0</v>
      </c>
      <c r="D641" s="35" t="s">
        <v>129</v>
      </c>
      <c r="E641" s="34">
        <v>45200.0</v>
      </c>
      <c r="F641" s="36">
        <f t="shared" si="1"/>
        <v>16</v>
      </c>
      <c r="G641" s="34">
        <v>45415.0</v>
      </c>
      <c r="H641" s="36">
        <f t="shared" si="2"/>
        <v>9</v>
      </c>
      <c r="I641" s="35" t="s">
        <v>62</v>
      </c>
      <c r="J641" s="39"/>
      <c r="K641" s="38"/>
      <c r="L641" s="39"/>
      <c r="M641" s="39"/>
      <c r="N641" s="35" t="s">
        <v>17</v>
      </c>
      <c r="O641" s="39"/>
      <c r="P641" s="220"/>
      <c r="Q641" s="61"/>
      <c r="R641" s="61"/>
      <c r="S641" s="61"/>
      <c r="T641" s="61"/>
      <c r="U641" s="80"/>
      <c r="V641" s="80"/>
      <c r="W641" s="80"/>
    </row>
    <row r="642">
      <c r="A642" s="34">
        <v>45705.0</v>
      </c>
      <c r="B642" s="34">
        <v>45716.0</v>
      </c>
      <c r="C642" s="35">
        <v>192196.0</v>
      </c>
      <c r="D642" s="35" t="s">
        <v>129</v>
      </c>
      <c r="E642" s="34">
        <v>45231.0</v>
      </c>
      <c r="F642" s="36">
        <f t="shared" si="1"/>
        <v>15</v>
      </c>
      <c r="G642" s="34">
        <v>45238.0</v>
      </c>
      <c r="H642" s="36">
        <f t="shared" si="2"/>
        <v>15</v>
      </c>
      <c r="I642" s="35" t="s">
        <v>39</v>
      </c>
      <c r="J642" s="39"/>
      <c r="K642" s="38"/>
      <c r="L642" s="39"/>
      <c r="M642" s="39"/>
      <c r="N642" s="35" t="s">
        <v>17</v>
      </c>
      <c r="O642" s="39"/>
      <c r="P642" s="220"/>
      <c r="Q642" s="61"/>
      <c r="R642" s="61"/>
      <c r="S642" s="61"/>
      <c r="T642" s="61"/>
      <c r="U642" s="80"/>
      <c r="V642" s="80"/>
      <c r="W642" s="80"/>
    </row>
    <row r="643">
      <c r="A643" s="34">
        <v>45705.0</v>
      </c>
      <c r="B643" s="34">
        <v>45716.0</v>
      </c>
      <c r="C643" s="35">
        <v>203663.0</v>
      </c>
      <c r="D643" s="35" t="s">
        <v>129</v>
      </c>
      <c r="E643" s="34">
        <v>45323.0</v>
      </c>
      <c r="F643" s="36">
        <f t="shared" si="1"/>
        <v>12</v>
      </c>
      <c r="G643" s="34">
        <v>45348.0</v>
      </c>
      <c r="H643" s="36">
        <f t="shared" si="2"/>
        <v>12</v>
      </c>
      <c r="I643" s="35" t="s">
        <v>39</v>
      </c>
      <c r="J643" s="39"/>
      <c r="K643" s="38"/>
      <c r="L643" s="39"/>
      <c r="M643" s="39"/>
      <c r="N643" s="35" t="s">
        <v>17</v>
      </c>
      <c r="O643" s="39"/>
      <c r="P643" s="220"/>
      <c r="Q643" s="61"/>
      <c r="R643" s="61"/>
      <c r="S643" s="61"/>
      <c r="T643" s="61"/>
      <c r="U643" s="80"/>
      <c r="V643" s="80"/>
      <c r="W643" s="80"/>
    </row>
    <row r="644">
      <c r="A644" s="34">
        <v>45705.0</v>
      </c>
      <c r="B644" s="34">
        <v>45716.0</v>
      </c>
      <c r="C644" s="35">
        <v>211938.0</v>
      </c>
      <c r="D644" s="35" t="s">
        <v>129</v>
      </c>
      <c r="E644" s="34">
        <v>45383.0</v>
      </c>
      <c r="F644" s="36">
        <f t="shared" si="1"/>
        <v>10</v>
      </c>
      <c r="G644" s="34">
        <v>45407.0</v>
      </c>
      <c r="H644" s="36">
        <f t="shared" si="2"/>
        <v>10</v>
      </c>
      <c r="I644" s="35" t="s">
        <v>39</v>
      </c>
      <c r="J644" s="39"/>
      <c r="K644" s="38"/>
      <c r="L644" s="39"/>
      <c r="M644" s="39"/>
      <c r="N644" s="35" t="s">
        <v>17</v>
      </c>
      <c r="O644" s="39"/>
      <c r="P644" s="220"/>
      <c r="Q644" s="61"/>
      <c r="R644" s="61"/>
      <c r="S644" s="61"/>
      <c r="T644" s="61"/>
      <c r="U644" s="80"/>
      <c r="V644" s="80"/>
      <c r="W644" s="80"/>
    </row>
    <row r="645">
      <c r="A645" s="34">
        <v>45705.0</v>
      </c>
      <c r="B645" s="34">
        <v>45716.0</v>
      </c>
      <c r="C645" s="35">
        <v>221643.0</v>
      </c>
      <c r="D645" s="35" t="s">
        <v>129</v>
      </c>
      <c r="E645" s="34">
        <v>43922.0</v>
      </c>
      <c r="F645" s="36">
        <f t="shared" si="1"/>
        <v>58</v>
      </c>
      <c r="G645" s="34">
        <v>45400.0</v>
      </c>
      <c r="H645" s="36">
        <f t="shared" si="2"/>
        <v>10</v>
      </c>
      <c r="I645" s="35" t="s">
        <v>39</v>
      </c>
      <c r="J645" s="35">
        <v>505.0</v>
      </c>
      <c r="K645" s="38"/>
      <c r="L645" s="39"/>
      <c r="M645" s="39"/>
      <c r="N645" s="35" t="s">
        <v>17</v>
      </c>
      <c r="O645" s="39"/>
      <c r="P645" s="220"/>
      <c r="Q645" s="61"/>
      <c r="R645" s="61"/>
      <c r="S645" s="61"/>
      <c r="T645" s="61"/>
      <c r="U645" s="80"/>
      <c r="V645" s="80"/>
      <c r="W645" s="80"/>
    </row>
    <row r="646">
      <c r="A646" s="34">
        <v>45705.0</v>
      </c>
      <c r="B646" s="34">
        <v>45716.0</v>
      </c>
      <c r="C646" s="35">
        <v>228106.0</v>
      </c>
      <c r="D646" s="35" t="s">
        <v>129</v>
      </c>
      <c r="E646" s="34">
        <v>45505.0</v>
      </c>
      <c r="F646" s="36">
        <f t="shared" si="1"/>
        <v>6</v>
      </c>
      <c r="G646" s="34">
        <v>45551.0</v>
      </c>
      <c r="H646" s="36">
        <f t="shared" si="2"/>
        <v>5</v>
      </c>
      <c r="I646" s="35" t="s">
        <v>49</v>
      </c>
      <c r="J646" s="39"/>
      <c r="K646" s="38"/>
      <c r="L646" s="39"/>
      <c r="M646" s="39"/>
      <c r="N646" s="35" t="s">
        <v>17</v>
      </c>
      <c r="O646" s="39"/>
      <c r="P646" s="220"/>
      <c r="Q646" s="61"/>
      <c r="R646" s="61"/>
      <c r="S646" s="61"/>
      <c r="T646" s="61"/>
      <c r="U646" s="80"/>
      <c r="V646" s="80"/>
      <c r="W646" s="80"/>
    </row>
    <row r="647">
      <c r="A647" s="34">
        <v>45705.0</v>
      </c>
      <c r="B647" s="34">
        <v>45716.0</v>
      </c>
      <c r="C647" s="35">
        <v>233663.0</v>
      </c>
      <c r="D647" s="35" t="s">
        <v>129</v>
      </c>
      <c r="E647" s="34">
        <v>44927.0</v>
      </c>
      <c r="F647" s="36">
        <f t="shared" si="1"/>
        <v>25</v>
      </c>
      <c r="G647" s="34">
        <v>45543.0</v>
      </c>
      <c r="H647" s="36">
        <f t="shared" si="2"/>
        <v>5</v>
      </c>
      <c r="I647" s="35" t="s">
        <v>67</v>
      </c>
      <c r="J647" s="39"/>
      <c r="K647" s="38"/>
      <c r="L647" s="39"/>
      <c r="M647" s="39"/>
      <c r="N647" s="35" t="s">
        <v>17</v>
      </c>
      <c r="O647" s="39"/>
      <c r="P647" s="220"/>
      <c r="Q647" s="61"/>
      <c r="R647" s="61"/>
      <c r="S647" s="61"/>
      <c r="T647" s="61"/>
      <c r="U647" s="80"/>
      <c r="V647" s="80"/>
      <c r="W647" s="80"/>
    </row>
    <row r="648">
      <c r="A648" s="34">
        <v>45705.0</v>
      </c>
      <c r="B648" s="34">
        <v>45716.0</v>
      </c>
      <c r="C648" s="35">
        <v>239158.0</v>
      </c>
      <c r="D648" s="35" t="s">
        <v>129</v>
      </c>
      <c r="E648" s="34">
        <v>45597.0</v>
      </c>
      <c r="F648" s="36">
        <f t="shared" si="1"/>
        <v>3</v>
      </c>
      <c r="G648" s="34">
        <v>45670.0</v>
      </c>
      <c r="H648" s="36">
        <f t="shared" si="2"/>
        <v>1</v>
      </c>
      <c r="I648" s="35" t="s">
        <v>43</v>
      </c>
      <c r="J648" s="39"/>
      <c r="K648" s="38"/>
      <c r="L648" s="39"/>
      <c r="M648" s="39"/>
      <c r="N648" s="35" t="s">
        <v>17</v>
      </c>
      <c r="O648" s="39"/>
      <c r="P648" s="220"/>
      <c r="Q648" s="61"/>
      <c r="R648" s="61"/>
      <c r="S648" s="61"/>
      <c r="T648" s="61"/>
      <c r="U648" s="80"/>
      <c r="V648" s="80"/>
      <c r="W648" s="80"/>
    </row>
    <row r="649">
      <c r="A649" s="34">
        <v>45705.0</v>
      </c>
      <c r="B649" s="34">
        <v>45716.0</v>
      </c>
      <c r="C649" s="35">
        <v>242332.0</v>
      </c>
      <c r="D649" s="35" t="s">
        <v>129</v>
      </c>
      <c r="E649" s="34">
        <v>44470.0</v>
      </c>
      <c r="F649" s="36">
        <f t="shared" si="1"/>
        <v>40</v>
      </c>
      <c r="G649" s="34">
        <v>45695.0</v>
      </c>
      <c r="H649" s="36">
        <f t="shared" si="2"/>
        <v>0</v>
      </c>
      <c r="I649" s="35" t="s">
        <v>46</v>
      </c>
      <c r="J649" s="35" t="s">
        <v>31</v>
      </c>
      <c r="K649" s="38"/>
      <c r="L649" s="39"/>
      <c r="M649" s="39"/>
      <c r="N649" s="35" t="s">
        <v>17</v>
      </c>
      <c r="O649" s="39"/>
      <c r="P649" s="220"/>
      <c r="Q649" s="61"/>
      <c r="R649" s="61"/>
      <c r="S649" s="61"/>
      <c r="T649" s="61"/>
      <c r="U649" s="80"/>
      <c r="V649" s="80"/>
      <c r="W649" s="80"/>
    </row>
    <row r="650">
      <c r="A650" s="34">
        <v>45705.0</v>
      </c>
      <c r="B650" s="34">
        <v>45716.0</v>
      </c>
      <c r="C650" s="35">
        <v>226875.0</v>
      </c>
      <c r="D650" s="35" t="s">
        <v>132</v>
      </c>
      <c r="E650" s="34">
        <v>45444.0</v>
      </c>
      <c r="F650" s="36">
        <f t="shared" si="1"/>
        <v>8</v>
      </c>
      <c r="G650" s="34">
        <v>45538.0</v>
      </c>
      <c r="H650" s="36">
        <f t="shared" si="2"/>
        <v>5</v>
      </c>
      <c r="I650" s="35" t="s">
        <v>62</v>
      </c>
      <c r="J650" s="39"/>
      <c r="K650" s="38"/>
      <c r="L650" s="39"/>
      <c r="M650" s="39"/>
      <c r="N650" s="35" t="s">
        <v>17</v>
      </c>
      <c r="O650" s="39"/>
      <c r="P650" s="220"/>
      <c r="Q650" s="61"/>
      <c r="R650" s="61"/>
      <c r="S650" s="61"/>
      <c r="T650" s="61"/>
      <c r="U650" s="80"/>
      <c r="V650" s="80"/>
      <c r="W650" s="80"/>
    </row>
    <row r="651">
      <c r="A651" s="34">
        <v>45705.0</v>
      </c>
      <c r="B651" s="34">
        <v>45716.0</v>
      </c>
      <c r="C651" s="35">
        <v>183619.0</v>
      </c>
      <c r="D651" s="35" t="s">
        <v>132</v>
      </c>
      <c r="E651" s="34">
        <v>44958.0</v>
      </c>
      <c r="F651" s="36">
        <f t="shared" si="1"/>
        <v>24</v>
      </c>
      <c r="G651" s="34">
        <v>45164.0</v>
      </c>
      <c r="H651" s="36">
        <f t="shared" si="2"/>
        <v>18</v>
      </c>
      <c r="I651" s="35" t="s">
        <v>39</v>
      </c>
      <c r="J651" s="39"/>
      <c r="K651" s="38"/>
      <c r="L651" s="39"/>
      <c r="M651" s="39"/>
      <c r="N651" s="35" t="s">
        <v>17</v>
      </c>
      <c r="O651" s="39"/>
      <c r="P651" s="220"/>
      <c r="Q651" s="61"/>
      <c r="R651" s="61"/>
      <c r="S651" s="61"/>
      <c r="T651" s="61"/>
      <c r="U651" s="80"/>
      <c r="V651" s="80"/>
      <c r="W651" s="80"/>
    </row>
    <row r="652">
      <c r="A652" s="34">
        <v>45705.0</v>
      </c>
      <c r="B652" s="34">
        <v>45716.0</v>
      </c>
      <c r="C652" s="35">
        <v>188033.0</v>
      </c>
      <c r="D652" s="35" t="s">
        <v>132</v>
      </c>
      <c r="E652" s="34">
        <v>45108.0</v>
      </c>
      <c r="F652" s="36">
        <f t="shared" si="1"/>
        <v>19</v>
      </c>
      <c r="G652" s="34">
        <v>45201.0</v>
      </c>
      <c r="H652" s="36">
        <f t="shared" si="2"/>
        <v>16</v>
      </c>
      <c r="I652" s="35" t="s">
        <v>39</v>
      </c>
      <c r="J652" s="39"/>
      <c r="K652" s="38"/>
      <c r="L652" s="39"/>
      <c r="M652" s="39"/>
      <c r="N652" s="35" t="s">
        <v>17</v>
      </c>
      <c r="O652" s="39"/>
      <c r="P652" s="220"/>
      <c r="Q652" s="61"/>
      <c r="R652" s="61"/>
      <c r="S652" s="61"/>
      <c r="T652" s="61"/>
      <c r="U652" s="80"/>
      <c r="V652" s="80"/>
      <c r="W652" s="80"/>
    </row>
    <row r="653">
      <c r="A653" s="34">
        <v>45705.0</v>
      </c>
      <c r="B653" s="34">
        <v>45716.0</v>
      </c>
      <c r="C653" s="35">
        <v>228546.0</v>
      </c>
      <c r="D653" s="35" t="s">
        <v>132</v>
      </c>
      <c r="E653" s="34">
        <v>45474.0</v>
      </c>
      <c r="F653" s="36">
        <f t="shared" si="1"/>
        <v>7</v>
      </c>
      <c r="G653" s="34">
        <v>45555.0</v>
      </c>
      <c r="H653" s="36">
        <f t="shared" si="2"/>
        <v>5</v>
      </c>
      <c r="I653" s="35" t="s">
        <v>39</v>
      </c>
      <c r="J653" s="39"/>
      <c r="K653" s="38"/>
      <c r="L653" s="39"/>
      <c r="M653" s="39"/>
      <c r="N653" s="35" t="s">
        <v>17</v>
      </c>
      <c r="O653" s="39"/>
      <c r="P653" s="220"/>
      <c r="Q653" s="61"/>
      <c r="R653" s="61"/>
      <c r="S653" s="61"/>
      <c r="T653" s="61"/>
      <c r="U653" s="80"/>
      <c r="V653" s="80"/>
      <c r="W653" s="80"/>
    </row>
    <row r="654">
      <c r="A654" s="34">
        <v>45705.0</v>
      </c>
      <c r="B654" s="34">
        <v>45716.0</v>
      </c>
      <c r="C654" s="35">
        <v>232220.0</v>
      </c>
      <c r="D654" s="35" t="s">
        <v>132</v>
      </c>
      <c r="E654" s="34">
        <v>45536.0</v>
      </c>
      <c r="F654" s="36">
        <f t="shared" si="1"/>
        <v>5</v>
      </c>
      <c r="G654" s="37">
        <v>45590.0</v>
      </c>
      <c r="H654" s="36">
        <f t="shared" si="2"/>
        <v>4</v>
      </c>
      <c r="I654" s="35" t="s">
        <v>62</v>
      </c>
      <c r="J654" s="39"/>
      <c r="K654" s="38"/>
      <c r="L654" s="39"/>
      <c r="M654" s="39"/>
      <c r="N654" s="35" t="s">
        <v>17</v>
      </c>
      <c r="O654" s="39"/>
      <c r="P654" s="220"/>
      <c r="Q654" s="61"/>
      <c r="R654" s="61"/>
      <c r="S654" s="61"/>
      <c r="T654" s="61"/>
      <c r="U654" s="80"/>
      <c r="V654" s="80"/>
      <c r="W654" s="80"/>
    </row>
    <row r="655">
      <c r="A655" s="34">
        <v>45705.0</v>
      </c>
      <c r="B655" s="34">
        <v>45716.0</v>
      </c>
      <c r="C655" s="35">
        <v>238091.0</v>
      </c>
      <c r="D655" s="35" t="s">
        <v>132</v>
      </c>
      <c r="E655" s="34">
        <v>45627.0</v>
      </c>
      <c r="F655" s="36">
        <f t="shared" si="1"/>
        <v>2</v>
      </c>
      <c r="G655" s="34">
        <v>45661.0</v>
      </c>
      <c r="H655" s="36">
        <f t="shared" si="2"/>
        <v>1</v>
      </c>
      <c r="I655" s="35" t="s">
        <v>43</v>
      </c>
      <c r="J655" s="39"/>
      <c r="K655" s="38"/>
      <c r="L655" s="39"/>
      <c r="M655" s="39"/>
      <c r="N655" s="35" t="s">
        <v>17</v>
      </c>
      <c r="O655" s="39"/>
      <c r="P655" s="220"/>
      <c r="Q655" s="61"/>
      <c r="R655" s="61"/>
      <c r="S655" s="61"/>
      <c r="T655" s="61"/>
      <c r="U655" s="80"/>
      <c r="V655" s="80"/>
      <c r="W655" s="80"/>
    </row>
    <row r="656">
      <c r="A656" s="34">
        <v>45705.0</v>
      </c>
      <c r="B656" s="34">
        <v>45716.0</v>
      </c>
      <c r="C656" s="35">
        <v>240955.0</v>
      </c>
      <c r="D656" s="35" t="s">
        <v>132</v>
      </c>
      <c r="E656" s="34">
        <v>45566.0</v>
      </c>
      <c r="F656" s="36">
        <f t="shared" si="1"/>
        <v>4</v>
      </c>
      <c r="G656" s="34">
        <v>45686.0</v>
      </c>
      <c r="H656" s="36">
        <f t="shared" si="2"/>
        <v>0</v>
      </c>
      <c r="I656" s="35" t="s">
        <v>62</v>
      </c>
      <c r="J656" s="39"/>
      <c r="K656" s="38"/>
      <c r="L656" s="39"/>
      <c r="M656" s="39"/>
      <c r="N656" s="35" t="s">
        <v>17</v>
      </c>
      <c r="O656" s="39"/>
      <c r="P656" s="220"/>
      <c r="Q656" s="61"/>
      <c r="R656" s="61"/>
      <c r="S656" s="61"/>
      <c r="T656" s="61"/>
      <c r="U656" s="80"/>
      <c r="V656" s="80"/>
      <c r="W656" s="80"/>
    </row>
    <row r="657">
      <c r="A657" s="34">
        <v>45705.0</v>
      </c>
      <c r="B657" s="34">
        <v>45716.0</v>
      </c>
      <c r="C657" s="35">
        <v>242534.0</v>
      </c>
      <c r="D657" s="35" t="s">
        <v>132</v>
      </c>
      <c r="E657" s="34">
        <v>45597.0</v>
      </c>
      <c r="F657" s="36">
        <f t="shared" si="1"/>
        <v>3</v>
      </c>
      <c r="G657" s="34">
        <v>45698.0</v>
      </c>
      <c r="H657" s="36">
        <f t="shared" si="2"/>
        <v>0</v>
      </c>
      <c r="I657" s="35" t="s">
        <v>43</v>
      </c>
      <c r="J657" s="39"/>
      <c r="K657" s="38"/>
      <c r="L657" s="39"/>
      <c r="M657" s="39"/>
      <c r="N657" s="35" t="s">
        <v>17</v>
      </c>
      <c r="O657" s="39"/>
      <c r="P657" s="220"/>
      <c r="Q657" s="61"/>
      <c r="R657" s="61"/>
      <c r="S657" s="61"/>
      <c r="T657" s="61"/>
      <c r="U657" s="80"/>
      <c r="V657" s="80"/>
      <c r="W657" s="80"/>
    </row>
    <row r="658">
      <c r="A658" s="34">
        <v>45705.0</v>
      </c>
      <c r="B658" s="34">
        <v>45716.0</v>
      </c>
      <c r="C658" s="35">
        <v>195107.0</v>
      </c>
      <c r="D658" s="35" t="s">
        <v>134</v>
      </c>
      <c r="E658" s="34">
        <v>45170.0</v>
      </c>
      <c r="F658" s="36">
        <f t="shared" si="1"/>
        <v>17</v>
      </c>
      <c r="G658" s="34">
        <v>45268.0</v>
      </c>
      <c r="H658" s="36">
        <f t="shared" si="2"/>
        <v>14</v>
      </c>
      <c r="I658" s="35" t="s">
        <v>39</v>
      </c>
      <c r="J658" s="39"/>
      <c r="K658" s="38"/>
      <c r="L658" s="39"/>
      <c r="M658" s="39"/>
      <c r="N658" s="35" t="s">
        <v>17</v>
      </c>
      <c r="O658" s="39"/>
      <c r="P658" s="220"/>
      <c r="Q658" s="61"/>
      <c r="R658" s="61"/>
      <c r="S658" s="61"/>
      <c r="T658" s="61"/>
      <c r="U658" s="80"/>
      <c r="V658" s="80"/>
      <c r="W658" s="80"/>
    </row>
    <row r="659">
      <c r="A659" s="34">
        <v>45705.0</v>
      </c>
      <c r="B659" s="34">
        <v>45716.0</v>
      </c>
      <c r="C659" s="35">
        <v>140006.0</v>
      </c>
      <c r="D659" s="35" t="s">
        <v>134</v>
      </c>
      <c r="E659" s="34">
        <v>44743.0</v>
      </c>
      <c r="F659" s="36">
        <f t="shared" si="1"/>
        <v>31</v>
      </c>
      <c r="G659" s="34">
        <v>44782.0</v>
      </c>
      <c r="H659" s="36">
        <f t="shared" si="2"/>
        <v>30</v>
      </c>
      <c r="I659" s="35" t="s">
        <v>49</v>
      </c>
      <c r="J659" s="39"/>
      <c r="K659" s="38"/>
      <c r="L659" s="39"/>
      <c r="M659" s="39"/>
      <c r="N659" s="35" t="s">
        <v>17</v>
      </c>
      <c r="O659" s="39"/>
      <c r="P659" s="220"/>
      <c r="Q659" s="61"/>
      <c r="R659" s="61"/>
      <c r="S659" s="61"/>
      <c r="T659" s="61"/>
      <c r="U659" s="80"/>
      <c r="V659" s="80"/>
      <c r="W659" s="80"/>
    </row>
    <row r="660">
      <c r="A660" s="34">
        <v>45705.0</v>
      </c>
      <c r="B660" s="34">
        <v>45716.0</v>
      </c>
      <c r="C660" s="35">
        <v>228460.0</v>
      </c>
      <c r="D660" s="35" t="s">
        <v>134</v>
      </c>
      <c r="E660" s="34">
        <v>45413.0</v>
      </c>
      <c r="F660" s="36">
        <f t="shared" si="1"/>
        <v>9</v>
      </c>
      <c r="G660" s="34">
        <v>45555.0</v>
      </c>
      <c r="H660" s="36">
        <f t="shared" si="2"/>
        <v>5</v>
      </c>
      <c r="I660" s="35" t="s">
        <v>62</v>
      </c>
      <c r="J660" s="39"/>
      <c r="K660" s="38"/>
      <c r="L660" s="39"/>
      <c r="M660" s="39"/>
      <c r="N660" s="35" t="s">
        <v>17</v>
      </c>
      <c r="O660" s="39"/>
      <c r="P660" s="220"/>
      <c r="Q660" s="61"/>
      <c r="R660" s="61"/>
      <c r="S660" s="61"/>
      <c r="T660" s="61"/>
      <c r="U660" s="80"/>
      <c r="V660" s="80"/>
      <c r="W660" s="80"/>
    </row>
    <row r="661">
      <c r="A661" s="34">
        <v>45705.0</v>
      </c>
      <c r="B661" s="34">
        <v>45716.0</v>
      </c>
      <c r="C661" s="35">
        <v>230684.0</v>
      </c>
      <c r="D661" s="35" t="s">
        <v>134</v>
      </c>
      <c r="E661" s="34">
        <v>45505.0</v>
      </c>
      <c r="F661" s="36">
        <f t="shared" si="1"/>
        <v>6</v>
      </c>
      <c r="G661" s="37">
        <v>45575.0</v>
      </c>
      <c r="H661" s="36">
        <f t="shared" si="2"/>
        <v>4</v>
      </c>
      <c r="I661" s="35" t="s">
        <v>49</v>
      </c>
      <c r="J661" s="39"/>
      <c r="K661" s="38"/>
      <c r="L661" s="39"/>
      <c r="M661" s="39"/>
      <c r="N661" s="35" t="s">
        <v>17</v>
      </c>
      <c r="O661" s="39"/>
      <c r="P661" s="220"/>
      <c r="Q661" s="61"/>
      <c r="R661" s="61"/>
      <c r="S661" s="61"/>
      <c r="T661" s="61"/>
      <c r="U661" s="80"/>
      <c r="V661" s="80"/>
      <c r="W661" s="80"/>
    </row>
    <row r="662">
      <c r="A662" s="34">
        <v>45705.0</v>
      </c>
      <c r="B662" s="34">
        <v>45716.0</v>
      </c>
      <c r="C662" s="35">
        <v>191811.0</v>
      </c>
      <c r="D662" s="35" t="s">
        <v>134</v>
      </c>
      <c r="E662" s="34">
        <v>45200.0</v>
      </c>
      <c r="F662" s="36">
        <f t="shared" si="1"/>
        <v>16</v>
      </c>
      <c r="G662" s="34">
        <v>45236.0</v>
      </c>
      <c r="H662" s="36">
        <f t="shared" si="2"/>
        <v>15</v>
      </c>
      <c r="I662" s="35" t="s">
        <v>39</v>
      </c>
      <c r="J662" s="39"/>
      <c r="K662" s="38"/>
      <c r="L662" s="39"/>
      <c r="M662" s="39"/>
      <c r="N662" s="35" t="s">
        <v>17</v>
      </c>
      <c r="O662" s="39"/>
      <c r="P662" s="220"/>
      <c r="Q662" s="61"/>
      <c r="R662" s="61"/>
      <c r="S662" s="61"/>
      <c r="T662" s="61"/>
      <c r="U662" s="80"/>
      <c r="V662" s="80"/>
      <c r="W662" s="80"/>
    </row>
    <row r="663">
      <c r="A663" s="34">
        <v>45705.0</v>
      </c>
      <c r="B663" s="34">
        <v>45716.0</v>
      </c>
      <c r="C663" s="35">
        <v>210600.0</v>
      </c>
      <c r="D663" s="35" t="s">
        <v>134</v>
      </c>
      <c r="E663" s="34">
        <v>45323.0</v>
      </c>
      <c r="F663" s="36">
        <f t="shared" si="1"/>
        <v>12</v>
      </c>
      <c r="G663" s="34">
        <v>45398.0</v>
      </c>
      <c r="H663" s="36">
        <f t="shared" si="2"/>
        <v>10</v>
      </c>
      <c r="I663" s="35" t="s">
        <v>39</v>
      </c>
      <c r="J663" s="39"/>
      <c r="K663" s="38"/>
      <c r="L663" s="39"/>
      <c r="M663" s="39"/>
      <c r="N663" s="35" t="s">
        <v>17</v>
      </c>
      <c r="O663" s="39"/>
      <c r="P663" s="220"/>
      <c r="Q663" s="61"/>
      <c r="R663" s="61"/>
      <c r="S663" s="61"/>
      <c r="T663" s="61"/>
      <c r="U663" s="80"/>
      <c r="V663" s="80"/>
      <c r="W663" s="80"/>
    </row>
    <row r="664">
      <c r="A664" s="34">
        <v>45705.0</v>
      </c>
      <c r="B664" s="34">
        <v>45716.0</v>
      </c>
      <c r="C664" s="35">
        <v>218906.0</v>
      </c>
      <c r="D664" s="35" t="s">
        <v>134</v>
      </c>
      <c r="E664" s="34">
        <v>45444.0</v>
      </c>
      <c r="F664" s="36">
        <f t="shared" si="1"/>
        <v>8</v>
      </c>
      <c r="G664" s="34">
        <v>45464.0</v>
      </c>
      <c r="H664" s="36">
        <f t="shared" si="2"/>
        <v>8</v>
      </c>
      <c r="I664" s="35" t="s">
        <v>62</v>
      </c>
      <c r="J664" s="39"/>
      <c r="K664" s="38"/>
      <c r="L664" s="39"/>
      <c r="M664" s="39"/>
      <c r="N664" s="35" t="s">
        <v>17</v>
      </c>
      <c r="O664" s="39"/>
      <c r="P664" s="220"/>
      <c r="Q664" s="61"/>
      <c r="R664" s="61"/>
      <c r="S664" s="61"/>
      <c r="T664" s="61"/>
      <c r="U664" s="80"/>
      <c r="V664" s="80"/>
      <c r="W664" s="80"/>
    </row>
    <row r="665">
      <c r="A665" s="34">
        <v>45705.0</v>
      </c>
      <c r="B665" s="34">
        <v>45716.0</v>
      </c>
      <c r="C665" s="35">
        <v>226906.0</v>
      </c>
      <c r="D665" s="35" t="s">
        <v>134</v>
      </c>
      <c r="E665" s="34">
        <v>45505.0</v>
      </c>
      <c r="F665" s="36">
        <f t="shared" si="1"/>
        <v>6</v>
      </c>
      <c r="G665" s="34">
        <v>45539.0</v>
      </c>
      <c r="H665" s="36">
        <f t="shared" si="2"/>
        <v>5</v>
      </c>
      <c r="I665" s="35" t="s">
        <v>46</v>
      </c>
      <c r="J665" s="35">
        <v>402.0</v>
      </c>
      <c r="K665" s="38"/>
      <c r="L665" s="39"/>
      <c r="M665" s="39"/>
      <c r="N665" s="35" t="s">
        <v>17</v>
      </c>
      <c r="O665" s="39"/>
      <c r="P665" s="220"/>
      <c r="Q665" s="61"/>
      <c r="R665" s="61"/>
      <c r="S665" s="61"/>
      <c r="T665" s="61"/>
      <c r="U665" s="80"/>
      <c r="V665" s="80"/>
      <c r="W665" s="80"/>
    </row>
    <row r="666">
      <c r="A666" s="34">
        <v>45705.0</v>
      </c>
      <c r="B666" s="34">
        <v>45716.0</v>
      </c>
      <c r="C666" s="35">
        <v>232349.0</v>
      </c>
      <c r="D666" s="35" t="s">
        <v>134</v>
      </c>
      <c r="E666" s="34">
        <v>45536.0</v>
      </c>
      <c r="F666" s="36">
        <f t="shared" si="1"/>
        <v>5</v>
      </c>
      <c r="G666" s="37">
        <v>45590.0</v>
      </c>
      <c r="H666" s="36">
        <f t="shared" si="2"/>
        <v>4</v>
      </c>
      <c r="I666" s="35" t="s">
        <v>62</v>
      </c>
      <c r="J666" s="39"/>
      <c r="K666" s="38"/>
      <c r="L666" s="39"/>
      <c r="M666" s="39"/>
      <c r="N666" s="35" t="s">
        <v>17</v>
      </c>
      <c r="O666" s="39"/>
      <c r="P666" s="220"/>
      <c r="Q666" s="61"/>
      <c r="R666" s="61"/>
      <c r="S666" s="61"/>
      <c r="T666" s="61"/>
      <c r="U666" s="80"/>
      <c r="V666" s="80"/>
      <c r="W666" s="80"/>
    </row>
    <row r="667">
      <c r="A667" s="34">
        <v>45705.0</v>
      </c>
      <c r="B667" s="34">
        <v>45716.0</v>
      </c>
      <c r="C667" s="35">
        <v>235544.0</v>
      </c>
      <c r="D667" s="35" t="s">
        <v>134</v>
      </c>
      <c r="E667" s="34">
        <v>45536.0</v>
      </c>
      <c r="F667" s="36">
        <f t="shared" si="1"/>
        <v>5</v>
      </c>
      <c r="G667" s="37">
        <v>45624.0</v>
      </c>
      <c r="H667" s="36">
        <f t="shared" si="2"/>
        <v>3</v>
      </c>
      <c r="I667" s="35" t="s">
        <v>39</v>
      </c>
      <c r="J667" s="39"/>
      <c r="K667" s="38"/>
      <c r="L667" s="39"/>
      <c r="M667" s="39"/>
      <c r="N667" s="35" t="s">
        <v>17</v>
      </c>
      <c r="O667" s="39"/>
      <c r="P667" s="220"/>
      <c r="Q667" s="61"/>
      <c r="R667" s="61"/>
      <c r="S667" s="61"/>
      <c r="T667" s="61"/>
      <c r="U667" s="80"/>
      <c r="V667" s="80"/>
      <c r="W667" s="80"/>
    </row>
    <row r="668">
      <c r="A668" s="34">
        <v>45705.0</v>
      </c>
      <c r="B668" s="34">
        <v>45716.0</v>
      </c>
      <c r="C668" s="35">
        <v>238599.0</v>
      </c>
      <c r="D668" s="35" t="s">
        <v>134</v>
      </c>
      <c r="E668" s="34">
        <v>45597.0</v>
      </c>
      <c r="F668" s="36">
        <f t="shared" si="1"/>
        <v>3</v>
      </c>
      <c r="G668" s="34">
        <v>45665.0</v>
      </c>
      <c r="H668" s="36">
        <f t="shared" si="2"/>
        <v>1</v>
      </c>
      <c r="I668" s="35" t="s">
        <v>62</v>
      </c>
      <c r="J668" s="39"/>
      <c r="K668" s="38"/>
      <c r="L668" s="39"/>
      <c r="M668" s="39"/>
      <c r="N668" s="35" t="s">
        <v>17</v>
      </c>
      <c r="O668" s="39"/>
      <c r="P668" s="220"/>
      <c r="Q668" s="61"/>
      <c r="R668" s="61"/>
      <c r="S668" s="61"/>
      <c r="T668" s="61"/>
      <c r="U668" s="80"/>
      <c r="V668" s="80"/>
      <c r="W668" s="80"/>
    </row>
    <row r="669">
      <c r="A669" s="34">
        <v>45705.0</v>
      </c>
      <c r="B669" s="34">
        <v>45716.0</v>
      </c>
      <c r="C669" s="35">
        <v>239695.0</v>
      </c>
      <c r="D669" s="35" t="s">
        <v>134</v>
      </c>
      <c r="E669" s="34">
        <v>45536.0</v>
      </c>
      <c r="F669" s="36">
        <f t="shared" si="1"/>
        <v>5</v>
      </c>
      <c r="G669" s="34">
        <v>45684.0</v>
      </c>
      <c r="H669" s="36">
        <f t="shared" si="2"/>
        <v>1</v>
      </c>
      <c r="I669" s="35" t="s">
        <v>62</v>
      </c>
      <c r="J669" s="39"/>
      <c r="K669" s="38"/>
      <c r="L669" s="39"/>
      <c r="M669" s="39"/>
      <c r="N669" s="35" t="s">
        <v>17</v>
      </c>
      <c r="O669" s="39"/>
      <c r="P669" s="220"/>
      <c r="Q669" s="61"/>
      <c r="R669" s="61"/>
      <c r="S669" s="61"/>
      <c r="T669" s="61"/>
      <c r="U669" s="80"/>
      <c r="V669" s="80"/>
      <c r="W669" s="80"/>
    </row>
    <row r="670">
      <c r="A670" s="34">
        <v>45705.0</v>
      </c>
      <c r="B670" s="34">
        <v>45716.0</v>
      </c>
      <c r="C670" s="35">
        <v>58045.0</v>
      </c>
      <c r="D670" s="35" t="s">
        <v>110</v>
      </c>
      <c r="E670" s="34">
        <v>43983.0</v>
      </c>
      <c r="F670" s="36">
        <f t="shared" si="1"/>
        <v>56</v>
      </c>
      <c r="G670" s="34">
        <v>44013.0</v>
      </c>
      <c r="H670" s="36">
        <f t="shared" si="2"/>
        <v>55</v>
      </c>
      <c r="I670" s="35" t="s">
        <v>139</v>
      </c>
      <c r="J670" s="39"/>
      <c r="K670" s="38"/>
      <c r="L670" s="39"/>
      <c r="M670" s="39"/>
      <c r="N670" s="35" t="s">
        <v>17</v>
      </c>
      <c r="O670" s="39"/>
      <c r="P670" s="220"/>
      <c r="Q670" s="61"/>
      <c r="R670" s="61"/>
      <c r="S670" s="61"/>
      <c r="T670" s="61"/>
      <c r="U670" s="80"/>
      <c r="V670" s="80"/>
      <c r="W670" s="80"/>
    </row>
    <row r="671">
      <c r="A671" s="34">
        <v>45705.0</v>
      </c>
      <c r="B671" s="34">
        <v>45716.0</v>
      </c>
      <c r="C671" s="35">
        <v>56240.0</v>
      </c>
      <c r="D671" s="35" t="s">
        <v>116</v>
      </c>
      <c r="E671" s="34">
        <v>43922.0</v>
      </c>
      <c r="F671" s="36">
        <f t="shared" si="1"/>
        <v>58</v>
      </c>
      <c r="G671" s="34">
        <v>44018.0</v>
      </c>
      <c r="H671" s="36">
        <f t="shared" si="2"/>
        <v>55</v>
      </c>
      <c r="I671" s="35" t="s">
        <v>139</v>
      </c>
      <c r="J671" s="39"/>
      <c r="K671" s="38"/>
      <c r="L671" s="39"/>
      <c r="M671" s="39"/>
      <c r="N671" s="35" t="s">
        <v>17</v>
      </c>
      <c r="O671" s="39"/>
      <c r="P671" s="220"/>
      <c r="Q671" s="61"/>
      <c r="R671" s="61"/>
      <c r="S671" s="61"/>
      <c r="T671" s="61"/>
      <c r="U671" s="80"/>
      <c r="V671" s="80"/>
      <c r="W671" s="80"/>
    </row>
    <row r="672">
      <c r="A672" s="34">
        <v>45705.0</v>
      </c>
      <c r="B672" s="34">
        <v>45716.0</v>
      </c>
      <c r="C672" s="35">
        <v>81973.0</v>
      </c>
      <c r="D672" s="35" t="s">
        <v>125</v>
      </c>
      <c r="E672" s="34">
        <v>44166.0</v>
      </c>
      <c r="F672" s="36">
        <f t="shared" si="1"/>
        <v>50</v>
      </c>
      <c r="G672" s="34">
        <v>44291.0</v>
      </c>
      <c r="H672" s="36">
        <f t="shared" si="2"/>
        <v>46</v>
      </c>
      <c r="I672" s="35" t="s">
        <v>139</v>
      </c>
      <c r="J672" s="39"/>
      <c r="K672" s="38"/>
      <c r="L672" s="39"/>
      <c r="M672" s="39"/>
      <c r="N672" s="35" t="s">
        <v>17</v>
      </c>
      <c r="O672" s="39"/>
      <c r="P672" s="220"/>
      <c r="Q672" s="61"/>
      <c r="R672" s="61"/>
      <c r="S672" s="61"/>
      <c r="T672" s="61"/>
      <c r="U672" s="80"/>
      <c r="V672" s="80"/>
      <c r="W672" s="80"/>
    </row>
    <row r="673">
      <c r="A673" s="34">
        <v>45705.0</v>
      </c>
      <c r="B673" s="34">
        <v>45706.0</v>
      </c>
      <c r="C673" s="35">
        <v>3131.0</v>
      </c>
      <c r="D673" s="35"/>
      <c r="E673" s="34">
        <v>43101.0</v>
      </c>
      <c r="F673" s="36">
        <f t="shared" si="1"/>
        <v>85</v>
      </c>
      <c r="G673" s="34">
        <v>43230.0</v>
      </c>
      <c r="H673" s="36">
        <f t="shared" si="2"/>
        <v>81</v>
      </c>
      <c r="I673" s="35" t="s">
        <v>769</v>
      </c>
      <c r="J673" s="35"/>
      <c r="K673" s="48"/>
      <c r="L673" s="39"/>
      <c r="M673" s="35" t="s">
        <v>770</v>
      </c>
      <c r="N673" s="35" t="s">
        <v>15</v>
      </c>
      <c r="O673" s="35" t="s">
        <v>771</v>
      </c>
      <c r="P673" s="220"/>
      <c r="Q673" s="61"/>
      <c r="R673" s="61"/>
      <c r="S673" s="61"/>
      <c r="T673" s="61"/>
      <c r="U673" s="80"/>
      <c r="V673" s="80"/>
      <c r="W673" s="80"/>
    </row>
    <row r="674">
      <c r="A674" s="34">
        <v>45705.0</v>
      </c>
      <c r="B674" s="34">
        <v>45716.0</v>
      </c>
      <c r="C674" s="35">
        <v>8430.0</v>
      </c>
      <c r="D674" s="35"/>
      <c r="E674" s="34">
        <v>43374.0</v>
      </c>
      <c r="F674" s="36">
        <f t="shared" si="1"/>
        <v>76</v>
      </c>
      <c r="G674" s="34">
        <v>43475.0</v>
      </c>
      <c r="H674" s="36">
        <f t="shared" si="2"/>
        <v>73</v>
      </c>
      <c r="I674" s="35" t="s">
        <v>121</v>
      </c>
      <c r="J674" s="39"/>
      <c r="K674" s="38"/>
      <c r="L674" s="39"/>
      <c r="M674" s="39"/>
      <c r="N674" s="35" t="s">
        <v>17</v>
      </c>
      <c r="O674" s="39"/>
      <c r="P674" s="220"/>
      <c r="Q674" s="61"/>
      <c r="R674" s="61"/>
      <c r="S674" s="61"/>
      <c r="T674" s="61"/>
      <c r="U674" s="80"/>
      <c r="V674" s="80"/>
      <c r="W674" s="80"/>
    </row>
    <row r="675">
      <c r="A675" s="34">
        <v>45705.0</v>
      </c>
      <c r="B675" s="34">
        <v>45707.0</v>
      </c>
      <c r="C675" s="35">
        <v>11567.0</v>
      </c>
      <c r="D675" s="35"/>
      <c r="E675" s="37">
        <v>43814.0</v>
      </c>
      <c r="F675" s="36">
        <f t="shared" si="1"/>
        <v>62</v>
      </c>
      <c r="G675" s="34">
        <v>43580.0</v>
      </c>
      <c r="H675" s="36">
        <f t="shared" si="2"/>
        <v>70</v>
      </c>
      <c r="I675" s="35" t="s">
        <v>62</v>
      </c>
      <c r="J675" s="39"/>
      <c r="K675" s="38"/>
      <c r="L675" s="39"/>
      <c r="M675" s="35" t="s">
        <v>770</v>
      </c>
      <c r="N675" s="35" t="s">
        <v>15</v>
      </c>
      <c r="O675" s="35" t="s">
        <v>771</v>
      </c>
      <c r="P675" s="220"/>
      <c r="Q675" s="61"/>
      <c r="R675" s="61"/>
      <c r="S675" s="61"/>
      <c r="T675" s="61"/>
      <c r="U675" s="80"/>
      <c r="V675" s="80"/>
      <c r="W675" s="80"/>
    </row>
    <row r="676">
      <c r="A676" s="34">
        <v>45705.0</v>
      </c>
      <c r="B676" s="34">
        <v>45707.0</v>
      </c>
      <c r="C676" s="35">
        <v>5567.0</v>
      </c>
      <c r="D676" s="35"/>
      <c r="E676" s="37">
        <v>43090.0</v>
      </c>
      <c r="F676" s="36">
        <f t="shared" si="1"/>
        <v>86</v>
      </c>
      <c r="G676" s="34">
        <v>43438.0</v>
      </c>
      <c r="H676" s="36">
        <f t="shared" si="2"/>
        <v>74</v>
      </c>
      <c r="I676" s="35" t="s">
        <v>772</v>
      </c>
      <c r="J676" s="39"/>
      <c r="K676" s="38"/>
      <c r="L676" s="39"/>
      <c r="M676" s="35" t="s">
        <v>773</v>
      </c>
      <c r="N676" s="35" t="s">
        <v>15</v>
      </c>
      <c r="O676" s="35" t="s">
        <v>771</v>
      </c>
      <c r="P676" s="220"/>
      <c r="Q676" s="61"/>
      <c r="R676" s="61"/>
      <c r="S676" s="61"/>
      <c r="T676" s="61"/>
      <c r="U676" s="80"/>
      <c r="V676" s="80"/>
      <c r="W676" s="80"/>
    </row>
    <row r="677">
      <c r="A677" s="34">
        <v>45705.0</v>
      </c>
      <c r="B677" s="34">
        <v>45707.0</v>
      </c>
      <c r="C677" s="35">
        <v>13551.0</v>
      </c>
      <c r="D677" s="35"/>
      <c r="E677" s="34">
        <v>43529.0</v>
      </c>
      <c r="F677" s="36">
        <f t="shared" si="1"/>
        <v>71</v>
      </c>
      <c r="G677" s="34">
        <v>43621.0</v>
      </c>
      <c r="H677" s="36">
        <f t="shared" si="2"/>
        <v>68</v>
      </c>
      <c r="I677" s="35" t="s">
        <v>39</v>
      </c>
      <c r="J677" s="39"/>
      <c r="K677" s="38"/>
      <c r="L677" s="39"/>
      <c r="M677" s="35" t="s">
        <v>773</v>
      </c>
      <c r="N677" s="35" t="s">
        <v>15</v>
      </c>
      <c r="O677" s="35" t="s">
        <v>771</v>
      </c>
      <c r="P677" s="220"/>
      <c r="Q677" s="61"/>
      <c r="R677" s="61"/>
      <c r="S677" s="61"/>
      <c r="T677" s="61"/>
      <c r="U677" s="80"/>
      <c r="V677" s="80"/>
      <c r="W677" s="80"/>
    </row>
    <row r="678">
      <c r="A678" s="34">
        <v>45705.0</v>
      </c>
      <c r="B678" s="34">
        <v>45707.0</v>
      </c>
      <c r="C678" s="35">
        <v>13454.0</v>
      </c>
      <c r="D678" s="35"/>
      <c r="E678" s="34">
        <v>43586.0</v>
      </c>
      <c r="F678" s="36">
        <f t="shared" si="1"/>
        <v>69</v>
      </c>
      <c r="G678" s="34">
        <v>43616.0</v>
      </c>
      <c r="H678" s="36">
        <f t="shared" si="2"/>
        <v>68</v>
      </c>
      <c r="I678" s="35" t="s">
        <v>265</v>
      </c>
      <c r="J678" s="39"/>
      <c r="K678" s="38"/>
      <c r="L678" s="39"/>
      <c r="M678" s="35" t="s">
        <v>773</v>
      </c>
      <c r="N678" s="35" t="s">
        <v>15</v>
      </c>
      <c r="O678" s="35" t="s">
        <v>771</v>
      </c>
      <c r="P678" s="220"/>
      <c r="Q678" s="61"/>
      <c r="R678" s="61"/>
      <c r="S678" s="61"/>
      <c r="T678" s="61"/>
      <c r="U678" s="80"/>
      <c r="V678" s="80"/>
      <c r="W678" s="80"/>
    </row>
    <row r="679">
      <c r="A679" s="34">
        <v>45705.0</v>
      </c>
      <c r="B679" s="34">
        <v>45706.0</v>
      </c>
      <c r="C679" s="35">
        <v>4111.0</v>
      </c>
      <c r="D679" s="35"/>
      <c r="E679" s="34">
        <v>43264.0</v>
      </c>
      <c r="F679" s="36">
        <f t="shared" si="1"/>
        <v>80</v>
      </c>
      <c r="G679" s="34">
        <v>43264.0</v>
      </c>
      <c r="H679" s="36">
        <f t="shared" si="2"/>
        <v>80</v>
      </c>
      <c r="I679" s="35" t="s">
        <v>774</v>
      </c>
      <c r="J679" s="39"/>
      <c r="K679" s="38"/>
      <c r="L679" s="39"/>
      <c r="M679" s="35" t="s">
        <v>770</v>
      </c>
      <c r="N679" s="35" t="s">
        <v>15</v>
      </c>
      <c r="O679" s="35" t="s">
        <v>771</v>
      </c>
      <c r="P679" s="220"/>
      <c r="Q679" s="61"/>
      <c r="R679" s="61"/>
      <c r="S679" s="61"/>
      <c r="T679" s="61"/>
      <c r="U679" s="80"/>
      <c r="V679" s="80"/>
      <c r="W679" s="80"/>
    </row>
    <row r="680">
      <c r="A680" s="34">
        <v>45705.0</v>
      </c>
      <c r="B680" s="34">
        <v>45707.0</v>
      </c>
      <c r="C680" s="35">
        <v>9965.0</v>
      </c>
      <c r="D680" s="35"/>
      <c r="E680" s="34">
        <v>43522.0</v>
      </c>
      <c r="F680" s="36">
        <f t="shared" si="1"/>
        <v>72</v>
      </c>
      <c r="G680" s="34">
        <v>43525.0</v>
      </c>
      <c r="H680" s="36">
        <f t="shared" si="2"/>
        <v>71</v>
      </c>
      <c r="I680" s="35" t="s">
        <v>772</v>
      </c>
      <c r="J680" s="39"/>
      <c r="K680" s="38"/>
      <c r="L680" s="39"/>
      <c r="M680" s="35" t="s">
        <v>773</v>
      </c>
      <c r="N680" s="35" t="s">
        <v>15</v>
      </c>
      <c r="O680" s="39"/>
      <c r="P680" s="220"/>
      <c r="Q680" s="61"/>
      <c r="R680" s="61"/>
      <c r="S680" s="61"/>
      <c r="T680" s="61"/>
      <c r="U680" s="80"/>
      <c r="V680" s="80"/>
      <c r="W680" s="80"/>
    </row>
    <row r="681">
      <c r="A681" s="34">
        <v>45705.0</v>
      </c>
      <c r="B681" s="34">
        <v>45716.0</v>
      </c>
      <c r="C681" s="35">
        <v>9902.0</v>
      </c>
      <c r="D681" s="35"/>
      <c r="E681" s="37">
        <v>43383.0</v>
      </c>
      <c r="F681" s="36">
        <f t="shared" si="1"/>
        <v>76</v>
      </c>
      <c r="G681" s="34">
        <v>43622.0</v>
      </c>
      <c r="H681" s="36">
        <f t="shared" si="2"/>
        <v>68</v>
      </c>
      <c r="I681" s="35" t="s">
        <v>187</v>
      </c>
      <c r="J681" s="39"/>
      <c r="K681" s="38"/>
      <c r="L681" s="39"/>
      <c r="M681" s="39"/>
      <c r="N681" s="35" t="s">
        <v>17</v>
      </c>
      <c r="O681" s="39"/>
      <c r="P681" s="220"/>
      <c r="Q681" s="61"/>
      <c r="R681" s="61"/>
      <c r="S681" s="61"/>
      <c r="T681" s="61"/>
      <c r="U681" s="80"/>
      <c r="V681" s="80"/>
      <c r="W681" s="80"/>
    </row>
    <row r="682">
      <c r="A682" s="34">
        <v>45705.0</v>
      </c>
      <c r="B682" s="34">
        <v>45716.0</v>
      </c>
      <c r="C682" s="35">
        <v>7215.0</v>
      </c>
      <c r="D682" s="35"/>
      <c r="E682" s="34">
        <v>41852.0</v>
      </c>
      <c r="F682" s="36">
        <f t="shared" si="1"/>
        <v>126</v>
      </c>
      <c r="G682" s="34">
        <v>43435.0</v>
      </c>
      <c r="H682" s="36">
        <f t="shared" si="2"/>
        <v>74</v>
      </c>
      <c r="I682" s="35" t="s">
        <v>775</v>
      </c>
      <c r="J682" s="39"/>
      <c r="K682" s="38"/>
      <c r="L682" s="39"/>
      <c r="M682" s="39"/>
      <c r="N682" s="35" t="s">
        <v>17</v>
      </c>
      <c r="O682" s="39"/>
      <c r="P682" s="220"/>
      <c r="Q682" s="61"/>
      <c r="R682" s="61"/>
      <c r="S682" s="61"/>
      <c r="T682" s="61"/>
      <c r="U682" s="80"/>
      <c r="V682" s="80"/>
      <c r="W682" s="80"/>
    </row>
    <row r="683">
      <c r="A683" s="34">
        <v>45705.0</v>
      </c>
      <c r="B683" s="34">
        <v>45707.0</v>
      </c>
      <c r="C683" s="35">
        <v>8702.0</v>
      </c>
      <c r="D683" s="35"/>
      <c r="E683" s="34">
        <v>43313.0</v>
      </c>
      <c r="F683" s="36">
        <f t="shared" si="1"/>
        <v>78</v>
      </c>
      <c r="G683" s="34">
        <v>43118.0</v>
      </c>
      <c r="H683" s="36">
        <f t="shared" si="2"/>
        <v>85</v>
      </c>
      <c r="I683" s="35" t="s">
        <v>345</v>
      </c>
      <c r="J683" s="39"/>
      <c r="K683" s="38"/>
      <c r="L683" s="39"/>
      <c r="M683" s="35" t="s">
        <v>773</v>
      </c>
      <c r="N683" s="35" t="s">
        <v>15</v>
      </c>
      <c r="O683" s="35" t="s">
        <v>771</v>
      </c>
      <c r="P683" s="220"/>
      <c r="Q683" s="61"/>
      <c r="R683" s="61"/>
      <c r="S683" s="61"/>
      <c r="T683" s="61"/>
      <c r="U683" s="80"/>
      <c r="V683" s="80"/>
      <c r="W683" s="80"/>
    </row>
    <row r="684">
      <c r="A684" s="34">
        <v>45705.0</v>
      </c>
      <c r="B684" s="34">
        <v>45716.0</v>
      </c>
      <c r="C684" s="35">
        <v>35226.0</v>
      </c>
      <c r="D684" s="35"/>
      <c r="E684" s="34">
        <v>43770.0</v>
      </c>
      <c r="F684" s="36">
        <f t="shared" si="1"/>
        <v>63</v>
      </c>
      <c r="G684" s="37">
        <v>43812.0</v>
      </c>
      <c r="H684" s="36">
        <f t="shared" si="2"/>
        <v>62</v>
      </c>
      <c r="I684" s="35" t="s">
        <v>49</v>
      </c>
      <c r="J684" s="39"/>
      <c r="K684" s="38"/>
      <c r="L684" s="39"/>
      <c r="M684" s="39"/>
      <c r="N684" s="35" t="s">
        <v>17</v>
      </c>
      <c r="O684" s="39"/>
      <c r="P684" s="220"/>
      <c r="Q684" s="61"/>
      <c r="R684" s="61"/>
      <c r="S684" s="61"/>
      <c r="T684" s="61"/>
      <c r="U684" s="80"/>
      <c r="V684" s="80"/>
      <c r="W684" s="80"/>
    </row>
    <row r="685">
      <c r="A685" s="34">
        <v>45705.0</v>
      </c>
      <c r="B685" s="34">
        <v>45716.0</v>
      </c>
      <c r="C685" s="35">
        <v>238659.0</v>
      </c>
      <c r="D685" s="35"/>
      <c r="E685" s="34">
        <v>45597.0</v>
      </c>
      <c r="F685" s="36">
        <f t="shared" si="1"/>
        <v>3</v>
      </c>
      <c r="G685" s="34">
        <v>45666.0</v>
      </c>
      <c r="H685" s="36">
        <f t="shared" si="2"/>
        <v>1</v>
      </c>
      <c r="I685" s="35" t="s">
        <v>43</v>
      </c>
      <c r="J685" s="39"/>
      <c r="K685" s="38"/>
      <c r="L685" s="39"/>
      <c r="M685" s="39"/>
      <c r="N685" s="35" t="s">
        <v>17</v>
      </c>
      <c r="O685" s="39"/>
      <c r="P685" s="220"/>
      <c r="Q685" s="61"/>
      <c r="R685" s="61"/>
      <c r="S685" s="61"/>
      <c r="T685" s="61"/>
      <c r="U685" s="80"/>
      <c r="V685" s="80"/>
      <c r="W685" s="80"/>
    </row>
    <row r="686">
      <c r="A686" s="34">
        <v>45705.0</v>
      </c>
      <c r="B686" s="34">
        <v>45716.0</v>
      </c>
      <c r="C686" s="35">
        <v>82106.0</v>
      </c>
      <c r="D686" s="35"/>
      <c r="E686" s="34">
        <v>44256.0</v>
      </c>
      <c r="F686" s="36">
        <f t="shared" si="1"/>
        <v>47</v>
      </c>
      <c r="G686" s="34">
        <v>44291.0</v>
      </c>
      <c r="H686" s="36">
        <f t="shared" si="2"/>
        <v>46</v>
      </c>
      <c r="I686" s="35" t="s">
        <v>46</v>
      </c>
      <c r="J686" s="35" t="s">
        <v>31</v>
      </c>
      <c r="K686" s="38"/>
      <c r="L686" s="39"/>
      <c r="M686" s="39"/>
      <c r="N686" s="35" t="s">
        <v>17</v>
      </c>
      <c r="O686" s="39"/>
      <c r="P686" s="220"/>
      <c r="Q686" s="61"/>
      <c r="R686" s="61"/>
      <c r="S686" s="61"/>
      <c r="T686" s="61"/>
      <c r="U686" s="80"/>
      <c r="V686" s="80"/>
      <c r="W686" s="80"/>
    </row>
    <row r="687">
      <c r="A687" s="34">
        <v>45705.0</v>
      </c>
      <c r="B687" s="34">
        <v>45716.0</v>
      </c>
      <c r="C687" s="35">
        <v>177182.0</v>
      </c>
      <c r="D687" s="35"/>
      <c r="E687" s="34">
        <v>45078.0</v>
      </c>
      <c r="F687" s="36">
        <f t="shared" si="1"/>
        <v>20</v>
      </c>
      <c r="G687" s="34">
        <v>45114.0</v>
      </c>
      <c r="H687" s="36">
        <f t="shared" si="2"/>
        <v>19</v>
      </c>
      <c r="I687" s="35" t="s">
        <v>49</v>
      </c>
      <c r="J687" s="39"/>
      <c r="K687" s="38"/>
      <c r="L687" s="39"/>
      <c r="M687" s="39"/>
      <c r="N687" s="35" t="s">
        <v>17</v>
      </c>
      <c r="O687" s="39"/>
      <c r="P687" s="220"/>
      <c r="Q687" s="61"/>
      <c r="R687" s="61"/>
      <c r="S687" s="61"/>
      <c r="T687" s="61"/>
      <c r="U687" s="80"/>
      <c r="V687" s="80"/>
      <c r="W687" s="80"/>
    </row>
    <row r="688">
      <c r="A688" s="34">
        <v>45705.0</v>
      </c>
      <c r="B688" s="34">
        <v>45716.0</v>
      </c>
      <c r="C688" s="35">
        <v>67893.0</v>
      </c>
      <c r="D688" s="35"/>
      <c r="E688" s="34">
        <v>44044.0</v>
      </c>
      <c r="F688" s="36">
        <f t="shared" si="1"/>
        <v>54</v>
      </c>
      <c r="G688" s="37">
        <v>44124.0</v>
      </c>
      <c r="H688" s="36">
        <f t="shared" si="2"/>
        <v>52</v>
      </c>
      <c r="I688" s="35" t="s">
        <v>49</v>
      </c>
      <c r="J688" s="39"/>
      <c r="K688" s="38"/>
      <c r="L688" s="39"/>
      <c r="M688" s="39"/>
      <c r="N688" s="35" t="s">
        <v>17</v>
      </c>
      <c r="O688" s="39"/>
      <c r="P688" s="220"/>
      <c r="Q688" s="61"/>
      <c r="R688" s="61"/>
      <c r="S688" s="61"/>
      <c r="T688" s="61"/>
      <c r="U688" s="80"/>
      <c r="V688" s="80"/>
      <c r="W688" s="80"/>
    </row>
    <row r="689">
      <c r="A689" s="34">
        <v>45705.0</v>
      </c>
      <c r="B689" s="34">
        <v>45716.0</v>
      </c>
      <c r="C689" s="35">
        <v>173339.0</v>
      </c>
      <c r="D689" s="35"/>
      <c r="E689" s="34">
        <v>45078.0</v>
      </c>
      <c r="F689" s="36">
        <f t="shared" si="1"/>
        <v>20</v>
      </c>
      <c r="G689" s="34">
        <v>45080.0</v>
      </c>
      <c r="H689" s="36">
        <f t="shared" si="2"/>
        <v>20</v>
      </c>
      <c r="I689" s="35" t="s">
        <v>43</v>
      </c>
      <c r="J689" s="39"/>
      <c r="K689" s="38"/>
      <c r="L689" s="39"/>
      <c r="M689" s="39"/>
      <c r="N689" s="35" t="s">
        <v>17</v>
      </c>
      <c r="O689" s="39"/>
      <c r="P689" s="220"/>
      <c r="Q689" s="61"/>
      <c r="R689" s="61"/>
      <c r="S689" s="61"/>
      <c r="T689" s="61"/>
      <c r="U689" s="80"/>
      <c r="V689" s="80"/>
      <c r="W689" s="80"/>
    </row>
    <row r="690">
      <c r="A690" s="34">
        <v>45705.0</v>
      </c>
      <c r="B690" s="34">
        <v>45716.0</v>
      </c>
      <c r="C690" s="35">
        <v>36173.0</v>
      </c>
      <c r="D690" s="35"/>
      <c r="E690" s="34">
        <v>43800.0</v>
      </c>
      <c r="F690" s="36">
        <f t="shared" si="1"/>
        <v>62</v>
      </c>
      <c r="G690" s="34">
        <v>43837.0</v>
      </c>
      <c r="H690" s="36">
        <f t="shared" si="2"/>
        <v>61</v>
      </c>
      <c r="I690" s="35" t="s">
        <v>43</v>
      </c>
      <c r="J690" s="39"/>
      <c r="K690" s="38"/>
      <c r="L690" s="39"/>
      <c r="M690" s="39"/>
      <c r="N690" s="35" t="s">
        <v>17</v>
      </c>
      <c r="O690" s="39"/>
      <c r="P690" s="220"/>
      <c r="Q690" s="61"/>
      <c r="R690" s="61"/>
      <c r="S690" s="61"/>
      <c r="T690" s="61"/>
      <c r="U690" s="80"/>
      <c r="V690" s="80"/>
      <c r="W690" s="80"/>
    </row>
    <row r="691">
      <c r="A691" s="34">
        <v>45705.0</v>
      </c>
      <c r="B691" s="34">
        <v>45716.0</v>
      </c>
      <c r="C691" s="35">
        <v>71751.0</v>
      </c>
      <c r="D691" s="35"/>
      <c r="E691" s="34">
        <v>44075.0</v>
      </c>
      <c r="F691" s="36">
        <f t="shared" si="1"/>
        <v>53</v>
      </c>
      <c r="G691" s="34">
        <v>44169.0</v>
      </c>
      <c r="H691" s="36">
        <f t="shared" si="2"/>
        <v>50</v>
      </c>
      <c r="I691" s="35" t="s">
        <v>62</v>
      </c>
      <c r="J691" s="39"/>
      <c r="K691" s="38"/>
      <c r="L691" s="39"/>
      <c r="M691" s="39"/>
      <c r="N691" s="35" t="s">
        <v>17</v>
      </c>
      <c r="O691" s="39"/>
      <c r="P691" s="220"/>
      <c r="Q691" s="61"/>
      <c r="R691" s="61"/>
      <c r="S691" s="61"/>
      <c r="T691" s="61"/>
      <c r="U691" s="80"/>
      <c r="V691" s="80"/>
      <c r="W691" s="80"/>
    </row>
    <row r="692">
      <c r="A692" s="34">
        <v>45705.0</v>
      </c>
      <c r="B692" s="34">
        <v>45716.0</v>
      </c>
      <c r="C692" s="35">
        <v>220868.0</v>
      </c>
      <c r="D692" s="35"/>
      <c r="E692" s="34">
        <v>45413.0</v>
      </c>
      <c r="F692" s="36">
        <f t="shared" si="1"/>
        <v>9</v>
      </c>
      <c r="G692" s="34">
        <v>45482.0</v>
      </c>
      <c r="H692" s="36">
        <f t="shared" si="2"/>
        <v>7</v>
      </c>
      <c r="I692" s="35" t="s">
        <v>46</v>
      </c>
      <c r="J692" s="35">
        <v>436.0</v>
      </c>
      <c r="K692" s="38"/>
      <c r="L692" s="39"/>
      <c r="M692" s="39"/>
      <c r="N692" s="35" t="s">
        <v>17</v>
      </c>
      <c r="O692" s="39"/>
      <c r="P692" s="220"/>
      <c r="Q692" s="61"/>
      <c r="R692" s="61"/>
      <c r="S692" s="61"/>
      <c r="T692" s="61"/>
      <c r="U692" s="80"/>
      <c r="V692" s="80"/>
      <c r="W692" s="80"/>
    </row>
    <row r="693">
      <c r="A693" s="34">
        <v>45705.0</v>
      </c>
      <c r="B693" s="34">
        <v>45716.0</v>
      </c>
      <c r="C693" s="35">
        <v>159097.0</v>
      </c>
      <c r="D693" s="35"/>
      <c r="E693" s="34">
        <v>44927.0</v>
      </c>
      <c r="F693" s="36">
        <f t="shared" si="1"/>
        <v>25</v>
      </c>
      <c r="G693" s="34">
        <v>44959.0</v>
      </c>
      <c r="H693" s="36">
        <f t="shared" si="2"/>
        <v>24</v>
      </c>
      <c r="I693" s="35" t="s">
        <v>43</v>
      </c>
      <c r="J693" s="39"/>
      <c r="K693" s="38"/>
      <c r="L693" s="39"/>
      <c r="M693" s="39"/>
      <c r="N693" s="35" t="s">
        <v>17</v>
      </c>
      <c r="O693" s="39"/>
      <c r="P693" s="220"/>
      <c r="Q693" s="61"/>
      <c r="R693" s="61"/>
      <c r="S693" s="61"/>
      <c r="T693" s="61"/>
      <c r="U693" s="80"/>
      <c r="V693" s="80"/>
      <c r="W693" s="80"/>
    </row>
    <row r="694">
      <c r="A694" s="34">
        <v>45705.0</v>
      </c>
      <c r="B694" s="34">
        <v>45716.0</v>
      </c>
      <c r="C694" s="35">
        <v>81202.0</v>
      </c>
      <c r="D694" s="35"/>
      <c r="E694" s="34">
        <v>44197.0</v>
      </c>
      <c r="F694" s="36">
        <f t="shared" si="1"/>
        <v>49</v>
      </c>
      <c r="G694" s="34">
        <v>44282.0</v>
      </c>
      <c r="H694" s="36">
        <f t="shared" si="2"/>
        <v>47</v>
      </c>
      <c r="I694" s="35" t="s">
        <v>43</v>
      </c>
      <c r="J694" s="39"/>
      <c r="K694" s="38"/>
      <c r="L694" s="39"/>
      <c r="M694" s="39"/>
      <c r="N694" s="35" t="s">
        <v>17</v>
      </c>
      <c r="O694" s="39"/>
      <c r="P694" s="220"/>
      <c r="Q694" s="61"/>
      <c r="R694" s="61"/>
      <c r="S694" s="61"/>
      <c r="T694" s="61"/>
      <c r="U694" s="80"/>
      <c r="V694" s="80"/>
      <c r="W694" s="80"/>
    </row>
    <row r="695">
      <c r="A695" s="34">
        <v>45705.0</v>
      </c>
      <c r="B695" s="34">
        <v>45716.0</v>
      </c>
      <c r="C695" s="35">
        <v>139615.0</v>
      </c>
      <c r="D695" s="35"/>
      <c r="E695" s="34">
        <v>44378.0</v>
      </c>
      <c r="F695" s="36">
        <f t="shared" si="1"/>
        <v>43</v>
      </c>
      <c r="G695" s="34">
        <v>44781.0</v>
      </c>
      <c r="H695" s="36">
        <f t="shared" si="2"/>
        <v>30</v>
      </c>
      <c r="I695" s="35" t="s">
        <v>49</v>
      </c>
      <c r="J695" s="39"/>
      <c r="K695" s="38"/>
      <c r="L695" s="39"/>
      <c r="M695" s="39"/>
      <c r="N695" s="35" t="s">
        <v>17</v>
      </c>
      <c r="O695" s="39"/>
      <c r="P695" s="220"/>
      <c r="Q695" s="61"/>
      <c r="R695" s="61"/>
      <c r="S695" s="61"/>
      <c r="T695" s="61"/>
      <c r="U695" s="80"/>
      <c r="V695" s="80"/>
      <c r="W695" s="80"/>
    </row>
    <row r="696">
      <c r="A696" s="34">
        <v>45705.0</v>
      </c>
      <c r="B696" s="34">
        <v>45716.0</v>
      </c>
      <c r="C696" s="35">
        <v>24295.0</v>
      </c>
      <c r="D696" s="35"/>
      <c r="E696" s="34">
        <v>43647.0</v>
      </c>
      <c r="F696" s="36">
        <f t="shared" si="1"/>
        <v>67</v>
      </c>
      <c r="G696" s="34">
        <v>43693.0</v>
      </c>
      <c r="H696" s="36">
        <f t="shared" si="2"/>
        <v>66</v>
      </c>
      <c r="I696" s="35" t="s">
        <v>49</v>
      </c>
      <c r="J696" s="39"/>
      <c r="K696" s="38"/>
      <c r="L696" s="39"/>
      <c r="M696" s="39"/>
      <c r="N696" s="35" t="s">
        <v>17</v>
      </c>
      <c r="O696" s="39"/>
      <c r="P696" s="220"/>
      <c r="Q696" s="61"/>
      <c r="R696" s="61"/>
      <c r="S696" s="61"/>
      <c r="T696" s="61"/>
      <c r="U696" s="80"/>
      <c r="V696" s="80"/>
      <c r="W696" s="80"/>
    </row>
    <row r="697">
      <c r="A697" s="34">
        <v>45705.0</v>
      </c>
      <c r="B697" s="34">
        <v>45716.0</v>
      </c>
      <c r="C697" s="35">
        <v>67061.0</v>
      </c>
      <c r="D697" s="35"/>
      <c r="E697" s="34">
        <v>44075.0</v>
      </c>
      <c r="F697" s="36">
        <f t="shared" si="1"/>
        <v>53</v>
      </c>
      <c r="G697" s="34">
        <v>44113.0</v>
      </c>
      <c r="H697" s="36">
        <f t="shared" si="2"/>
        <v>52</v>
      </c>
      <c r="I697" s="35" t="s">
        <v>49</v>
      </c>
      <c r="J697" s="39"/>
      <c r="K697" s="38"/>
      <c r="L697" s="39"/>
      <c r="M697" s="39"/>
      <c r="N697" s="35" t="s">
        <v>17</v>
      </c>
      <c r="O697" s="39"/>
      <c r="P697" s="220"/>
      <c r="Q697" s="61"/>
      <c r="R697" s="61"/>
      <c r="S697" s="61"/>
      <c r="T697" s="61"/>
      <c r="U697" s="80"/>
      <c r="V697" s="80"/>
      <c r="W697" s="80"/>
    </row>
    <row r="698">
      <c r="A698" s="34">
        <v>45705.0</v>
      </c>
      <c r="B698" s="34">
        <v>45716.0</v>
      </c>
      <c r="C698" s="35">
        <v>67637.0</v>
      </c>
      <c r="D698" s="35"/>
      <c r="E698" s="34">
        <v>44013.0</v>
      </c>
      <c r="F698" s="36">
        <f t="shared" si="1"/>
        <v>55</v>
      </c>
      <c r="G698" s="37">
        <v>44120.0</v>
      </c>
      <c r="H698" s="36">
        <f t="shared" si="2"/>
        <v>52</v>
      </c>
      <c r="I698" s="35" t="s">
        <v>49</v>
      </c>
      <c r="J698" s="39"/>
      <c r="K698" s="38"/>
      <c r="L698" s="39"/>
      <c r="M698" s="39"/>
      <c r="N698" s="35" t="s">
        <v>17</v>
      </c>
      <c r="O698" s="39"/>
      <c r="P698" s="220"/>
      <c r="Q698" s="61"/>
      <c r="R698" s="61"/>
      <c r="S698" s="61"/>
      <c r="T698" s="61"/>
      <c r="U698" s="80"/>
      <c r="V698" s="80"/>
      <c r="W698" s="80"/>
    </row>
    <row r="699">
      <c r="A699" s="34">
        <v>45705.0</v>
      </c>
      <c r="B699" s="34">
        <v>45716.0</v>
      </c>
      <c r="C699" s="35">
        <v>165690.0</v>
      </c>
      <c r="D699" s="35"/>
      <c r="E699" s="34">
        <v>44743.0</v>
      </c>
      <c r="F699" s="36">
        <f t="shared" si="1"/>
        <v>31</v>
      </c>
      <c r="G699" s="34">
        <v>45013.0</v>
      </c>
      <c r="H699" s="36">
        <f t="shared" si="2"/>
        <v>23</v>
      </c>
      <c r="I699" s="35" t="s">
        <v>49</v>
      </c>
      <c r="J699" s="39"/>
      <c r="K699" s="38"/>
      <c r="L699" s="39"/>
      <c r="M699" s="39"/>
      <c r="N699" s="35" t="s">
        <v>17</v>
      </c>
      <c r="O699" s="39"/>
      <c r="P699" s="220"/>
      <c r="Q699" s="61"/>
      <c r="R699" s="61"/>
      <c r="S699" s="61"/>
      <c r="T699" s="61"/>
      <c r="U699" s="80"/>
      <c r="V699" s="80"/>
      <c r="W699" s="80"/>
    </row>
    <row r="700">
      <c r="A700" s="34">
        <v>45705.0</v>
      </c>
      <c r="B700" s="34">
        <v>45716.0</v>
      </c>
      <c r="C700" s="35">
        <v>143132.0</v>
      </c>
      <c r="D700" s="35"/>
      <c r="E700" s="34">
        <v>44774.0</v>
      </c>
      <c r="F700" s="36">
        <f t="shared" si="1"/>
        <v>30</v>
      </c>
      <c r="G700" s="34">
        <v>44809.0</v>
      </c>
      <c r="H700" s="36">
        <f t="shared" si="2"/>
        <v>29</v>
      </c>
      <c r="I700" s="35" t="s">
        <v>43</v>
      </c>
      <c r="J700" s="39"/>
      <c r="K700" s="38"/>
      <c r="L700" s="39"/>
      <c r="M700" s="39"/>
      <c r="N700" s="35" t="s">
        <v>17</v>
      </c>
      <c r="O700" s="39"/>
      <c r="P700" s="220"/>
      <c r="Q700" s="61"/>
      <c r="R700" s="61"/>
      <c r="S700" s="61"/>
      <c r="T700" s="61"/>
      <c r="U700" s="80"/>
      <c r="V700" s="80"/>
      <c r="W700" s="80"/>
    </row>
    <row r="701">
      <c r="A701" s="34">
        <v>45705.0</v>
      </c>
      <c r="B701" s="34">
        <v>45716.0</v>
      </c>
      <c r="C701" s="35">
        <v>170134.0</v>
      </c>
      <c r="D701" s="35"/>
      <c r="E701" s="34">
        <v>44958.0</v>
      </c>
      <c r="F701" s="36">
        <f t="shared" si="1"/>
        <v>24</v>
      </c>
      <c r="G701" s="34">
        <v>45057.0</v>
      </c>
      <c r="H701" s="36">
        <f t="shared" si="2"/>
        <v>21</v>
      </c>
      <c r="I701" s="35" t="s">
        <v>49</v>
      </c>
      <c r="J701" s="39"/>
      <c r="K701" s="38"/>
      <c r="L701" s="39"/>
      <c r="M701" s="39"/>
      <c r="N701" s="35" t="s">
        <v>17</v>
      </c>
      <c r="O701" s="39"/>
      <c r="P701" s="220"/>
      <c r="Q701" s="61"/>
      <c r="R701" s="61"/>
      <c r="S701" s="61"/>
      <c r="T701" s="61"/>
      <c r="U701" s="80"/>
      <c r="V701" s="80"/>
      <c r="W701" s="80"/>
    </row>
    <row r="702">
      <c r="A702" s="34">
        <v>45705.0</v>
      </c>
      <c r="B702" s="34">
        <v>45716.0</v>
      </c>
      <c r="C702" s="35">
        <v>158842.0</v>
      </c>
      <c r="D702" s="35"/>
      <c r="E702" s="34">
        <v>44805.0</v>
      </c>
      <c r="F702" s="36">
        <f t="shared" si="1"/>
        <v>29</v>
      </c>
      <c r="G702" s="34">
        <v>44957.0</v>
      </c>
      <c r="H702" s="36">
        <f t="shared" si="2"/>
        <v>24</v>
      </c>
      <c r="I702" s="35" t="s">
        <v>49</v>
      </c>
      <c r="J702" s="39"/>
      <c r="K702" s="38"/>
      <c r="L702" s="39"/>
      <c r="M702" s="39"/>
      <c r="N702" s="35" t="s">
        <v>17</v>
      </c>
      <c r="O702" s="39"/>
      <c r="P702" s="220"/>
      <c r="Q702" s="61"/>
      <c r="R702" s="61"/>
      <c r="S702" s="61"/>
      <c r="T702" s="61"/>
      <c r="U702" s="80"/>
      <c r="V702" s="80"/>
      <c r="W702" s="80"/>
    </row>
    <row r="703">
      <c r="A703" s="34">
        <v>45705.0</v>
      </c>
      <c r="B703" s="34">
        <v>45716.0</v>
      </c>
      <c r="C703" s="35">
        <v>187487.0</v>
      </c>
      <c r="D703" s="35"/>
      <c r="E703" s="34">
        <v>45170.0</v>
      </c>
      <c r="F703" s="36">
        <f t="shared" si="1"/>
        <v>17</v>
      </c>
      <c r="G703" s="34">
        <v>45197.0</v>
      </c>
      <c r="H703" s="36">
        <f t="shared" si="2"/>
        <v>17</v>
      </c>
      <c r="I703" s="35" t="s">
        <v>43</v>
      </c>
      <c r="J703" s="39"/>
      <c r="K703" s="38"/>
      <c r="L703" s="39"/>
      <c r="M703" s="39"/>
      <c r="N703" s="35" t="s">
        <v>17</v>
      </c>
      <c r="O703" s="39"/>
      <c r="P703" s="220"/>
      <c r="Q703" s="61"/>
      <c r="R703" s="61"/>
      <c r="S703" s="61"/>
      <c r="T703" s="61"/>
      <c r="U703" s="80"/>
      <c r="V703" s="80"/>
      <c r="W703" s="80"/>
    </row>
    <row r="704">
      <c r="A704" s="34">
        <v>45705.0</v>
      </c>
      <c r="B704" s="34">
        <v>45716.0</v>
      </c>
      <c r="C704" s="35">
        <v>227542.0</v>
      </c>
      <c r="D704" s="35"/>
      <c r="E704" s="34">
        <v>45444.0</v>
      </c>
      <c r="F704" s="36">
        <f t="shared" si="1"/>
        <v>8</v>
      </c>
      <c r="G704" s="34">
        <v>45545.0</v>
      </c>
      <c r="H704" s="36">
        <f t="shared" si="2"/>
        <v>5</v>
      </c>
      <c r="I704" s="35" t="s">
        <v>43</v>
      </c>
      <c r="J704" s="39"/>
      <c r="K704" s="38"/>
      <c r="L704" s="39"/>
      <c r="M704" s="39"/>
      <c r="N704" s="35" t="s">
        <v>17</v>
      </c>
      <c r="O704" s="39"/>
      <c r="P704" s="220"/>
      <c r="Q704" s="61"/>
      <c r="R704" s="61"/>
      <c r="S704" s="61"/>
      <c r="T704" s="61"/>
      <c r="U704" s="80"/>
      <c r="V704" s="80"/>
      <c r="W704" s="80"/>
    </row>
    <row r="705">
      <c r="A705" s="34">
        <v>45705.0</v>
      </c>
      <c r="B705" s="34">
        <v>45716.0</v>
      </c>
      <c r="C705" s="35">
        <v>86768.0</v>
      </c>
      <c r="D705" s="35"/>
      <c r="E705" s="34">
        <v>44044.0</v>
      </c>
      <c r="F705" s="36">
        <f t="shared" si="1"/>
        <v>54</v>
      </c>
      <c r="G705" s="34">
        <v>44330.0</v>
      </c>
      <c r="H705" s="36">
        <f t="shared" si="2"/>
        <v>45</v>
      </c>
      <c r="I705" s="35" t="s">
        <v>49</v>
      </c>
      <c r="J705" s="39"/>
      <c r="K705" s="38"/>
      <c r="L705" s="39"/>
      <c r="M705" s="39"/>
      <c r="N705" s="35" t="s">
        <v>17</v>
      </c>
      <c r="O705" s="39"/>
      <c r="P705" s="220"/>
      <c r="Q705" s="61"/>
      <c r="R705" s="61"/>
      <c r="S705" s="61"/>
      <c r="T705" s="61"/>
      <c r="U705" s="80"/>
      <c r="V705" s="80"/>
      <c r="W705" s="80"/>
    </row>
    <row r="706">
      <c r="A706" s="34">
        <v>45715.0</v>
      </c>
      <c r="B706" s="34">
        <v>45715.0</v>
      </c>
      <c r="C706" s="35">
        <v>186580.0</v>
      </c>
      <c r="D706" s="35"/>
      <c r="E706" s="34">
        <v>45078.0</v>
      </c>
      <c r="F706" s="36">
        <f t="shared" si="1"/>
        <v>20</v>
      </c>
      <c r="G706" s="34">
        <v>45188.0</v>
      </c>
      <c r="H706" s="36">
        <f t="shared" si="2"/>
        <v>17</v>
      </c>
      <c r="I706" s="35" t="s">
        <v>39</v>
      </c>
      <c r="J706" s="35">
        <v>535.0</v>
      </c>
      <c r="K706" s="48">
        <v>3000.0</v>
      </c>
      <c r="L706" s="35" t="s">
        <v>68</v>
      </c>
      <c r="M706" s="108">
        <v>45715.0</v>
      </c>
      <c r="N706" s="35" t="s">
        <v>15</v>
      </c>
      <c r="O706" s="39"/>
      <c r="P706" s="220"/>
      <c r="Q706" s="61"/>
      <c r="R706" s="61"/>
      <c r="S706" s="61"/>
      <c r="T706" s="61"/>
      <c r="U706" s="80"/>
      <c r="V706" s="80"/>
      <c r="W706" s="80"/>
    </row>
    <row r="707">
      <c r="A707" s="34">
        <v>45705.0</v>
      </c>
      <c r="B707" s="34">
        <v>45716.0</v>
      </c>
      <c r="C707" s="35">
        <v>200262.0</v>
      </c>
      <c r="D707" s="35"/>
      <c r="E707" s="34">
        <v>45231.0</v>
      </c>
      <c r="F707" s="36">
        <f t="shared" si="1"/>
        <v>15</v>
      </c>
      <c r="G707" s="34">
        <v>45324.0</v>
      </c>
      <c r="H707" s="36">
        <f t="shared" si="2"/>
        <v>12</v>
      </c>
      <c r="I707" s="35" t="s">
        <v>67</v>
      </c>
      <c r="J707" s="39"/>
      <c r="K707" s="38"/>
      <c r="L707" s="39"/>
      <c r="M707" s="39"/>
      <c r="N707" s="35" t="s">
        <v>17</v>
      </c>
      <c r="O707" s="39"/>
      <c r="P707" s="220"/>
      <c r="Q707" s="61"/>
      <c r="R707" s="61"/>
      <c r="S707" s="61"/>
      <c r="T707" s="61"/>
      <c r="U707" s="80"/>
      <c r="V707" s="80"/>
      <c r="W707" s="80"/>
    </row>
    <row r="708">
      <c r="A708" s="85"/>
      <c r="B708" s="85"/>
      <c r="C708" s="83"/>
      <c r="D708" s="83"/>
      <c r="E708" s="85"/>
      <c r="F708" s="167"/>
      <c r="G708" s="85"/>
      <c r="H708" s="167"/>
      <c r="I708" s="83"/>
      <c r="J708" s="135"/>
      <c r="K708" s="173"/>
      <c r="L708" s="135"/>
      <c r="M708" s="135"/>
      <c r="N708" s="83"/>
      <c r="O708" s="39"/>
      <c r="P708" s="220"/>
      <c r="Q708" s="61"/>
      <c r="R708" s="61"/>
      <c r="S708" s="61"/>
      <c r="T708" s="61"/>
      <c r="U708" s="80"/>
      <c r="V708" s="80"/>
      <c r="W708" s="80"/>
    </row>
    <row r="709">
      <c r="A709" s="85"/>
      <c r="B709" s="85"/>
      <c r="C709" s="83"/>
      <c r="D709" s="83"/>
      <c r="E709" s="85"/>
      <c r="F709" s="167"/>
      <c r="G709" s="85"/>
      <c r="H709" s="167"/>
      <c r="I709" s="83"/>
      <c r="J709" s="135"/>
      <c r="K709" s="173"/>
      <c r="L709" s="135"/>
      <c r="M709" s="135"/>
      <c r="N709" s="83"/>
      <c r="O709" s="39"/>
      <c r="P709" s="220"/>
      <c r="Q709" s="61"/>
      <c r="R709" s="61"/>
      <c r="S709" s="61"/>
      <c r="T709" s="61"/>
      <c r="U709" s="80"/>
      <c r="V709" s="80"/>
      <c r="W709" s="80"/>
    </row>
  </sheetData>
  <mergeCells count="5">
    <mergeCell ref="R2:S2"/>
    <mergeCell ref="U2:V2"/>
    <mergeCell ref="T3:T12"/>
    <mergeCell ref="Q14:S14"/>
    <mergeCell ref="U14:V14"/>
  </mergeCells>
  <conditionalFormatting sqref="N2:N709">
    <cfRule type="cellIs" dxfId="0" priority="1" operator="equal">
      <formula>"PENDENTE"</formula>
    </cfRule>
  </conditionalFormatting>
  <conditionalFormatting sqref="N2:N709">
    <cfRule type="cellIs" dxfId="1" priority="2" operator="equal">
      <formula>"PRIORIDADE"</formula>
    </cfRule>
  </conditionalFormatting>
  <conditionalFormatting sqref="N2:N709">
    <cfRule type="cellIs" dxfId="2" priority="3" operator="equal">
      <formula>"PRIORIDADE TOTAL"</formula>
    </cfRule>
  </conditionalFormatting>
  <conditionalFormatting sqref="N2:N709">
    <cfRule type="containsText" dxfId="3" priority="4" operator="containsText" text="ANÁLISE">
      <formula>NOT(ISERROR(SEARCH(("ANÁLISE"),(N2))))</formula>
    </cfRule>
  </conditionalFormatting>
  <conditionalFormatting sqref="N2:N709">
    <cfRule type="containsText" dxfId="4" priority="5" operator="containsText" text="VERIFICADO">
      <formula>NOT(ISERROR(SEARCH(("VERIFICADO"),(N2))))</formula>
    </cfRule>
  </conditionalFormatting>
  <conditionalFormatting sqref="N2:N709">
    <cfRule type="containsText" dxfId="5" priority="6" operator="containsText" text="APREENDIDO">
      <formula>NOT(ISERROR(SEARCH(("APREENDIDO"),(N2))))</formula>
    </cfRule>
  </conditionalFormatting>
  <conditionalFormatting sqref="N2:N709">
    <cfRule type="containsText" dxfId="6" priority="7" operator="containsText" text="APROVADO">
      <formula>NOT(ISERROR(SEARCH(("APROVADO"),(N2))))</formula>
    </cfRule>
  </conditionalFormatting>
  <conditionalFormatting sqref="N2:N709">
    <cfRule type="containsText" dxfId="7" priority="8" operator="containsText" text="QUITADO">
      <formula>NOT(ISERROR(SEARCH(("QUITADO"),(N2))))</formula>
    </cfRule>
  </conditionalFormatting>
  <conditionalFormatting sqref="N2:N709">
    <cfRule type="containsText" dxfId="8" priority="9" operator="containsText" text="OUTROS ACORDOS">
      <formula>NOT(ISERROR(SEARCH(("OUTROS ACORDOS"),(N2))))</formula>
    </cfRule>
  </conditionalFormatting>
  <conditionalFormatting sqref="N2:N709">
    <cfRule type="containsText" dxfId="9" priority="10" operator="containsText" text="CANCELADO">
      <formula>NOT(ISERROR(SEARCH(("CANCELADO"),(N2))))</formula>
    </cfRule>
  </conditionalFormatting>
  <dataValidations>
    <dataValidation type="list" allowBlank="1" showErrorMessage="1" sqref="N2:N709">
      <formula1>"PENDENTE,PRIORIDADE,PRIORIDADE TOTAL,VERIFICADO,ANÁLISE,APROVADO,QUITADO,APREENDIDO,CANCELADO,OUTROS ACORDOS"</formula1>
    </dataValidation>
    <dataValidation type="list" allowBlank="1" showErrorMessage="1" sqref="I2:I709">
      <formula1>"BRADESCO,BV FINANCEIRA,CREDITAS,GMAC,HYUNDAI,ITAÚ,OMNI S.A.,PANAMERICANO,PSA,RCI,RENNER,SAFRA,SANTANA,SANTANDER,TOYOTA,VOLKSWAGEN"</formula1>
    </dataValidation>
    <dataValidation type="list" allowBlank="1" showErrorMessage="1" sqref="D36">
      <formula1>"BELO HORIZONTE,BLUMENAU,BRUSQUE,CAMPO GRANDE,CASCÁVEL,CHAPECÓ,CRICIUMA,CURITIBA,FLORIANOPOLIS,GUARAPUAVA,ITAJAI,JARAGUA DO SUL,JOINVILLE,LONDRINA,MARINGÁ,PALHOÇA,PATO BRANCO,PONTA GROSSA,RIO DO SUL,SANTA LUZIA,SÃO JOSE,SISTEMA ANTIGO"</formula1>
    </dataValidation>
    <dataValidation type="list" allowBlank="1" showErrorMessage="1" sqref="L2:L709">
      <formula1>"LIGAÇÃO,WPP,SEM SUCESSO"</formula1>
    </dataValidation>
    <dataValidation type="list" allowBlank="1" showErrorMessage="1" sqref="S16:S55">
      <formula1>"PAGO,NÃO PAGO,AGUARDANDO"</formula1>
    </dataValidation>
    <dataValidation type="list" allowBlank="1" showErrorMessage="1" sqref="D2:D35 D37:D709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8" max="8" width="11.88"/>
    <col customWidth="1" min="9" max="9" width="16.25"/>
    <col customWidth="1" min="10" max="10" width="9.5"/>
    <col customWidth="1" min="11" max="11" width="17.63"/>
    <col customWidth="1" min="12" max="12" width="16.5"/>
    <col customWidth="1" min="13" max="13" width="18.13"/>
    <col customWidth="1" min="14" max="14" width="19.0"/>
    <col customWidth="1" min="15" max="15" width="24.0"/>
    <col customWidth="1" min="16" max="17" width="18.0"/>
    <col customWidth="1" min="18" max="18" width="14.63"/>
    <col customWidth="1" min="19" max="19" width="14.5"/>
    <col customWidth="1" min="20" max="20" width="8.63"/>
    <col customWidth="1" min="21" max="21" width="16.63"/>
    <col customWidth="1" min="22" max="23" width="10.13"/>
  </cols>
  <sheetData>
    <row r="1" ht="24.0" customHeight="1">
      <c r="A1" s="28" t="s">
        <v>24</v>
      </c>
      <c r="B1" s="28" t="s">
        <v>25</v>
      </c>
      <c r="C1" s="236" t="s">
        <v>26</v>
      </c>
      <c r="D1" s="237" t="s">
        <v>27</v>
      </c>
      <c r="E1" s="238" t="s">
        <v>28</v>
      </c>
      <c r="F1" s="237" t="s">
        <v>29</v>
      </c>
      <c r="G1" s="237" t="s">
        <v>30</v>
      </c>
      <c r="H1" s="237" t="s">
        <v>29</v>
      </c>
      <c r="I1" s="237" t="s">
        <v>31</v>
      </c>
      <c r="J1" s="31" t="s">
        <v>32</v>
      </c>
      <c r="K1" s="31" t="s">
        <v>33</v>
      </c>
      <c r="L1" s="31" t="s">
        <v>34</v>
      </c>
      <c r="M1" s="29" t="s">
        <v>35</v>
      </c>
      <c r="N1" s="31" t="s">
        <v>36</v>
      </c>
      <c r="O1" s="31" t="s">
        <v>37</v>
      </c>
      <c r="P1" s="33"/>
      <c r="Q1" s="33"/>
      <c r="R1" s="33"/>
      <c r="S1" s="33"/>
      <c r="T1" s="33"/>
      <c r="U1" s="33"/>
      <c r="V1" s="33"/>
      <c r="W1" s="33"/>
    </row>
    <row r="2" ht="15.75" customHeight="1">
      <c r="A2" s="34">
        <v>45705.0</v>
      </c>
      <c r="B2" s="34">
        <v>45705.0</v>
      </c>
      <c r="C2" s="35">
        <v>58849.0</v>
      </c>
      <c r="D2" s="35" t="s">
        <v>348</v>
      </c>
      <c r="E2" s="34">
        <v>43952.0</v>
      </c>
      <c r="F2" s="90">
        <v>57.0</v>
      </c>
      <c r="G2" s="37">
        <v>44040.0</v>
      </c>
      <c r="H2" s="90">
        <v>54.0</v>
      </c>
      <c r="I2" s="35" t="s">
        <v>265</v>
      </c>
      <c r="J2" s="35">
        <v>1.8997869846E10</v>
      </c>
      <c r="K2" s="48" t="s">
        <v>776</v>
      </c>
      <c r="L2" s="35" t="s">
        <v>54</v>
      </c>
      <c r="M2" s="34">
        <v>45705.0</v>
      </c>
      <c r="N2" s="35" t="s">
        <v>15</v>
      </c>
      <c r="O2" s="39"/>
      <c r="P2" s="41"/>
      <c r="Q2" s="42"/>
      <c r="R2" s="43" t="s">
        <v>40</v>
      </c>
      <c r="S2" s="44"/>
      <c r="T2" s="45">
        <f>TODAY()</f>
        <v>45716</v>
      </c>
      <c r="U2" s="46" t="s">
        <v>41</v>
      </c>
      <c r="V2" s="44"/>
      <c r="W2" s="47"/>
    </row>
    <row r="3" ht="15.75" customHeight="1">
      <c r="A3" s="34">
        <v>45705.0</v>
      </c>
      <c r="B3" s="34">
        <v>45707.0</v>
      </c>
      <c r="C3" s="35">
        <v>198329.0</v>
      </c>
      <c r="D3" s="35" t="s">
        <v>42</v>
      </c>
      <c r="E3" s="34">
        <v>45139.0</v>
      </c>
      <c r="F3" s="90">
        <v>18.0</v>
      </c>
      <c r="G3" s="34">
        <v>45306.0</v>
      </c>
      <c r="H3" s="90">
        <v>12.0</v>
      </c>
      <c r="I3" s="35" t="s">
        <v>39</v>
      </c>
      <c r="J3" s="39"/>
      <c r="K3" s="38"/>
      <c r="L3" s="39"/>
      <c r="M3" s="39"/>
      <c r="N3" s="35" t="s">
        <v>21</v>
      </c>
      <c r="O3" s="39"/>
      <c r="P3" s="41"/>
      <c r="Q3" s="42"/>
      <c r="R3" s="50" t="s">
        <v>15</v>
      </c>
      <c r="S3" s="51">
        <f>COUNTIFS(N:N,"VERIFICADO",B:B,T2)</f>
        <v>0</v>
      </c>
      <c r="T3" s="52"/>
      <c r="U3" s="50" t="s">
        <v>15</v>
      </c>
      <c r="V3" s="51">
        <f>COUNTIFS(N:N,"VERIFICADO")</f>
        <v>19</v>
      </c>
      <c r="W3" s="53"/>
    </row>
    <row r="4" ht="15.75" customHeight="1">
      <c r="A4" s="34">
        <v>45705.0</v>
      </c>
      <c r="B4" s="34">
        <v>45716.0</v>
      </c>
      <c r="C4" s="35">
        <v>214453.0</v>
      </c>
      <c r="D4" s="35" t="s">
        <v>42</v>
      </c>
      <c r="E4" s="34">
        <v>45323.0</v>
      </c>
      <c r="F4" s="90">
        <v>12.0</v>
      </c>
      <c r="G4" s="34">
        <v>45427.0</v>
      </c>
      <c r="H4" s="90">
        <v>8.0</v>
      </c>
      <c r="I4" s="35" t="s">
        <v>62</v>
      </c>
      <c r="J4" s="35">
        <v>139.0</v>
      </c>
      <c r="K4" s="38"/>
      <c r="L4" s="39"/>
      <c r="M4" s="39"/>
      <c r="N4" s="35" t="s">
        <v>17</v>
      </c>
      <c r="O4" s="39"/>
      <c r="P4" s="41"/>
      <c r="Q4" s="42"/>
      <c r="R4" s="50" t="s">
        <v>16</v>
      </c>
      <c r="S4" s="51">
        <f>COUNTIFS(N:N,"análise",B:B,T2)</f>
        <v>4</v>
      </c>
      <c r="U4" s="50" t="s">
        <v>16</v>
      </c>
      <c r="V4" s="51">
        <f>COUNTIFS(N:N,"ANÁLISE")</f>
        <v>4</v>
      </c>
      <c r="W4" s="53"/>
    </row>
    <row r="5" ht="15.75" customHeight="1">
      <c r="A5" s="34">
        <v>45705.0</v>
      </c>
      <c r="B5" s="34">
        <v>45712.0</v>
      </c>
      <c r="C5" s="35">
        <v>209874.0</v>
      </c>
      <c r="D5" s="35" t="s">
        <v>42</v>
      </c>
      <c r="E5" s="34">
        <v>45323.0</v>
      </c>
      <c r="F5" s="90">
        <v>12.0</v>
      </c>
      <c r="G5" s="34">
        <v>45393.0</v>
      </c>
      <c r="H5" s="90">
        <v>10.0</v>
      </c>
      <c r="I5" s="35" t="s">
        <v>62</v>
      </c>
      <c r="J5" s="35">
        <v>138.0</v>
      </c>
      <c r="K5" s="38"/>
      <c r="L5" s="39"/>
      <c r="M5" s="39"/>
      <c r="N5" s="35" t="s">
        <v>21</v>
      </c>
      <c r="O5" s="35" t="s">
        <v>777</v>
      </c>
      <c r="P5" s="41"/>
      <c r="Q5" s="42"/>
      <c r="R5" s="50" t="s">
        <v>17</v>
      </c>
      <c r="S5" s="51">
        <f>COUNTIFS(N:N,"pendente",B:B,T2)</f>
        <v>483</v>
      </c>
      <c r="U5" s="50" t="s">
        <v>17</v>
      </c>
      <c r="V5" s="51">
        <f>COUNTIFS(N:N,"PENDENTE")</f>
        <v>483</v>
      </c>
      <c r="W5" s="53"/>
    </row>
    <row r="6" ht="15.75" customHeight="1">
      <c r="A6" s="34">
        <v>45705.0</v>
      </c>
      <c r="B6" s="34">
        <v>45716.0</v>
      </c>
      <c r="C6" s="35">
        <v>204309.0</v>
      </c>
      <c r="D6" s="35" t="s">
        <v>48</v>
      </c>
      <c r="E6" s="34">
        <v>45413.0</v>
      </c>
      <c r="F6" s="90">
        <v>9.0</v>
      </c>
      <c r="G6" s="34">
        <v>45489.0</v>
      </c>
      <c r="H6" s="90">
        <v>6.0</v>
      </c>
      <c r="I6" s="35" t="s">
        <v>268</v>
      </c>
      <c r="J6" s="35" t="s">
        <v>101</v>
      </c>
      <c r="K6" s="38"/>
      <c r="L6" s="39"/>
      <c r="M6" s="39"/>
      <c r="N6" s="35" t="s">
        <v>17</v>
      </c>
      <c r="O6" s="39"/>
      <c r="P6" s="41"/>
      <c r="Q6" s="42"/>
      <c r="R6" s="50" t="s">
        <v>18</v>
      </c>
      <c r="S6" s="51">
        <f>COUNTIFS(N:N,"prioridade",B:B,T2)</f>
        <v>9</v>
      </c>
      <c r="U6" s="50" t="s">
        <v>18</v>
      </c>
      <c r="V6" s="51">
        <f>COUNTIFS(N:N,"PRIORIDADE")</f>
        <v>9</v>
      </c>
      <c r="W6" s="53"/>
    </row>
    <row r="7" ht="15.75" customHeight="1">
      <c r="A7" s="34">
        <v>45705.0</v>
      </c>
      <c r="B7" s="34">
        <v>45707.0</v>
      </c>
      <c r="C7" s="35">
        <v>182042.0</v>
      </c>
      <c r="D7" s="35" t="s">
        <v>48</v>
      </c>
      <c r="E7" s="34">
        <v>45017.0</v>
      </c>
      <c r="F7" s="90">
        <v>22.0</v>
      </c>
      <c r="G7" s="37">
        <v>45156.0</v>
      </c>
      <c r="H7" s="90">
        <v>17.0</v>
      </c>
      <c r="I7" s="35" t="s">
        <v>268</v>
      </c>
      <c r="J7" s="39"/>
      <c r="K7" s="38"/>
      <c r="L7" s="39"/>
      <c r="M7" s="39"/>
      <c r="N7" s="35" t="s">
        <v>21</v>
      </c>
      <c r="O7" s="39"/>
      <c r="P7" s="41"/>
      <c r="Q7" s="42"/>
      <c r="R7" s="50" t="s">
        <v>19</v>
      </c>
      <c r="S7" s="51">
        <f>COUNTIFS(N:N,"prioridade total",B:B,T2)</f>
        <v>0</v>
      </c>
      <c r="U7" s="50" t="s">
        <v>19</v>
      </c>
      <c r="V7" s="51">
        <f>COUNTIFS(N:N,"PRIORIDADE TOTAL")</f>
        <v>0</v>
      </c>
      <c r="W7" s="53"/>
    </row>
    <row r="8" ht="15.75" customHeight="1">
      <c r="A8" s="34">
        <v>45705.0</v>
      </c>
      <c r="B8" s="34">
        <v>45716.0</v>
      </c>
      <c r="C8" s="35">
        <v>209150.0</v>
      </c>
      <c r="D8" s="35" t="s">
        <v>48</v>
      </c>
      <c r="E8" s="85">
        <v>45383.0</v>
      </c>
      <c r="F8" s="90">
        <v>10.0</v>
      </c>
      <c r="G8" s="85">
        <v>45387.0</v>
      </c>
      <c r="H8" s="90">
        <v>10.0</v>
      </c>
      <c r="I8" s="35" t="s">
        <v>43</v>
      </c>
      <c r="J8" s="35" t="s">
        <v>80</v>
      </c>
      <c r="K8" s="38"/>
      <c r="L8" s="39"/>
      <c r="M8" s="39"/>
      <c r="N8" s="35" t="s">
        <v>17</v>
      </c>
      <c r="O8" s="39"/>
      <c r="P8" s="41"/>
      <c r="Q8" s="42"/>
      <c r="R8" s="50" t="s">
        <v>20</v>
      </c>
      <c r="S8" s="51">
        <f>COUNTIFS(N:N,"aprovado",B:B,T2)</f>
        <v>1</v>
      </c>
      <c r="U8" s="50" t="s">
        <v>20</v>
      </c>
      <c r="V8" s="51">
        <f>COUNTIFS(N:N,"APROVADO")</f>
        <v>16</v>
      </c>
      <c r="W8" s="53"/>
    </row>
    <row r="9" ht="15.75" customHeight="1">
      <c r="A9" s="34">
        <v>45705.0</v>
      </c>
      <c r="B9" s="34">
        <v>45716.0</v>
      </c>
      <c r="C9" s="35">
        <v>228150.0</v>
      </c>
      <c r="D9" s="35" t="s">
        <v>48</v>
      </c>
      <c r="E9" s="34">
        <v>45474.0</v>
      </c>
      <c r="F9" s="90">
        <v>7.0</v>
      </c>
      <c r="G9" s="37">
        <v>45554.0</v>
      </c>
      <c r="H9" s="90">
        <v>4.0</v>
      </c>
      <c r="I9" s="35" t="s">
        <v>46</v>
      </c>
      <c r="J9" s="35">
        <v>401.0</v>
      </c>
      <c r="K9" s="38"/>
      <c r="L9" s="39"/>
      <c r="M9" s="39"/>
      <c r="N9" s="35" t="s">
        <v>17</v>
      </c>
      <c r="O9" s="39"/>
      <c r="P9" s="41"/>
      <c r="Q9" s="42"/>
      <c r="R9" s="56" t="s">
        <v>21</v>
      </c>
      <c r="S9" s="51">
        <f>COUNTIFS(N:N,"quitado",B:B,T2)</f>
        <v>0</v>
      </c>
      <c r="U9" s="56" t="s">
        <v>21</v>
      </c>
      <c r="V9" s="51">
        <f>COUNTIFS(N:N,"QUITADO")</f>
        <v>23</v>
      </c>
      <c r="W9" s="53"/>
    </row>
    <row r="10" ht="15.75" customHeight="1">
      <c r="A10" s="34">
        <v>45705.0</v>
      </c>
      <c r="B10" s="34">
        <v>45716.0</v>
      </c>
      <c r="C10" s="35">
        <v>220544.0</v>
      </c>
      <c r="D10" s="35" t="s">
        <v>48</v>
      </c>
      <c r="E10" s="34">
        <v>45413.0</v>
      </c>
      <c r="F10" s="90">
        <v>9.0</v>
      </c>
      <c r="G10" s="34">
        <v>45488.0</v>
      </c>
      <c r="H10" s="90">
        <v>6.0</v>
      </c>
      <c r="I10" s="35" t="s">
        <v>268</v>
      </c>
      <c r="J10" s="35">
        <v>308.0</v>
      </c>
      <c r="K10" s="38"/>
      <c r="L10" s="39"/>
      <c r="M10" s="39"/>
      <c r="N10" s="35" t="s">
        <v>17</v>
      </c>
      <c r="O10" s="39"/>
      <c r="P10" s="41"/>
      <c r="Q10" s="42"/>
      <c r="R10" s="50" t="s">
        <v>22</v>
      </c>
      <c r="S10" s="51">
        <f>COUNTIFS(N:N,"apreendido",B:B,T2)</f>
        <v>0</v>
      </c>
      <c r="U10" s="50" t="s">
        <v>22</v>
      </c>
      <c r="V10" s="51">
        <f>COUNTIFS(N:N,"APREENDIDO")</f>
        <v>0</v>
      </c>
      <c r="W10" s="53"/>
    </row>
    <row r="11" ht="15.75" customHeight="1">
      <c r="A11" s="34">
        <v>45705.0</v>
      </c>
      <c r="B11" s="34">
        <v>45716.0</v>
      </c>
      <c r="C11" s="35">
        <v>213647.0</v>
      </c>
      <c r="D11" s="35" t="s">
        <v>59</v>
      </c>
      <c r="E11" s="34">
        <v>45261.0</v>
      </c>
      <c r="F11" s="90">
        <v>14.0</v>
      </c>
      <c r="G11" s="34">
        <v>45420.0</v>
      </c>
      <c r="H11" s="90">
        <v>9.0</v>
      </c>
      <c r="I11" s="35" t="s">
        <v>62</v>
      </c>
      <c r="J11" s="35">
        <v>139.0</v>
      </c>
      <c r="K11" s="38"/>
      <c r="L11" s="39"/>
      <c r="M11" s="39"/>
      <c r="N11" s="35" t="s">
        <v>17</v>
      </c>
      <c r="O11" s="39"/>
      <c r="P11" s="41"/>
      <c r="Q11" s="42"/>
      <c r="R11" s="50" t="s">
        <v>23</v>
      </c>
      <c r="S11" s="51">
        <f>COUNTIFS(N:N,"cancelado",B:B,T2)</f>
        <v>0</v>
      </c>
      <c r="U11" s="50" t="s">
        <v>23</v>
      </c>
      <c r="V11" s="51">
        <f>COUNTIFS(N:N,"CANCELADO")</f>
        <v>1</v>
      </c>
      <c r="W11" s="53"/>
    </row>
    <row r="12" ht="15.75" customHeight="1">
      <c r="A12" s="34">
        <v>45705.0</v>
      </c>
      <c r="B12" s="34">
        <v>45716.0</v>
      </c>
      <c r="C12" s="35">
        <v>217655.0</v>
      </c>
      <c r="D12" s="35" t="s">
        <v>59</v>
      </c>
      <c r="E12" s="34">
        <v>45292.0</v>
      </c>
      <c r="F12" s="90">
        <v>13.0</v>
      </c>
      <c r="G12" s="34">
        <v>45470.0</v>
      </c>
      <c r="H12" s="90">
        <v>7.0</v>
      </c>
      <c r="I12" s="35" t="s">
        <v>39</v>
      </c>
      <c r="J12" s="35" t="s">
        <v>52</v>
      </c>
      <c r="K12" s="38"/>
      <c r="L12" s="39"/>
      <c r="M12" s="35"/>
      <c r="N12" s="35" t="s">
        <v>17</v>
      </c>
      <c r="O12" s="39"/>
      <c r="P12" s="57"/>
      <c r="Q12" s="42"/>
      <c r="R12" s="58" t="s">
        <v>14</v>
      </c>
      <c r="S12" s="59">
        <f>SUM(S3,S4,S8)</f>
        <v>5</v>
      </c>
      <c r="T12" s="19"/>
      <c r="U12" s="58" t="s">
        <v>14</v>
      </c>
      <c r="V12" s="59">
        <f>SUM(V3:V11)</f>
        <v>555</v>
      </c>
      <c r="W12" s="60"/>
    </row>
    <row r="13">
      <c r="A13" s="34">
        <v>45705.0</v>
      </c>
      <c r="B13" s="34">
        <v>45716.0</v>
      </c>
      <c r="C13" s="35">
        <v>209591.0</v>
      </c>
      <c r="D13" s="35" t="s">
        <v>59</v>
      </c>
      <c r="E13" s="34">
        <v>45383.0</v>
      </c>
      <c r="F13" s="90">
        <v>10.0</v>
      </c>
      <c r="G13" s="34">
        <v>45392.0</v>
      </c>
      <c r="H13" s="90">
        <v>10.0</v>
      </c>
      <c r="I13" s="35" t="s">
        <v>268</v>
      </c>
      <c r="J13" s="35">
        <v>312.0</v>
      </c>
      <c r="K13" s="38"/>
      <c r="L13" s="39"/>
      <c r="M13" s="39"/>
      <c r="N13" s="35" t="s">
        <v>17</v>
      </c>
      <c r="O13" s="39"/>
      <c r="P13" s="61"/>
      <c r="Q13" s="62"/>
      <c r="R13" s="63"/>
      <c r="S13" s="63"/>
      <c r="T13" s="64"/>
      <c r="U13" s="63"/>
      <c r="V13" s="63"/>
      <c r="W13" s="65"/>
    </row>
    <row r="14">
      <c r="A14" s="34">
        <v>45705.0</v>
      </c>
      <c r="B14" s="34">
        <v>45716.0</v>
      </c>
      <c r="C14" s="35">
        <v>206369.0</v>
      </c>
      <c r="D14" s="35" t="s">
        <v>65</v>
      </c>
      <c r="E14" s="34">
        <v>45323.0</v>
      </c>
      <c r="F14" s="90">
        <v>12.0</v>
      </c>
      <c r="G14" s="34">
        <v>45365.0</v>
      </c>
      <c r="H14" s="90">
        <v>10.0</v>
      </c>
      <c r="I14" s="35" t="s">
        <v>49</v>
      </c>
      <c r="J14" s="35" t="s">
        <v>778</v>
      </c>
      <c r="K14" s="38"/>
      <c r="L14" s="39"/>
      <c r="M14" s="39"/>
      <c r="N14" s="35" t="s">
        <v>18</v>
      </c>
      <c r="O14" s="39"/>
      <c r="P14" s="66"/>
      <c r="Q14" s="67" t="s">
        <v>56</v>
      </c>
      <c r="R14" s="68"/>
      <c r="S14" s="44"/>
      <c r="T14" s="69"/>
      <c r="U14" s="70" t="s">
        <v>57</v>
      </c>
      <c r="V14" s="44"/>
      <c r="W14" s="71"/>
    </row>
    <row r="15">
      <c r="A15" s="34">
        <v>45705.0</v>
      </c>
      <c r="B15" s="34">
        <v>45716.0</v>
      </c>
      <c r="C15" s="35">
        <v>116678.0</v>
      </c>
      <c r="D15" s="35" t="s">
        <v>65</v>
      </c>
      <c r="E15" s="34">
        <v>44593.0</v>
      </c>
      <c r="F15" s="90">
        <v>36.0</v>
      </c>
      <c r="G15" s="34">
        <v>44615.0</v>
      </c>
      <c r="H15" s="90">
        <v>35.0</v>
      </c>
      <c r="I15" s="35" t="s">
        <v>67</v>
      </c>
      <c r="J15" s="39"/>
      <c r="K15" s="38"/>
      <c r="L15" s="39"/>
      <c r="M15" s="39"/>
      <c r="N15" s="35" t="s">
        <v>17</v>
      </c>
      <c r="O15" s="39"/>
      <c r="P15" s="66"/>
      <c r="Q15" s="71" t="s">
        <v>24</v>
      </c>
      <c r="R15" s="71" t="s">
        <v>58</v>
      </c>
      <c r="S15" s="71" t="s">
        <v>36</v>
      </c>
      <c r="T15" s="69"/>
      <c r="U15" s="72"/>
      <c r="V15" s="73"/>
      <c r="W15" s="141" t="str">
        <f t="shared" ref="W15:W20" si="1">100% -(V15/U15)</f>
        <v>#DIV/0!</v>
      </c>
    </row>
    <row r="16">
      <c r="A16" s="34">
        <v>45705.0</v>
      </c>
      <c r="B16" s="34">
        <v>45716.0</v>
      </c>
      <c r="C16" s="35">
        <v>143621.0</v>
      </c>
      <c r="D16" s="35" t="s">
        <v>65</v>
      </c>
      <c r="E16" s="34">
        <v>44682.0</v>
      </c>
      <c r="F16" s="90">
        <v>33.0</v>
      </c>
      <c r="G16" s="34">
        <v>44814.0</v>
      </c>
      <c r="H16" s="90">
        <v>29.0</v>
      </c>
      <c r="I16" s="35" t="s">
        <v>43</v>
      </c>
      <c r="J16" s="35">
        <v>337.0</v>
      </c>
      <c r="K16" s="38"/>
      <c r="L16" s="39"/>
      <c r="M16" s="39"/>
      <c r="N16" s="35" t="s">
        <v>17</v>
      </c>
      <c r="O16" s="39"/>
      <c r="P16" s="66"/>
      <c r="Q16" s="79"/>
      <c r="R16" s="79"/>
      <c r="S16" s="79"/>
      <c r="T16" s="69"/>
      <c r="U16" s="76"/>
      <c r="V16" s="73"/>
      <c r="W16" s="141" t="str">
        <f t="shared" si="1"/>
        <v>#DIV/0!</v>
      </c>
    </row>
    <row r="17">
      <c r="A17" s="34">
        <v>45705.0</v>
      </c>
      <c r="B17" s="34">
        <v>45707.0</v>
      </c>
      <c r="C17" s="35">
        <v>205923.0</v>
      </c>
      <c r="D17" s="35" t="s">
        <v>65</v>
      </c>
      <c r="E17" s="34">
        <v>45108.0</v>
      </c>
      <c r="F17" s="90">
        <v>19.0</v>
      </c>
      <c r="G17" s="34">
        <v>45363.0</v>
      </c>
      <c r="H17" s="90">
        <v>11.0</v>
      </c>
      <c r="I17" s="35" t="s">
        <v>43</v>
      </c>
      <c r="J17" s="39"/>
      <c r="K17" s="38"/>
      <c r="L17" s="39"/>
      <c r="M17" s="39"/>
      <c r="N17" s="35" t="s">
        <v>21</v>
      </c>
      <c r="O17" s="39"/>
      <c r="P17" s="66"/>
      <c r="Q17" s="79"/>
      <c r="R17" s="79"/>
      <c r="S17" s="79"/>
      <c r="T17" s="69"/>
      <c r="U17" s="79"/>
      <c r="V17" s="79"/>
      <c r="W17" s="141" t="str">
        <f t="shared" si="1"/>
        <v>#DIV/0!</v>
      </c>
    </row>
    <row r="18">
      <c r="A18" s="34">
        <v>45702.0</v>
      </c>
      <c r="B18" s="34">
        <v>45707.0</v>
      </c>
      <c r="C18" s="35">
        <v>221502.0</v>
      </c>
      <c r="D18" s="35" t="s">
        <v>65</v>
      </c>
      <c r="E18" s="34">
        <v>45413.0</v>
      </c>
      <c r="F18" s="90">
        <v>9.0</v>
      </c>
      <c r="G18" s="34">
        <v>45488.0</v>
      </c>
      <c r="H18" s="90">
        <v>6.0</v>
      </c>
      <c r="I18" s="35" t="s">
        <v>49</v>
      </c>
      <c r="J18" s="35">
        <v>212.0</v>
      </c>
      <c r="K18" s="48">
        <v>22000.0</v>
      </c>
      <c r="L18" s="35" t="s">
        <v>68</v>
      </c>
      <c r="M18" s="34">
        <v>45712.0</v>
      </c>
      <c r="N18" s="35" t="s">
        <v>15</v>
      </c>
      <c r="O18" s="35" t="s">
        <v>55</v>
      </c>
      <c r="P18" s="66"/>
      <c r="Q18" s="79"/>
      <c r="R18" s="79"/>
      <c r="S18" s="79"/>
      <c r="T18" s="69"/>
      <c r="U18" s="79"/>
      <c r="V18" s="79"/>
      <c r="W18" s="141" t="str">
        <f t="shared" si="1"/>
        <v>#DIV/0!</v>
      </c>
    </row>
    <row r="19">
      <c r="A19" s="34">
        <v>45705.0</v>
      </c>
      <c r="B19" s="34">
        <v>45707.0</v>
      </c>
      <c r="C19" s="35">
        <v>206137.0</v>
      </c>
      <c r="D19" s="35" t="s">
        <v>65</v>
      </c>
      <c r="E19" s="34">
        <v>45323.0</v>
      </c>
      <c r="F19" s="90">
        <v>12.0</v>
      </c>
      <c r="G19" s="34">
        <v>45364.0</v>
      </c>
      <c r="H19" s="90">
        <v>11.0</v>
      </c>
      <c r="I19" s="35" t="s">
        <v>268</v>
      </c>
      <c r="J19" s="39"/>
      <c r="K19" s="38"/>
      <c r="L19" s="39"/>
      <c r="M19" s="39"/>
      <c r="N19" s="35" t="s">
        <v>21</v>
      </c>
      <c r="O19" s="39"/>
      <c r="P19" s="66"/>
      <c r="Q19" s="79"/>
      <c r="R19" s="79"/>
      <c r="S19" s="79"/>
      <c r="T19" s="69"/>
      <c r="U19" s="79"/>
      <c r="V19" s="79"/>
      <c r="W19" s="141" t="str">
        <f t="shared" si="1"/>
        <v>#DIV/0!</v>
      </c>
    </row>
    <row r="20">
      <c r="A20" s="34">
        <v>45698.0</v>
      </c>
      <c r="B20" s="34">
        <v>45716.0</v>
      </c>
      <c r="C20" s="35">
        <v>198092.0</v>
      </c>
      <c r="D20" s="35" t="s">
        <v>65</v>
      </c>
      <c r="E20" s="34">
        <v>45292.0</v>
      </c>
      <c r="F20" s="90">
        <v>13.0</v>
      </c>
      <c r="G20" s="34">
        <v>45301.0</v>
      </c>
      <c r="H20" s="90">
        <v>13.0</v>
      </c>
      <c r="I20" s="35" t="s">
        <v>39</v>
      </c>
      <c r="J20" s="35">
        <v>524.0</v>
      </c>
      <c r="K20" s="48">
        <v>20000.0</v>
      </c>
      <c r="L20" s="39"/>
      <c r="M20" s="34">
        <v>45715.0</v>
      </c>
      <c r="N20" s="35" t="s">
        <v>16</v>
      </c>
      <c r="O20" s="35" t="s">
        <v>779</v>
      </c>
      <c r="P20" s="66"/>
      <c r="Q20" s="79"/>
      <c r="R20" s="79"/>
      <c r="S20" s="79"/>
      <c r="T20" s="69"/>
      <c r="U20" s="73"/>
      <c r="V20" s="73"/>
      <c r="W20" s="141" t="str">
        <f t="shared" si="1"/>
        <v>#DIV/0!</v>
      </c>
    </row>
    <row r="21">
      <c r="A21" s="34">
        <v>45705.0</v>
      </c>
      <c r="B21" s="34">
        <v>45716.0</v>
      </c>
      <c r="C21" s="35">
        <v>221641.0</v>
      </c>
      <c r="D21" s="35" t="s">
        <v>65</v>
      </c>
      <c r="E21" s="34">
        <v>45444.0</v>
      </c>
      <c r="F21" s="90">
        <v>8.0</v>
      </c>
      <c r="G21" s="34">
        <v>45489.0</v>
      </c>
      <c r="H21" s="90">
        <v>6.0</v>
      </c>
      <c r="I21" s="35" t="s">
        <v>43</v>
      </c>
      <c r="J21" s="35">
        <v>312.0</v>
      </c>
      <c r="K21" s="38"/>
      <c r="L21" s="39"/>
      <c r="M21" s="39"/>
      <c r="N21" s="35" t="s">
        <v>17</v>
      </c>
      <c r="O21" s="39"/>
      <c r="P21" s="66"/>
      <c r="Q21" s="79"/>
      <c r="R21" s="79"/>
      <c r="S21" s="79"/>
      <c r="T21" s="80"/>
      <c r="U21" s="80"/>
      <c r="V21" s="80"/>
      <c r="W21" s="81"/>
    </row>
    <row r="22">
      <c r="A22" s="34">
        <v>45705.0</v>
      </c>
      <c r="B22" s="34">
        <v>45716.0</v>
      </c>
      <c r="C22" s="35">
        <v>223945.0</v>
      </c>
      <c r="D22" s="35" t="s">
        <v>65</v>
      </c>
      <c r="E22" s="34">
        <v>45474.0</v>
      </c>
      <c r="F22" s="90">
        <v>7.0</v>
      </c>
      <c r="G22" s="34">
        <v>45510.0</v>
      </c>
      <c r="H22" s="90">
        <v>6.0</v>
      </c>
      <c r="I22" s="35" t="s">
        <v>265</v>
      </c>
      <c r="J22" s="35" t="s">
        <v>780</v>
      </c>
      <c r="K22" s="38"/>
      <c r="L22" s="39"/>
      <c r="M22" s="39"/>
      <c r="N22" s="35" t="s">
        <v>17</v>
      </c>
      <c r="O22" s="39"/>
      <c r="P22" s="66"/>
      <c r="Q22" s="79"/>
      <c r="R22" s="79"/>
      <c r="S22" s="79"/>
      <c r="T22" s="80"/>
      <c r="U22" s="80"/>
      <c r="V22" s="80"/>
      <c r="W22" s="80"/>
    </row>
    <row r="23">
      <c r="A23" s="34">
        <v>45705.0</v>
      </c>
      <c r="B23" s="34">
        <v>45716.0</v>
      </c>
      <c r="C23" s="35">
        <v>234207.0</v>
      </c>
      <c r="D23" s="35" t="s">
        <v>79</v>
      </c>
      <c r="E23" s="34">
        <v>45505.0</v>
      </c>
      <c r="F23" s="90">
        <v>6.0</v>
      </c>
      <c r="G23" s="34">
        <v>45609.0</v>
      </c>
      <c r="H23" s="90">
        <v>3.0</v>
      </c>
      <c r="I23" s="35" t="s">
        <v>268</v>
      </c>
      <c r="J23" s="39"/>
      <c r="K23" s="38"/>
      <c r="L23" s="39"/>
      <c r="M23" s="39"/>
      <c r="N23" s="35" t="s">
        <v>17</v>
      </c>
      <c r="O23" s="39"/>
      <c r="P23" s="66"/>
      <c r="Q23" s="79"/>
      <c r="R23" s="79"/>
      <c r="S23" s="79"/>
      <c r="T23" s="80"/>
      <c r="U23" s="80"/>
      <c r="V23" s="80"/>
      <c r="W23" s="80"/>
    </row>
    <row r="24">
      <c r="A24" s="34">
        <v>45705.0</v>
      </c>
      <c r="B24" s="34">
        <v>45716.0</v>
      </c>
      <c r="C24" s="35">
        <v>64263.0</v>
      </c>
      <c r="D24" s="35" t="s">
        <v>79</v>
      </c>
      <c r="E24" s="34">
        <v>44348.0</v>
      </c>
      <c r="F24" s="90">
        <v>44.0</v>
      </c>
      <c r="G24" s="34">
        <v>44451.0</v>
      </c>
      <c r="H24" s="90">
        <v>41.0</v>
      </c>
      <c r="I24" s="35" t="s">
        <v>67</v>
      </c>
      <c r="J24" s="35" t="s">
        <v>781</v>
      </c>
      <c r="K24" s="38"/>
      <c r="L24" s="39"/>
      <c r="M24" s="39"/>
      <c r="N24" s="35" t="s">
        <v>17</v>
      </c>
      <c r="O24" s="39"/>
      <c r="P24" s="66"/>
      <c r="Q24" s="79"/>
      <c r="R24" s="79"/>
      <c r="S24" s="79"/>
      <c r="T24" s="80"/>
      <c r="U24" s="80"/>
      <c r="V24" s="80"/>
      <c r="W24" s="80"/>
    </row>
    <row r="25">
      <c r="A25" s="34">
        <v>45705.0</v>
      </c>
      <c r="B25" s="34">
        <v>45716.0</v>
      </c>
      <c r="C25" s="35">
        <v>221657.0</v>
      </c>
      <c r="D25" s="35" t="s">
        <v>79</v>
      </c>
      <c r="E25" s="34">
        <v>45444.0</v>
      </c>
      <c r="F25" s="90">
        <v>8.0</v>
      </c>
      <c r="G25" s="34">
        <v>45400.0</v>
      </c>
      <c r="H25" s="90">
        <v>9.0</v>
      </c>
      <c r="I25" s="35" t="s">
        <v>268</v>
      </c>
      <c r="J25" s="35" t="s">
        <v>782</v>
      </c>
      <c r="K25" s="38"/>
      <c r="L25" s="39"/>
      <c r="M25" s="39"/>
      <c r="N25" s="35" t="s">
        <v>17</v>
      </c>
      <c r="O25" s="39"/>
      <c r="P25" s="66"/>
      <c r="Q25" s="79"/>
      <c r="R25" s="79"/>
      <c r="S25" s="79"/>
      <c r="T25" s="80"/>
      <c r="U25" s="80"/>
      <c r="V25" s="80"/>
      <c r="W25" s="80"/>
    </row>
    <row r="26">
      <c r="A26" s="34">
        <v>45705.0</v>
      </c>
      <c r="B26" s="34">
        <v>45713.0</v>
      </c>
      <c r="C26" s="35">
        <v>171163.0</v>
      </c>
      <c r="D26" s="35" t="s">
        <v>79</v>
      </c>
      <c r="E26" s="34">
        <v>45047.0</v>
      </c>
      <c r="F26" s="90">
        <v>21.0</v>
      </c>
      <c r="G26" s="34">
        <v>45062.0</v>
      </c>
      <c r="H26" s="90">
        <v>20.0</v>
      </c>
      <c r="I26" s="35" t="s">
        <v>49</v>
      </c>
      <c r="J26" s="35" t="s">
        <v>783</v>
      </c>
      <c r="K26" s="48">
        <v>53000.0</v>
      </c>
      <c r="L26" s="39"/>
      <c r="M26" s="34">
        <v>45709.0</v>
      </c>
      <c r="N26" s="35" t="s">
        <v>21</v>
      </c>
      <c r="O26" s="35" t="s">
        <v>784</v>
      </c>
      <c r="P26" s="66"/>
      <c r="Q26" s="79"/>
      <c r="R26" s="79"/>
      <c r="S26" s="79"/>
      <c r="T26" s="80"/>
      <c r="U26" s="80"/>
      <c r="V26" s="80"/>
      <c r="W26" s="80"/>
    </row>
    <row r="27">
      <c r="A27" s="34">
        <v>45705.0</v>
      </c>
      <c r="B27" s="34">
        <v>45716.0</v>
      </c>
      <c r="C27" s="35">
        <v>185610.0</v>
      </c>
      <c r="D27" s="35" t="s">
        <v>79</v>
      </c>
      <c r="E27" s="34">
        <v>45078.0</v>
      </c>
      <c r="F27" s="90">
        <v>20.0</v>
      </c>
      <c r="G27" s="34">
        <v>45182.0</v>
      </c>
      <c r="H27" s="90">
        <v>17.0</v>
      </c>
      <c r="I27" s="35" t="s">
        <v>268</v>
      </c>
      <c r="J27" s="35" t="s">
        <v>469</v>
      </c>
      <c r="K27" s="48" t="s">
        <v>74</v>
      </c>
      <c r="L27" s="39"/>
      <c r="M27" s="39"/>
      <c r="N27" s="35" t="s">
        <v>18</v>
      </c>
      <c r="O27" s="39"/>
      <c r="P27" s="66"/>
      <c r="Q27" s="79"/>
      <c r="R27" s="79"/>
      <c r="S27" s="79"/>
      <c r="T27" s="80"/>
      <c r="U27" s="80"/>
      <c r="V27" s="80"/>
      <c r="W27" s="80"/>
    </row>
    <row r="28">
      <c r="A28" s="34">
        <v>45705.0</v>
      </c>
      <c r="B28" s="34">
        <v>45716.0</v>
      </c>
      <c r="C28" s="35">
        <v>204990.0</v>
      </c>
      <c r="D28" s="35" t="s">
        <v>79</v>
      </c>
      <c r="E28" s="34">
        <v>45292.0</v>
      </c>
      <c r="F28" s="90">
        <v>13.0</v>
      </c>
      <c r="G28" s="34">
        <v>45356.0</v>
      </c>
      <c r="H28" s="90">
        <v>11.0</v>
      </c>
      <c r="I28" s="35" t="s">
        <v>268</v>
      </c>
      <c r="J28" s="35">
        <v>316.0</v>
      </c>
      <c r="K28" s="38"/>
      <c r="L28" s="39"/>
      <c r="M28" s="39"/>
      <c r="N28" s="35" t="s">
        <v>17</v>
      </c>
      <c r="O28" s="39"/>
      <c r="P28" s="66"/>
      <c r="Q28" s="79"/>
      <c r="R28" s="79"/>
      <c r="S28" s="79"/>
      <c r="T28" s="80"/>
      <c r="U28" s="80"/>
      <c r="V28" s="80"/>
      <c r="W28" s="80"/>
    </row>
    <row r="29">
      <c r="A29" s="34">
        <v>45705.0</v>
      </c>
      <c r="B29" s="34">
        <v>45716.0</v>
      </c>
      <c r="C29" s="35">
        <v>215255.0</v>
      </c>
      <c r="D29" s="35" t="s">
        <v>79</v>
      </c>
      <c r="E29" s="34">
        <v>45413.0</v>
      </c>
      <c r="F29" s="90">
        <v>8.0</v>
      </c>
      <c r="G29" s="37">
        <v>45433.0</v>
      </c>
      <c r="H29" s="90">
        <v>8.0</v>
      </c>
      <c r="I29" s="35" t="s">
        <v>268</v>
      </c>
      <c r="J29" s="35">
        <v>312.0</v>
      </c>
      <c r="K29" s="38"/>
      <c r="L29" s="39"/>
      <c r="M29" s="39"/>
      <c r="N29" s="35" t="s">
        <v>17</v>
      </c>
      <c r="O29" s="39"/>
      <c r="P29" s="66"/>
      <c r="Q29" s="79"/>
      <c r="R29" s="79"/>
      <c r="S29" s="79"/>
      <c r="T29" s="80"/>
      <c r="U29" s="80"/>
      <c r="V29" s="80"/>
      <c r="W29" s="80"/>
    </row>
    <row r="30">
      <c r="A30" s="34">
        <v>45705.0</v>
      </c>
      <c r="B30" s="34">
        <v>45716.0</v>
      </c>
      <c r="C30" s="35">
        <v>205438.0</v>
      </c>
      <c r="D30" s="35" t="s">
        <v>79</v>
      </c>
      <c r="E30" s="34">
        <v>45292.0</v>
      </c>
      <c r="F30" s="90">
        <v>13.0</v>
      </c>
      <c r="G30" s="34">
        <v>45359.0</v>
      </c>
      <c r="H30" s="90">
        <v>11.0</v>
      </c>
      <c r="I30" s="35" t="s">
        <v>43</v>
      </c>
      <c r="J30" s="35" t="s">
        <v>785</v>
      </c>
      <c r="K30" s="38"/>
      <c r="L30" s="39"/>
      <c r="M30" s="39"/>
      <c r="N30" s="35" t="s">
        <v>17</v>
      </c>
      <c r="O30" s="39"/>
      <c r="P30" s="66"/>
      <c r="Q30" s="79"/>
      <c r="R30" s="79"/>
      <c r="S30" s="79"/>
      <c r="T30" s="80"/>
      <c r="U30" s="80"/>
      <c r="V30" s="80"/>
      <c r="W30" s="80"/>
    </row>
    <row r="31">
      <c r="A31" s="34">
        <v>45716.0</v>
      </c>
      <c r="B31" s="34">
        <v>45716.0</v>
      </c>
      <c r="C31" s="35">
        <v>208050.0</v>
      </c>
      <c r="D31" s="35" t="s">
        <v>79</v>
      </c>
      <c r="E31" s="34">
        <v>45323.0</v>
      </c>
      <c r="F31" s="90">
        <v>12.0</v>
      </c>
      <c r="G31" s="34">
        <v>45378.0</v>
      </c>
      <c r="H31" s="90">
        <v>10.0</v>
      </c>
      <c r="I31" s="35" t="s">
        <v>268</v>
      </c>
      <c r="J31" s="35">
        <v>314.0</v>
      </c>
      <c r="K31" s="48">
        <v>30000.0</v>
      </c>
      <c r="L31" s="39"/>
      <c r="M31" s="39"/>
      <c r="N31" s="35" t="s">
        <v>18</v>
      </c>
      <c r="O31" s="39"/>
      <c r="P31" s="66"/>
      <c r="Q31" s="79"/>
      <c r="R31" s="79"/>
      <c r="S31" s="79"/>
      <c r="T31" s="80"/>
      <c r="U31" s="80"/>
      <c r="V31" s="80"/>
      <c r="W31" s="80"/>
    </row>
    <row r="32">
      <c r="A32" s="34">
        <v>45705.0</v>
      </c>
      <c r="B32" s="34">
        <v>45707.0</v>
      </c>
      <c r="C32" s="35">
        <v>178724.0</v>
      </c>
      <c r="D32" s="35" t="s">
        <v>210</v>
      </c>
      <c r="E32" s="34">
        <v>45078.0</v>
      </c>
      <c r="F32" s="90">
        <v>20.0</v>
      </c>
      <c r="G32" s="34">
        <v>45122.0</v>
      </c>
      <c r="H32" s="90">
        <v>18.0</v>
      </c>
      <c r="I32" s="35" t="s">
        <v>265</v>
      </c>
      <c r="J32" s="39"/>
      <c r="K32" s="38"/>
      <c r="L32" s="39"/>
      <c r="M32" s="39"/>
      <c r="N32" s="35" t="s">
        <v>21</v>
      </c>
      <c r="O32" s="39"/>
      <c r="P32" s="66"/>
      <c r="Q32" s="79"/>
      <c r="R32" s="79"/>
      <c r="S32" s="79"/>
      <c r="T32" s="80"/>
      <c r="U32" s="80"/>
      <c r="V32" s="80"/>
      <c r="W32" s="80"/>
    </row>
    <row r="33">
      <c r="A33" s="34">
        <v>45705.0</v>
      </c>
      <c r="B33" s="34">
        <v>45716.0</v>
      </c>
      <c r="C33" s="35">
        <v>222845.0</v>
      </c>
      <c r="D33" s="35" t="s">
        <v>210</v>
      </c>
      <c r="E33" s="34">
        <v>45474.0</v>
      </c>
      <c r="F33" s="90">
        <v>7.0</v>
      </c>
      <c r="G33" s="34">
        <v>45502.0</v>
      </c>
      <c r="H33" s="90">
        <v>6.0</v>
      </c>
      <c r="I33" s="35" t="s">
        <v>265</v>
      </c>
      <c r="J33" s="35">
        <v>4.699730359E9</v>
      </c>
      <c r="K33" s="38"/>
      <c r="L33" s="39"/>
      <c r="M33" s="39"/>
      <c r="N33" s="35" t="s">
        <v>17</v>
      </c>
      <c r="O33" s="39"/>
      <c r="P33" s="66"/>
      <c r="Q33" s="79"/>
      <c r="R33" s="79"/>
      <c r="S33" s="79"/>
      <c r="T33" s="80"/>
      <c r="U33" s="80"/>
      <c r="V33" s="80"/>
      <c r="W33" s="80"/>
    </row>
    <row r="34">
      <c r="A34" s="34">
        <v>45705.0</v>
      </c>
      <c r="B34" s="34">
        <v>45709.0</v>
      </c>
      <c r="C34" s="35">
        <v>198522.0</v>
      </c>
      <c r="D34" s="35" t="s">
        <v>210</v>
      </c>
      <c r="E34" s="34">
        <v>45292.0</v>
      </c>
      <c r="F34" s="90">
        <v>13.0</v>
      </c>
      <c r="G34" s="34">
        <v>45304.0</v>
      </c>
      <c r="H34" s="90">
        <v>13.0</v>
      </c>
      <c r="I34" s="35" t="s">
        <v>268</v>
      </c>
      <c r="J34" s="35">
        <v>328.0</v>
      </c>
      <c r="K34" s="48">
        <v>10000.0</v>
      </c>
      <c r="L34" s="39"/>
      <c r="M34" s="143">
        <v>18600.0</v>
      </c>
      <c r="N34" s="35" t="s">
        <v>20</v>
      </c>
      <c r="O34" s="39"/>
      <c r="P34" s="66"/>
      <c r="Q34" s="79"/>
      <c r="R34" s="79"/>
      <c r="S34" s="79"/>
      <c r="T34" s="80"/>
      <c r="U34" s="80"/>
      <c r="V34" s="80"/>
      <c r="W34" s="80"/>
    </row>
    <row r="35">
      <c r="A35" s="34">
        <v>45705.0</v>
      </c>
      <c r="B35" s="34">
        <v>45716.0</v>
      </c>
      <c r="C35" s="35">
        <v>208027.0</v>
      </c>
      <c r="D35" s="35" t="s">
        <v>210</v>
      </c>
      <c r="E35" s="34">
        <v>45352.0</v>
      </c>
      <c r="F35" s="90">
        <v>11.0</v>
      </c>
      <c r="G35" s="34">
        <v>45378.0</v>
      </c>
      <c r="H35" s="90">
        <v>10.0</v>
      </c>
      <c r="I35" s="35" t="s">
        <v>265</v>
      </c>
      <c r="J35" s="35">
        <v>50.0</v>
      </c>
      <c r="K35" s="38"/>
      <c r="L35" s="39"/>
      <c r="M35" s="39"/>
      <c r="N35" s="35" t="s">
        <v>17</v>
      </c>
      <c r="O35" s="39"/>
      <c r="P35" s="66"/>
      <c r="Q35" s="79"/>
      <c r="R35" s="79"/>
      <c r="S35" s="79"/>
      <c r="T35" s="80"/>
      <c r="U35" s="80"/>
      <c r="V35" s="80"/>
      <c r="W35" s="80"/>
    </row>
    <row r="36">
      <c r="A36" s="34">
        <v>45705.0</v>
      </c>
      <c r="B36" s="34">
        <v>45716.0</v>
      </c>
      <c r="C36" s="35">
        <v>164801.0</v>
      </c>
      <c r="D36" s="35" t="s">
        <v>210</v>
      </c>
      <c r="E36" s="34">
        <v>44896.0</v>
      </c>
      <c r="F36" s="90">
        <v>26.0</v>
      </c>
      <c r="G36" s="37">
        <v>45006.0</v>
      </c>
      <c r="H36" s="90">
        <v>22.0</v>
      </c>
      <c r="I36" s="35" t="s">
        <v>39</v>
      </c>
      <c r="J36" s="35">
        <v>505.0</v>
      </c>
      <c r="K36" s="48" t="s">
        <v>786</v>
      </c>
      <c r="L36" s="39"/>
      <c r="M36" s="39"/>
      <c r="N36" s="35" t="s">
        <v>17</v>
      </c>
      <c r="O36" s="39"/>
      <c r="P36" s="66"/>
      <c r="Q36" s="79"/>
      <c r="R36" s="79"/>
      <c r="S36" s="79"/>
      <c r="T36" s="80"/>
      <c r="U36" s="80"/>
      <c r="V36" s="80"/>
      <c r="W36" s="80"/>
    </row>
    <row r="37">
      <c r="A37" s="34">
        <v>45705.0</v>
      </c>
      <c r="B37" s="34">
        <v>45715.0</v>
      </c>
      <c r="C37" s="35">
        <v>169786.0</v>
      </c>
      <c r="D37" s="35" t="s">
        <v>210</v>
      </c>
      <c r="E37" s="34">
        <v>44986.0</v>
      </c>
      <c r="F37" s="90">
        <v>23.0</v>
      </c>
      <c r="G37" s="34">
        <v>45050.0</v>
      </c>
      <c r="H37" s="90">
        <v>21.0</v>
      </c>
      <c r="I37" s="35" t="s">
        <v>265</v>
      </c>
      <c r="J37" s="35">
        <v>4.532231231E9</v>
      </c>
      <c r="K37" s="48">
        <v>5200.0</v>
      </c>
      <c r="L37" s="35" t="s">
        <v>54</v>
      </c>
      <c r="M37" s="34">
        <v>45715.0</v>
      </c>
      <c r="N37" s="35" t="s">
        <v>20</v>
      </c>
      <c r="O37" s="35" t="s">
        <v>20</v>
      </c>
      <c r="P37" s="66"/>
      <c r="Q37" s="79"/>
      <c r="R37" s="79"/>
      <c r="S37" s="79"/>
      <c r="T37" s="80"/>
      <c r="U37" s="80"/>
      <c r="V37" s="80"/>
      <c r="W37" s="80"/>
    </row>
    <row r="38">
      <c r="A38" s="34">
        <v>45705.0</v>
      </c>
      <c r="B38" s="34">
        <v>45716.0</v>
      </c>
      <c r="C38" s="35">
        <v>181430.0</v>
      </c>
      <c r="D38" s="35" t="s">
        <v>210</v>
      </c>
      <c r="E38" s="34">
        <v>45108.0</v>
      </c>
      <c r="F38" s="90">
        <v>19.0</v>
      </c>
      <c r="G38" s="34">
        <v>45147.0</v>
      </c>
      <c r="H38" s="90">
        <v>18.0</v>
      </c>
      <c r="I38" s="35" t="s">
        <v>265</v>
      </c>
      <c r="J38" s="35">
        <v>69.0</v>
      </c>
      <c r="K38" s="38"/>
      <c r="L38" s="39"/>
      <c r="M38" s="39"/>
      <c r="N38" s="35" t="s">
        <v>17</v>
      </c>
      <c r="O38" s="39"/>
      <c r="P38" s="66"/>
      <c r="Q38" s="79"/>
      <c r="R38" s="79"/>
      <c r="S38" s="79"/>
      <c r="T38" s="80"/>
      <c r="U38" s="80"/>
      <c r="V38" s="80"/>
      <c r="W38" s="80"/>
    </row>
    <row r="39">
      <c r="A39" s="34">
        <v>45705.0</v>
      </c>
      <c r="B39" s="34">
        <v>45716.0</v>
      </c>
      <c r="C39" s="35">
        <v>209358.0</v>
      </c>
      <c r="D39" s="35" t="s">
        <v>210</v>
      </c>
      <c r="E39" s="34">
        <v>45383.0</v>
      </c>
      <c r="F39" s="90">
        <v>10.0</v>
      </c>
      <c r="G39" s="34">
        <v>45387.0</v>
      </c>
      <c r="H39" s="90">
        <v>10.0</v>
      </c>
      <c r="I39" s="35" t="s">
        <v>268</v>
      </c>
      <c r="J39" s="39"/>
      <c r="K39" s="38"/>
      <c r="L39" s="39"/>
      <c r="M39" s="39"/>
      <c r="N39" s="35" t="s">
        <v>17</v>
      </c>
      <c r="O39" s="39"/>
      <c r="P39" s="66"/>
      <c r="Q39" s="79"/>
      <c r="R39" s="79"/>
      <c r="S39" s="79"/>
      <c r="T39" s="80"/>
      <c r="U39" s="80"/>
      <c r="V39" s="80"/>
      <c r="W39" s="80"/>
    </row>
    <row r="40">
      <c r="A40" s="34">
        <v>45705.0</v>
      </c>
      <c r="B40" s="34">
        <v>45716.0</v>
      </c>
      <c r="C40" s="35">
        <v>193190.0</v>
      </c>
      <c r="D40" s="35" t="s">
        <v>210</v>
      </c>
      <c r="E40" s="34">
        <v>45200.0</v>
      </c>
      <c r="F40" s="90">
        <v>16.0</v>
      </c>
      <c r="G40" s="34">
        <v>45247.0</v>
      </c>
      <c r="H40" s="90">
        <v>14.0</v>
      </c>
      <c r="I40" s="35" t="s">
        <v>265</v>
      </c>
      <c r="J40" s="39"/>
      <c r="K40" s="38"/>
      <c r="L40" s="39"/>
      <c r="M40" s="39"/>
      <c r="N40" s="35" t="s">
        <v>17</v>
      </c>
      <c r="O40" s="39"/>
      <c r="P40" s="66"/>
      <c r="Q40" s="79"/>
      <c r="R40" s="79"/>
      <c r="S40" s="79"/>
      <c r="T40" s="80"/>
      <c r="U40" s="80"/>
      <c r="V40" s="80"/>
      <c r="W40" s="80"/>
    </row>
    <row r="41">
      <c r="A41" s="34">
        <v>45705.0</v>
      </c>
      <c r="B41" s="34">
        <v>45707.0</v>
      </c>
      <c r="C41" s="35">
        <v>234287.0</v>
      </c>
      <c r="D41" s="35" t="s">
        <v>210</v>
      </c>
      <c r="E41" s="34"/>
      <c r="F41" s="36"/>
      <c r="G41" s="34"/>
      <c r="H41" s="36"/>
      <c r="I41" s="35" t="s">
        <v>62</v>
      </c>
      <c r="J41" s="39"/>
      <c r="K41" s="38"/>
      <c r="L41" s="39"/>
      <c r="M41" s="39"/>
      <c r="N41" s="35" t="s">
        <v>21</v>
      </c>
      <c r="O41" s="39"/>
      <c r="P41" s="66"/>
      <c r="Q41" s="79"/>
      <c r="R41" s="79"/>
      <c r="S41" s="79"/>
      <c r="T41" s="80"/>
      <c r="U41" s="80"/>
      <c r="V41" s="80"/>
      <c r="W41" s="80"/>
    </row>
    <row r="42">
      <c r="A42" s="34">
        <v>45705.0</v>
      </c>
      <c r="B42" s="34">
        <v>45716.0</v>
      </c>
      <c r="C42" s="35">
        <v>209314.0</v>
      </c>
      <c r="D42" s="35" t="s">
        <v>210</v>
      </c>
      <c r="E42" s="34">
        <v>45383.0</v>
      </c>
      <c r="F42" s="90">
        <v>10.0</v>
      </c>
      <c r="G42" s="34">
        <v>45387.0</v>
      </c>
      <c r="H42" s="90">
        <v>10.0</v>
      </c>
      <c r="I42" s="35" t="s">
        <v>268</v>
      </c>
      <c r="J42" s="39"/>
      <c r="K42" s="38"/>
      <c r="L42" s="39"/>
      <c r="M42" s="39"/>
      <c r="N42" s="35" t="s">
        <v>17</v>
      </c>
      <c r="O42" s="39"/>
      <c r="P42" s="66"/>
      <c r="Q42" s="79"/>
      <c r="R42" s="79"/>
      <c r="S42" s="79"/>
      <c r="T42" s="80"/>
      <c r="U42" s="80"/>
      <c r="V42" s="80"/>
      <c r="W42" s="80"/>
    </row>
    <row r="43">
      <c r="A43" s="34">
        <v>45705.0</v>
      </c>
      <c r="B43" s="34">
        <v>45716.0</v>
      </c>
      <c r="C43" s="35">
        <v>188822.0</v>
      </c>
      <c r="D43" s="35" t="s">
        <v>214</v>
      </c>
      <c r="E43" s="34">
        <v>44896.0</v>
      </c>
      <c r="F43" s="90">
        <v>26.0</v>
      </c>
      <c r="G43" s="34">
        <v>45218.0</v>
      </c>
      <c r="H43" s="90">
        <v>15.0</v>
      </c>
      <c r="I43" s="35" t="s">
        <v>49</v>
      </c>
      <c r="J43" s="35">
        <v>210.1</v>
      </c>
      <c r="K43" s="38"/>
      <c r="L43" s="39"/>
      <c r="M43" s="39"/>
      <c r="N43" s="35" t="s">
        <v>17</v>
      </c>
      <c r="O43" s="39"/>
      <c r="P43" s="66"/>
      <c r="Q43" s="79"/>
      <c r="R43" s="79"/>
      <c r="S43" s="79"/>
      <c r="T43" s="80"/>
      <c r="U43" s="80"/>
      <c r="V43" s="80"/>
      <c r="W43" s="80"/>
    </row>
    <row r="44">
      <c r="A44" s="34">
        <v>45705.0</v>
      </c>
      <c r="B44" s="34">
        <v>45716.0</v>
      </c>
      <c r="C44" s="35">
        <v>158684.0</v>
      </c>
      <c r="D44" s="35" t="s">
        <v>214</v>
      </c>
      <c r="E44" s="34">
        <v>44927.0</v>
      </c>
      <c r="F44" s="90">
        <v>25.0</v>
      </c>
      <c r="G44" s="34">
        <v>44956.0</v>
      </c>
      <c r="H44" s="90">
        <v>24.0</v>
      </c>
      <c r="I44" s="35" t="s">
        <v>49</v>
      </c>
      <c r="J44" s="35" t="s">
        <v>77</v>
      </c>
      <c r="K44" s="38"/>
      <c r="L44" s="39"/>
      <c r="M44" s="39"/>
      <c r="N44" s="35" t="s">
        <v>17</v>
      </c>
      <c r="O44" s="39"/>
      <c r="P44" s="66"/>
      <c r="Q44" s="79"/>
      <c r="R44" s="79"/>
      <c r="S44" s="79"/>
      <c r="T44" s="80"/>
      <c r="U44" s="80"/>
      <c r="V44" s="80"/>
      <c r="W44" s="80"/>
    </row>
    <row r="45">
      <c r="A45" s="34">
        <v>45705.0</v>
      </c>
      <c r="B45" s="34">
        <v>45716.0</v>
      </c>
      <c r="C45" s="35">
        <v>225589.0</v>
      </c>
      <c r="D45" s="35" t="s">
        <v>214</v>
      </c>
      <c r="E45" s="34">
        <v>45323.0</v>
      </c>
      <c r="F45" s="90">
        <v>12.0</v>
      </c>
      <c r="G45" s="34">
        <v>45537.0</v>
      </c>
      <c r="H45" s="90">
        <v>5.0</v>
      </c>
      <c r="I45" s="35" t="s">
        <v>265</v>
      </c>
      <c r="J45" s="39"/>
      <c r="K45" s="38"/>
      <c r="L45" s="39"/>
      <c r="M45" s="39"/>
      <c r="N45" s="35" t="s">
        <v>17</v>
      </c>
      <c r="O45" s="39"/>
      <c r="P45" s="66"/>
      <c r="Q45" s="79"/>
      <c r="R45" s="79"/>
      <c r="S45" s="79"/>
      <c r="T45" s="80"/>
      <c r="U45" s="80"/>
      <c r="V45" s="80"/>
      <c r="W45" s="80"/>
    </row>
    <row r="46">
      <c r="A46" s="34">
        <v>45705.0</v>
      </c>
      <c r="B46" s="34">
        <v>45707.0</v>
      </c>
      <c r="C46" s="35">
        <v>223537.0</v>
      </c>
      <c r="D46" s="35" t="s">
        <v>214</v>
      </c>
      <c r="E46" s="34">
        <v>45474.0</v>
      </c>
      <c r="F46" s="90">
        <v>7.0</v>
      </c>
      <c r="G46" s="34">
        <v>45512.0</v>
      </c>
      <c r="H46" s="90">
        <v>6.0</v>
      </c>
      <c r="I46" s="35" t="s">
        <v>268</v>
      </c>
      <c r="J46" s="35" t="s">
        <v>246</v>
      </c>
      <c r="K46" s="48">
        <v>14000.0</v>
      </c>
      <c r="L46" s="39"/>
      <c r="M46" s="143">
        <v>43315.0</v>
      </c>
      <c r="N46" s="35" t="s">
        <v>15</v>
      </c>
      <c r="O46" s="35" t="s">
        <v>55</v>
      </c>
      <c r="P46" s="66"/>
      <c r="Q46" s="79"/>
      <c r="R46" s="79"/>
      <c r="S46" s="79"/>
      <c r="T46" s="80"/>
      <c r="U46" s="80"/>
      <c r="V46" s="80"/>
      <c r="W46" s="80"/>
    </row>
    <row r="47">
      <c r="A47" s="34">
        <v>45705.0</v>
      </c>
      <c r="B47" s="34">
        <v>45716.0</v>
      </c>
      <c r="C47" s="35">
        <v>212860.0</v>
      </c>
      <c r="D47" s="35" t="s">
        <v>214</v>
      </c>
      <c r="E47" s="34">
        <v>45474.0</v>
      </c>
      <c r="F47" s="90">
        <v>7.0</v>
      </c>
      <c r="G47" s="34">
        <v>45519.0</v>
      </c>
      <c r="H47" s="90">
        <v>5.0</v>
      </c>
      <c r="I47" s="35" t="s">
        <v>268</v>
      </c>
      <c r="J47" s="39"/>
      <c r="K47" s="38"/>
      <c r="L47" s="39"/>
      <c r="M47" s="39"/>
      <c r="N47" s="35" t="s">
        <v>17</v>
      </c>
      <c r="O47" s="39"/>
      <c r="P47" s="66"/>
      <c r="Q47" s="79"/>
      <c r="R47" s="79"/>
      <c r="S47" s="79"/>
      <c r="T47" s="80"/>
      <c r="U47" s="80"/>
      <c r="V47" s="80"/>
      <c r="W47" s="80"/>
    </row>
    <row r="48">
      <c r="A48" s="34">
        <v>45705.0</v>
      </c>
      <c r="B48" s="34">
        <v>45716.0</v>
      </c>
      <c r="C48" s="35">
        <v>126966.0</v>
      </c>
      <c r="D48" s="35" t="s">
        <v>109</v>
      </c>
      <c r="E48" s="34">
        <v>44593.0</v>
      </c>
      <c r="F48" s="90">
        <v>36.0</v>
      </c>
      <c r="G48" s="34">
        <v>44712.0</v>
      </c>
      <c r="H48" s="90">
        <v>32.0</v>
      </c>
      <c r="I48" s="35" t="s">
        <v>265</v>
      </c>
      <c r="J48" s="39"/>
      <c r="K48" s="38"/>
      <c r="L48" s="39"/>
      <c r="M48" s="39"/>
      <c r="N48" s="35" t="s">
        <v>17</v>
      </c>
      <c r="O48" s="39"/>
      <c r="P48" s="66"/>
      <c r="Q48" s="79"/>
      <c r="R48" s="79"/>
      <c r="S48" s="79"/>
      <c r="T48" s="80"/>
      <c r="U48" s="80"/>
      <c r="V48" s="80"/>
      <c r="W48" s="80"/>
    </row>
    <row r="49">
      <c r="A49" s="34">
        <v>45705.0</v>
      </c>
      <c r="B49" s="34">
        <v>45716.0</v>
      </c>
      <c r="C49" s="35">
        <v>180482.0</v>
      </c>
      <c r="D49" s="35" t="s">
        <v>110</v>
      </c>
      <c r="E49" s="34">
        <v>44805.0</v>
      </c>
      <c r="F49" s="90">
        <v>29.0</v>
      </c>
      <c r="G49" s="34">
        <v>45143.0</v>
      </c>
      <c r="H49" s="90">
        <v>18.0</v>
      </c>
      <c r="I49" s="35" t="s">
        <v>49</v>
      </c>
      <c r="J49" s="35" t="s">
        <v>787</v>
      </c>
      <c r="K49" s="48">
        <v>13000.0</v>
      </c>
      <c r="L49" s="39"/>
      <c r="M49" s="34">
        <v>45715.0</v>
      </c>
      <c r="N49" s="35" t="s">
        <v>16</v>
      </c>
      <c r="O49" s="35" t="s">
        <v>788</v>
      </c>
      <c r="P49" s="66"/>
      <c r="Q49" s="79"/>
      <c r="R49" s="79"/>
      <c r="S49" s="79"/>
      <c r="T49" s="80"/>
      <c r="U49" s="80"/>
      <c r="V49" s="80"/>
      <c r="W49" s="80"/>
    </row>
    <row r="50">
      <c r="A50" s="34">
        <v>45705.0</v>
      </c>
      <c r="B50" s="34">
        <v>45716.0</v>
      </c>
      <c r="C50" s="35">
        <v>197246.0</v>
      </c>
      <c r="D50" s="35" t="s">
        <v>110</v>
      </c>
      <c r="E50" s="34">
        <v>45323.0</v>
      </c>
      <c r="F50" s="90">
        <v>12.0</v>
      </c>
      <c r="G50" s="34">
        <v>45355.0</v>
      </c>
      <c r="H50" s="90">
        <v>11.0</v>
      </c>
      <c r="I50" s="35" t="s">
        <v>49</v>
      </c>
      <c r="J50" s="35">
        <v>215.0</v>
      </c>
      <c r="K50" s="38"/>
      <c r="L50" s="39"/>
      <c r="M50" s="39"/>
      <c r="N50" s="35" t="s">
        <v>17</v>
      </c>
      <c r="O50" s="39"/>
      <c r="P50" s="66"/>
      <c r="Q50" s="79"/>
      <c r="R50" s="79"/>
      <c r="S50" s="79"/>
      <c r="T50" s="80"/>
      <c r="U50" s="80"/>
      <c r="V50" s="80"/>
      <c r="W50" s="80"/>
    </row>
    <row r="51">
      <c r="A51" s="34">
        <v>45705.0</v>
      </c>
      <c r="B51" s="34">
        <v>45716.0</v>
      </c>
      <c r="C51" s="35">
        <v>78527.0</v>
      </c>
      <c r="D51" s="35" t="s">
        <v>117</v>
      </c>
      <c r="E51" s="34">
        <v>44256.0</v>
      </c>
      <c r="F51" s="90">
        <v>47.0</v>
      </c>
      <c r="G51" s="37">
        <v>44282.0</v>
      </c>
      <c r="H51" s="90">
        <v>46.0</v>
      </c>
      <c r="I51" s="35" t="s">
        <v>62</v>
      </c>
      <c r="J51" s="39"/>
      <c r="K51" s="38"/>
      <c r="L51" s="39"/>
      <c r="M51" s="39"/>
      <c r="N51" s="35" t="s">
        <v>17</v>
      </c>
      <c r="O51" s="39"/>
      <c r="P51" s="66"/>
      <c r="Q51" s="79"/>
      <c r="R51" s="79"/>
      <c r="S51" s="79"/>
      <c r="T51" s="80"/>
      <c r="U51" s="80"/>
      <c r="V51" s="80"/>
      <c r="W51" s="80"/>
    </row>
    <row r="52">
      <c r="A52" s="34">
        <v>45705.0</v>
      </c>
      <c r="B52" s="34">
        <v>45716.0</v>
      </c>
      <c r="C52" s="35">
        <v>99629.0</v>
      </c>
      <c r="D52" s="35" t="s">
        <v>117</v>
      </c>
      <c r="E52" s="34">
        <v>44348.0</v>
      </c>
      <c r="F52" s="90">
        <v>44.0</v>
      </c>
      <c r="G52" s="37">
        <v>44454.0</v>
      </c>
      <c r="H52" s="90">
        <v>40.0</v>
      </c>
      <c r="I52" s="35" t="s">
        <v>265</v>
      </c>
      <c r="J52" s="39"/>
      <c r="K52" s="38"/>
      <c r="L52" s="39"/>
      <c r="M52" s="39"/>
      <c r="N52" s="35" t="s">
        <v>17</v>
      </c>
      <c r="O52" s="39"/>
      <c r="P52" s="66"/>
      <c r="Q52" s="79"/>
      <c r="R52" s="79"/>
      <c r="S52" s="79"/>
      <c r="T52" s="80"/>
      <c r="U52" s="80"/>
      <c r="V52" s="80"/>
      <c r="W52" s="80"/>
    </row>
    <row r="53">
      <c r="A53" s="34">
        <v>45705.0</v>
      </c>
      <c r="B53" s="34">
        <v>45716.0</v>
      </c>
      <c r="C53" s="35">
        <v>101572.0</v>
      </c>
      <c r="D53" s="35" t="s">
        <v>117</v>
      </c>
      <c r="E53" s="34">
        <v>44378.0</v>
      </c>
      <c r="F53" s="90">
        <v>43.0</v>
      </c>
      <c r="G53" s="34">
        <v>44475.0</v>
      </c>
      <c r="H53" s="90">
        <v>40.0</v>
      </c>
      <c r="I53" s="35" t="s">
        <v>39</v>
      </c>
      <c r="J53" s="35" t="s">
        <v>146</v>
      </c>
      <c r="K53" s="38"/>
      <c r="L53" s="39"/>
      <c r="M53" s="39"/>
      <c r="N53" s="35" t="s">
        <v>17</v>
      </c>
      <c r="O53" s="39"/>
      <c r="P53" s="66"/>
      <c r="Q53" s="79"/>
      <c r="R53" s="79"/>
      <c r="S53" s="79"/>
      <c r="T53" s="80"/>
      <c r="U53" s="80"/>
      <c r="V53" s="80"/>
      <c r="W53" s="80"/>
    </row>
    <row r="54">
      <c r="A54" s="34">
        <v>45705.0</v>
      </c>
      <c r="B54" s="34">
        <v>45716.0</v>
      </c>
      <c r="C54" s="35">
        <v>176490.0</v>
      </c>
      <c r="D54" s="35" t="s">
        <v>117</v>
      </c>
      <c r="E54" s="34">
        <v>44986.0</v>
      </c>
      <c r="F54" s="90">
        <v>23.0</v>
      </c>
      <c r="G54" s="34">
        <v>45107.0</v>
      </c>
      <c r="H54" s="90">
        <v>19.0</v>
      </c>
      <c r="I54" s="35" t="s">
        <v>265</v>
      </c>
      <c r="J54" s="39"/>
      <c r="K54" s="38"/>
      <c r="L54" s="39"/>
      <c r="M54" s="39"/>
      <c r="N54" s="35" t="s">
        <v>17</v>
      </c>
      <c r="O54" s="39"/>
      <c r="P54" s="66"/>
      <c r="Q54" s="79"/>
      <c r="R54" s="79"/>
      <c r="S54" s="79"/>
      <c r="T54" s="80"/>
      <c r="U54" s="80"/>
      <c r="V54" s="80"/>
      <c r="W54" s="80"/>
    </row>
    <row r="55">
      <c r="A55" s="34">
        <v>45705.0</v>
      </c>
      <c r="B55" s="34">
        <v>45716.0</v>
      </c>
      <c r="C55" s="35">
        <v>168541.0</v>
      </c>
      <c r="D55" s="35" t="s">
        <v>117</v>
      </c>
      <c r="E55" s="34">
        <v>45017.0</v>
      </c>
      <c r="F55" s="90">
        <v>22.0</v>
      </c>
      <c r="G55" s="34">
        <v>45040.0</v>
      </c>
      <c r="H55" s="90">
        <v>21.0</v>
      </c>
      <c r="I55" s="35" t="s">
        <v>265</v>
      </c>
      <c r="J55" s="39"/>
      <c r="K55" s="38"/>
      <c r="L55" s="39"/>
      <c r="M55" s="39"/>
      <c r="N55" s="35" t="s">
        <v>17</v>
      </c>
      <c r="O55" s="39"/>
      <c r="P55" s="66"/>
      <c r="Q55" s="79"/>
      <c r="R55" s="79"/>
      <c r="S55" s="79"/>
      <c r="T55" s="80"/>
      <c r="U55" s="80"/>
      <c r="V55" s="80"/>
      <c r="W55" s="80"/>
    </row>
    <row r="56">
      <c r="A56" s="34">
        <v>45705.0</v>
      </c>
      <c r="B56" s="34">
        <v>45716.0</v>
      </c>
      <c r="C56" s="35">
        <v>192410.0</v>
      </c>
      <c r="D56" s="35" t="s">
        <v>117</v>
      </c>
      <c r="E56" s="34">
        <v>45139.0</v>
      </c>
      <c r="F56" s="90">
        <v>18.0</v>
      </c>
      <c r="G56" s="34">
        <v>45240.0</v>
      </c>
      <c r="H56" s="90">
        <v>15.0</v>
      </c>
      <c r="I56" s="35" t="s">
        <v>265</v>
      </c>
      <c r="J56" s="39"/>
      <c r="K56" s="38"/>
      <c r="L56" s="39"/>
      <c r="M56" s="39"/>
      <c r="N56" s="35" t="s">
        <v>17</v>
      </c>
      <c r="O56" s="39"/>
      <c r="P56" s="61"/>
      <c r="Q56" s="82"/>
      <c r="R56" s="82"/>
      <c r="S56" s="82"/>
      <c r="T56" s="61"/>
      <c r="U56" s="80"/>
      <c r="V56" s="80"/>
      <c r="W56" s="80"/>
    </row>
    <row r="57">
      <c r="A57" s="34">
        <v>45705.0</v>
      </c>
      <c r="B57" s="34">
        <v>45716.0</v>
      </c>
      <c r="C57" s="35">
        <v>181553.0</v>
      </c>
      <c r="D57" s="35" t="s">
        <v>117</v>
      </c>
      <c r="E57" s="34">
        <v>45108.0</v>
      </c>
      <c r="F57" s="90">
        <v>19.0</v>
      </c>
      <c r="G57" s="34">
        <v>45147.0</v>
      </c>
      <c r="H57" s="90">
        <v>18.0</v>
      </c>
      <c r="I57" s="35" t="s">
        <v>49</v>
      </c>
      <c r="J57" s="35">
        <v>231.0</v>
      </c>
      <c r="K57" s="38"/>
      <c r="L57" s="39"/>
      <c r="M57" s="39"/>
      <c r="N57" s="35" t="s">
        <v>17</v>
      </c>
      <c r="O57" s="39"/>
      <c r="P57" s="61"/>
      <c r="Q57" s="61"/>
      <c r="R57" s="61"/>
      <c r="S57" s="61"/>
      <c r="T57" s="61"/>
      <c r="U57" s="80"/>
      <c r="V57" s="80"/>
      <c r="W57" s="80"/>
    </row>
    <row r="58">
      <c r="A58" s="34">
        <v>45705.0</v>
      </c>
      <c r="B58" s="34">
        <v>45716.0</v>
      </c>
      <c r="C58" s="35">
        <v>201480.0</v>
      </c>
      <c r="D58" s="35" t="s">
        <v>117</v>
      </c>
      <c r="E58" s="34">
        <v>45292.0</v>
      </c>
      <c r="F58" s="90">
        <v>13.0</v>
      </c>
      <c r="G58" s="34">
        <v>45329.0</v>
      </c>
      <c r="H58" s="90">
        <v>12.0</v>
      </c>
      <c r="I58" s="35" t="s">
        <v>43</v>
      </c>
      <c r="J58" s="35">
        <v>302.0</v>
      </c>
      <c r="K58" s="38"/>
      <c r="L58" s="39"/>
      <c r="M58" s="39"/>
      <c r="N58" s="35" t="s">
        <v>17</v>
      </c>
      <c r="O58" s="39"/>
      <c r="P58" s="61"/>
      <c r="Q58" s="61"/>
      <c r="R58" s="61"/>
      <c r="S58" s="61"/>
      <c r="T58" s="61"/>
      <c r="U58" s="80"/>
      <c r="V58" s="80"/>
      <c r="W58" s="80"/>
    </row>
    <row r="59">
      <c r="A59" s="34">
        <v>45705.0</v>
      </c>
      <c r="B59" s="34">
        <v>45716.0</v>
      </c>
      <c r="C59" s="35">
        <v>201349.0</v>
      </c>
      <c r="D59" s="35" t="s">
        <v>117</v>
      </c>
      <c r="E59" s="34">
        <v>45292.0</v>
      </c>
      <c r="F59" s="90">
        <v>13.0</v>
      </c>
      <c r="G59" s="37">
        <v>45329.0</v>
      </c>
      <c r="H59" s="90">
        <v>12.0</v>
      </c>
      <c r="I59" s="35" t="s">
        <v>268</v>
      </c>
      <c r="J59" s="35" t="s">
        <v>789</v>
      </c>
      <c r="K59" s="38"/>
      <c r="L59" s="39"/>
      <c r="M59" s="39"/>
      <c r="N59" s="35" t="s">
        <v>17</v>
      </c>
      <c r="O59" s="39"/>
      <c r="P59" s="61"/>
      <c r="Q59" s="61"/>
      <c r="R59" s="61"/>
      <c r="S59" s="61"/>
      <c r="T59" s="61"/>
      <c r="U59" s="80"/>
      <c r="V59" s="80"/>
      <c r="W59" s="80"/>
    </row>
    <row r="60">
      <c r="A60" s="34">
        <v>45705.0</v>
      </c>
      <c r="B60" s="34">
        <v>45716.0</v>
      </c>
      <c r="C60" s="35">
        <v>217486.0</v>
      </c>
      <c r="D60" s="35" t="s">
        <v>117</v>
      </c>
      <c r="E60" s="34">
        <v>45383.0</v>
      </c>
      <c r="F60" s="90">
        <v>10.0</v>
      </c>
      <c r="G60" s="37">
        <v>45454.0</v>
      </c>
      <c r="H60" s="90">
        <v>8.0</v>
      </c>
      <c r="I60" s="35" t="s">
        <v>268</v>
      </c>
      <c r="J60" s="35">
        <v>310.0</v>
      </c>
      <c r="K60" s="38"/>
      <c r="L60" s="39"/>
      <c r="M60" s="39"/>
      <c r="N60" s="35" t="s">
        <v>17</v>
      </c>
      <c r="O60" s="39"/>
      <c r="P60" s="61"/>
      <c r="Q60" s="61"/>
      <c r="R60" s="61"/>
      <c r="S60" s="61"/>
      <c r="T60" s="61"/>
      <c r="U60" s="80"/>
      <c r="V60" s="80"/>
      <c r="W60" s="80"/>
    </row>
    <row r="61">
      <c r="A61" s="34">
        <v>45705.0</v>
      </c>
      <c r="B61" s="34">
        <v>45716.0</v>
      </c>
      <c r="C61" s="35">
        <v>217501.0</v>
      </c>
      <c r="D61" s="35" t="s">
        <v>117</v>
      </c>
      <c r="E61" s="34">
        <v>45413.0</v>
      </c>
      <c r="F61" s="90">
        <v>9.0</v>
      </c>
      <c r="G61" s="34">
        <v>45467.0</v>
      </c>
      <c r="H61" s="90">
        <v>7.0</v>
      </c>
      <c r="I61" s="35" t="s">
        <v>268</v>
      </c>
      <c r="J61" s="35" t="s">
        <v>101</v>
      </c>
      <c r="K61" s="38"/>
      <c r="L61" s="39"/>
      <c r="M61" s="39"/>
      <c r="N61" s="35" t="s">
        <v>17</v>
      </c>
      <c r="O61" s="39"/>
      <c r="P61" s="61"/>
      <c r="Q61" s="61"/>
      <c r="R61" s="61"/>
      <c r="S61" s="61"/>
      <c r="T61" s="61"/>
      <c r="U61" s="80"/>
      <c r="V61" s="80"/>
      <c r="W61" s="80"/>
    </row>
    <row r="62">
      <c r="A62" s="34">
        <v>45705.0</v>
      </c>
      <c r="B62" s="34">
        <v>45716.0</v>
      </c>
      <c r="C62" s="35">
        <v>202979.0</v>
      </c>
      <c r="D62" s="35" t="s">
        <v>117</v>
      </c>
      <c r="E62" s="34">
        <v>44958.0</v>
      </c>
      <c r="F62" s="90">
        <v>24.0</v>
      </c>
      <c r="G62" s="34">
        <v>45341.0</v>
      </c>
      <c r="H62" s="90">
        <v>11.0</v>
      </c>
      <c r="I62" s="35" t="s">
        <v>43</v>
      </c>
      <c r="J62" s="35">
        <v>301.0</v>
      </c>
      <c r="K62" s="38"/>
      <c r="L62" s="39"/>
      <c r="M62" s="39"/>
      <c r="N62" s="35" t="s">
        <v>17</v>
      </c>
      <c r="O62" s="39"/>
      <c r="P62" s="61"/>
      <c r="Q62" s="61"/>
      <c r="R62" s="61"/>
      <c r="S62" s="61"/>
      <c r="T62" s="61"/>
      <c r="U62" s="80"/>
      <c r="V62" s="80"/>
      <c r="W62" s="80"/>
    </row>
    <row r="63">
      <c r="A63" s="34">
        <v>45705.0</v>
      </c>
      <c r="B63" s="34">
        <v>45716.0</v>
      </c>
      <c r="C63" s="35">
        <v>217405.0</v>
      </c>
      <c r="D63" s="35" t="s">
        <v>117</v>
      </c>
      <c r="E63" s="34">
        <v>45413.0</v>
      </c>
      <c r="F63" s="90">
        <v>9.0</v>
      </c>
      <c r="G63" s="34">
        <v>45450.0</v>
      </c>
      <c r="H63" s="90">
        <v>8.0</v>
      </c>
      <c r="I63" s="35" t="s">
        <v>268</v>
      </c>
      <c r="J63" s="35" t="s">
        <v>138</v>
      </c>
      <c r="K63" s="38"/>
      <c r="L63" s="39"/>
      <c r="M63" s="39"/>
      <c r="N63" s="35" t="s">
        <v>17</v>
      </c>
      <c r="O63" s="39"/>
      <c r="P63" s="61"/>
      <c r="Q63" s="61"/>
      <c r="R63" s="61"/>
      <c r="S63" s="61"/>
      <c r="T63" s="61"/>
      <c r="U63" s="80"/>
      <c r="V63" s="80"/>
      <c r="W63" s="80"/>
    </row>
    <row r="64">
      <c r="A64" s="34">
        <v>45705.0</v>
      </c>
      <c r="B64" s="34">
        <v>45716.0</v>
      </c>
      <c r="C64" s="35">
        <v>222667.0</v>
      </c>
      <c r="D64" s="35" t="s">
        <v>117</v>
      </c>
      <c r="E64" s="34">
        <v>45444.0</v>
      </c>
      <c r="F64" s="90">
        <v>8.0</v>
      </c>
      <c r="G64" s="34">
        <v>45498.0</v>
      </c>
      <c r="H64" s="90">
        <v>6.0</v>
      </c>
      <c r="I64" s="35" t="s">
        <v>268</v>
      </c>
      <c r="J64" s="35" t="s">
        <v>138</v>
      </c>
      <c r="K64" s="38"/>
      <c r="L64" s="39"/>
      <c r="M64" s="39"/>
      <c r="N64" s="35" t="s">
        <v>17</v>
      </c>
      <c r="O64" s="39"/>
      <c r="P64" s="61"/>
      <c r="Q64" s="61"/>
      <c r="R64" s="61"/>
      <c r="S64" s="61"/>
      <c r="T64" s="61"/>
      <c r="U64" s="80"/>
      <c r="V64" s="80"/>
      <c r="W64" s="80"/>
    </row>
    <row r="65">
      <c r="A65" s="34">
        <v>45705.0</v>
      </c>
      <c r="B65" s="34">
        <v>45716.0</v>
      </c>
      <c r="C65" s="35">
        <v>235393.0</v>
      </c>
      <c r="D65" s="35" t="s">
        <v>117</v>
      </c>
      <c r="E65" s="34">
        <v>45474.0</v>
      </c>
      <c r="F65" s="90">
        <v>7.0</v>
      </c>
      <c r="G65" s="34">
        <v>45622.0</v>
      </c>
      <c r="H65" s="90">
        <v>2.0</v>
      </c>
      <c r="I65" s="35" t="s">
        <v>265</v>
      </c>
      <c r="J65" s="35" t="s">
        <v>138</v>
      </c>
      <c r="K65" s="38"/>
      <c r="L65" s="39"/>
      <c r="M65" s="39"/>
      <c r="N65" s="35" t="s">
        <v>17</v>
      </c>
      <c r="O65" s="39"/>
      <c r="P65" s="61"/>
      <c r="Q65" s="61"/>
      <c r="R65" s="61"/>
      <c r="S65" s="61"/>
      <c r="T65" s="61"/>
      <c r="U65" s="80"/>
      <c r="V65" s="80"/>
      <c r="W65" s="80"/>
    </row>
    <row r="66">
      <c r="A66" s="34">
        <v>45705.0</v>
      </c>
      <c r="B66" s="34">
        <v>45716.0</v>
      </c>
      <c r="C66" s="35">
        <v>218143.0</v>
      </c>
      <c r="D66" s="35" t="s">
        <v>94</v>
      </c>
      <c r="E66" s="34">
        <v>45352.0</v>
      </c>
      <c r="F66" s="90">
        <v>11.0</v>
      </c>
      <c r="G66" s="34">
        <v>45457.0</v>
      </c>
      <c r="H66" s="90">
        <v>7.0</v>
      </c>
      <c r="I66" s="35" t="s">
        <v>268</v>
      </c>
      <c r="J66" s="35">
        <v>301.0</v>
      </c>
      <c r="K66" s="38"/>
      <c r="L66" s="39"/>
      <c r="M66" s="39"/>
      <c r="N66" s="35" t="s">
        <v>17</v>
      </c>
      <c r="O66" s="39"/>
      <c r="P66" s="61"/>
      <c r="Q66" s="61"/>
      <c r="R66" s="61"/>
      <c r="S66" s="61"/>
      <c r="T66" s="61"/>
      <c r="U66" s="80"/>
      <c r="V66" s="80"/>
      <c r="W66" s="80"/>
    </row>
    <row r="67">
      <c r="A67" s="34">
        <v>45705.0</v>
      </c>
      <c r="B67" s="34">
        <v>45716.0</v>
      </c>
      <c r="C67" s="35">
        <v>160317.0</v>
      </c>
      <c r="D67" s="35" t="s">
        <v>94</v>
      </c>
      <c r="E67" s="34">
        <v>44927.0</v>
      </c>
      <c r="F67" s="90">
        <v>25.0</v>
      </c>
      <c r="G67" s="34">
        <v>44968.0</v>
      </c>
      <c r="H67" s="90">
        <v>24.0</v>
      </c>
      <c r="I67" s="35" t="s">
        <v>265</v>
      </c>
      <c r="J67" s="87">
        <v>45678.0</v>
      </c>
      <c r="K67" s="38"/>
      <c r="L67" s="39"/>
      <c r="M67" s="39"/>
      <c r="N67" s="35" t="s">
        <v>17</v>
      </c>
      <c r="O67" s="39"/>
      <c r="P67" s="61"/>
      <c r="Q67" s="61"/>
      <c r="R67" s="61"/>
      <c r="S67" s="61"/>
      <c r="T67" s="61"/>
      <c r="U67" s="80"/>
      <c r="V67" s="80"/>
      <c r="W67" s="80"/>
    </row>
    <row r="68">
      <c r="A68" s="34">
        <v>45705.0</v>
      </c>
      <c r="B68" s="34">
        <v>45716.0</v>
      </c>
      <c r="C68" s="35">
        <v>115713.0</v>
      </c>
      <c r="D68" s="35" t="s">
        <v>94</v>
      </c>
      <c r="E68" s="34">
        <v>44531.0</v>
      </c>
      <c r="F68" s="90">
        <v>38.0</v>
      </c>
      <c r="G68" s="37">
        <v>44604.0</v>
      </c>
      <c r="H68" s="90">
        <v>36.0</v>
      </c>
      <c r="I68" s="35" t="s">
        <v>265</v>
      </c>
      <c r="J68" s="39"/>
      <c r="K68" s="38"/>
      <c r="L68" s="39"/>
      <c r="M68" s="39"/>
      <c r="N68" s="35" t="s">
        <v>17</v>
      </c>
      <c r="O68" s="39"/>
      <c r="P68" s="61"/>
      <c r="Q68" s="61"/>
      <c r="R68" s="61"/>
      <c r="S68" s="61"/>
      <c r="T68" s="61"/>
      <c r="U68" s="80"/>
      <c r="V68" s="80"/>
      <c r="W68" s="80"/>
    </row>
    <row r="69">
      <c r="A69" s="34">
        <v>45705.0</v>
      </c>
      <c r="B69" s="34">
        <v>45716.0</v>
      </c>
      <c r="C69" s="35">
        <v>161866.0</v>
      </c>
      <c r="D69" s="35" t="s">
        <v>94</v>
      </c>
      <c r="E69" s="34">
        <v>44866.0</v>
      </c>
      <c r="F69" s="90">
        <v>27.0</v>
      </c>
      <c r="G69" s="34">
        <v>44981.0</v>
      </c>
      <c r="H69" s="90">
        <v>23.0</v>
      </c>
      <c r="I69" s="35" t="s">
        <v>265</v>
      </c>
      <c r="J69" s="35">
        <v>39.0</v>
      </c>
      <c r="K69" s="38"/>
      <c r="L69" s="39"/>
      <c r="M69" s="39"/>
      <c r="N69" s="35" t="s">
        <v>17</v>
      </c>
      <c r="O69" s="39"/>
      <c r="P69" s="61"/>
      <c r="Q69" s="61"/>
      <c r="R69" s="61"/>
      <c r="S69" s="61"/>
      <c r="T69" s="61"/>
      <c r="U69" s="80"/>
      <c r="V69" s="80"/>
      <c r="W69" s="80"/>
    </row>
    <row r="70">
      <c r="A70" s="34">
        <v>45705.0</v>
      </c>
      <c r="B70" s="34">
        <v>45716.0</v>
      </c>
      <c r="C70" s="35">
        <v>206831.0</v>
      </c>
      <c r="D70" s="35" t="s">
        <v>94</v>
      </c>
      <c r="E70" s="34">
        <v>45261.0</v>
      </c>
      <c r="F70" s="90">
        <v>14.0</v>
      </c>
      <c r="G70" s="34">
        <v>45369.0</v>
      </c>
      <c r="H70" s="90">
        <v>10.0</v>
      </c>
      <c r="I70" s="35" t="s">
        <v>268</v>
      </c>
      <c r="J70" s="35" t="s">
        <v>69</v>
      </c>
      <c r="K70" s="38"/>
      <c r="L70" s="39"/>
      <c r="M70" s="39"/>
      <c r="N70" s="35" t="s">
        <v>17</v>
      </c>
      <c r="O70" s="39"/>
      <c r="P70" s="61"/>
      <c r="Q70" s="61"/>
      <c r="R70" s="61"/>
      <c r="S70" s="61"/>
      <c r="T70" s="61"/>
      <c r="U70" s="80"/>
      <c r="V70" s="80"/>
      <c r="W70" s="80"/>
    </row>
    <row r="71">
      <c r="A71" s="34">
        <v>45705.0</v>
      </c>
      <c r="B71" s="34">
        <v>45716.0</v>
      </c>
      <c r="C71" s="35">
        <v>187192.0</v>
      </c>
      <c r="D71" s="35" t="s">
        <v>94</v>
      </c>
      <c r="E71" s="34">
        <v>44986.0</v>
      </c>
      <c r="F71" s="90">
        <v>23.0</v>
      </c>
      <c r="G71" s="34">
        <v>45102.0</v>
      </c>
      <c r="H71" s="90">
        <v>19.0</v>
      </c>
      <c r="I71" s="35" t="s">
        <v>47</v>
      </c>
      <c r="J71" s="86" t="s">
        <v>790</v>
      </c>
      <c r="K71" s="38"/>
      <c r="L71" s="39"/>
      <c r="M71" s="39"/>
      <c r="N71" s="35" t="s">
        <v>17</v>
      </c>
      <c r="O71" s="39"/>
      <c r="P71" s="61"/>
      <c r="Q71" s="61"/>
      <c r="R71" s="61"/>
      <c r="S71" s="61"/>
      <c r="T71" s="61"/>
      <c r="U71" s="80"/>
      <c r="V71" s="80"/>
      <c r="W71" s="80"/>
    </row>
    <row r="72">
      <c r="A72" s="34">
        <v>45705.0</v>
      </c>
      <c r="B72" s="34">
        <v>45716.0</v>
      </c>
      <c r="C72" s="35">
        <v>187889.0</v>
      </c>
      <c r="D72" s="35" t="s">
        <v>94</v>
      </c>
      <c r="E72" s="34">
        <v>45170.0</v>
      </c>
      <c r="F72" s="90">
        <v>17.0</v>
      </c>
      <c r="G72" s="34">
        <v>45198.0</v>
      </c>
      <c r="H72" s="90">
        <v>16.0</v>
      </c>
      <c r="I72" s="35" t="s">
        <v>265</v>
      </c>
      <c r="J72" s="39"/>
      <c r="K72" s="38"/>
      <c r="L72" s="39"/>
      <c r="M72" s="39"/>
      <c r="N72" s="35" t="s">
        <v>17</v>
      </c>
      <c r="O72" s="39"/>
      <c r="P72" s="61"/>
      <c r="Q72" s="61"/>
      <c r="R72" s="61"/>
      <c r="S72" s="61"/>
      <c r="T72" s="61"/>
      <c r="U72" s="80"/>
      <c r="V72" s="80"/>
      <c r="W72" s="80"/>
    </row>
    <row r="73">
      <c r="A73" s="34">
        <v>45705.0</v>
      </c>
      <c r="B73" s="34">
        <v>45716.0</v>
      </c>
      <c r="C73" s="35">
        <v>184595.0</v>
      </c>
      <c r="D73" s="35" t="s">
        <v>84</v>
      </c>
      <c r="E73" s="34">
        <v>45108.0</v>
      </c>
      <c r="F73" s="90">
        <v>19.0</v>
      </c>
      <c r="G73" s="34">
        <v>45170.0</v>
      </c>
      <c r="H73" s="90">
        <v>17.0</v>
      </c>
      <c r="I73" s="35" t="s">
        <v>49</v>
      </c>
      <c r="J73" s="35" t="s">
        <v>107</v>
      </c>
      <c r="K73" s="38"/>
      <c r="L73" s="39"/>
      <c r="M73" s="39"/>
      <c r="N73" s="35" t="s">
        <v>17</v>
      </c>
      <c r="O73" s="39"/>
      <c r="P73" s="61"/>
      <c r="Q73" s="61"/>
      <c r="R73" s="61"/>
      <c r="S73" s="61"/>
      <c r="T73" s="61"/>
      <c r="U73" s="80"/>
      <c r="V73" s="80"/>
      <c r="W73" s="80"/>
    </row>
    <row r="74">
      <c r="A74" s="34">
        <v>45705.0</v>
      </c>
      <c r="B74" s="34">
        <v>45716.0</v>
      </c>
      <c r="C74" s="35">
        <v>235769.0</v>
      </c>
      <c r="D74" s="35" t="s">
        <v>84</v>
      </c>
      <c r="E74" s="34">
        <v>45536.0</v>
      </c>
      <c r="F74" s="90">
        <v>5.0</v>
      </c>
      <c r="G74" s="34">
        <v>45625.0</v>
      </c>
      <c r="H74" s="90">
        <v>2.0</v>
      </c>
      <c r="I74" s="35" t="s">
        <v>43</v>
      </c>
      <c r="J74" s="35" t="s">
        <v>138</v>
      </c>
      <c r="K74" s="38"/>
      <c r="L74" s="39"/>
      <c r="M74" s="39"/>
      <c r="N74" s="35" t="s">
        <v>17</v>
      </c>
      <c r="O74" s="39"/>
      <c r="P74" s="61"/>
      <c r="Q74" s="61"/>
      <c r="R74" s="61"/>
      <c r="S74" s="61"/>
      <c r="T74" s="61"/>
      <c r="U74" s="80"/>
      <c r="V74" s="80"/>
      <c r="W74" s="80"/>
    </row>
    <row r="75">
      <c r="A75" s="34">
        <v>45705.0</v>
      </c>
      <c r="B75" s="34">
        <v>45716.0</v>
      </c>
      <c r="C75" s="35">
        <v>163994.0</v>
      </c>
      <c r="D75" s="35" t="s">
        <v>84</v>
      </c>
      <c r="E75" s="34">
        <v>44927.0</v>
      </c>
      <c r="F75" s="90">
        <v>25.0</v>
      </c>
      <c r="G75" s="34">
        <v>45003.0</v>
      </c>
      <c r="H75" s="90">
        <v>22.0</v>
      </c>
      <c r="I75" s="35" t="s">
        <v>265</v>
      </c>
      <c r="J75" s="39"/>
      <c r="K75" s="38"/>
      <c r="L75" s="39"/>
      <c r="M75" s="39"/>
      <c r="N75" s="35" t="s">
        <v>17</v>
      </c>
      <c r="O75" s="39"/>
      <c r="P75" s="61"/>
      <c r="Q75" s="61"/>
      <c r="R75" s="61"/>
      <c r="S75" s="61"/>
      <c r="T75" s="61"/>
      <c r="U75" s="80"/>
      <c r="V75" s="80"/>
      <c r="W75" s="80"/>
    </row>
    <row r="76">
      <c r="A76" s="34">
        <v>45705.0</v>
      </c>
      <c r="B76" s="34">
        <v>45716.0</v>
      </c>
      <c r="C76" s="35">
        <v>225351.0</v>
      </c>
      <c r="D76" s="35" t="s">
        <v>84</v>
      </c>
      <c r="E76" s="34">
        <v>45413.0</v>
      </c>
      <c r="F76" s="90">
        <v>9.0</v>
      </c>
      <c r="G76" s="34">
        <v>45524.0</v>
      </c>
      <c r="H76" s="90">
        <v>5.0</v>
      </c>
      <c r="I76" s="35" t="s">
        <v>376</v>
      </c>
      <c r="J76" s="39"/>
      <c r="K76" s="38"/>
      <c r="L76" s="39"/>
      <c r="M76" s="39"/>
      <c r="N76" s="35" t="s">
        <v>17</v>
      </c>
      <c r="O76" s="39"/>
      <c r="P76" s="61"/>
      <c r="Q76" s="61"/>
      <c r="R76" s="61"/>
      <c r="S76" s="61"/>
      <c r="T76" s="61"/>
      <c r="U76" s="80"/>
      <c r="V76" s="80"/>
      <c r="W76" s="80"/>
    </row>
    <row r="77">
      <c r="A77" s="34">
        <v>45705.0</v>
      </c>
      <c r="B77" s="34">
        <v>45716.0</v>
      </c>
      <c r="C77" s="35">
        <v>240751.0</v>
      </c>
      <c r="D77" s="35" t="s">
        <v>84</v>
      </c>
      <c r="E77" s="34">
        <v>45352.0</v>
      </c>
      <c r="F77" s="90">
        <v>11.0</v>
      </c>
      <c r="G77" s="34">
        <v>45685.0</v>
      </c>
      <c r="H77" s="90">
        <v>0.0</v>
      </c>
      <c r="I77" s="35" t="s">
        <v>49</v>
      </c>
      <c r="J77" s="35" t="s">
        <v>138</v>
      </c>
      <c r="K77" s="38"/>
      <c r="L77" s="39"/>
      <c r="M77" s="39"/>
      <c r="N77" s="35" t="s">
        <v>17</v>
      </c>
      <c r="O77" s="39"/>
      <c r="P77" s="61"/>
      <c r="Q77" s="61"/>
      <c r="R77" s="61"/>
      <c r="S77" s="61"/>
      <c r="T77" s="61"/>
      <c r="U77" s="80"/>
      <c r="V77" s="80"/>
      <c r="W77" s="80"/>
    </row>
    <row r="78">
      <c r="A78" s="34">
        <v>45705.0</v>
      </c>
      <c r="B78" s="34">
        <v>45716.0</v>
      </c>
      <c r="C78" s="35">
        <v>215353.0</v>
      </c>
      <c r="D78" s="35" t="s">
        <v>84</v>
      </c>
      <c r="E78" s="34">
        <v>44440.0</v>
      </c>
      <c r="F78" s="90">
        <v>41.0</v>
      </c>
      <c r="G78" s="34">
        <v>45434.0</v>
      </c>
      <c r="H78" s="90">
        <v>8.0</v>
      </c>
      <c r="I78" s="35" t="s">
        <v>131</v>
      </c>
      <c r="J78" s="39"/>
      <c r="K78" s="38"/>
      <c r="L78" s="39"/>
      <c r="M78" s="39"/>
      <c r="N78" s="35" t="s">
        <v>17</v>
      </c>
      <c r="O78" s="39"/>
      <c r="P78" s="61"/>
      <c r="Q78" s="61"/>
      <c r="R78" s="61"/>
      <c r="S78" s="61"/>
      <c r="T78" s="61"/>
      <c r="U78" s="80"/>
      <c r="V78" s="80"/>
      <c r="W78" s="80"/>
    </row>
    <row r="79">
      <c r="A79" s="34">
        <v>45705.0</v>
      </c>
      <c r="B79" s="34">
        <v>45716.0</v>
      </c>
      <c r="C79" s="35">
        <v>154389.0</v>
      </c>
      <c r="D79" s="35" t="s">
        <v>84</v>
      </c>
      <c r="E79" s="34">
        <v>44866.0</v>
      </c>
      <c r="F79" s="90">
        <v>27.0</v>
      </c>
      <c r="G79" s="34">
        <v>44915.0</v>
      </c>
      <c r="H79" s="90">
        <v>25.0</v>
      </c>
      <c r="I79" s="35" t="s">
        <v>39</v>
      </c>
      <c r="J79" s="35">
        <v>505.0</v>
      </c>
      <c r="K79" s="38"/>
      <c r="L79" s="39"/>
      <c r="M79" s="39"/>
      <c r="N79" s="35" t="s">
        <v>17</v>
      </c>
      <c r="O79" s="39"/>
      <c r="P79" s="61"/>
      <c r="Q79" s="61"/>
      <c r="R79" s="61"/>
      <c r="S79" s="61"/>
      <c r="T79" s="61"/>
      <c r="U79" s="80"/>
      <c r="V79" s="80"/>
      <c r="W79" s="80"/>
    </row>
    <row r="80">
      <c r="A80" s="34">
        <v>45705.0</v>
      </c>
      <c r="B80" s="34">
        <v>45716.0</v>
      </c>
      <c r="C80" s="35">
        <v>199249.0</v>
      </c>
      <c r="D80" s="35" t="s">
        <v>84</v>
      </c>
      <c r="E80" s="34">
        <v>45261.0</v>
      </c>
      <c r="F80" s="90">
        <v>14.0</v>
      </c>
      <c r="G80" s="34">
        <v>45311.0</v>
      </c>
      <c r="H80" s="90">
        <v>12.0</v>
      </c>
      <c r="I80" s="35" t="s">
        <v>268</v>
      </c>
      <c r="J80" s="39"/>
      <c r="K80" s="38"/>
      <c r="L80" s="39"/>
      <c r="M80" s="39"/>
      <c r="N80" s="35" t="s">
        <v>17</v>
      </c>
      <c r="O80" s="39"/>
      <c r="P80" s="61"/>
      <c r="Q80" s="61"/>
      <c r="R80" s="61"/>
      <c r="S80" s="61"/>
      <c r="T80" s="61"/>
      <c r="U80" s="80"/>
      <c r="V80" s="80"/>
      <c r="W80" s="80"/>
    </row>
    <row r="81">
      <c r="A81" s="34">
        <v>45705.0</v>
      </c>
      <c r="B81" s="34">
        <v>45707.0</v>
      </c>
      <c r="C81" s="35">
        <v>190063.0</v>
      </c>
      <c r="D81" s="35" t="s">
        <v>84</v>
      </c>
      <c r="E81" s="34">
        <v>45200.0</v>
      </c>
      <c r="F81" s="90">
        <v>16.0</v>
      </c>
      <c r="G81" s="34">
        <v>45219.0</v>
      </c>
      <c r="H81" s="90">
        <v>15.0</v>
      </c>
      <c r="I81" s="35" t="s">
        <v>268</v>
      </c>
      <c r="J81" s="39"/>
      <c r="K81" s="38"/>
      <c r="L81" s="39"/>
      <c r="M81" s="39"/>
      <c r="N81" s="35" t="s">
        <v>21</v>
      </c>
      <c r="O81" s="39"/>
      <c r="P81" s="61"/>
      <c r="Q81" s="61"/>
      <c r="R81" s="61"/>
      <c r="S81" s="61"/>
      <c r="T81" s="61"/>
      <c r="U81" s="80"/>
      <c r="V81" s="80"/>
      <c r="W81" s="80"/>
    </row>
    <row r="82">
      <c r="A82" s="34">
        <v>45712.0</v>
      </c>
      <c r="B82" s="34">
        <v>45713.0</v>
      </c>
      <c r="C82" s="35">
        <v>192999.0</v>
      </c>
      <c r="D82" s="35" t="s">
        <v>84</v>
      </c>
      <c r="E82" s="34">
        <v>45231.0</v>
      </c>
      <c r="F82" s="90">
        <v>15.0</v>
      </c>
      <c r="G82" s="34">
        <v>45247.0</v>
      </c>
      <c r="H82" s="90">
        <v>14.0</v>
      </c>
      <c r="I82" s="35" t="s">
        <v>46</v>
      </c>
      <c r="J82" s="35">
        <v>406.0</v>
      </c>
      <c r="K82" s="48">
        <v>10000.0</v>
      </c>
      <c r="L82" s="35" t="s">
        <v>54</v>
      </c>
      <c r="M82" s="34">
        <v>45713.0</v>
      </c>
      <c r="N82" s="35" t="s">
        <v>20</v>
      </c>
      <c r="O82" s="35" t="s">
        <v>20</v>
      </c>
      <c r="P82" s="61"/>
      <c r="Q82" s="61"/>
      <c r="R82" s="61"/>
      <c r="S82" s="61"/>
      <c r="T82" s="61"/>
      <c r="U82" s="80"/>
      <c r="V82" s="80"/>
      <c r="W82" s="80"/>
    </row>
    <row r="83">
      <c r="A83" s="34">
        <v>45705.0</v>
      </c>
      <c r="B83" s="34">
        <v>45716.0</v>
      </c>
      <c r="C83" s="35">
        <v>215716.0</v>
      </c>
      <c r="D83" s="35" t="s">
        <v>84</v>
      </c>
      <c r="E83" s="34">
        <v>45352.0</v>
      </c>
      <c r="F83" s="90">
        <v>11.0</v>
      </c>
      <c r="G83" s="34">
        <v>45436.0</v>
      </c>
      <c r="H83" s="90">
        <v>8.0</v>
      </c>
      <c r="I83" s="35" t="s">
        <v>43</v>
      </c>
      <c r="J83" s="39"/>
      <c r="K83" s="38"/>
      <c r="L83" s="39"/>
      <c r="M83" s="39"/>
      <c r="N83" s="35" t="s">
        <v>17</v>
      </c>
      <c r="O83" s="39"/>
      <c r="P83" s="61"/>
      <c r="Q83" s="61"/>
      <c r="R83" s="61"/>
      <c r="S83" s="61"/>
      <c r="T83" s="61"/>
      <c r="U83" s="80"/>
      <c r="V83" s="80"/>
      <c r="W83" s="80"/>
    </row>
    <row r="84">
      <c r="A84" s="34">
        <v>45705.0</v>
      </c>
      <c r="B84" s="34">
        <v>45716.0</v>
      </c>
      <c r="C84" s="35">
        <v>198281.0</v>
      </c>
      <c r="D84" s="35" t="s">
        <v>84</v>
      </c>
      <c r="E84" s="34">
        <v>45261.0</v>
      </c>
      <c r="F84" s="90">
        <v>14.0</v>
      </c>
      <c r="G84" s="34">
        <v>45313.0</v>
      </c>
      <c r="H84" s="90">
        <v>12.0</v>
      </c>
      <c r="I84" s="35" t="s">
        <v>47</v>
      </c>
      <c r="J84" s="39"/>
      <c r="K84" s="48" t="s">
        <v>74</v>
      </c>
      <c r="L84" s="39"/>
      <c r="M84" s="39"/>
      <c r="N84" s="35" t="s">
        <v>18</v>
      </c>
      <c r="O84" s="39"/>
      <c r="P84" s="61"/>
      <c r="Q84" s="61"/>
      <c r="R84" s="61"/>
      <c r="S84" s="61"/>
      <c r="T84" s="61"/>
      <c r="U84" s="80"/>
      <c r="V84" s="80"/>
      <c r="W84" s="80"/>
    </row>
    <row r="85">
      <c r="A85" s="34">
        <v>45705.0</v>
      </c>
      <c r="B85" s="34">
        <v>45716.0</v>
      </c>
      <c r="C85" s="35">
        <v>198046.0</v>
      </c>
      <c r="D85" s="35" t="s">
        <v>84</v>
      </c>
      <c r="E85" s="34">
        <v>45261.0</v>
      </c>
      <c r="F85" s="90">
        <v>14.0</v>
      </c>
      <c r="G85" s="34">
        <v>45309.0</v>
      </c>
      <c r="H85" s="90">
        <v>12.0</v>
      </c>
      <c r="I85" s="35" t="s">
        <v>49</v>
      </c>
      <c r="J85" s="35">
        <v>212.0</v>
      </c>
      <c r="K85" s="38"/>
      <c r="L85" s="39"/>
      <c r="M85" s="39"/>
      <c r="N85" s="35" t="s">
        <v>17</v>
      </c>
      <c r="O85" s="39"/>
      <c r="P85" s="61"/>
      <c r="Q85" s="61"/>
      <c r="R85" s="61"/>
      <c r="S85" s="61"/>
      <c r="T85" s="61"/>
      <c r="U85" s="80"/>
      <c r="V85" s="80"/>
      <c r="W85" s="80"/>
    </row>
    <row r="86">
      <c r="A86" s="34">
        <v>45705.0</v>
      </c>
      <c r="B86" s="34">
        <v>45716.0</v>
      </c>
      <c r="C86" s="35">
        <v>204393.0</v>
      </c>
      <c r="D86" s="35" t="s">
        <v>84</v>
      </c>
      <c r="E86" s="34">
        <v>45292.0</v>
      </c>
      <c r="F86" s="90">
        <v>13.0</v>
      </c>
      <c r="G86" s="34">
        <v>45355.0</v>
      </c>
      <c r="H86" s="90">
        <v>11.0</v>
      </c>
      <c r="I86" s="35" t="s">
        <v>268</v>
      </c>
      <c r="J86" s="39"/>
      <c r="K86" s="38"/>
      <c r="L86" s="39"/>
      <c r="M86" s="39"/>
      <c r="N86" s="35" t="s">
        <v>17</v>
      </c>
      <c r="O86" s="39"/>
      <c r="P86" s="61"/>
      <c r="Q86" s="61"/>
      <c r="R86" s="61"/>
      <c r="S86" s="61"/>
      <c r="T86" s="61"/>
      <c r="U86" s="80"/>
      <c r="V86" s="80"/>
      <c r="W86" s="80"/>
    </row>
    <row r="87">
      <c r="A87" s="34">
        <v>45705.0</v>
      </c>
      <c r="B87" s="34">
        <v>45716.0</v>
      </c>
      <c r="C87" s="35">
        <v>204570.0</v>
      </c>
      <c r="D87" s="35" t="s">
        <v>84</v>
      </c>
      <c r="E87" s="34">
        <v>45323.0</v>
      </c>
      <c r="F87" s="90">
        <v>12.0</v>
      </c>
      <c r="G87" s="37">
        <v>45352.0</v>
      </c>
      <c r="H87" s="90">
        <v>11.0</v>
      </c>
      <c r="I87" s="35" t="s">
        <v>62</v>
      </c>
      <c r="J87" s="39"/>
      <c r="K87" s="38"/>
      <c r="L87" s="39"/>
      <c r="M87" s="39"/>
      <c r="N87" s="35" t="s">
        <v>17</v>
      </c>
      <c r="O87" s="39"/>
      <c r="P87" s="61"/>
      <c r="Q87" s="61"/>
      <c r="R87" s="61"/>
      <c r="S87" s="61"/>
      <c r="T87" s="61"/>
      <c r="U87" s="80"/>
      <c r="V87" s="80"/>
      <c r="W87" s="80"/>
    </row>
    <row r="88">
      <c r="A88" s="34">
        <v>45705.0</v>
      </c>
      <c r="B88" s="34">
        <v>45716.0</v>
      </c>
      <c r="C88" s="35">
        <v>220678.0</v>
      </c>
      <c r="D88" s="35" t="s">
        <v>84</v>
      </c>
      <c r="E88" s="34">
        <v>45444.0</v>
      </c>
      <c r="F88" s="90">
        <v>8.0</v>
      </c>
      <c r="G88" s="34">
        <v>45485.0</v>
      </c>
      <c r="H88" s="90">
        <v>7.0</v>
      </c>
      <c r="I88" s="35" t="s">
        <v>43</v>
      </c>
      <c r="J88" s="39"/>
      <c r="K88" s="38"/>
      <c r="L88" s="39"/>
      <c r="M88" s="39"/>
      <c r="N88" s="35" t="s">
        <v>17</v>
      </c>
      <c r="O88" s="39"/>
      <c r="P88" s="61"/>
      <c r="Q88" s="61"/>
      <c r="R88" s="61"/>
      <c r="S88" s="61"/>
      <c r="T88" s="61"/>
      <c r="U88" s="80"/>
      <c r="V88" s="80"/>
      <c r="W88" s="80"/>
    </row>
    <row r="89">
      <c r="A89" s="34">
        <v>45705.0</v>
      </c>
      <c r="B89" s="34">
        <v>45716.0</v>
      </c>
      <c r="C89" s="35">
        <v>216667.0</v>
      </c>
      <c r="D89" s="35" t="s">
        <v>84</v>
      </c>
      <c r="E89" s="34">
        <v>45200.0</v>
      </c>
      <c r="F89" s="90">
        <v>16.0</v>
      </c>
      <c r="G89" s="34">
        <v>45450.0</v>
      </c>
      <c r="H89" s="90">
        <v>8.0</v>
      </c>
      <c r="I89" s="35" t="s">
        <v>43</v>
      </c>
      <c r="J89" s="39"/>
      <c r="K89" s="38"/>
      <c r="L89" s="39"/>
      <c r="M89" s="39"/>
      <c r="N89" s="35" t="s">
        <v>17</v>
      </c>
      <c r="O89" s="39"/>
      <c r="P89" s="61"/>
      <c r="Q89" s="61"/>
      <c r="R89" s="61"/>
      <c r="S89" s="61"/>
      <c r="T89" s="61"/>
      <c r="U89" s="80"/>
      <c r="V89" s="80"/>
      <c r="W89" s="80"/>
    </row>
    <row r="90">
      <c r="A90" s="34">
        <v>45705.0</v>
      </c>
      <c r="B90" s="34">
        <v>45716.0</v>
      </c>
      <c r="C90" s="35">
        <v>179352.0</v>
      </c>
      <c r="D90" s="35" t="s">
        <v>84</v>
      </c>
      <c r="E90" s="34">
        <v>45108.0</v>
      </c>
      <c r="F90" s="90">
        <v>19.0</v>
      </c>
      <c r="G90" s="34">
        <v>45148.0</v>
      </c>
      <c r="H90" s="90">
        <v>18.0</v>
      </c>
      <c r="I90" s="35" t="s">
        <v>46</v>
      </c>
      <c r="J90" s="39"/>
      <c r="K90" s="38"/>
      <c r="L90" s="39"/>
      <c r="M90" s="39"/>
      <c r="N90" s="35" t="s">
        <v>17</v>
      </c>
      <c r="O90" s="39"/>
      <c r="P90" s="61"/>
      <c r="Q90" s="61"/>
      <c r="R90" s="61"/>
      <c r="S90" s="61"/>
      <c r="T90" s="61"/>
      <c r="U90" s="80"/>
      <c r="V90" s="80"/>
      <c r="W90" s="80"/>
    </row>
    <row r="91">
      <c r="A91" s="34">
        <v>45705.0</v>
      </c>
      <c r="B91" s="34">
        <v>45716.0</v>
      </c>
      <c r="C91" s="35">
        <v>221922.0</v>
      </c>
      <c r="D91" s="35" t="s">
        <v>84</v>
      </c>
      <c r="E91" s="34">
        <v>45383.0</v>
      </c>
      <c r="F91" s="90">
        <v>10.0</v>
      </c>
      <c r="G91" s="34">
        <v>45505.0</v>
      </c>
      <c r="H91" s="90">
        <v>6.0</v>
      </c>
      <c r="I91" s="35" t="s">
        <v>43</v>
      </c>
      <c r="J91" s="39"/>
      <c r="K91" s="38"/>
      <c r="L91" s="39"/>
      <c r="M91" s="39"/>
      <c r="N91" s="35" t="s">
        <v>17</v>
      </c>
      <c r="O91" s="39"/>
      <c r="P91" s="61"/>
      <c r="Q91" s="61"/>
      <c r="R91" s="61"/>
      <c r="S91" s="61"/>
      <c r="T91" s="61"/>
      <c r="U91" s="80"/>
      <c r="V91" s="80"/>
      <c r="W91" s="80"/>
    </row>
    <row r="92">
      <c r="A92" s="34">
        <v>45705.0</v>
      </c>
      <c r="B92" s="34">
        <v>45716.0</v>
      </c>
      <c r="C92" s="35">
        <v>218680.0</v>
      </c>
      <c r="D92" s="35" t="s">
        <v>84</v>
      </c>
      <c r="E92" s="34">
        <v>45352.0</v>
      </c>
      <c r="F92" s="90">
        <v>11.0</v>
      </c>
      <c r="G92" s="37">
        <v>45464.0</v>
      </c>
      <c r="H92" s="90">
        <v>7.0</v>
      </c>
      <c r="I92" s="35" t="s">
        <v>268</v>
      </c>
      <c r="J92" s="39"/>
      <c r="K92" s="38"/>
      <c r="L92" s="39"/>
      <c r="M92" s="39"/>
      <c r="N92" s="35" t="s">
        <v>17</v>
      </c>
      <c r="O92" s="39"/>
      <c r="P92" s="61"/>
      <c r="Q92" s="61"/>
      <c r="R92" s="61"/>
      <c r="S92" s="61"/>
      <c r="T92" s="61"/>
      <c r="U92" s="80"/>
      <c r="V92" s="80"/>
      <c r="W92" s="80"/>
    </row>
    <row r="93">
      <c r="A93" s="34">
        <v>45705.0</v>
      </c>
      <c r="B93" s="34">
        <v>45716.0</v>
      </c>
      <c r="C93" s="35">
        <v>197009.0</v>
      </c>
      <c r="D93" s="35" t="s">
        <v>84</v>
      </c>
      <c r="E93" s="34">
        <v>45261.0</v>
      </c>
      <c r="F93" s="90">
        <v>14.0</v>
      </c>
      <c r="G93" s="34">
        <v>45295.0</v>
      </c>
      <c r="H93" s="90">
        <v>13.0</v>
      </c>
      <c r="I93" s="35" t="s">
        <v>268</v>
      </c>
      <c r="J93" s="39"/>
      <c r="K93" s="38"/>
      <c r="L93" s="39"/>
      <c r="M93" s="39"/>
      <c r="N93" s="35" t="s">
        <v>17</v>
      </c>
      <c r="O93" s="39"/>
      <c r="P93" s="61"/>
      <c r="Q93" s="61"/>
      <c r="R93" s="61"/>
      <c r="S93" s="61"/>
      <c r="T93" s="61"/>
      <c r="U93" s="80"/>
      <c r="V93" s="80"/>
      <c r="W93" s="80"/>
    </row>
    <row r="94">
      <c r="A94" s="34">
        <v>45705.0</v>
      </c>
      <c r="B94" s="34">
        <v>45716.0</v>
      </c>
      <c r="C94" s="35">
        <v>211363.0</v>
      </c>
      <c r="D94" s="35" t="s">
        <v>84</v>
      </c>
      <c r="E94" s="34">
        <v>45323.0</v>
      </c>
      <c r="F94" s="90">
        <v>12.0</v>
      </c>
      <c r="G94" s="34">
        <v>45407.0</v>
      </c>
      <c r="H94" s="90">
        <v>9.0</v>
      </c>
      <c r="I94" s="35" t="s">
        <v>287</v>
      </c>
      <c r="J94" s="39"/>
      <c r="K94" s="38"/>
      <c r="L94" s="39"/>
      <c r="M94" s="39"/>
      <c r="N94" s="35" t="s">
        <v>17</v>
      </c>
      <c r="O94" s="39"/>
      <c r="P94" s="61"/>
      <c r="Q94" s="61"/>
      <c r="R94" s="61"/>
      <c r="S94" s="61"/>
      <c r="T94" s="61"/>
      <c r="U94" s="80"/>
      <c r="V94" s="80"/>
      <c r="W94" s="80"/>
    </row>
    <row r="95">
      <c r="A95" s="34">
        <v>45705.0</v>
      </c>
      <c r="B95" s="34">
        <v>45716.0</v>
      </c>
      <c r="C95" s="35">
        <v>218353.0</v>
      </c>
      <c r="D95" s="35" t="s">
        <v>84</v>
      </c>
      <c r="E95" s="34">
        <v>45413.0</v>
      </c>
      <c r="F95" s="90">
        <v>9.0</v>
      </c>
      <c r="G95" s="34">
        <v>45462.0</v>
      </c>
      <c r="H95" s="90">
        <v>7.0</v>
      </c>
      <c r="I95" s="35" t="s">
        <v>268</v>
      </c>
      <c r="J95" s="39"/>
      <c r="K95" s="38"/>
      <c r="L95" s="39"/>
      <c r="M95" s="39"/>
      <c r="N95" s="35" t="s">
        <v>17</v>
      </c>
      <c r="O95" s="39"/>
      <c r="P95" s="61"/>
      <c r="Q95" s="61"/>
      <c r="R95" s="61"/>
      <c r="S95" s="61"/>
      <c r="T95" s="61"/>
      <c r="U95" s="80"/>
      <c r="V95" s="80"/>
      <c r="W95" s="80"/>
    </row>
    <row r="96">
      <c r="A96" s="34">
        <v>45705.0</v>
      </c>
      <c r="B96" s="34">
        <v>45716.0</v>
      </c>
      <c r="C96" s="35">
        <v>219648.0</v>
      </c>
      <c r="D96" s="35" t="s">
        <v>84</v>
      </c>
      <c r="E96" s="34">
        <v>45352.0</v>
      </c>
      <c r="F96" s="90">
        <v>11.0</v>
      </c>
      <c r="G96" s="37">
        <v>45474.0</v>
      </c>
      <c r="H96" s="90">
        <v>7.0</v>
      </c>
      <c r="I96" s="35" t="s">
        <v>39</v>
      </c>
      <c r="J96" s="35">
        <v>529.0</v>
      </c>
      <c r="K96" s="38"/>
      <c r="L96" s="39"/>
      <c r="M96" s="39"/>
      <c r="N96" s="35" t="s">
        <v>17</v>
      </c>
      <c r="O96" s="39"/>
      <c r="P96" s="61"/>
      <c r="Q96" s="61"/>
      <c r="R96" s="61"/>
      <c r="S96" s="61"/>
      <c r="T96" s="61"/>
      <c r="U96" s="80"/>
      <c r="V96" s="80"/>
      <c r="W96" s="80"/>
    </row>
    <row r="97">
      <c r="A97" s="34">
        <v>45705.0</v>
      </c>
      <c r="B97" s="34">
        <v>45716.0</v>
      </c>
      <c r="C97" s="35">
        <v>239150.0</v>
      </c>
      <c r="D97" s="35" t="s">
        <v>84</v>
      </c>
      <c r="E97" s="34">
        <v>45474.0</v>
      </c>
      <c r="F97" s="90">
        <v>7.0</v>
      </c>
      <c r="G97" s="34">
        <v>45688.0</v>
      </c>
      <c r="H97" s="90">
        <v>0.0</v>
      </c>
      <c r="I97" s="35" t="s">
        <v>265</v>
      </c>
      <c r="J97" s="39"/>
      <c r="K97" s="38"/>
      <c r="L97" s="39"/>
      <c r="M97" s="39"/>
      <c r="N97" s="35" t="s">
        <v>17</v>
      </c>
      <c r="O97" s="39"/>
      <c r="P97" s="61"/>
      <c r="Q97" s="61"/>
      <c r="R97" s="61"/>
      <c r="S97" s="61"/>
      <c r="T97" s="61"/>
      <c r="U97" s="80"/>
      <c r="V97" s="80"/>
      <c r="W97" s="80"/>
    </row>
    <row r="98">
      <c r="A98" s="34">
        <v>45705.0</v>
      </c>
      <c r="B98" s="34">
        <v>45716.0</v>
      </c>
      <c r="C98" s="35">
        <v>233927.0</v>
      </c>
      <c r="D98" s="35" t="s">
        <v>84</v>
      </c>
      <c r="E98" s="34">
        <v>45536.0</v>
      </c>
      <c r="F98" s="90">
        <v>5.0</v>
      </c>
      <c r="G98" s="37">
        <v>45610.0</v>
      </c>
      <c r="H98" s="90">
        <v>2.0</v>
      </c>
      <c r="I98" s="35" t="s">
        <v>47</v>
      </c>
      <c r="J98" s="39"/>
      <c r="K98" s="38"/>
      <c r="L98" s="39"/>
      <c r="M98" s="39"/>
      <c r="N98" s="35" t="s">
        <v>17</v>
      </c>
      <c r="O98" s="39"/>
      <c r="P98" s="61"/>
      <c r="Q98" s="61"/>
      <c r="R98" s="61"/>
      <c r="S98" s="61"/>
      <c r="T98" s="61"/>
      <c r="U98" s="80"/>
      <c r="V98" s="80"/>
      <c r="W98" s="80"/>
    </row>
    <row r="99">
      <c r="A99" s="34">
        <v>45705.0</v>
      </c>
      <c r="B99" s="34">
        <v>45716.0</v>
      </c>
      <c r="C99" s="35">
        <v>221486.0</v>
      </c>
      <c r="D99" s="35" t="s">
        <v>89</v>
      </c>
      <c r="E99" s="34">
        <v>45323.0</v>
      </c>
      <c r="F99" s="90">
        <v>12.0</v>
      </c>
      <c r="G99" s="34">
        <v>45489.0</v>
      </c>
      <c r="H99" s="90">
        <v>6.0</v>
      </c>
      <c r="I99" s="35" t="s">
        <v>49</v>
      </c>
      <c r="J99" s="35">
        <v>207.0</v>
      </c>
      <c r="K99" s="38"/>
      <c r="L99" s="39"/>
      <c r="M99" s="39"/>
      <c r="N99" s="35" t="s">
        <v>17</v>
      </c>
      <c r="O99" s="39"/>
      <c r="P99" s="61"/>
      <c r="Q99" s="61"/>
      <c r="R99" s="61"/>
      <c r="S99" s="61"/>
      <c r="T99" s="61"/>
      <c r="U99" s="80"/>
      <c r="V99" s="80"/>
      <c r="W99" s="80"/>
    </row>
    <row r="100">
      <c r="A100" s="34">
        <v>45705.0</v>
      </c>
      <c r="B100" s="34">
        <v>45716.0</v>
      </c>
      <c r="C100" s="35">
        <v>237914.0</v>
      </c>
      <c r="D100" s="35" t="s">
        <v>89</v>
      </c>
      <c r="E100" s="34">
        <v>45474.0</v>
      </c>
      <c r="F100" s="90">
        <v>7.0</v>
      </c>
      <c r="G100" s="34">
        <v>45654.0</v>
      </c>
      <c r="H100" s="90">
        <v>1.0</v>
      </c>
      <c r="I100" s="35" t="s">
        <v>268</v>
      </c>
      <c r="J100" s="39"/>
      <c r="K100" s="48" t="s">
        <v>791</v>
      </c>
      <c r="L100" s="39"/>
      <c r="M100" s="39"/>
      <c r="N100" s="35" t="s">
        <v>18</v>
      </c>
      <c r="O100" s="39"/>
      <c r="P100" s="61"/>
      <c r="Q100" s="61"/>
      <c r="R100" s="61"/>
      <c r="S100" s="61"/>
      <c r="T100" s="61"/>
      <c r="U100" s="80"/>
      <c r="V100" s="80"/>
      <c r="W100" s="80"/>
    </row>
    <row r="101">
      <c r="A101" s="34">
        <v>45705.0</v>
      </c>
      <c r="B101" s="34">
        <v>45716.0</v>
      </c>
      <c r="C101" s="35">
        <v>223395.0</v>
      </c>
      <c r="D101" s="35" t="s">
        <v>89</v>
      </c>
      <c r="E101" s="34">
        <v>45352.0</v>
      </c>
      <c r="F101" s="90">
        <v>11.0</v>
      </c>
      <c r="G101" s="37">
        <v>45504.0</v>
      </c>
      <c r="H101" s="90">
        <v>6.0</v>
      </c>
      <c r="I101" s="35" t="s">
        <v>62</v>
      </c>
      <c r="J101" s="39"/>
      <c r="K101" s="38"/>
      <c r="L101" s="39"/>
      <c r="M101" s="39"/>
      <c r="N101" s="35" t="s">
        <v>17</v>
      </c>
      <c r="O101" s="39"/>
      <c r="P101" s="61"/>
      <c r="Q101" s="61"/>
      <c r="R101" s="61"/>
      <c r="S101" s="61"/>
      <c r="T101" s="61"/>
      <c r="U101" s="80"/>
      <c r="V101" s="80"/>
      <c r="W101" s="80"/>
    </row>
    <row r="102">
      <c r="A102" s="34">
        <v>45705.0</v>
      </c>
      <c r="B102" s="34">
        <v>45716.0</v>
      </c>
      <c r="C102" s="35">
        <v>140898.0</v>
      </c>
      <c r="D102" s="35" t="s">
        <v>89</v>
      </c>
      <c r="E102" s="34">
        <v>44774.0</v>
      </c>
      <c r="F102" s="90">
        <v>30.0</v>
      </c>
      <c r="G102" s="34">
        <v>44789.0</v>
      </c>
      <c r="H102" s="90">
        <v>29.0</v>
      </c>
      <c r="I102" s="35" t="s">
        <v>118</v>
      </c>
      <c r="J102" s="39"/>
      <c r="K102" s="38"/>
      <c r="L102" s="39"/>
      <c r="M102" s="39"/>
      <c r="N102" s="35" t="s">
        <v>17</v>
      </c>
      <c r="O102" s="39"/>
      <c r="P102" s="61"/>
      <c r="Q102" s="61"/>
      <c r="R102" s="61"/>
      <c r="S102" s="61"/>
      <c r="T102" s="61"/>
      <c r="U102" s="80"/>
      <c r="V102" s="80"/>
      <c r="W102" s="80"/>
    </row>
    <row r="103">
      <c r="A103" s="34">
        <v>45705.0</v>
      </c>
      <c r="B103" s="34">
        <v>45707.0</v>
      </c>
      <c r="C103" s="35">
        <v>198819.0</v>
      </c>
      <c r="D103" s="35" t="s">
        <v>89</v>
      </c>
      <c r="E103" s="34">
        <v>45200.0</v>
      </c>
      <c r="F103" s="90">
        <v>16.0</v>
      </c>
      <c r="G103" s="34">
        <v>45307.0</v>
      </c>
      <c r="H103" s="90">
        <v>12.0</v>
      </c>
      <c r="I103" s="35" t="s">
        <v>62</v>
      </c>
      <c r="J103" s="39"/>
      <c r="K103" s="48">
        <v>6500.0</v>
      </c>
      <c r="L103" s="39"/>
      <c r="M103" s="39"/>
      <c r="N103" s="35" t="s">
        <v>20</v>
      </c>
      <c r="O103" s="35" t="s">
        <v>20</v>
      </c>
      <c r="P103" s="61"/>
      <c r="Q103" s="61"/>
      <c r="R103" s="61"/>
      <c r="S103" s="61"/>
      <c r="T103" s="61"/>
      <c r="U103" s="80"/>
      <c r="V103" s="80"/>
      <c r="W103" s="80"/>
    </row>
    <row r="104">
      <c r="A104" s="34">
        <v>45705.0</v>
      </c>
      <c r="B104" s="34">
        <v>45716.0</v>
      </c>
      <c r="C104" s="35">
        <v>196755.0</v>
      </c>
      <c r="D104" s="35" t="s">
        <v>89</v>
      </c>
      <c r="E104" s="34">
        <v>45139.0</v>
      </c>
      <c r="F104" s="90">
        <v>18.0</v>
      </c>
      <c r="G104" s="37">
        <v>45287.0</v>
      </c>
      <c r="H104" s="90">
        <v>13.0</v>
      </c>
      <c r="I104" s="35" t="s">
        <v>268</v>
      </c>
      <c r="J104" s="39"/>
      <c r="K104" s="38"/>
      <c r="L104" s="39"/>
      <c r="M104" s="39"/>
      <c r="N104" s="35" t="s">
        <v>17</v>
      </c>
      <c r="O104" s="39"/>
      <c r="P104" s="61"/>
      <c r="Q104" s="61"/>
      <c r="R104" s="61"/>
      <c r="S104" s="61"/>
      <c r="T104" s="61"/>
      <c r="U104" s="80"/>
      <c r="V104" s="80"/>
      <c r="W104" s="80"/>
    </row>
    <row r="105">
      <c r="A105" s="34">
        <v>45705.0</v>
      </c>
      <c r="B105" s="34">
        <v>45716.0</v>
      </c>
      <c r="C105" s="35">
        <v>220685.0</v>
      </c>
      <c r="D105" s="35" t="s">
        <v>89</v>
      </c>
      <c r="E105" s="34">
        <v>45444.0</v>
      </c>
      <c r="F105" s="90">
        <v>8.0</v>
      </c>
      <c r="G105" s="34">
        <v>45481.0</v>
      </c>
      <c r="H105" s="90">
        <v>7.0</v>
      </c>
      <c r="I105" s="35" t="s">
        <v>268</v>
      </c>
      <c r="J105" s="39"/>
      <c r="K105" s="38"/>
      <c r="L105" s="39"/>
      <c r="M105" s="39"/>
      <c r="N105" s="35" t="s">
        <v>17</v>
      </c>
      <c r="O105" s="39"/>
      <c r="P105" s="61"/>
      <c r="Q105" s="61"/>
      <c r="R105" s="61"/>
      <c r="S105" s="61"/>
      <c r="T105" s="61"/>
      <c r="U105" s="80"/>
      <c r="V105" s="80"/>
      <c r="W105" s="80"/>
    </row>
    <row r="106">
      <c r="A106" s="34">
        <v>45705.0</v>
      </c>
      <c r="B106" s="34">
        <v>45716.0</v>
      </c>
      <c r="C106" s="35">
        <v>233628.0</v>
      </c>
      <c r="D106" s="35" t="s">
        <v>89</v>
      </c>
      <c r="E106" s="34">
        <v>45536.0</v>
      </c>
      <c r="F106" s="90">
        <v>5.0</v>
      </c>
      <c r="G106" s="34">
        <v>45608.0</v>
      </c>
      <c r="H106" s="90">
        <v>3.0</v>
      </c>
      <c r="I106" s="35" t="s">
        <v>268</v>
      </c>
      <c r="J106" s="39"/>
      <c r="K106" s="38"/>
      <c r="L106" s="39"/>
      <c r="M106" s="39"/>
      <c r="N106" s="35" t="s">
        <v>17</v>
      </c>
      <c r="O106" s="39"/>
      <c r="P106" s="61"/>
      <c r="Q106" s="61"/>
      <c r="R106" s="61"/>
      <c r="S106" s="61"/>
      <c r="T106" s="61"/>
      <c r="U106" s="80"/>
      <c r="V106" s="80"/>
      <c r="W106" s="80"/>
    </row>
    <row r="107">
      <c r="A107" s="34">
        <v>45705.0</v>
      </c>
      <c r="B107" s="34">
        <v>45716.0</v>
      </c>
      <c r="C107" s="35">
        <v>208011.0</v>
      </c>
      <c r="D107" s="35" t="s">
        <v>99</v>
      </c>
      <c r="E107" s="34">
        <v>45231.0</v>
      </c>
      <c r="F107" s="90">
        <v>15.0</v>
      </c>
      <c r="G107" s="34">
        <v>45377.0</v>
      </c>
      <c r="H107" s="90">
        <v>10.0</v>
      </c>
      <c r="I107" s="35" t="s">
        <v>46</v>
      </c>
      <c r="J107" s="39"/>
      <c r="K107" s="38"/>
      <c r="L107" s="39"/>
      <c r="M107" s="39"/>
      <c r="N107" s="35" t="s">
        <v>17</v>
      </c>
      <c r="O107" s="39"/>
      <c r="P107" s="61"/>
      <c r="Q107" s="61"/>
      <c r="R107" s="61"/>
      <c r="S107" s="61"/>
      <c r="T107" s="61"/>
      <c r="U107" s="80"/>
      <c r="V107" s="80"/>
      <c r="W107" s="80"/>
    </row>
    <row r="108">
      <c r="A108" s="121">
        <v>45705.0</v>
      </c>
      <c r="B108" s="34">
        <v>45716.0</v>
      </c>
      <c r="C108" s="120">
        <v>220927.0</v>
      </c>
      <c r="D108" s="120" t="s">
        <v>48</v>
      </c>
      <c r="E108" s="121">
        <v>45444.0</v>
      </c>
      <c r="F108" s="36">
        <f>DATEDIF(E108,TODAY(),"M")</f>
        <v>8</v>
      </c>
      <c r="G108" s="121">
        <v>45485.0</v>
      </c>
      <c r="H108" s="36">
        <f>DATEDIF(G108,TODAY(),"M")</f>
        <v>7</v>
      </c>
      <c r="I108" s="120" t="s">
        <v>47</v>
      </c>
      <c r="J108" s="39"/>
      <c r="K108" s="38"/>
      <c r="L108" s="39"/>
      <c r="M108" s="39"/>
      <c r="N108" s="125" t="s">
        <v>17</v>
      </c>
      <c r="O108" s="39"/>
      <c r="P108" s="61"/>
      <c r="Q108" s="61"/>
      <c r="R108" s="61"/>
      <c r="S108" s="61"/>
      <c r="T108" s="61"/>
      <c r="U108" s="80"/>
      <c r="V108" s="80"/>
      <c r="W108" s="80"/>
    </row>
    <row r="109">
      <c r="A109" s="34">
        <v>45705.0</v>
      </c>
      <c r="B109" s="34">
        <v>45716.0</v>
      </c>
      <c r="C109" s="35">
        <v>180588.0</v>
      </c>
      <c r="D109" s="35" t="s">
        <v>99</v>
      </c>
      <c r="E109" s="34">
        <v>45047.0</v>
      </c>
      <c r="F109" s="90">
        <v>21.0</v>
      </c>
      <c r="G109" s="34">
        <v>45139.0</v>
      </c>
      <c r="H109" s="90">
        <v>18.0</v>
      </c>
      <c r="I109" s="35" t="s">
        <v>49</v>
      </c>
      <c r="J109" s="35" t="s">
        <v>354</v>
      </c>
      <c r="K109" s="38"/>
      <c r="L109" s="39"/>
      <c r="M109" s="39"/>
      <c r="N109" s="35" t="s">
        <v>17</v>
      </c>
      <c r="O109" s="39"/>
      <c r="P109" s="61"/>
      <c r="Q109" s="61"/>
      <c r="R109" s="61"/>
      <c r="S109" s="61"/>
      <c r="T109" s="61"/>
      <c r="U109" s="80"/>
      <c r="V109" s="80"/>
      <c r="W109" s="80"/>
    </row>
    <row r="110">
      <c r="A110" s="34">
        <v>45705.0</v>
      </c>
      <c r="B110" s="34">
        <v>45716.0</v>
      </c>
      <c r="C110" s="35">
        <v>138569.0</v>
      </c>
      <c r="D110" s="35" t="s">
        <v>99</v>
      </c>
      <c r="E110" s="34">
        <v>44682.0</v>
      </c>
      <c r="F110" s="90">
        <v>33.0</v>
      </c>
      <c r="G110" s="34">
        <v>44774.0</v>
      </c>
      <c r="H110" s="90">
        <v>30.0</v>
      </c>
      <c r="I110" s="35" t="s">
        <v>265</v>
      </c>
      <c r="J110" s="39"/>
      <c r="K110" s="38"/>
      <c r="L110" s="39"/>
      <c r="M110" s="39"/>
      <c r="N110" s="35" t="s">
        <v>17</v>
      </c>
      <c r="O110" s="39"/>
      <c r="P110" s="61"/>
      <c r="Q110" s="61"/>
      <c r="R110" s="61"/>
      <c r="S110" s="61"/>
      <c r="T110" s="61"/>
      <c r="U110" s="80"/>
      <c r="V110" s="80"/>
      <c r="W110" s="80"/>
    </row>
    <row r="111">
      <c r="A111" s="34">
        <v>45705.0</v>
      </c>
      <c r="B111" s="34">
        <v>45716.0</v>
      </c>
      <c r="C111" s="35">
        <v>139655.0</v>
      </c>
      <c r="D111" s="35" t="s">
        <v>99</v>
      </c>
      <c r="E111" s="34">
        <v>44743.0</v>
      </c>
      <c r="F111" s="90">
        <v>31.0</v>
      </c>
      <c r="G111" s="34">
        <v>44781.0</v>
      </c>
      <c r="H111" s="90">
        <v>30.0</v>
      </c>
      <c r="I111" s="35" t="s">
        <v>265</v>
      </c>
      <c r="J111" s="39"/>
      <c r="K111" s="38"/>
      <c r="L111" s="39"/>
      <c r="M111" s="39"/>
      <c r="N111" s="35" t="s">
        <v>17</v>
      </c>
      <c r="O111" s="39"/>
      <c r="P111" s="61"/>
      <c r="Q111" s="61"/>
      <c r="R111" s="61"/>
      <c r="S111" s="61"/>
      <c r="T111" s="61"/>
      <c r="U111" s="80"/>
      <c r="V111" s="80"/>
      <c r="W111" s="80"/>
    </row>
    <row r="112">
      <c r="A112" s="34">
        <v>45705.0</v>
      </c>
      <c r="B112" s="34">
        <v>45716.0</v>
      </c>
      <c r="C112" s="35">
        <v>192588.0</v>
      </c>
      <c r="D112" s="35" t="s">
        <v>99</v>
      </c>
      <c r="E112" s="34">
        <v>44958.0</v>
      </c>
      <c r="F112" s="90">
        <v>24.0</v>
      </c>
      <c r="G112" s="34">
        <v>45259.0</v>
      </c>
      <c r="H112" s="90">
        <v>14.0</v>
      </c>
      <c r="I112" s="35" t="s">
        <v>265</v>
      </c>
      <c r="J112" s="39"/>
      <c r="K112" s="38"/>
      <c r="L112" s="39"/>
      <c r="M112" s="39"/>
      <c r="N112" s="35" t="s">
        <v>17</v>
      </c>
      <c r="O112" s="39"/>
      <c r="P112" s="61"/>
      <c r="Q112" s="61"/>
      <c r="R112" s="61"/>
      <c r="S112" s="61"/>
      <c r="T112" s="61"/>
      <c r="U112" s="80"/>
      <c r="V112" s="80"/>
      <c r="W112" s="80"/>
    </row>
    <row r="113">
      <c r="A113" s="34">
        <v>45705.0</v>
      </c>
      <c r="B113" s="34">
        <v>45716.0</v>
      </c>
      <c r="C113" s="35">
        <v>171894.0</v>
      </c>
      <c r="D113" s="35" t="s">
        <v>99</v>
      </c>
      <c r="E113" s="34">
        <v>45017.0</v>
      </c>
      <c r="F113" s="90">
        <v>22.0</v>
      </c>
      <c r="G113" s="34">
        <v>45073.0</v>
      </c>
      <c r="H113" s="90">
        <v>20.0</v>
      </c>
      <c r="I113" s="35" t="s">
        <v>265</v>
      </c>
      <c r="J113" s="39"/>
      <c r="K113" s="38"/>
      <c r="L113" s="39"/>
      <c r="M113" s="39"/>
      <c r="N113" s="35" t="s">
        <v>17</v>
      </c>
      <c r="O113" s="39"/>
      <c r="P113" s="61"/>
      <c r="Q113" s="61"/>
      <c r="R113" s="61"/>
      <c r="S113" s="61"/>
      <c r="T113" s="61"/>
      <c r="U113" s="80"/>
      <c r="V113" s="80"/>
      <c r="W113" s="80"/>
    </row>
    <row r="114">
      <c r="A114" s="34">
        <v>45705.0</v>
      </c>
      <c r="B114" s="34">
        <v>45716.0</v>
      </c>
      <c r="C114" s="35">
        <v>177504.0</v>
      </c>
      <c r="D114" s="35" t="s">
        <v>99</v>
      </c>
      <c r="E114" s="34">
        <v>45078.0</v>
      </c>
      <c r="F114" s="90">
        <v>20.0</v>
      </c>
      <c r="G114" s="34">
        <v>45114.0</v>
      </c>
      <c r="H114" s="90">
        <v>19.0</v>
      </c>
      <c r="I114" s="35" t="s">
        <v>265</v>
      </c>
      <c r="J114" s="39"/>
      <c r="K114" s="38"/>
      <c r="L114" s="39"/>
      <c r="M114" s="39"/>
      <c r="N114" s="35" t="s">
        <v>17</v>
      </c>
      <c r="O114" s="39"/>
      <c r="P114" s="61"/>
      <c r="Q114" s="61"/>
      <c r="R114" s="61"/>
      <c r="S114" s="61"/>
      <c r="T114" s="61"/>
      <c r="U114" s="80"/>
      <c r="V114" s="80"/>
      <c r="W114" s="80"/>
    </row>
    <row r="115">
      <c r="A115" s="34">
        <v>45705.0</v>
      </c>
      <c r="B115" s="34">
        <v>45716.0</v>
      </c>
      <c r="C115" s="35">
        <v>226298.0</v>
      </c>
      <c r="D115" s="35" t="s">
        <v>99</v>
      </c>
      <c r="E115" s="34">
        <v>45444.0</v>
      </c>
      <c r="F115" s="90">
        <v>8.0</v>
      </c>
      <c r="G115" s="37">
        <v>45538.0</v>
      </c>
      <c r="H115" s="90">
        <v>5.0</v>
      </c>
      <c r="I115" s="35" t="s">
        <v>268</v>
      </c>
      <c r="J115" s="39"/>
      <c r="K115" s="38"/>
      <c r="L115" s="39"/>
      <c r="M115" s="39"/>
      <c r="N115" s="35" t="s">
        <v>17</v>
      </c>
      <c r="O115" s="39"/>
      <c r="P115" s="61"/>
      <c r="Q115" s="61"/>
      <c r="R115" s="61"/>
      <c r="S115" s="61"/>
      <c r="T115" s="61"/>
      <c r="U115" s="80"/>
      <c r="V115" s="80"/>
      <c r="W115" s="80"/>
    </row>
    <row r="116">
      <c r="A116" s="34">
        <v>45705.0</v>
      </c>
      <c r="B116" s="34">
        <v>45716.0</v>
      </c>
      <c r="C116" s="35">
        <v>158563.0</v>
      </c>
      <c r="D116" s="35" t="s">
        <v>99</v>
      </c>
      <c r="E116" s="34">
        <v>45413.0</v>
      </c>
      <c r="F116" s="90">
        <v>9.0</v>
      </c>
      <c r="G116" s="34">
        <v>45510.0</v>
      </c>
      <c r="H116" s="90">
        <v>6.0</v>
      </c>
      <c r="I116" s="35" t="s">
        <v>43</v>
      </c>
      <c r="J116" s="39"/>
      <c r="K116" s="38"/>
      <c r="L116" s="39"/>
      <c r="M116" s="39"/>
      <c r="N116" s="35" t="s">
        <v>17</v>
      </c>
      <c r="O116" s="39"/>
      <c r="P116" s="61"/>
      <c r="Q116" s="61"/>
      <c r="R116" s="61"/>
      <c r="S116" s="61"/>
      <c r="T116" s="61"/>
      <c r="U116" s="80"/>
      <c r="V116" s="80"/>
      <c r="W116" s="80"/>
    </row>
    <row r="117">
      <c r="A117" s="34">
        <v>45705.0</v>
      </c>
      <c r="B117" s="34">
        <v>45716.0</v>
      </c>
      <c r="C117" s="35">
        <v>221412.0</v>
      </c>
      <c r="D117" s="35" t="s">
        <v>792</v>
      </c>
      <c r="E117" s="34">
        <v>45323.0</v>
      </c>
      <c r="F117" s="90">
        <v>12.0</v>
      </c>
      <c r="G117" s="34">
        <v>45485.0</v>
      </c>
      <c r="H117" s="90">
        <v>7.0</v>
      </c>
      <c r="I117" s="35" t="s">
        <v>62</v>
      </c>
      <c r="J117" s="39"/>
      <c r="K117" s="38"/>
      <c r="L117" s="39"/>
      <c r="M117" s="39"/>
      <c r="N117" s="35" t="s">
        <v>17</v>
      </c>
      <c r="O117" s="39"/>
      <c r="P117" s="61"/>
      <c r="Q117" s="61"/>
      <c r="R117" s="61"/>
      <c r="S117" s="61"/>
      <c r="T117" s="61"/>
      <c r="U117" s="80"/>
      <c r="V117" s="80"/>
      <c r="W117" s="80"/>
    </row>
    <row r="118">
      <c r="A118" s="34">
        <v>45705.0</v>
      </c>
      <c r="B118" s="34">
        <v>45716.0</v>
      </c>
      <c r="C118" s="35">
        <v>212789.0</v>
      </c>
      <c r="D118" s="35" t="s">
        <v>792</v>
      </c>
      <c r="E118" s="34">
        <v>45383.0</v>
      </c>
      <c r="F118" s="90">
        <v>10.0</v>
      </c>
      <c r="G118" s="37">
        <v>45414.0</v>
      </c>
      <c r="H118" s="90">
        <v>9.0</v>
      </c>
      <c r="I118" s="35" t="s">
        <v>43</v>
      </c>
      <c r="J118" s="39"/>
      <c r="K118" s="38"/>
      <c r="L118" s="39"/>
      <c r="M118" s="39"/>
      <c r="N118" s="35" t="s">
        <v>17</v>
      </c>
      <c r="O118" s="39"/>
      <c r="P118" s="61"/>
      <c r="Q118" s="61"/>
      <c r="R118" s="61"/>
      <c r="S118" s="61"/>
      <c r="T118" s="61"/>
      <c r="U118" s="80"/>
      <c r="V118" s="80"/>
      <c r="W118" s="80"/>
    </row>
    <row r="119">
      <c r="A119" s="34">
        <v>45705.0</v>
      </c>
      <c r="B119" s="34">
        <v>45716.0</v>
      </c>
      <c r="C119" s="35">
        <v>220895.0</v>
      </c>
      <c r="D119" s="35" t="s">
        <v>102</v>
      </c>
      <c r="E119" s="34">
        <v>45292.0</v>
      </c>
      <c r="F119" s="90">
        <v>13.0</v>
      </c>
      <c r="G119" s="37">
        <v>45482.0</v>
      </c>
      <c r="H119" s="90">
        <v>7.0</v>
      </c>
      <c r="I119" s="35" t="s">
        <v>43</v>
      </c>
      <c r="J119" s="39"/>
      <c r="K119" s="38"/>
      <c r="L119" s="39"/>
      <c r="M119" s="39"/>
      <c r="N119" s="35" t="s">
        <v>17</v>
      </c>
      <c r="O119" s="39"/>
      <c r="P119" s="61"/>
      <c r="Q119" s="61"/>
      <c r="R119" s="61"/>
      <c r="S119" s="61"/>
      <c r="T119" s="61"/>
      <c r="U119" s="80"/>
      <c r="V119" s="80"/>
      <c r="W119" s="80"/>
    </row>
    <row r="120">
      <c r="A120" s="34">
        <v>45705.0</v>
      </c>
      <c r="B120" s="34">
        <v>45716.0</v>
      </c>
      <c r="C120" s="35">
        <v>217536.0</v>
      </c>
      <c r="D120" s="35" t="s">
        <v>102</v>
      </c>
      <c r="E120" s="34">
        <v>45383.0</v>
      </c>
      <c r="F120" s="90">
        <v>10.0</v>
      </c>
      <c r="G120" s="34">
        <v>45499.0</v>
      </c>
      <c r="H120" s="90">
        <v>6.0</v>
      </c>
      <c r="I120" s="35" t="s">
        <v>47</v>
      </c>
      <c r="J120" s="39"/>
      <c r="K120" s="38"/>
      <c r="L120" s="39"/>
      <c r="M120" s="39"/>
      <c r="N120" s="35" t="s">
        <v>17</v>
      </c>
      <c r="O120" s="39"/>
      <c r="P120" s="61"/>
      <c r="Q120" s="61"/>
      <c r="R120" s="61"/>
      <c r="S120" s="61"/>
      <c r="T120" s="61"/>
      <c r="U120" s="80"/>
      <c r="V120" s="80"/>
      <c r="W120" s="80"/>
    </row>
    <row r="121">
      <c r="A121" s="34">
        <v>45705.0</v>
      </c>
      <c r="B121" s="34">
        <v>45716.0</v>
      </c>
      <c r="C121" s="35">
        <v>222822.0</v>
      </c>
      <c r="D121" s="35" t="s">
        <v>102</v>
      </c>
      <c r="E121" s="34">
        <v>45444.0</v>
      </c>
      <c r="F121" s="90">
        <v>8.0</v>
      </c>
      <c r="G121" s="34">
        <v>45502.0</v>
      </c>
      <c r="H121" s="90">
        <v>6.0</v>
      </c>
      <c r="I121" s="35" t="s">
        <v>43</v>
      </c>
      <c r="J121" s="39"/>
      <c r="K121" s="38"/>
      <c r="L121" s="39"/>
      <c r="M121" s="39"/>
      <c r="N121" s="35" t="s">
        <v>17</v>
      </c>
      <c r="O121" s="39"/>
      <c r="P121" s="61"/>
      <c r="Q121" s="61"/>
      <c r="R121" s="61"/>
      <c r="S121" s="61"/>
      <c r="T121" s="61"/>
      <c r="U121" s="80"/>
      <c r="V121" s="80"/>
      <c r="W121" s="80"/>
    </row>
    <row r="122">
      <c r="A122" s="34">
        <v>45705.0</v>
      </c>
      <c r="B122" s="34">
        <v>45716.0</v>
      </c>
      <c r="C122" s="35">
        <v>228604.0</v>
      </c>
      <c r="D122" s="35" t="s">
        <v>102</v>
      </c>
      <c r="E122" s="34">
        <v>45474.0</v>
      </c>
      <c r="F122" s="90">
        <v>7.0</v>
      </c>
      <c r="G122" s="34">
        <v>45562.0</v>
      </c>
      <c r="H122" s="90">
        <v>4.0</v>
      </c>
      <c r="I122" s="35" t="s">
        <v>43</v>
      </c>
      <c r="J122" s="39"/>
      <c r="K122" s="38"/>
      <c r="L122" s="39"/>
      <c r="M122" s="39"/>
      <c r="N122" s="35" t="s">
        <v>17</v>
      </c>
      <c r="O122" s="39"/>
      <c r="P122" s="61"/>
      <c r="Q122" s="61"/>
      <c r="R122" s="61"/>
      <c r="S122" s="61"/>
      <c r="T122" s="61"/>
      <c r="U122" s="80"/>
      <c r="V122" s="80"/>
      <c r="W122" s="80"/>
    </row>
    <row r="123">
      <c r="A123" s="34">
        <v>45705.0</v>
      </c>
      <c r="B123" s="34">
        <v>45716.0</v>
      </c>
      <c r="C123" s="35">
        <v>235624.0</v>
      </c>
      <c r="D123" s="35" t="s">
        <v>102</v>
      </c>
      <c r="E123" s="34">
        <v>45536.0</v>
      </c>
      <c r="F123" s="90">
        <v>5.0</v>
      </c>
      <c r="G123" s="34">
        <v>45625.0</v>
      </c>
      <c r="H123" s="90">
        <v>2.0</v>
      </c>
      <c r="I123" s="35" t="s">
        <v>43</v>
      </c>
      <c r="J123" s="39"/>
      <c r="K123" s="38"/>
      <c r="L123" s="39"/>
      <c r="M123" s="39"/>
      <c r="N123" s="35" t="s">
        <v>17</v>
      </c>
      <c r="O123" s="39"/>
      <c r="P123" s="61"/>
      <c r="Q123" s="61"/>
      <c r="R123" s="61"/>
      <c r="S123" s="61"/>
      <c r="T123" s="61"/>
      <c r="U123" s="80"/>
      <c r="V123" s="80"/>
      <c r="W123" s="80"/>
    </row>
    <row r="124">
      <c r="A124" s="34">
        <v>45705.0</v>
      </c>
      <c r="B124" s="34">
        <v>45716.0</v>
      </c>
      <c r="C124" s="35">
        <v>235097.0</v>
      </c>
      <c r="D124" s="35" t="s">
        <v>105</v>
      </c>
      <c r="E124" s="34">
        <v>45536.0</v>
      </c>
      <c r="F124" s="90">
        <v>5.0</v>
      </c>
      <c r="G124" s="34">
        <v>45618.0</v>
      </c>
      <c r="H124" s="90">
        <v>2.0</v>
      </c>
      <c r="I124" s="35" t="s">
        <v>43</v>
      </c>
      <c r="J124" s="39"/>
      <c r="K124" s="38"/>
      <c r="L124" s="39"/>
      <c r="M124" s="39"/>
      <c r="N124" s="35" t="s">
        <v>17</v>
      </c>
      <c r="O124" s="39"/>
      <c r="P124" s="61"/>
      <c r="Q124" s="61"/>
      <c r="R124" s="61"/>
      <c r="S124" s="61"/>
      <c r="T124" s="61"/>
      <c r="U124" s="80"/>
      <c r="V124" s="80"/>
      <c r="W124" s="80"/>
    </row>
    <row r="125">
      <c r="A125" s="34">
        <v>45706.0</v>
      </c>
      <c r="B125" s="34">
        <v>45707.0</v>
      </c>
      <c r="C125" s="35">
        <v>203258.0</v>
      </c>
      <c r="D125" s="35" t="s">
        <v>105</v>
      </c>
      <c r="E125" s="34">
        <v>45323.0</v>
      </c>
      <c r="F125" s="90">
        <v>12.0</v>
      </c>
      <c r="G125" s="34">
        <v>45348.0</v>
      </c>
      <c r="H125" s="90">
        <v>11.0</v>
      </c>
      <c r="I125" s="35" t="s">
        <v>43</v>
      </c>
      <c r="J125" s="35">
        <v>314.0</v>
      </c>
      <c r="K125" s="48">
        <v>30000.0</v>
      </c>
      <c r="L125" s="35" t="s">
        <v>68</v>
      </c>
      <c r="M125" s="143">
        <v>27000.0</v>
      </c>
      <c r="N125" s="35" t="s">
        <v>21</v>
      </c>
      <c r="O125" s="35" t="s">
        <v>793</v>
      </c>
      <c r="P125" s="61"/>
      <c r="Q125" s="61"/>
      <c r="R125" s="61"/>
      <c r="S125" s="61"/>
      <c r="T125" s="61"/>
      <c r="U125" s="80"/>
      <c r="V125" s="80"/>
      <c r="W125" s="80"/>
    </row>
    <row r="126">
      <c r="A126" s="34">
        <v>45705.0</v>
      </c>
      <c r="B126" s="34">
        <v>45708.0</v>
      </c>
      <c r="C126" s="35">
        <v>202707.0</v>
      </c>
      <c r="D126" s="35" t="s">
        <v>105</v>
      </c>
      <c r="E126" s="34">
        <v>45323.0</v>
      </c>
      <c r="F126" s="90">
        <v>12.0</v>
      </c>
      <c r="G126" s="34">
        <v>45342.0</v>
      </c>
      <c r="H126" s="90">
        <v>11.0</v>
      </c>
      <c r="I126" s="35" t="s">
        <v>268</v>
      </c>
      <c r="J126" s="35">
        <v>316.0</v>
      </c>
      <c r="K126" s="48">
        <v>3500.0</v>
      </c>
      <c r="L126" s="35" t="s">
        <v>70</v>
      </c>
      <c r="M126" s="143">
        <v>13500.0</v>
      </c>
      <c r="N126" s="35" t="s">
        <v>15</v>
      </c>
      <c r="O126" s="35" t="s">
        <v>55</v>
      </c>
      <c r="P126" s="61"/>
      <c r="Q126" s="61"/>
      <c r="R126" s="61"/>
      <c r="S126" s="61"/>
      <c r="T126" s="61"/>
      <c r="U126" s="80"/>
      <c r="V126" s="80"/>
      <c r="W126" s="80"/>
    </row>
    <row r="127">
      <c r="A127" s="34">
        <v>45705.0</v>
      </c>
      <c r="B127" s="34">
        <v>45716.0</v>
      </c>
      <c r="C127" s="35">
        <v>117908.0</v>
      </c>
      <c r="D127" s="35" t="s">
        <v>105</v>
      </c>
      <c r="E127" s="34">
        <v>44593.0</v>
      </c>
      <c r="F127" s="90">
        <v>36.0</v>
      </c>
      <c r="G127" s="34">
        <v>44624.0</v>
      </c>
      <c r="H127" s="90">
        <v>35.0</v>
      </c>
      <c r="I127" s="35" t="s">
        <v>265</v>
      </c>
      <c r="J127" s="39"/>
      <c r="K127" s="38"/>
      <c r="L127" s="39"/>
      <c r="M127" s="39"/>
      <c r="N127" s="35" t="s">
        <v>17</v>
      </c>
      <c r="O127" s="39"/>
      <c r="P127" s="61"/>
      <c r="Q127" s="61"/>
      <c r="R127" s="61"/>
      <c r="S127" s="61"/>
      <c r="T127" s="61"/>
      <c r="U127" s="80"/>
      <c r="V127" s="80"/>
      <c r="W127" s="80"/>
    </row>
    <row r="128">
      <c r="A128" s="34">
        <v>45705.0</v>
      </c>
      <c r="B128" s="34">
        <v>45716.0</v>
      </c>
      <c r="C128" s="35">
        <v>222541.0</v>
      </c>
      <c r="D128" s="35" t="s">
        <v>106</v>
      </c>
      <c r="E128" s="34">
        <v>45383.0</v>
      </c>
      <c r="F128" s="90">
        <v>10.0</v>
      </c>
      <c r="G128" s="34">
        <v>45496.0</v>
      </c>
      <c r="H128" s="90">
        <v>6.0</v>
      </c>
      <c r="I128" s="35" t="s">
        <v>43</v>
      </c>
      <c r="J128" s="39"/>
      <c r="K128" s="38"/>
      <c r="L128" s="39"/>
      <c r="M128" s="39"/>
      <c r="N128" s="35" t="s">
        <v>17</v>
      </c>
      <c r="O128" s="39"/>
      <c r="P128" s="61"/>
      <c r="Q128" s="61"/>
      <c r="R128" s="61"/>
      <c r="S128" s="61"/>
      <c r="T128" s="61"/>
      <c r="U128" s="80"/>
      <c r="V128" s="80"/>
      <c r="W128" s="80"/>
    </row>
    <row r="129">
      <c r="A129" s="34">
        <v>45705.0</v>
      </c>
      <c r="B129" s="34">
        <v>45716.0</v>
      </c>
      <c r="C129" s="35">
        <v>218523.0</v>
      </c>
      <c r="D129" s="35" t="s">
        <v>98</v>
      </c>
      <c r="E129" s="34">
        <v>45383.0</v>
      </c>
      <c r="F129" s="90">
        <v>10.0</v>
      </c>
      <c r="G129" s="34">
        <v>45462.0</v>
      </c>
      <c r="H129" s="90">
        <v>7.0</v>
      </c>
      <c r="I129" s="35" t="s">
        <v>43</v>
      </c>
      <c r="J129" s="39"/>
      <c r="K129" s="38"/>
      <c r="L129" s="39"/>
      <c r="M129" s="39"/>
      <c r="N129" s="35" t="s">
        <v>17</v>
      </c>
      <c r="O129" s="39"/>
      <c r="P129" s="61"/>
      <c r="Q129" s="61"/>
      <c r="R129" s="61"/>
      <c r="S129" s="61"/>
      <c r="T129" s="61"/>
      <c r="U129" s="80"/>
      <c r="V129" s="80"/>
      <c r="W129" s="80"/>
    </row>
    <row r="130">
      <c r="A130" s="34">
        <v>45705.0</v>
      </c>
      <c r="B130" s="34">
        <v>45716.0</v>
      </c>
      <c r="C130" s="35">
        <v>217723.0</v>
      </c>
      <c r="D130" s="35" t="s">
        <v>114</v>
      </c>
      <c r="E130" s="34">
        <v>45413.0</v>
      </c>
      <c r="F130" s="90">
        <v>9.0</v>
      </c>
      <c r="G130" s="34">
        <v>45455.0</v>
      </c>
      <c r="H130" s="90">
        <v>8.0</v>
      </c>
      <c r="I130" s="35" t="s">
        <v>49</v>
      </c>
      <c r="J130" s="35">
        <v>208.0</v>
      </c>
      <c r="K130" s="38"/>
      <c r="L130" s="39"/>
      <c r="M130" s="39"/>
      <c r="N130" s="35" t="s">
        <v>17</v>
      </c>
      <c r="O130" s="39"/>
      <c r="P130" s="61"/>
      <c r="Q130" s="61"/>
      <c r="R130" s="61"/>
      <c r="S130" s="61"/>
      <c r="T130" s="61"/>
      <c r="U130" s="80"/>
      <c r="V130" s="80"/>
      <c r="W130" s="80"/>
    </row>
    <row r="131">
      <c r="A131" s="34">
        <v>45706.0</v>
      </c>
      <c r="B131" s="34">
        <v>45715.0</v>
      </c>
      <c r="C131" s="35">
        <v>205807.0</v>
      </c>
      <c r="D131" s="35" t="s">
        <v>125</v>
      </c>
      <c r="E131" s="34">
        <v>45323.0</v>
      </c>
      <c r="F131" s="90">
        <v>12.0</v>
      </c>
      <c r="G131" s="34">
        <v>45362.0</v>
      </c>
      <c r="H131" s="90">
        <v>11.0</v>
      </c>
      <c r="I131" s="35" t="s">
        <v>118</v>
      </c>
      <c r="J131" s="35">
        <v>601.0</v>
      </c>
      <c r="K131" s="48">
        <v>13000.0</v>
      </c>
      <c r="L131" s="35" t="s">
        <v>54</v>
      </c>
      <c r="M131" s="34">
        <v>45715.0</v>
      </c>
      <c r="N131" s="35" t="s">
        <v>15</v>
      </c>
      <c r="O131" s="35" t="s">
        <v>55</v>
      </c>
      <c r="P131" s="61"/>
      <c r="Q131" s="61"/>
      <c r="R131" s="61"/>
      <c r="S131" s="61"/>
      <c r="T131" s="61"/>
      <c r="U131" s="80"/>
      <c r="V131" s="80"/>
      <c r="W131" s="80"/>
    </row>
    <row r="132">
      <c r="A132" s="34">
        <v>45705.0</v>
      </c>
      <c r="B132" s="34">
        <v>45716.0</v>
      </c>
      <c r="C132" s="35">
        <v>205235.0</v>
      </c>
      <c r="D132" s="35" t="s">
        <v>125</v>
      </c>
      <c r="E132" s="34">
        <v>45323.0</v>
      </c>
      <c r="F132" s="90">
        <v>12.0</v>
      </c>
      <c r="G132" s="34">
        <v>45454.0</v>
      </c>
      <c r="H132" s="90">
        <v>8.0</v>
      </c>
      <c r="I132" s="35" t="s">
        <v>46</v>
      </c>
      <c r="J132" s="39"/>
      <c r="K132" s="38"/>
      <c r="L132" s="39"/>
      <c r="M132" s="39"/>
      <c r="N132" s="35" t="s">
        <v>17</v>
      </c>
      <c r="O132" s="39"/>
      <c r="P132" s="61"/>
      <c r="Q132" s="61"/>
      <c r="R132" s="61"/>
      <c r="S132" s="61"/>
      <c r="T132" s="61"/>
      <c r="U132" s="80"/>
      <c r="V132" s="80"/>
      <c r="W132" s="80"/>
    </row>
    <row r="133">
      <c r="A133" s="34">
        <v>45705.0</v>
      </c>
      <c r="B133" s="34">
        <v>45716.0</v>
      </c>
      <c r="C133" s="35">
        <v>209366.0</v>
      </c>
      <c r="D133" s="35" t="s">
        <v>125</v>
      </c>
      <c r="E133" s="34">
        <v>45170.0</v>
      </c>
      <c r="F133" s="90">
        <v>17.0</v>
      </c>
      <c r="G133" s="34">
        <v>45387.0</v>
      </c>
      <c r="H133" s="90">
        <v>10.0</v>
      </c>
      <c r="I133" s="35" t="s">
        <v>118</v>
      </c>
      <c r="J133" s="39"/>
      <c r="K133" s="38"/>
      <c r="L133" s="39"/>
      <c r="M133" s="39"/>
      <c r="N133" s="35" t="s">
        <v>17</v>
      </c>
      <c r="O133" s="39"/>
      <c r="P133" s="61"/>
      <c r="Q133" s="61"/>
      <c r="R133" s="61"/>
      <c r="S133" s="61"/>
      <c r="T133" s="61"/>
      <c r="U133" s="80"/>
      <c r="V133" s="80"/>
      <c r="W133" s="80"/>
    </row>
    <row r="134">
      <c r="A134" s="34">
        <v>45705.0</v>
      </c>
      <c r="B134" s="34">
        <v>45716.0</v>
      </c>
      <c r="C134" s="35">
        <v>111478.0</v>
      </c>
      <c r="D134" s="35" t="s">
        <v>125</v>
      </c>
      <c r="E134" s="34">
        <v>44531.0</v>
      </c>
      <c r="F134" s="90">
        <v>38.0</v>
      </c>
      <c r="G134" s="34">
        <v>44571.0</v>
      </c>
      <c r="H134" s="90">
        <v>37.0</v>
      </c>
      <c r="I134" s="35" t="s">
        <v>43</v>
      </c>
      <c r="J134" s="39"/>
      <c r="K134" s="38"/>
      <c r="L134" s="39"/>
      <c r="M134" s="39"/>
      <c r="N134" s="35" t="s">
        <v>17</v>
      </c>
      <c r="O134" s="39"/>
      <c r="P134" s="61"/>
      <c r="Q134" s="61"/>
      <c r="R134" s="61"/>
      <c r="S134" s="61"/>
      <c r="T134" s="61"/>
      <c r="U134" s="80"/>
      <c r="V134" s="80"/>
      <c r="W134" s="80"/>
    </row>
    <row r="135">
      <c r="A135" s="34">
        <v>45705.0</v>
      </c>
      <c r="B135" s="34">
        <v>45716.0</v>
      </c>
      <c r="C135" s="35">
        <v>193241.0</v>
      </c>
      <c r="D135" s="35" t="s">
        <v>125</v>
      </c>
      <c r="E135" s="34">
        <v>45231.0</v>
      </c>
      <c r="F135" s="90">
        <v>15.0</v>
      </c>
      <c r="G135" s="37">
        <v>45247.0</v>
      </c>
      <c r="H135" s="90">
        <v>14.0</v>
      </c>
      <c r="I135" s="35" t="s">
        <v>43</v>
      </c>
      <c r="J135" s="39"/>
      <c r="K135" s="38"/>
      <c r="L135" s="39"/>
      <c r="M135" s="39"/>
      <c r="N135" s="35" t="s">
        <v>17</v>
      </c>
      <c r="O135" s="39"/>
      <c r="P135" s="61"/>
      <c r="Q135" s="61"/>
      <c r="R135" s="61"/>
      <c r="S135" s="61"/>
      <c r="T135" s="61"/>
      <c r="U135" s="80"/>
      <c r="V135" s="80"/>
      <c r="W135" s="80"/>
    </row>
    <row r="136">
      <c r="A136" s="34">
        <v>45705.0</v>
      </c>
      <c r="B136" s="34">
        <v>45716.0</v>
      </c>
      <c r="C136" s="35">
        <v>224566.0</v>
      </c>
      <c r="D136" s="35" t="s">
        <v>125</v>
      </c>
      <c r="E136" s="34">
        <v>45444.0</v>
      </c>
      <c r="F136" s="90">
        <v>8.0</v>
      </c>
      <c r="G136" s="34">
        <v>45519.0</v>
      </c>
      <c r="H136" s="90">
        <v>5.0</v>
      </c>
      <c r="I136" s="35" t="s">
        <v>43</v>
      </c>
      <c r="J136" s="39"/>
      <c r="K136" s="38"/>
      <c r="L136" s="39"/>
      <c r="M136" s="39"/>
      <c r="N136" s="35" t="s">
        <v>17</v>
      </c>
      <c r="O136" s="39"/>
      <c r="P136" s="61"/>
      <c r="Q136" s="61"/>
      <c r="R136" s="61"/>
      <c r="S136" s="61"/>
      <c r="T136" s="61"/>
      <c r="U136" s="80"/>
      <c r="V136" s="80"/>
      <c r="W136" s="80"/>
    </row>
    <row r="137">
      <c r="A137" s="34">
        <v>45705.0</v>
      </c>
      <c r="B137" s="34">
        <v>45716.0</v>
      </c>
      <c r="C137" s="35">
        <v>204484.0</v>
      </c>
      <c r="D137" s="35" t="s">
        <v>125</v>
      </c>
      <c r="E137" s="34">
        <v>45323.0</v>
      </c>
      <c r="F137" s="90">
        <v>12.0</v>
      </c>
      <c r="G137" s="34">
        <v>45351.0</v>
      </c>
      <c r="H137" s="90">
        <v>11.0</v>
      </c>
      <c r="I137" s="35" t="s">
        <v>49</v>
      </c>
      <c r="J137" s="35">
        <v>207.0</v>
      </c>
      <c r="K137" s="38"/>
      <c r="L137" s="39"/>
      <c r="M137" s="39"/>
      <c r="N137" s="35" t="s">
        <v>17</v>
      </c>
      <c r="O137" s="39"/>
      <c r="P137" s="61"/>
      <c r="Q137" s="61"/>
      <c r="R137" s="61"/>
      <c r="S137" s="61"/>
      <c r="T137" s="61"/>
      <c r="U137" s="80"/>
      <c r="V137" s="80"/>
      <c r="W137" s="80"/>
    </row>
    <row r="138">
      <c r="A138" s="34">
        <v>45705.0</v>
      </c>
      <c r="B138" s="34">
        <v>45705.0</v>
      </c>
      <c r="C138" s="35">
        <v>184476.0</v>
      </c>
      <c r="D138" s="35" t="s">
        <v>125</v>
      </c>
      <c r="E138" s="34">
        <v>45047.0</v>
      </c>
      <c r="F138" s="90">
        <v>21.0</v>
      </c>
      <c r="G138" s="34">
        <v>45169.0</v>
      </c>
      <c r="H138" s="90">
        <v>17.0</v>
      </c>
      <c r="I138" s="35" t="s">
        <v>43</v>
      </c>
      <c r="J138" s="35">
        <v>312.0</v>
      </c>
      <c r="K138" s="48" t="s">
        <v>794</v>
      </c>
      <c r="L138" s="35" t="s">
        <v>68</v>
      </c>
      <c r="M138" s="143">
        <v>2965.0</v>
      </c>
      <c r="N138" s="35" t="s">
        <v>21</v>
      </c>
      <c r="O138" s="35" t="s">
        <v>795</v>
      </c>
      <c r="P138" s="61"/>
      <c r="Q138" s="61"/>
      <c r="R138" s="61"/>
      <c r="S138" s="61"/>
      <c r="T138" s="61"/>
      <c r="U138" s="80"/>
      <c r="V138" s="80"/>
      <c r="W138" s="80"/>
    </row>
    <row r="139">
      <c r="A139" s="34">
        <v>45705.0</v>
      </c>
      <c r="B139" s="34">
        <v>45716.0</v>
      </c>
      <c r="C139" s="35">
        <v>221349.0</v>
      </c>
      <c r="D139" s="35" t="s">
        <v>125</v>
      </c>
      <c r="E139" s="34">
        <v>45323.0</v>
      </c>
      <c r="F139" s="90">
        <v>12.0</v>
      </c>
      <c r="G139" s="34">
        <v>45485.0</v>
      </c>
      <c r="H139" s="90">
        <v>7.0</v>
      </c>
      <c r="I139" s="35" t="s">
        <v>47</v>
      </c>
      <c r="J139" s="39"/>
      <c r="K139" s="38"/>
      <c r="L139" s="39"/>
      <c r="M139" s="39"/>
      <c r="N139" s="35" t="s">
        <v>17</v>
      </c>
      <c r="O139" s="39"/>
      <c r="P139" s="61"/>
      <c r="Q139" s="61"/>
      <c r="R139" s="61"/>
      <c r="S139" s="61"/>
      <c r="T139" s="61"/>
      <c r="U139" s="80"/>
      <c r="V139" s="80"/>
      <c r="W139" s="80"/>
    </row>
    <row r="140">
      <c r="A140" s="34">
        <v>45705.0</v>
      </c>
      <c r="B140" s="34">
        <v>45716.0</v>
      </c>
      <c r="C140" s="35">
        <v>233666.0</v>
      </c>
      <c r="D140" s="35" t="s">
        <v>116</v>
      </c>
      <c r="E140" s="34">
        <v>44866.0</v>
      </c>
      <c r="F140" s="90">
        <v>27.0</v>
      </c>
      <c r="G140" s="34">
        <v>45603.0</v>
      </c>
      <c r="H140" s="90">
        <v>3.0</v>
      </c>
      <c r="I140" s="35" t="s">
        <v>39</v>
      </c>
      <c r="J140" s="35">
        <v>537.0</v>
      </c>
      <c r="K140" s="38"/>
      <c r="L140" s="39"/>
      <c r="M140" s="39"/>
      <c r="N140" s="35" t="s">
        <v>17</v>
      </c>
      <c r="O140" s="39"/>
      <c r="P140" s="61"/>
      <c r="Q140" s="61"/>
      <c r="R140" s="61"/>
      <c r="S140" s="61"/>
      <c r="T140" s="61"/>
      <c r="U140" s="80"/>
      <c r="V140" s="80"/>
      <c r="W140" s="80"/>
    </row>
    <row r="141">
      <c r="A141" s="34">
        <v>45705.0</v>
      </c>
      <c r="B141" s="34">
        <v>45716.0</v>
      </c>
      <c r="C141" s="35">
        <v>170318.0</v>
      </c>
      <c r="D141" s="35" t="s">
        <v>116</v>
      </c>
      <c r="E141" s="34">
        <v>44866.0</v>
      </c>
      <c r="F141" s="90">
        <v>27.0</v>
      </c>
      <c r="G141" s="34">
        <v>45055.0</v>
      </c>
      <c r="H141" s="90">
        <v>21.0</v>
      </c>
      <c r="I141" s="35" t="s">
        <v>268</v>
      </c>
      <c r="J141" s="39"/>
      <c r="K141" s="38"/>
      <c r="L141" s="39"/>
      <c r="M141" s="39"/>
      <c r="N141" s="35" t="s">
        <v>17</v>
      </c>
      <c r="O141" s="39"/>
      <c r="P141" s="61"/>
      <c r="Q141" s="61"/>
      <c r="R141" s="61"/>
      <c r="S141" s="61"/>
      <c r="T141" s="61"/>
      <c r="U141" s="80"/>
      <c r="V141" s="80"/>
      <c r="W141" s="80"/>
    </row>
    <row r="142">
      <c r="A142" s="34">
        <v>45705.0</v>
      </c>
      <c r="B142" s="34">
        <v>45716.0</v>
      </c>
      <c r="C142" s="35">
        <v>208338.0</v>
      </c>
      <c r="D142" s="35" t="s">
        <v>113</v>
      </c>
      <c r="E142" s="34">
        <v>45352.0</v>
      </c>
      <c r="F142" s="90">
        <v>11.0</v>
      </c>
      <c r="G142" s="34">
        <v>45379.0</v>
      </c>
      <c r="H142" s="90">
        <v>10.0</v>
      </c>
      <c r="I142" s="35" t="s">
        <v>265</v>
      </c>
      <c r="J142" s="39"/>
      <c r="K142" s="38"/>
      <c r="L142" s="39"/>
      <c r="M142" s="39"/>
      <c r="N142" s="35" t="s">
        <v>17</v>
      </c>
      <c r="O142" s="39"/>
      <c r="P142" s="61"/>
      <c r="Q142" s="61"/>
      <c r="R142" s="61"/>
      <c r="S142" s="61"/>
      <c r="T142" s="61"/>
      <c r="U142" s="80"/>
      <c r="V142" s="80"/>
      <c r="W142" s="80"/>
    </row>
    <row r="143">
      <c r="A143" s="34">
        <v>45705.0</v>
      </c>
      <c r="B143" s="34">
        <v>45716.0</v>
      </c>
      <c r="C143" s="35">
        <v>175518.0</v>
      </c>
      <c r="D143" s="35" t="s">
        <v>128</v>
      </c>
      <c r="E143" s="34">
        <v>44896.0</v>
      </c>
      <c r="F143" s="90">
        <v>26.0</v>
      </c>
      <c r="G143" s="34">
        <v>45100.0</v>
      </c>
      <c r="H143" s="90">
        <v>19.0</v>
      </c>
      <c r="I143" s="35" t="s">
        <v>39</v>
      </c>
      <c r="J143" s="35">
        <v>505.0</v>
      </c>
      <c r="K143" s="38"/>
      <c r="L143" s="39"/>
      <c r="M143" s="34">
        <v>45716.0</v>
      </c>
      <c r="N143" s="35" t="s">
        <v>20</v>
      </c>
      <c r="O143" s="35" t="s">
        <v>796</v>
      </c>
      <c r="P143" s="61"/>
      <c r="Q143" s="61"/>
      <c r="R143" s="61"/>
      <c r="S143" s="61"/>
      <c r="T143" s="61"/>
      <c r="U143" s="80"/>
      <c r="V143" s="80"/>
      <c r="W143" s="80"/>
    </row>
    <row r="144">
      <c r="A144" s="34">
        <v>45705.0</v>
      </c>
      <c r="B144" s="34">
        <v>45716.0</v>
      </c>
      <c r="C144" s="35">
        <v>166577.0</v>
      </c>
      <c r="D144" s="35" t="s">
        <v>128</v>
      </c>
      <c r="E144" s="34">
        <v>44958.0</v>
      </c>
      <c r="F144" s="90">
        <v>24.0</v>
      </c>
      <c r="G144" s="34">
        <v>45023.0</v>
      </c>
      <c r="H144" s="90">
        <v>22.0</v>
      </c>
      <c r="I144" s="35" t="s">
        <v>265</v>
      </c>
      <c r="J144" s="39"/>
      <c r="K144" s="38"/>
      <c r="L144" s="39"/>
      <c r="M144" s="39"/>
      <c r="N144" s="35" t="s">
        <v>17</v>
      </c>
      <c r="O144" s="39"/>
      <c r="P144" s="61"/>
      <c r="Q144" s="61"/>
      <c r="R144" s="61"/>
      <c r="S144" s="61"/>
      <c r="T144" s="61"/>
      <c r="U144" s="80"/>
      <c r="V144" s="80"/>
      <c r="W144" s="80"/>
    </row>
    <row r="145">
      <c r="A145" s="34">
        <v>45705.0</v>
      </c>
      <c r="B145" s="34">
        <v>45716.0</v>
      </c>
      <c r="C145" s="35">
        <v>198770.0</v>
      </c>
      <c r="D145" s="35" t="s">
        <v>128</v>
      </c>
      <c r="E145" s="34">
        <v>45170.0</v>
      </c>
      <c r="F145" s="90">
        <v>17.0</v>
      </c>
      <c r="G145" s="34">
        <v>45307.0</v>
      </c>
      <c r="H145" s="90">
        <v>12.0</v>
      </c>
      <c r="I145" s="35" t="s">
        <v>265</v>
      </c>
      <c r="J145" s="39"/>
      <c r="K145" s="48" t="s">
        <v>74</v>
      </c>
      <c r="L145" s="39"/>
      <c r="M145" s="39"/>
      <c r="N145" s="35" t="s">
        <v>18</v>
      </c>
      <c r="O145" s="39"/>
      <c r="P145" s="61"/>
      <c r="Q145" s="61"/>
      <c r="R145" s="61"/>
      <c r="S145" s="61"/>
      <c r="T145" s="61"/>
      <c r="U145" s="80"/>
      <c r="V145" s="80"/>
      <c r="W145" s="80"/>
    </row>
    <row r="146">
      <c r="A146" s="34">
        <v>45705.0</v>
      </c>
      <c r="B146" s="34">
        <v>45716.0</v>
      </c>
      <c r="C146" s="35">
        <v>206424.0</v>
      </c>
      <c r="D146" s="35" t="s">
        <v>128</v>
      </c>
      <c r="E146" s="34">
        <v>45352.0</v>
      </c>
      <c r="F146" s="90">
        <v>11.0</v>
      </c>
      <c r="G146" s="34">
        <v>45377.0</v>
      </c>
      <c r="H146" s="90">
        <v>10.0</v>
      </c>
      <c r="I146" s="35" t="s">
        <v>43</v>
      </c>
      <c r="J146" s="39"/>
      <c r="K146" s="38"/>
      <c r="L146" s="39"/>
      <c r="M146" s="39"/>
      <c r="N146" s="35" t="s">
        <v>17</v>
      </c>
      <c r="O146" s="39"/>
      <c r="P146" s="61"/>
      <c r="Q146" s="61"/>
      <c r="R146" s="61"/>
      <c r="S146" s="61"/>
      <c r="T146" s="61"/>
      <c r="U146" s="80"/>
      <c r="V146" s="80"/>
      <c r="W146" s="80"/>
    </row>
    <row r="147">
      <c r="A147" s="34">
        <v>45705.0</v>
      </c>
      <c r="B147" s="34">
        <v>45716.0</v>
      </c>
      <c r="C147" s="35">
        <v>207373.0</v>
      </c>
      <c r="D147" s="35" t="s">
        <v>128</v>
      </c>
      <c r="E147" s="34">
        <v>45323.0</v>
      </c>
      <c r="F147" s="90">
        <v>12.0</v>
      </c>
      <c r="G147" s="34">
        <v>45378.0</v>
      </c>
      <c r="H147" s="90">
        <v>10.0</v>
      </c>
      <c r="I147" s="35" t="s">
        <v>265</v>
      </c>
      <c r="J147" s="39"/>
      <c r="K147" s="38"/>
      <c r="L147" s="39"/>
      <c r="M147" s="39"/>
      <c r="N147" s="35" t="s">
        <v>17</v>
      </c>
      <c r="O147" s="39"/>
      <c r="P147" s="61"/>
      <c r="Q147" s="61"/>
      <c r="R147" s="61"/>
      <c r="S147" s="61"/>
      <c r="T147" s="61"/>
      <c r="U147" s="80"/>
      <c r="V147" s="80"/>
      <c r="W147" s="80"/>
    </row>
    <row r="148">
      <c r="A148" s="34">
        <v>45705.0</v>
      </c>
      <c r="B148" s="34">
        <v>45716.0</v>
      </c>
      <c r="C148" s="35">
        <v>186871.0</v>
      </c>
      <c r="D148" s="35" t="s">
        <v>128</v>
      </c>
      <c r="E148" s="34">
        <v>45170.0</v>
      </c>
      <c r="F148" s="90">
        <v>17.0</v>
      </c>
      <c r="G148" s="34">
        <v>45197.0</v>
      </c>
      <c r="H148" s="90">
        <v>16.0</v>
      </c>
      <c r="I148" s="35" t="s">
        <v>49</v>
      </c>
      <c r="J148" s="35">
        <v>339.0</v>
      </c>
      <c r="K148" s="38"/>
      <c r="L148" s="39"/>
      <c r="M148" s="39"/>
      <c r="N148" s="35" t="s">
        <v>17</v>
      </c>
      <c r="O148" s="39"/>
      <c r="P148" s="61"/>
      <c r="Q148" s="61"/>
      <c r="R148" s="61"/>
      <c r="S148" s="61"/>
      <c r="T148" s="61"/>
      <c r="U148" s="80"/>
      <c r="V148" s="80"/>
      <c r="W148" s="80"/>
    </row>
    <row r="149">
      <c r="A149" s="34">
        <v>45705.0</v>
      </c>
      <c r="B149" s="34">
        <v>45716.0</v>
      </c>
      <c r="C149" s="35">
        <v>222957.0</v>
      </c>
      <c r="D149" s="35" t="s">
        <v>128</v>
      </c>
      <c r="E149" s="34">
        <v>45383.0</v>
      </c>
      <c r="F149" s="90">
        <v>10.0</v>
      </c>
      <c r="G149" s="34">
        <v>45499.0</v>
      </c>
      <c r="H149" s="90">
        <v>6.0</v>
      </c>
      <c r="I149" s="35" t="s">
        <v>43</v>
      </c>
      <c r="J149" s="39"/>
      <c r="K149" s="38"/>
      <c r="L149" s="39"/>
      <c r="M149" s="39"/>
      <c r="N149" s="35" t="s">
        <v>17</v>
      </c>
      <c r="O149" s="39"/>
      <c r="P149" s="61"/>
      <c r="Q149" s="61"/>
      <c r="R149" s="61"/>
      <c r="S149" s="61"/>
      <c r="T149" s="61"/>
      <c r="U149" s="80"/>
      <c r="V149" s="80"/>
      <c r="W149" s="80"/>
    </row>
    <row r="150">
      <c r="A150" s="34">
        <v>45705.0</v>
      </c>
      <c r="B150" s="34">
        <v>45716.0</v>
      </c>
      <c r="C150" s="35">
        <v>225493.0</v>
      </c>
      <c r="D150" s="35" t="s">
        <v>128</v>
      </c>
      <c r="E150" s="34">
        <v>45505.0</v>
      </c>
      <c r="F150" s="90">
        <v>6.0</v>
      </c>
      <c r="G150" s="34">
        <v>45524.0</v>
      </c>
      <c r="H150" s="90">
        <v>5.0</v>
      </c>
      <c r="I150" s="35" t="s">
        <v>43</v>
      </c>
      <c r="J150" s="39"/>
      <c r="K150" s="38"/>
      <c r="L150" s="39"/>
      <c r="M150" s="39"/>
      <c r="N150" s="35" t="s">
        <v>17</v>
      </c>
      <c r="O150" s="39"/>
      <c r="P150" s="61"/>
      <c r="Q150" s="61"/>
      <c r="R150" s="61"/>
      <c r="S150" s="61"/>
      <c r="T150" s="61"/>
      <c r="U150" s="80"/>
      <c r="V150" s="80"/>
      <c r="W150" s="80"/>
    </row>
    <row r="151">
      <c r="A151" s="34">
        <v>45705.0</v>
      </c>
      <c r="B151" s="34">
        <v>45716.0</v>
      </c>
      <c r="C151" s="35">
        <v>220016.0</v>
      </c>
      <c r="D151" s="35" t="s">
        <v>128</v>
      </c>
      <c r="E151" s="34">
        <v>45474.0</v>
      </c>
      <c r="F151" s="90">
        <v>7.0</v>
      </c>
      <c r="G151" s="34">
        <v>45504.0</v>
      </c>
      <c r="H151" s="90">
        <v>6.0</v>
      </c>
      <c r="I151" s="35" t="s">
        <v>268</v>
      </c>
      <c r="J151" s="39"/>
      <c r="K151" s="38"/>
      <c r="L151" s="39"/>
      <c r="M151" s="39"/>
      <c r="N151" s="35" t="s">
        <v>17</v>
      </c>
      <c r="O151" s="39"/>
      <c r="P151" s="61"/>
      <c r="Q151" s="61"/>
      <c r="R151" s="61"/>
      <c r="S151" s="61"/>
      <c r="T151" s="61"/>
      <c r="U151" s="80"/>
      <c r="V151" s="80"/>
      <c r="W151" s="80"/>
    </row>
    <row r="152">
      <c r="A152" s="34">
        <v>45705.0</v>
      </c>
      <c r="B152" s="34">
        <v>45716.0</v>
      </c>
      <c r="C152" s="35">
        <v>213554.0</v>
      </c>
      <c r="D152" s="35" t="s">
        <v>132</v>
      </c>
      <c r="E152" s="34">
        <v>45292.0</v>
      </c>
      <c r="F152" s="90">
        <v>13.0</v>
      </c>
      <c r="G152" s="37">
        <v>45420.0</v>
      </c>
      <c r="H152" s="90">
        <v>9.0</v>
      </c>
      <c r="I152" s="35" t="s">
        <v>46</v>
      </c>
      <c r="J152" s="39"/>
      <c r="K152" s="38"/>
      <c r="L152" s="39"/>
      <c r="M152" s="39"/>
      <c r="N152" s="35" t="s">
        <v>17</v>
      </c>
      <c r="O152" s="39"/>
      <c r="P152" s="61"/>
      <c r="Q152" s="61"/>
      <c r="R152" s="61"/>
      <c r="S152" s="61"/>
      <c r="T152" s="61"/>
      <c r="U152" s="80"/>
      <c r="V152" s="80"/>
      <c r="W152" s="80"/>
    </row>
    <row r="153">
      <c r="A153" s="34">
        <v>45705.0</v>
      </c>
      <c r="B153" s="34">
        <v>45716.0</v>
      </c>
      <c r="C153" s="35">
        <v>182229.0</v>
      </c>
      <c r="D153" s="35" t="s">
        <v>129</v>
      </c>
      <c r="E153" s="34">
        <v>44743.0</v>
      </c>
      <c r="F153" s="90">
        <v>31.0</v>
      </c>
      <c r="G153" s="34">
        <v>45153.0</v>
      </c>
      <c r="H153" s="90">
        <v>17.0</v>
      </c>
      <c r="I153" s="35" t="s">
        <v>43</v>
      </c>
      <c r="J153" s="39"/>
      <c r="K153" s="38"/>
      <c r="L153" s="39"/>
      <c r="M153" s="39"/>
      <c r="N153" s="35" t="s">
        <v>17</v>
      </c>
      <c r="O153" s="39"/>
      <c r="P153" s="61"/>
      <c r="Q153" s="61"/>
      <c r="R153" s="61"/>
      <c r="S153" s="61"/>
      <c r="T153" s="61"/>
      <c r="U153" s="80"/>
      <c r="V153" s="80"/>
      <c r="W153" s="80"/>
    </row>
    <row r="154">
      <c r="A154" s="34">
        <v>45705.0</v>
      </c>
      <c r="B154" s="34">
        <v>45716.0</v>
      </c>
      <c r="C154" s="35">
        <v>211020.0</v>
      </c>
      <c r="D154" s="35" t="s">
        <v>129</v>
      </c>
      <c r="E154" s="34">
        <v>45231.0</v>
      </c>
      <c r="F154" s="90">
        <v>15.0</v>
      </c>
      <c r="G154" s="34">
        <v>45400.0</v>
      </c>
      <c r="H154" s="90">
        <v>9.0</v>
      </c>
      <c r="I154" s="35" t="s">
        <v>46</v>
      </c>
      <c r="J154" s="39"/>
      <c r="K154" s="38"/>
      <c r="L154" s="39"/>
      <c r="M154" s="39"/>
      <c r="N154" s="35" t="s">
        <v>17</v>
      </c>
      <c r="O154" s="39"/>
      <c r="P154" s="61"/>
      <c r="Q154" s="61"/>
      <c r="R154" s="61"/>
      <c r="S154" s="61"/>
      <c r="T154" s="61"/>
      <c r="U154" s="80"/>
      <c r="V154" s="80"/>
      <c r="W154" s="80"/>
    </row>
    <row r="155">
      <c r="A155" s="34">
        <v>45705.0</v>
      </c>
      <c r="B155" s="34">
        <v>45716.0</v>
      </c>
      <c r="C155" s="35">
        <v>214574.0</v>
      </c>
      <c r="D155" s="35" t="s">
        <v>129</v>
      </c>
      <c r="E155" s="34">
        <v>45383.0</v>
      </c>
      <c r="F155" s="90">
        <v>10.0</v>
      </c>
      <c r="G155" s="34">
        <v>45427.0</v>
      </c>
      <c r="H155" s="90">
        <v>8.0</v>
      </c>
      <c r="I155" s="35" t="s">
        <v>49</v>
      </c>
      <c r="J155" s="39"/>
      <c r="K155" s="38"/>
      <c r="L155" s="39"/>
      <c r="M155" s="39"/>
      <c r="N155" s="35" t="s">
        <v>17</v>
      </c>
      <c r="O155" s="39"/>
      <c r="P155" s="61"/>
      <c r="Q155" s="61"/>
      <c r="R155" s="61"/>
      <c r="S155" s="61"/>
      <c r="T155" s="61"/>
      <c r="U155" s="80"/>
      <c r="V155" s="80"/>
      <c r="W155" s="80"/>
    </row>
    <row r="156">
      <c r="A156" s="34">
        <v>45702.0</v>
      </c>
      <c r="B156" s="34">
        <v>45715.0</v>
      </c>
      <c r="C156" s="35">
        <v>202629.0</v>
      </c>
      <c r="D156" s="35" t="s">
        <v>129</v>
      </c>
      <c r="E156" s="34">
        <v>45231.0</v>
      </c>
      <c r="F156" s="90">
        <v>15.0</v>
      </c>
      <c r="G156" s="34">
        <v>45338.0</v>
      </c>
      <c r="H156" s="90">
        <v>11.0</v>
      </c>
      <c r="I156" s="35" t="s">
        <v>49</v>
      </c>
      <c r="J156" s="35" t="s">
        <v>430</v>
      </c>
      <c r="K156" s="48" t="s">
        <v>96</v>
      </c>
      <c r="L156" s="35" t="s">
        <v>54</v>
      </c>
      <c r="M156" s="34">
        <v>45715.0</v>
      </c>
      <c r="N156" s="35" t="s">
        <v>15</v>
      </c>
      <c r="O156" s="35" t="s">
        <v>55</v>
      </c>
      <c r="P156" s="61"/>
      <c r="Q156" s="61"/>
      <c r="R156" s="61"/>
      <c r="S156" s="61"/>
      <c r="T156" s="61"/>
      <c r="U156" s="80"/>
      <c r="V156" s="80"/>
      <c r="W156" s="80"/>
    </row>
    <row r="157">
      <c r="A157" s="34">
        <v>45705.0</v>
      </c>
      <c r="B157" s="34">
        <v>45716.0</v>
      </c>
      <c r="C157" s="35">
        <v>91405.0</v>
      </c>
      <c r="D157" s="35" t="s">
        <v>134</v>
      </c>
      <c r="E157" s="34">
        <v>44228.0</v>
      </c>
      <c r="F157" s="90">
        <v>48.0</v>
      </c>
      <c r="G157" s="34">
        <v>44394.0</v>
      </c>
      <c r="H157" s="90">
        <v>42.0</v>
      </c>
      <c r="I157" s="35" t="s">
        <v>265</v>
      </c>
      <c r="J157" s="39"/>
      <c r="K157" s="38"/>
      <c r="L157" s="39"/>
      <c r="M157" s="39"/>
      <c r="N157" s="35" t="s">
        <v>17</v>
      </c>
      <c r="O157" s="39"/>
      <c r="P157" s="61"/>
      <c r="Q157" s="61"/>
      <c r="R157" s="61"/>
      <c r="S157" s="61"/>
      <c r="T157" s="61"/>
      <c r="U157" s="80"/>
      <c r="V157" s="80"/>
      <c r="W157" s="80"/>
    </row>
    <row r="158">
      <c r="A158" s="34">
        <v>45705.0</v>
      </c>
      <c r="B158" s="34">
        <v>45716.0</v>
      </c>
      <c r="C158" s="35">
        <v>226240.0</v>
      </c>
      <c r="D158" s="35" t="s">
        <v>134</v>
      </c>
      <c r="E158" s="34">
        <v>45474.0</v>
      </c>
      <c r="F158" s="90">
        <v>7.0</v>
      </c>
      <c r="G158" s="37">
        <v>45531.0</v>
      </c>
      <c r="H158" s="90">
        <v>5.0</v>
      </c>
      <c r="I158" s="35" t="s">
        <v>47</v>
      </c>
      <c r="J158" s="39"/>
      <c r="K158" s="38"/>
      <c r="L158" s="39"/>
      <c r="M158" s="39"/>
      <c r="N158" s="35" t="s">
        <v>17</v>
      </c>
      <c r="O158" s="39"/>
      <c r="P158" s="61"/>
      <c r="Q158" s="61"/>
      <c r="R158" s="61"/>
      <c r="S158" s="61"/>
      <c r="T158" s="61"/>
      <c r="U158" s="80"/>
      <c r="V158" s="80"/>
      <c r="W158" s="80"/>
    </row>
    <row r="159">
      <c r="A159" s="34">
        <v>45705.0</v>
      </c>
      <c r="B159" s="34">
        <v>45716.0</v>
      </c>
      <c r="C159" s="143">
        <v>5000.0</v>
      </c>
      <c r="D159" s="35" t="s">
        <v>134</v>
      </c>
      <c r="E159" s="34">
        <v>45292.0</v>
      </c>
      <c r="F159" s="90">
        <v>13.0</v>
      </c>
      <c r="G159" s="34">
        <v>45348.0</v>
      </c>
      <c r="H159" s="90">
        <v>11.0</v>
      </c>
      <c r="I159" s="35" t="s">
        <v>49</v>
      </c>
      <c r="J159" s="39"/>
      <c r="K159" s="38"/>
      <c r="L159" s="39"/>
      <c r="M159" s="39"/>
      <c r="N159" s="35" t="s">
        <v>17</v>
      </c>
      <c r="O159" s="39"/>
      <c r="P159" s="61"/>
      <c r="Q159" s="61"/>
      <c r="R159" s="61"/>
      <c r="S159" s="61"/>
      <c r="T159" s="61"/>
      <c r="U159" s="80"/>
      <c r="V159" s="80"/>
      <c r="W159" s="80"/>
    </row>
    <row r="160">
      <c r="A160" s="34">
        <v>45705.0</v>
      </c>
      <c r="B160" s="34">
        <v>45716.0</v>
      </c>
      <c r="C160" s="35">
        <v>219034.0</v>
      </c>
      <c r="D160" s="35" t="s">
        <v>134</v>
      </c>
      <c r="E160" s="34">
        <v>45323.0</v>
      </c>
      <c r="F160" s="90">
        <v>12.0</v>
      </c>
      <c r="G160" s="34">
        <v>45469.0</v>
      </c>
      <c r="H160" s="90">
        <v>7.0</v>
      </c>
      <c r="I160" s="35" t="s">
        <v>43</v>
      </c>
      <c r="J160" s="39"/>
      <c r="K160" s="38"/>
      <c r="L160" s="39"/>
      <c r="M160" s="39"/>
      <c r="N160" s="35" t="s">
        <v>17</v>
      </c>
      <c r="O160" s="39"/>
      <c r="P160" s="61"/>
      <c r="Q160" s="61"/>
      <c r="R160" s="61"/>
      <c r="S160" s="61"/>
      <c r="T160" s="61"/>
      <c r="U160" s="80"/>
      <c r="V160" s="80"/>
      <c r="W160" s="80"/>
    </row>
    <row r="161">
      <c r="A161" s="34">
        <v>45705.0</v>
      </c>
      <c r="B161" s="34">
        <v>45716.0</v>
      </c>
      <c r="C161" s="35">
        <v>7754.0</v>
      </c>
      <c r="D161" s="35" t="s">
        <v>445</v>
      </c>
      <c r="E161" s="34">
        <v>43173.0</v>
      </c>
      <c r="F161" s="90">
        <v>82.0</v>
      </c>
      <c r="G161" s="34">
        <v>43432.0</v>
      </c>
      <c r="H161" s="90">
        <v>74.0</v>
      </c>
      <c r="I161" s="35" t="s">
        <v>264</v>
      </c>
      <c r="J161" s="39"/>
      <c r="K161" s="38"/>
      <c r="L161" s="39"/>
      <c r="M161" s="39"/>
      <c r="N161" s="35" t="s">
        <v>17</v>
      </c>
      <c r="O161" s="39"/>
      <c r="P161" s="61"/>
      <c r="Q161" s="61"/>
      <c r="R161" s="61"/>
      <c r="S161" s="61"/>
      <c r="T161" s="61"/>
      <c r="U161" s="80"/>
      <c r="V161" s="80"/>
      <c r="W161" s="80"/>
    </row>
    <row r="162">
      <c r="A162" s="34">
        <v>45705.0</v>
      </c>
      <c r="B162" s="34">
        <v>45715.0</v>
      </c>
      <c r="C162" s="35">
        <v>115064.0</v>
      </c>
      <c r="D162" s="35" t="s">
        <v>139</v>
      </c>
      <c r="E162" s="34">
        <v>44562.0</v>
      </c>
      <c r="F162" s="90">
        <v>37.0</v>
      </c>
      <c r="G162" s="34">
        <v>44593.0</v>
      </c>
      <c r="H162" s="90">
        <v>36.0</v>
      </c>
      <c r="I162" s="35" t="s">
        <v>139</v>
      </c>
      <c r="J162" s="35" t="s">
        <v>232</v>
      </c>
      <c r="K162" s="38"/>
      <c r="L162" s="35" t="s">
        <v>54</v>
      </c>
      <c r="M162" s="34">
        <v>45715.0</v>
      </c>
      <c r="N162" s="35" t="s">
        <v>20</v>
      </c>
      <c r="O162" s="35" t="s">
        <v>20</v>
      </c>
      <c r="P162" s="61"/>
      <c r="Q162" s="61"/>
      <c r="R162" s="61"/>
      <c r="S162" s="61"/>
      <c r="T162" s="61"/>
      <c r="U162" s="80"/>
      <c r="V162" s="80"/>
      <c r="W162" s="80"/>
    </row>
    <row r="163">
      <c r="A163" s="34">
        <v>45705.0</v>
      </c>
      <c r="B163" s="34">
        <v>45716.0</v>
      </c>
      <c r="C163" s="35">
        <v>79533.0</v>
      </c>
      <c r="D163" s="35" t="s">
        <v>139</v>
      </c>
      <c r="E163" s="34">
        <v>44264.0</v>
      </c>
      <c r="F163" s="90">
        <v>47.0</v>
      </c>
      <c r="G163" s="37">
        <v>44271.0</v>
      </c>
      <c r="H163" s="90">
        <v>46.0</v>
      </c>
      <c r="I163" s="35" t="s">
        <v>139</v>
      </c>
      <c r="J163" s="39"/>
      <c r="K163" s="38"/>
      <c r="L163" s="39"/>
      <c r="M163" s="39"/>
      <c r="N163" s="35" t="s">
        <v>17</v>
      </c>
      <c r="O163" s="39"/>
      <c r="P163" s="61"/>
      <c r="Q163" s="61"/>
      <c r="R163" s="61"/>
      <c r="S163" s="61"/>
      <c r="T163" s="61"/>
      <c r="U163" s="80"/>
      <c r="V163" s="80"/>
      <c r="W163" s="80"/>
    </row>
    <row r="164">
      <c r="A164" s="34">
        <v>45705.0</v>
      </c>
      <c r="B164" s="34">
        <v>45715.0</v>
      </c>
      <c r="C164" s="35">
        <v>56601.0</v>
      </c>
      <c r="D164" s="35" t="s">
        <v>139</v>
      </c>
      <c r="E164" s="34">
        <v>43983.0</v>
      </c>
      <c r="F164" s="90">
        <v>56.0</v>
      </c>
      <c r="G164" s="37">
        <v>44029.0</v>
      </c>
      <c r="H164" s="90">
        <v>54.0</v>
      </c>
      <c r="I164" s="35" t="s">
        <v>139</v>
      </c>
      <c r="J164" s="35" t="s">
        <v>797</v>
      </c>
      <c r="K164" s="48">
        <v>30000.0</v>
      </c>
      <c r="L164" s="35" t="s">
        <v>70</v>
      </c>
      <c r="M164" s="34">
        <v>45715.0</v>
      </c>
      <c r="N164" s="35" t="s">
        <v>20</v>
      </c>
      <c r="O164" s="153">
        <v>0.0886</v>
      </c>
      <c r="P164" s="61"/>
      <c r="Q164" s="61"/>
      <c r="R164" s="61"/>
      <c r="S164" s="61"/>
      <c r="T164" s="61"/>
      <c r="U164" s="80"/>
      <c r="V164" s="80"/>
      <c r="W164" s="80"/>
    </row>
    <row r="165">
      <c r="A165" s="34">
        <v>45705.0</v>
      </c>
      <c r="B165" s="34">
        <v>45716.0</v>
      </c>
      <c r="C165" s="35">
        <v>146952.0</v>
      </c>
      <c r="D165" s="35" t="s">
        <v>139</v>
      </c>
      <c r="E165" s="34">
        <v>44805.0</v>
      </c>
      <c r="F165" s="90">
        <v>29.0</v>
      </c>
      <c r="G165" s="34">
        <v>44847.0</v>
      </c>
      <c r="H165" s="90">
        <v>28.0</v>
      </c>
      <c r="I165" s="35" t="s">
        <v>139</v>
      </c>
      <c r="J165" s="39"/>
      <c r="K165" s="38"/>
      <c r="L165" s="39"/>
      <c r="M165" s="39"/>
      <c r="N165" s="35" t="s">
        <v>17</v>
      </c>
      <c r="O165" s="39"/>
      <c r="P165" s="61"/>
      <c r="Q165" s="61"/>
      <c r="R165" s="61"/>
      <c r="S165" s="61"/>
      <c r="T165" s="61"/>
      <c r="U165" s="80"/>
      <c r="V165" s="80"/>
      <c r="W165" s="80"/>
    </row>
    <row r="166">
      <c r="A166" s="34">
        <v>45705.0</v>
      </c>
      <c r="B166" s="34">
        <v>45716.0</v>
      </c>
      <c r="C166" s="35">
        <v>26962.0</v>
      </c>
      <c r="D166" s="35" t="s">
        <v>139</v>
      </c>
      <c r="E166" s="34">
        <v>43709.0</v>
      </c>
      <c r="F166" s="90">
        <v>65.0</v>
      </c>
      <c r="G166" s="34">
        <v>43709.0</v>
      </c>
      <c r="H166" s="90">
        <v>65.0</v>
      </c>
      <c r="I166" s="35" t="s">
        <v>139</v>
      </c>
      <c r="J166" s="39"/>
      <c r="K166" s="38"/>
      <c r="L166" s="39"/>
      <c r="M166" s="39"/>
      <c r="N166" s="35" t="s">
        <v>17</v>
      </c>
      <c r="O166" s="39"/>
      <c r="P166" s="61"/>
      <c r="Q166" s="61"/>
      <c r="R166" s="61"/>
      <c r="S166" s="61"/>
      <c r="T166" s="61"/>
      <c r="U166" s="80"/>
      <c r="V166" s="80"/>
      <c r="W166" s="80"/>
    </row>
    <row r="167">
      <c r="A167" s="34">
        <v>45705.0</v>
      </c>
      <c r="B167" s="34">
        <v>45716.0</v>
      </c>
      <c r="C167" s="35">
        <v>67527.0</v>
      </c>
      <c r="D167" s="35" t="s">
        <v>798</v>
      </c>
      <c r="E167" s="34">
        <v>43891.0</v>
      </c>
      <c r="F167" s="90">
        <v>59.0</v>
      </c>
      <c r="G167" s="34">
        <v>44123.0</v>
      </c>
      <c r="H167" s="90">
        <v>51.0</v>
      </c>
      <c r="I167" s="35" t="s">
        <v>265</v>
      </c>
      <c r="J167" s="39"/>
      <c r="K167" s="38"/>
      <c r="L167" s="39"/>
      <c r="M167" s="39"/>
      <c r="N167" s="35" t="s">
        <v>17</v>
      </c>
      <c r="O167" s="39"/>
      <c r="P167" s="61"/>
      <c r="Q167" s="61"/>
      <c r="R167" s="61"/>
      <c r="S167" s="61"/>
      <c r="T167" s="61"/>
      <c r="U167" s="80"/>
      <c r="V167" s="80"/>
      <c r="W167" s="80"/>
    </row>
    <row r="168">
      <c r="A168" s="34">
        <v>45705.0</v>
      </c>
      <c r="B168" s="34">
        <v>45716.0</v>
      </c>
      <c r="C168" s="35">
        <v>71131.0</v>
      </c>
      <c r="D168" s="35" t="s">
        <v>798</v>
      </c>
      <c r="E168" s="34">
        <v>43922.0</v>
      </c>
      <c r="F168" s="90">
        <v>58.0</v>
      </c>
      <c r="G168" s="37">
        <v>44162.0</v>
      </c>
      <c r="H168" s="90">
        <v>50.0</v>
      </c>
      <c r="I168" s="35" t="s">
        <v>265</v>
      </c>
      <c r="J168" s="39"/>
      <c r="K168" s="38"/>
      <c r="L168" s="39"/>
      <c r="M168" s="39"/>
      <c r="N168" s="35" t="s">
        <v>17</v>
      </c>
      <c r="O168" s="39"/>
      <c r="P168" s="61"/>
      <c r="Q168" s="61"/>
      <c r="R168" s="61"/>
      <c r="S168" s="61"/>
      <c r="T168" s="61"/>
      <c r="U168" s="80"/>
      <c r="V168" s="80"/>
      <c r="W168" s="80"/>
    </row>
    <row r="169">
      <c r="A169" s="34">
        <v>45705.0</v>
      </c>
      <c r="B169" s="34">
        <v>45716.0</v>
      </c>
      <c r="C169" s="35">
        <v>109667.0</v>
      </c>
      <c r="D169" s="35" t="s">
        <v>799</v>
      </c>
      <c r="E169" s="34">
        <v>44531.0</v>
      </c>
      <c r="F169" s="90">
        <v>38.0</v>
      </c>
      <c r="G169" s="34">
        <v>44546.0</v>
      </c>
      <c r="H169" s="90">
        <v>37.0</v>
      </c>
      <c r="I169" s="35" t="s">
        <v>265</v>
      </c>
      <c r="J169" s="39"/>
      <c r="K169" s="38"/>
      <c r="L169" s="39"/>
      <c r="M169" s="39"/>
      <c r="N169" s="35" t="s">
        <v>17</v>
      </c>
      <c r="O169" s="39"/>
      <c r="P169" s="61"/>
      <c r="Q169" s="61"/>
      <c r="R169" s="61"/>
      <c r="S169" s="61"/>
      <c r="T169" s="61"/>
      <c r="U169" s="80"/>
      <c r="V169" s="80"/>
      <c r="W169" s="80"/>
    </row>
    <row r="170">
      <c r="A170" s="34">
        <v>45705.0</v>
      </c>
      <c r="B170" s="34">
        <v>45716.0</v>
      </c>
      <c r="C170" s="35">
        <v>135950.0</v>
      </c>
      <c r="D170" s="35" t="s">
        <v>799</v>
      </c>
      <c r="E170" s="34">
        <v>44743.0</v>
      </c>
      <c r="F170" s="90">
        <v>31.0</v>
      </c>
      <c r="G170" s="34">
        <v>44748.0</v>
      </c>
      <c r="H170" s="90">
        <v>31.0</v>
      </c>
      <c r="I170" s="35" t="s">
        <v>39</v>
      </c>
      <c r="J170" s="35" t="s">
        <v>464</v>
      </c>
      <c r="K170" s="38"/>
      <c r="L170" s="39"/>
      <c r="M170" s="39"/>
      <c r="N170" s="35" t="s">
        <v>17</v>
      </c>
      <c r="O170" s="39"/>
      <c r="P170" s="61"/>
      <c r="Q170" s="61"/>
      <c r="R170" s="61"/>
      <c r="S170" s="61"/>
      <c r="T170" s="61"/>
      <c r="U170" s="80"/>
      <c r="V170" s="80"/>
      <c r="W170" s="80"/>
    </row>
    <row r="171">
      <c r="A171" s="34">
        <v>45705.0</v>
      </c>
      <c r="B171" s="34">
        <v>45715.0</v>
      </c>
      <c r="C171" s="35">
        <v>175457.0</v>
      </c>
      <c r="D171" s="35" t="s">
        <v>799</v>
      </c>
      <c r="E171" s="34">
        <v>44228.0</v>
      </c>
      <c r="F171" s="90">
        <v>48.0</v>
      </c>
      <c r="G171" s="34">
        <v>45098.0</v>
      </c>
      <c r="H171" s="90">
        <v>19.0</v>
      </c>
      <c r="I171" s="35" t="s">
        <v>268</v>
      </c>
      <c r="J171" s="35" t="s">
        <v>800</v>
      </c>
      <c r="K171" s="48">
        <v>16000.0</v>
      </c>
      <c r="L171" s="35" t="s">
        <v>68</v>
      </c>
      <c r="M171" s="34">
        <v>45715.0</v>
      </c>
      <c r="N171" s="35" t="s">
        <v>20</v>
      </c>
      <c r="O171" s="35" t="s">
        <v>20</v>
      </c>
      <c r="P171" s="61"/>
      <c r="Q171" s="61"/>
      <c r="R171" s="61"/>
      <c r="S171" s="61"/>
      <c r="T171" s="61"/>
      <c r="U171" s="80"/>
      <c r="V171" s="80"/>
      <c r="W171" s="80"/>
    </row>
    <row r="172">
      <c r="A172" s="34">
        <v>45705.0</v>
      </c>
      <c r="B172" s="34">
        <v>45716.0</v>
      </c>
      <c r="C172" s="35">
        <v>204364.0</v>
      </c>
      <c r="D172" s="35" t="s">
        <v>799</v>
      </c>
      <c r="E172" s="34">
        <v>45383.0</v>
      </c>
      <c r="F172" s="90">
        <v>10.0</v>
      </c>
      <c r="G172" s="34">
        <v>45477.0</v>
      </c>
      <c r="H172" s="90">
        <v>7.0</v>
      </c>
      <c r="I172" s="35" t="s">
        <v>47</v>
      </c>
      <c r="J172" s="39"/>
      <c r="K172" s="38"/>
      <c r="L172" s="39"/>
      <c r="M172" s="39"/>
      <c r="N172" s="35" t="s">
        <v>17</v>
      </c>
      <c r="O172" s="39"/>
      <c r="P172" s="61"/>
      <c r="Q172" s="61"/>
      <c r="R172" s="61"/>
      <c r="S172" s="61"/>
      <c r="T172" s="61"/>
      <c r="U172" s="80"/>
      <c r="V172" s="80"/>
      <c r="W172" s="80"/>
    </row>
    <row r="173">
      <c r="A173" s="34">
        <v>45705.0</v>
      </c>
      <c r="B173" s="34">
        <v>45716.0</v>
      </c>
      <c r="C173" s="35">
        <v>201216.0</v>
      </c>
      <c r="D173" s="35" t="s">
        <v>799</v>
      </c>
      <c r="E173" s="34">
        <v>44958.0</v>
      </c>
      <c r="F173" s="90">
        <v>24.0</v>
      </c>
      <c r="G173" s="34">
        <v>45324.0</v>
      </c>
      <c r="H173" s="90">
        <v>12.0</v>
      </c>
      <c r="I173" s="35" t="s">
        <v>49</v>
      </c>
      <c r="J173" s="35">
        <v>203.0</v>
      </c>
      <c r="K173" s="38"/>
      <c r="L173" s="39"/>
      <c r="M173" s="39"/>
      <c r="N173" s="35" t="s">
        <v>17</v>
      </c>
      <c r="O173" s="39"/>
      <c r="P173" s="61"/>
      <c r="Q173" s="61"/>
      <c r="R173" s="61"/>
      <c r="S173" s="61"/>
      <c r="T173" s="61"/>
      <c r="U173" s="80"/>
      <c r="V173" s="80"/>
      <c r="W173" s="80"/>
    </row>
    <row r="174">
      <c r="A174" s="34">
        <v>45705.0</v>
      </c>
      <c r="B174" s="34">
        <v>45716.0</v>
      </c>
      <c r="C174" s="35">
        <v>193089.0</v>
      </c>
      <c r="D174" s="35" t="s">
        <v>799</v>
      </c>
      <c r="E174" s="34">
        <v>45200.0</v>
      </c>
      <c r="F174" s="90">
        <v>16.0</v>
      </c>
      <c r="G174" s="34">
        <v>45247.0</v>
      </c>
      <c r="H174" s="90">
        <v>14.0</v>
      </c>
      <c r="I174" s="35" t="s">
        <v>43</v>
      </c>
      <c r="J174" s="39"/>
      <c r="K174" s="38"/>
      <c r="L174" s="39"/>
      <c r="M174" s="39"/>
      <c r="N174" s="35" t="s">
        <v>17</v>
      </c>
      <c r="O174" s="39"/>
      <c r="P174" s="61"/>
      <c r="Q174" s="61"/>
      <c r="R174" s="61"/>
      <c r="S174" s="61"/>
      <c r="T174" s="61"/>
      <c r="U174" s="80"/>
      <c r="V174" s="80"/>
      <c r="W174" s="80"/>
    </row>
    <row r="175">
      <c r="A175" s="34">
        <v>45705.0</v>
      </c>
      <c r="B175" s="34">
        <v>45716.0</v>
      </c>
      <c r="C175" s="35">
        <v>147213.0</v>
      </c>
      <c r="D175" s="35" t="s">
        <v>799</v>
      </c>
      <c r="E175" s="34">
        <v>44652.0</v>
      </c>
      <c r="F175" s="90">
        <v>34.0</v>
      </c>
      <c r="G175" s="34">
        <v>44847.0</v>
      </c>
      <c r="H175" s="90">
        <v>28.0</v>
      </c>
      <c r="I175" s="35" t="s">
        <v>265</v>
      </c>
      <c r="J175" s="39"/>
      <c r="K175" s="38"/>
      <c r="L175" s="39"/>
      <c r="M175" s="39"/>
      <c r="N175" s="35" t="s">
        <v>17</v>
      </c>
      <c r="O175" s="39"/>
      <c r="P175" s="61"/>
      <c r="Q175" s="61"/>
      <c r="R175" s="61"/>
      <c r="S175" s="61"/>
      <c r="T175" s="61"/>
      <c r="U175" s="80"/>
      <c r="V175" s="80"/>
      <c r="W175" s="80"/>
    </row>
    <row r="176">
      <c r="A176" s="34">
        <v>45705.0</v>
      </c>
      <c r="B176" s="34">
        <v>45716.0</v>
      </c>
      <c r="C176" s="35">
        <v>195040.0</v>
      </c>
      <c r="D176" s="35" t="s">
        <v>799</v>
      </c>
      <c r="E176" s="34">
        <v>45231.0</v>
      </c>
      <c r="F176" s="90">
        <v>15.0</v>
      </c>
      <c r="G176" s="37">
        <v>45266.0</v>
      </c>
      <c r="H176" s="90">
        <v>14.0</v>
      </c>
      <c r="I176" s="35" t="s">
        <v>268</v>
      </c>
      <c r="J176" s="39"/>
      <c r="K176" s="38"/>
      <c r="L176" s="39"/>
      <c r="M176" s="39"/>
      <c r="N176" s="35" t="s">
        <v>17</v>
      </c>
      <c r="O176" s="39"/>
      <c r="P176" s="61"/>
      <c r="Q176" s="61"/>
      <c r="R176" s="61"/>
      <c r="S176" s="61"/>
      <c r="T176" s="61"/>
      <c r="U176" s="80"/>
      <c r="V176" s="80"/>
      <c r="W176" s="80"/>
    </row>
    <row r="177">
      <c r="A177" s="34">
        <v>45705.0</v>
      </c>
      <c r="B177" s="34">
        <v>45716.0</v>
      </c>
      <c r="C177" s="35">
        <v>190592.0</v>
      </c>
      <c r="D177" s="35" t="s">
        <v>799</v>
      </c>
      <c r="E177" s="34">
        <v>44228.0</v>
      </c>
      <c r="F177" s="90">
        <v>48.0</v>
      </c>
      <c r="G177" s="34">
        <v>45225.0</v>
      </c>
      <c r="H177" s="90">
        <v>15.0</v>
      </c>
      <c r="I177" s="35" t="s">
        <v>62</v>
      </c>
      <c r="J177" s="39"/>
      <c r="K177" s="38"/>
      <c r="L177" s="39"/>
      <c r="M177" s="39"/>
      <c r="N177" s="35" t="s">
        <v>17</v>
      </c>
      <c r="O177" s="39"/>
      <c r="P177" s="61"/>
      <c r="Q177" s="61"/>
      <c r="R177" s="61"/>
      <c r="S177" s="61"/>
      <c r="T177" s="61"/>
      <c r="U177" s="80"/>
      <c r="V177" s="80"/>
      <c r="W177" s="80"/>
    </row>
    <row r="178">
      <c r="A178" s="34">
        <v>45705.0</v>
      </c>
      <c r="B178" s="34">
        <v>45707.0</v>
      </c>
      <c r="C178" s="35">
        <v>204727.0</v>
      </c>
      <c r="D178" s="35" t="s">
        <v>799</v>
      </c>
      <c r="E178" s="34">
        <v>45323.0</v>
      </c>
      <c r="F178" s="90">
        <v>12.0</v>
      </c>
      <c r="G178" s="34">
        <v>45356.0</v>
      </c>
      <c r="H178" s="90">
        <v>11.0</v>
      </c>
      <c r="I178" s="35" t="s">
        <v>268</v>
      </c>
      <c r="J178" s="39"/>
      <c r="K178" s="38"/>
      <c r="L178" s="39"/>
      <c r="M178" s="39"/>
      <c r="N178" s="35" t="s">
        <v>21</v>
      </c>
      <c r="O178" s="39"/>
      <c r="P178" s="61"/>
      <c r="Q178" s="61"/>
      <c r="R178" s="61"/>
      <c r="S178" s="61"/>
      <c r="T178" s="61"/>
      <c r="U178" s="80"/>
      <c r="V178" s="80"/>
      <c r="W178" s="80"/>
    </row>
    <row r="179">
      <c r="A179" s="34">
        <v>45700.0</v>
      </c>
      <c r="B179" s="34">
        <v>45712.0</v>
      </c>
      <c r="C179" s="35">
        <v>184525.0</v>
      </c>
      <c r="D179" s="35" t="s">
        <v>799</v>
      </c>
      <c r="E179" s="34">
        <v>44896.0</v>
      </c>
      <c r="F179" s="90">
        <v>26.0</v>
      </c>
      <c r="G179" s="34">
        <v>45170.0</v>
      </c>
      <c r="H179" s="90">
        <v>17.0</v>
      </c>
      <c r="I179" s="35" t="s">
        <v>43</v>
      </c>
      <c r="J179" s="35">
        <v>368.0</v>
      </c>
      <c r="K179" s="48" t="s">
        <v>74</v>
      </c>
      <c r="L179" s="39"/>
      <c r="M179" s="34">
        <v>45712.0</v>
      </c>
      <c r="N179" s="35" t="s">
        <v>15</v>
      </c>
      <c r="O179" s="35" t="s">
        <v>55</v>
      </c>
      <c r="P179" s="61"/>
      <c r="Q179" s="61"/>
      <c r="R179" s="61"/>
      <c r="S179" s="61"/>
      <c r="T179" s="61"/>
      <c r="U179" s="80"/>
      <c r="V179" s="80"/>
      <c r="W179" s="80"/>
    </row>
    <row r="180">
      <c r="A180" s="34">
        <v>45705.0</v>
      </c>
      <c r="B180" s="34">
        <v>45716.0</v>
      </c>
      <c r="C180" s="35">
        <v>88520.0</v>
      </c>
      <c r="D180" s="35" t="s">
        <v>799</v>
      </c>
      <c r="E180" s="34">
        <v>44166.0</v>
      </c>
      <c r="F180" s="90">
        <v>50.0</v>
      </c>
      <c r="G180" s="34">
        <v>44317.0</v>
      </c>
      <c r="H180" s="90">
        <v>45.0</v>
      </c>
      <c r="I180" s="35" t="s">
        <v>49</v>
      </c>
      <c r="J180" s="39"/>
      <c r="K180" s="38"/>
      <c r="L180" s="39"/>
      <c r="M180" s="39"/>
      <c r="N180" s="35" t="s">
        <v>17</v>
      </c>
      <c r="O180" s="39"/>
      <c r="P180" s="61"/>
      <c r="Q180" s="61"/>
      <c r="R180" s="61"/>
      <c r="S180" s="61"/>
      <c r="T180" s="61"/>
      <c r="U180" s="80"/>
      <c r="V180" s="80"/>
      <c r="W180" s="80"/>
    </row>
    <row r="181">
      <c r="A181" s="34">
        <v>45705.0</v>
      </c>
      <c r="B181" s="34">
        <v>45716.0</v>
      </c>
      <c r="C181" s="35">
        <v>136459.0</v>
      </c>
      <c r="D181" s="35" t="s">
        <v>799</v>
      </c>
      <c r="E181" s="34">
        <v>44348.0</v>
      </c>
      <c r="F181" s="90">
        <v>44.0</v>
      </c>
      <c r="G181" s="34">
        <v>44805.0</v>
      </c>
      <c r="H181" s="90">
        <v>29.0</v>
      </c>
      <c r="I181" s="35" t="s">
        <v>49</v>
      </c>
      <c r="J181" s="35" t="s">
        <v>138</v>
      </c>
      <c r="K181" s="38"/>
      <c r="L181" s="39"/>
      <c r="M181" s="39"/>
      <c r="N181" s="35" t="s">
        <v>17</v>
      </c>
      <c r="O181" s="39"/>
      <c r="P181" s="61"/>
      <c r="Q181" s="61"/>
      <c r="R181" s="61"/>
      <c r="S181" s="61"/>
      <c r="T181" s="61"/>
      <c r="U181" s="80"/>
      <c r="V181" s="80"/>
      <c r="W181" s="80"/>
    </row>
    <row r="182">
      <c r="A182" s="34">
        <v>45705.0</v>
      </c>
      <c r="B182" s="34">
        <v>45716.0</v>
      </c>
      <c r="C182" s="35">
        <v>206012.0</v>
      </c>
      <c r="D182" s="35" t="s">
        <v>799</v>
      </c>
      <c r="E182" s="34">
        <v>45323.0</v>
      </c>
      <c r="F182" s="90">
        <v>12.0</v>
      </c>
      <c r="G182" s="34">
        <v>45364.0</v>
      </c>
      <c r="H182" s="90">
        <v>11.0</v>
      </c>
      <c r="I182" s="35" t="s">
        <v>268</v>
      </c>
      <c r="J182" s="39"/>
      <c r="K182" s="38"/>
      <c r="L182" s="39"/>
      <c r="M182" s="39"/>
      <c r="N182" s="35" t="s">
        <v>17</v>
      </c>
      <c r="O182" s="39"/>
      <c r="P182" s="61"/>
      <c r="Q182" s="61"/>
      <c r="R182" s="61"/>
      <c r="S182" s="61"/>
      <c r="T182" s="61"/>
      <c r="U182" s="80"/>
      <c r="V182" s="80"/>
      <c r="W182" s="80"/>
    </row>
    <row r="183">
      <c r="A183" s="34">
        <v>45705.0</v>
      </c>
      <c r="B183" s="34">
        <v>45716.0</v>
      </c>
      <c r="C183" s="35">
        <v>167567.0</v>
      </c>
      <c r="D183" s="35" t="s">
        <v>799</v>
      </c>
      <c r="E183" s="34">
        <v>44866.0</v>
      </c>
      <c r="F183" s="90">
        <v>27.0</v>
      </c>
      <c r="G183" s="34">
        <v>45032.0</v>
      </c>
      <c r="H183" s="90">
        <v>21.0</v>
      </c>
      <c r="I183" s="35" t="s">
        <v>49</v>
      </c>
      <c r="J183" s="35" t="s">
        <v>801</v>
      </c>
      <c r="K183" s="38"/>
      <c r="L183" s="39"/>
      <c r="M183" s="39"/>
      <c r="N183" s="35" t="s">
        <v>17</v>
      </c>
      <c r="O183" s="39"/>
      <c r="P183" s="61"/>
      <c r="Q183" s="61"/>
      <c r="R183" s="61"/>
      <c r="S183" s="61"/>
      <c r="T183" s="61"/>
      <c r="U183" s="80"/>
      <c r="V183" s="80"/>
      <c r="W183" s="80"/>
    </row>
    <row r="184">
      <c r="A184" s="34">
        <v>45705.0</v>
      </c>
      <c r="B184" s="34">
        <v>45716.0</v>
      </c>
      <c r="C184" s="35">
        <v>174317.0</v>
      </c>
      <c r="D184" s="35" t="s">
        <v>799</v>
      </c>
      <c r="E184" s="37">
        <v>42125.0</v>
      </c>
      <c r="F184" s="90">
        <v>117.0</v>
      </c>
      <c r="G184" s="34">
        <v>45092.0</v>
      </c>
      <c r="H184" s="90">
        <v>19.0</v>
      </c>
      <c r="I184" s="35" t="s">
        <v>139</v>
      </c>
      <c r="J184" s="39"/>
      <c r="K184" s="38"/>
      <c r="L184" s="39"/>
      <c r="M184" s="39"/>
      <c r="N184" s="35" t="s">
        <v>17</v>
      </c>
      <c r="O184" s="39"/>
      <c r="P184" s="61"/>
      <c r="Q184" s="61"/>
      <c r="R184" s="61"/>
      <c r="S184" s="61"/>
      <c r="T184" s="61"/>
      <c r="U184" s="80"/>
      <c r="V184" s="80"/>
      <c r="W184" s="80"/>
    </row>
    <row r="185">
      <c r="A185" s="34">
        <v>45705.0</v>
      </c>
      <c r="B185" s="34">
        <v>45716.0</v>
      </c>
      <c r="C185" s="35">
        <v>158679.0</v>
      </c>
      <c r="D185" s="35" t="s">
        <v>799</v>
      </c>
      <c r="E185" s="34">
        <v>44743.0</v>
      </c>
      <c r="F185" s="90">
        <v>31.0</v>
      </c>
      <c r="G185" s="34">
        <v>44959.0</v>
      </c>
      <c r="H185" s="90">
        <v>24.0</v>
      </c>
      <c r="I185" s="35" t="s">
        <v>49</v>
      </c>
      <c r="J185" s="35">
        <v>258.0</v>
      </c>
      <c r="K185" s="38"/>
      <c r="L185" s="39"/>
      <c r="M185" s="39"/>
      <c r="N185" s="35" t="s">
        <v>17</v>
      </c>
      <c r="O185" s="39"/>
      <c r="P185" s="61"/>
      <c r="Q185" s="61"/>
      <c r="R185" s="61"/>
      <c r="S185" s="61"/>
      <c r="T185" s="61"/>
      <c r="U185" s="80"/>
      <c r="V185" s="80"/>
      <c r="W185" s="80"/>
    </row>
    <row r="186">
      <c r="A186" s="34">
        <v>45705.0</v>
      </c>
      <c r="B186" s="34">
        <v>45716.0</v>
      </c>
      <c r="C186" s="35">
        <v>211223.0</v>
      </c>
      <c r="D186" s="35" t="s">
        <v>799</v>
      </c>
      <c r="E186" s="34">
        <v>44927.0</v>
      </c>
      <c r="F186" s="90">
        <v>25.0</v>
      </c>
      <c r="G186" s="34">
        <v>45373.0</v>
      </c>
      <c r="H186" s="90">
        <v>10.0</v>
      </c>
      <c r="I186" s="35" t="s">
        <v>629</v>
      </c>
      <c r="J186" s="39"/>
      <c r="K186" s="38"/>
      <c r="L186" s="39"/>
      <c r="M186" s="39"/>
      <c r="N186" s="35" t="s">
        <v>17</v>
      </c>
      <c r="O186" s="39"/>
      <c r="P186" s="61"/>
      <c r="Q186" s="61"/>
      <c r="R186" s="61"/>
      <c r="S186" s="61"/>
      <c r="T186" s="61"/>
      <c r="U186" s="80"/>
      <c r="V186" s="80"/>
      <c r="W186" s="80"/>
    </row>
    <row r="187">
      <c r="A187" s="34">
        <v>45705.0</v>
      </c>
      <c r="B187" s="34">
        <v>45716.0</v>
      </c>
      <c r="C187" s="35">
        <v>38098.0</v>
      </c>
      <c r="D187" s="35" t="s">
        <v>799</v>
      </c>
      <c r="E187" s="34">
        <v>43831.0</v>
      </c>
      <c r="F187" s="90">
        <v>61.0</v>
      </c>
      <c r="G187" s="34">
        <v>43831.0</v>
      </c>
      <c r="H187" s="90">
        <v>61.0</v>
      </c>
      <c r="I187" s="35" t="s">
        <v>49</v>
      </c>
      <c r="J187" s="39"/>
      <c r="K187" s="38"/>
      <c r="L187" s="39"/>
      <c r="M187" s="39"/>
      <c r="N187" s="35" t="s">
        <v>17</v>
      </c>
      <c r="O187" s="39"/>
      <c r="P187" s="61"/>
      <c r="Q187" s="61"/>
      <c r="R187" s="61"/>
      <c r="S187" s="61"/>
      <c r="T187" s="61"/>
      <c r="U187" s="80"/>
      <c r="V187" s="80"/>
      <c r="W187" s="80"/>
    </row>
    <row r="188">
      <c r="A188" s="34">
        <v>45705.0</v>
      </c>
      <c r="B188" s="34">
        <v>45716.0</v>
      </c>
      <c r="C188" s="35">
        <v>77707.0</v>
      </c>
      <c r="D188" s="35" t="s">
        <v>799</v>
      </c>
      <c r="E188" s="34">
        <v>43647.0</v>
      </c>
      <c r="F188" s="90">
        <v>67.0</v>
      </c>
      <c r="G188" s="37">
        <v>44266.0</v>
      </c>
      <c r="H188" s="90">
        <v>47.0</v>
      </c>
      <c r="I188" s="35" t="s">
        <v>265</v>
      </c>
      <c r="J188" s="39"/>
      <c r="K188" s="38"/>
      <c r="L188" s="39"/>
      <c r="M188" s="39"/>
      <c r="N188" s="35" t="s">
        <v>17</v>
      </c>
      <c r="O188" s="39"/>
      <c r="P188" s="61"/>
      <c r="Q188" s="61"/>
      <c r="R188" s="61"/>
      <c r="S188" s="61"/>
      <c r="T188" s="61"/>
      <c r="U188" s="80"/>
      <c r="V188" s="80"/>
      <c r="W188" s="80"/>
    </row>
    <row r="189">
      <c r="A189" s="34">
        <v>45705.0</v>
      </c>
      <c r="B189" s="34">
        <v>45716.0</v>
      </c>
      <c r="C189" s="35">
        <v>77949.0</v>
      </c>
      <c r="D189" s="35" t="s">
        <v>799</v>
      </c>
      <c r="E189" s="34">
        <v>44166.0</v>
      </c>
      <c r="F189" s="90">
        <v>50.0</v>
      </c>
      <c r="G189" s="34">
        <v>44266.0</v>
      </c>
      <c r="H189" s="90">
        <v>47.0</v>
      </c>
      <c r="I189" s="35" t="s">
        <v>265</v>
      </c>
      <c r="J189" s="39"/>
      <c r="K189" s="38"/>
      <c r="L189" s="39"/>
      <c r="M189" s="39"/>
      <c r="N189" s="35" t="s">
        <v>17</v>
      </c>
      <c r="O189" s="39"/>
      <c r="P189" s="61"/>
      <c r="Q189" s="61"/>
      <c r="R189" s="61"/>
      <c r="S189" s="61"/>
      <c r="T189" s="61"/>
      <c r="U189" s="80"/>
      <c r="V189" s="80"/>
      <c r="W189" s="80"/>
    </row>
    <row r="190">
      <c r="A190" s="34">
        <v>45705.0</v>
      </c>
      <c r="B190" s="34">
        <v>45716.0</v>
      </c>
      <c r="C190" s="120">
        <v>240779.0</v>
      </c>
      <c r="D190" s="120" t="s">
        <v>114</v>
      </c>
      <c r="E190" s="121">
        <v>45658.0</v>
      </c>
      <c r="F190" s="36">
        <f t="shared" ref="F190:F429" si="2">DATEDIF(E190,TODAY(),"M")</f>
        <v>1</v>
      </c>
      <c r="G190" s="121">
        <v>45684.0</v>
      </c>
      <c r="H190" s="36">
        <f t="shared" ref="H190:H429" si="3">DATEDIF(G190,TODAY(),"M")</f>
        <v>1</v>
      </c>
      <c r="I190" s="120" t="s">
        <v>39</v>
      </c>
      <c r="J190" s="35" t="s">
        <v>138</v>
      </c>
      <c r="K190" s="38"/>
      <c r="L190" s="39"/>
      <c r="M190" s="39"/>
      <c r="N190" s="35" t="s">
        <v>17</v>
      </c>
      <c r="O190" s="39"/>
      <c r="P190" s="61"/>
      <c r="Q190" s="61"/>
      <c r="R190" s="61"/>
      <c r="S190" s="61"/>
      <c r="T190" s="61"/>
      <c r="U190" s="80"/>
      <c r="V190" s="80"/>
      <c r="W190" s="80"/>
    </row>
    <row r="191">
      <c r="A191" s="34">
        <v>45705.0</v>
      </c>
      <c r="B191" s="34">
        <v>45716.0</v>
      </c>
      <c r="C191" s="120">
        <v>204699.0</v>
      </c>
      <c r="D191" s="120" t="s">
        <v>115</v>
      </c>
      <c r="E191" s="121">
        <v>45261.0</v>
      </c>
      <c r="F191" s="36">
        <f t="shared" si="2"/>
        <v>14</v>
      </c>
      <c r="G191" s="121">
        <v>45359.0</v>
      </c>
      <c r="H191" s="36">
        <f t="shared" si="3"/>
        <v>11</v>
      </c>
      <c r="I191" s="120" t="s">
        <v>39</v>
      </c>
      <c r="J191" s="35" t="s">
        <v>138</v>
      </c>
      <c r="K191" s="38"/>
      <c r="L191" s="39"/>
      <c r="M191" s="39"/>
      <c r="N191" s="35" t="s">
        <v>17</v>
      </c>
      <c r="O191" s="39"/>
      <c r="P191" s="61"/>
      <c r="Q191" s="61"/>
      <c r="R191" s="61"/>
      <c r="S191" s="61"/>
      <c r="T191" s="61"/>
      <c r="U191" s="80"/>
      <c r="V191" s="80"/>
      <c r="W191" s="80"/>
    </row>
    <row r="192">
      <c r="A192" s="34">
        <v>45705.0</v>
      </c>
      <c r="B192" s="34">
        <v>45716.0</v>
      </c>
      <c r="C192" s="120">
        <v>136255.0</v>
      </c>
      <c r="D192" s="120" t="s">
        <v>115</v>
      </c>
      <c r="E192" s="121">
        <v>44713.0</v>
      </c>
      <c r="F192" s="36">
        <f t="shared" si="2"/>
        <v>32</v>
      </c>
      <c r="G192" s="121">
        <v>44751.0</v>
      </c>
      <c r="H192" s="36">
        <f t="shared" si="3"/>
        <v>31</v>
      </c>
      <c r="I192" s="120" t="s">
        <v>47</v>
      </c>
      <c r="J192" s="39"/>
      <c r="K192" s="38"/>
      <c r="L192" s="39"/>
      <c r="M192" s="39"/>
      <c r="N192" s="35" t="s">
        <v>17</v>
      </c>
      <c r="O192" s="39"/>
      <c r="P192" s="61"/>
      <c r="Q192" s="61"/>
      <c r="R192" s="61"/>
      <c r="S192" s="61"/>
      <c r="T192" s="61"/>
      <c r="U192" s="80"/>
      <c r="V192" s="80"/>
      <c r="W192" s="80"/>
    </row>
    <row r="193">
      <c r="A193" s="34">
        <v>45705.0</v>
      </c>
      <c r="B193" s="34">
        <v>45716.0</v>
      </c>
      <c r="C193" s="120">
        <v>127832.0</v>
      </c>
      <c r="D193" s="120" t="s">
        <v>115</v>
      </c>
      <c r="E193" s="121">
        <v>44652.0</v>
      </c>
      <c r="F193" s="36">
        <f t="shared" si="2"/>
        <v>34</v>
      </c>
      <c r="G193" s="121">
        <v>44691.0</v>
      </c>
      <c r="H193" s="36">
        <f t="shared" si="3"/>
        <v>33</v>
      </c>
      <c r="I193" s="120" t="s">
        <v>62</v>
      </c>
      <c r="J193" s="39"/>
      <c r="K193" s="38"/>
      <c r="L193" s="39"/>
      <c r="M193" s="39"/>
      <c r="N193" s="35" t="s">
        <v>17</v>
      </c>
      <c r="O193" s="39"/>
      <c r="P193" s="61"/>
      <c r="Q193" s="61"/>
      <c r="R193" s="61"/>
      <c r="S193" s="61"/>
      <c r="T193" s="61"/>
      <c r="U193" s="80"/>
      <c r="V193" s="80"/>
      <c r="W193" s="80"/>
    </row>
    <row r="194">
      <c r="A194" s="34">
        <v>45705.0</v>
      </c>
      <c r="B194" s="34">
        <v>45716.0</v>
      </c>
      <c r="C194" s="120">
        <v>225908.0</v>
      </c>
      <c r="D194" s="120" t="s">
        <v>115</v>
      </c>
      <c r="E194" s="121">
        <v>44652.0</v>
      </c>
      <c r="F194" s="36">
        <f t="shared" si="2"/>
        <v>34</v>
      </c>
      <c r="G194" s="121">
        <v>45527.0</v>
      </c>
      <c r="H194" s="36">
        <f t="shared" si="3"/>
        <v>6</v>
      </c>
      <c r="I194" s="120" t="s">
        <v>39</v>
      </c>
      <c r="J194" s="35" t="s">
        <v>138</v>
      </c>
      <c r="K194" s="38"/>
      <c r="L194" s="39"/>
      <c r="M194" s="39"/>
      <c r="N194" s="35" t="s">
        <v>17</v>
      </c>
      <c r="O194" s="39"/>
      <c r="P194" s="61"/>
      <c r="Q194" s="61"/>
      <c r="R194" s="61"/>
      <c r="S194" s="61"/>
      <c r="T194" s="61"/>
      <c r="U194" s="80"/>
      <c r="V194" s="80"/>
      <c r="W194" s="80"/>
    </row>
    <row r="195">
      <c r="A195" s="34">
        <v>45705.0</v>
      </c>
      <c r="B195" s="34">
        <v>45716.0</v>
      </c>
      <c r="C195" s="120">
        <v>181752.0</v>
      </c>
      <c r="D195" s="120" t="s">
        <v>115</v>
      </c>
      <c r="E195" s="121">
        <v>45108.0</v>
      </c>
      <c r="F195" s="36">
        <f t="shared" si="2"/>
        <v>19</v>
      </c>
      <c r="G195" s="121">
        <v>45148.0</v>
      </c>
      <c r="H195" s="36">
        <f t="shared" si="3"/>
        <v>18</v>
      </c>
      <c r="I195" s="120" t="s">
        <v>49</v>
      </c>
      <c r="J195" s="35" t="s">
        <v>148</v>
      </c>
      <c r="K195" s="38"/>
      <c r="L195" s="39"/>
      <c r="M195" s="39"/>
      <c r="N195" s="35" t="s">
        <v>17</v>
      </c>
      <c r="O195" s="39"/>
      <c r="P195" s="61"/>
      <c r="Q195" s="61"/>
      <c r="R195" s="61"/>
      <c r="S195" s="61"/>
      <c r="T195" s="61"/>
      <c r="U195" s="80"/>
      <c r="V195" s="80"/>
      <c r="W195" s="80"/>
    </row>
    <row r="196">
      <c r="A196" s="34">
        <v>45705.0</v>
      </c>
      <c r="B196" s="34">
        <v>45716.0</v>
      </c>
      <c r="C196" s="120">
        <v>200599.0</v>
      </c>
      <c r="D196" s="120" t="s">
        <v>115</v>
      </c>
      <c r="E196" s="121">
        <v>45292.0</v>
      </c>
      <c r="F196" s="36">
        <f t="shared" si="2"/>
        <v>13</v>
      </c>
      <c r="G196" s="121">
        <v>45321.0</v>
      </c>
      <c r="H196" s="36">
        <f t="shared" si="3"/>
        <v>12</v>
      </c>
      <c r="I196" s="120" t="s">
        <v>39</v>
      </c>
      <c r="J196" s="35">
        <v>512.0</v>
      </c>
      <c r="K196" s="38"/>
      <c r="L196" s="39"/>
      <c r="M196" s="39"/>
      <c r="N196" s="35" t="s">
        <v>17</v>
      </c>
      <c r="O196" s="39"/>
      <c r="P196" s="61"/>
      <c r="Q196" s="61"/>
      <c r="R196" s="61"/>
      <c r="S196" s="61"/>
      <c r="T196" s="61"/>
      <c r="U196" s="80"/>
      <c r="V196" s="80"/>
      <c r="W196" s="80"/>
    </row>
    <row r="197">
      <c r="A197" s="34">
        <v>45705.0</v>
      </c>
      <c r="B197" s="34">
        <v>45716.0</v>
      </c>
      <c r="C197" s="120">
        <v>201052.0</v>
      </c>
      <c r="D197" s="120" t="s">
        <v>115</v>
      </c>
      <c r="E197" s="121">
        <v>45139.0</v>
      </c>
      <c r="F197" s="36">
        <f t="shared" si="2"/>
        <v>18</v>
      </c>
      <c r="G197" s="121">
        <v>45441.0</v>
      </c>
      <c r="H197" s="36">
        <f t="shared" si="3"/>
        <v>8</v>
      </c>
      <c r="I197" s="120" t="s">
        <v>62</v>
      </c>
      <c r="J197" s="39"/>
      <c r="K197" s="38"/>
      <c r="L197" s="39"/>
      <c r="M197" s="39"/>
      <c r="N197" s="35" t="s">
        <v>17</v>
      </c>
      <c r="O197" s="39"/>
      <c r="P197" s="61"/>
      <c r="Q197" s="61"/>
      <c r="R197" s="61"/>
      <c r="S197" s="61"/>
      <c r="T197" s="61"/>
      <c r="U197" s="80"/>
      <c r="V197" s="80"/>
      <c r="W197" s="80"/>
    </row>
    <row r="198">
      <c r="A198" s="34">
        <v>45705.0</v>
      </c>
      <c r="B198" s="34">
        <v>45716.0</v>
      </c>
      <c r="C198" s="120">
        <v>227420.0</v>
      </c>
      <c r="D198" s="120" t="s">
        <v>115</v>
      </c>
      <c r="E198" s="121">
        <v>45444.0</v>
      </c>
      <c r="F198" s="36">
        <f t="shared" si="2"/>
        <v>8</v>
      </c>
      <c r="G198" s="121">
        <v>45547.0</v>
      </c>
      <c r="H198" s="36">
        <f t="shared" si="3"/>
        <v>5</v>
      </c>
      <c r="I198" s="120" t="s">
        <v>62</v>
      </c>
      <c r="J198" s="39"/>
      <c r="K198" s="38"/>
      <c r="L198" s="39"/>
      <c r="M198" s="39"/>
      <c r="N198" s="35" t="s">
        <v>17</v>
      </c>
      <c r="O198" s="39"/>
      <c r="P198" s="61"/>
      <c r="Q198" s="61"/>
      <c r="R198" s="61"/>
      <c r="S198" s="61"/>
      <c r="T198" s="61"/>
      <c r="U198" s="80"/>
      <c r="V198" s="80"/>
      <c r="W198" s="80"/>
    </row>
    <row r="199">
      <c r="A199" s="34">
        <v>45705.0</v>
      </c>
      <c r="B199" s="34">
        <v>45716.0</v>
      </c>
      <c r="C199" s="120">
        <v>233954.0</v>
      </c>
      <c r="D199" s="120" t="s">
        <v>115</v>
      </c>
      <c r="E199" s="121">
        <v>45566.0</v>
      </c>
      <c r="F199" s="36">
        <f t="shared" si="2"/>
        <v>4</v>
      </c>
      <c r="G199" s="154">
        <v>45608.0</v>
      </c>
      <c r="H199" s="36">
        <f t="shared" si="3"/>
        <v>3</v>
      </c>
      <c r="I199" s="120" t="s">
        <v>62</v>
      </c>
      <c r="J199" s="39"/>
      <c r="K199" s="38"/>
      <c r="L199" s="39"/>
      <c r="M199" s="39"/>
      <c r="N199" s="35" t="s">
        <v>17</v>
      </c>
      <c r="O199" s="39"/>
      <c r="P199" s="61"/>
      <c r="Q199" s="61"/>
      <c r="R199" s="61"/>
      <c r="S199" s="61"/>
      <c r="T199" s="61"/>
      <c r="U199" s="80"/>
      <c r="V199" s="80"/>
      <c r="W199" s="80"/>
    </row>
    <row r="200">
      <c r="A200" s="34">
        <v>45705.0</v>
      </c>
      <c r="B200" s="34">
        <v>45716.0</v>
      </c>
      <c r="C200" s="120">
        <v>238167.0</v>
      </c>
      <c r="D200" s="120" t="s">
        <v>115</v>
      </c>
      <c r="E200" s="121">
        <v>45597.0</v>
      </c>
      <c r="F200" s="36">
        <f t="shared" si="2"/>
        <v>3</v>
      </c>
      <c r="G200" s="121">
        <v>45661.0</v>
      </c>
      <c r="H200" s="36">
        <f t="shared" si="3"/>
        <v>1</v>
      </c>
      <c r="I200" s="120" t="s">
        <v>39</v>
      </c>
      <c r="J200" s="35" t="s">
        <v>138</v>
      </c>
      <c r="K200" s="38"/>
      <c r="L200" s="39"/>
      <c r="M200" s="39"/>
      <c r="N200" s="35" t="s">
        <v>17</v>
      </c>
      <c r="O200" s="39"/>
      <c r="P200" s="61"/>
      <c r="Q200" s="61"/>
      <c r="R200" s="61"/>
      <c r="S200" s="61"/>
      <c r="T200" s="61"/>
      <c r="U200" s="80"/>
      <c r="V200" s="80"/>
      <c r="W200" s="80"/>
    </row>
    <row r="201">
      <c r="A201" s="34">
        <v>45705.0</v>
      </c>
      <c r="B201" s="34">
        <v>45716.0</v>
      </c>
      <c r="C201" s="120">
        <v>41500.0</v>
      </c>
      <c r="D201" s="120" t="s">
        <v>116</v>
      </c>
      <c r="E201" s="121">
        <v>43862.0</v>
      </c>
      <c r="F201" s="36">
        <f t="shared" si="2"/>
        <v>60</v>
      </c>
      <c r="G201" s="121">
        <v>43892.0</v>
      </c>
      <c r="H201" s="36">
        <f t="shared" si="3"/>
        <v>59</v>
      </c>
      <c r="I201" s="120" t="s">
        <v>43</v>
      </c>
      <c r="J201" s="39"/>
      <c r="K201" s="38"/>
      <c r="L201" s="39"/>
      <c r="M201" s="39"/>
      <c r="N201" s="35" t="s">
        <v>17</v>
      </c>
      <c r="O201" s="39"/>
      <c r="P201" s="61"/>
      <c r="Q201" s="61"/>
      <c r="R201" s="61"/>
      <c r="S201" s="61"/>
      <c r="T201" s="61"/>
      <c r="U201" s="80"/>
      <c r="V201" s="80"/>
      <c r="W201" s="80"/>
    </row>
    <row r="202">
      <c r="A202" s="34">
        <v>45705.0</v>
      </c>
      <c r="B202" s="34">
        <v>45716.0</v>
      </c>
      <c r="C202" s="120">
        <v>144475.0</v>
      </c>
      <c r="D202" s="120" t="s">
        <v>116</v>
      </c>
      <c r="E202" s="121">
        <v>44593.0</v>
      </c>
      <c r="F202" s="36">
        <f t="shared" si="2"/>
        <v>36</v>
      </c>
      <c r="G202" s="121">
        <v>44805.0</v>
      </c>
      <c r="H202" s="36">
        <f t="shared" si="3"/>
        <v>29</v>
      </c>
      <c r="I202" s="120" t="s">
        <v>62</v>
      </c>
      <c r="J202" s="39"/>
      <c r="K202" s="38"/>
      <c r="L202" s="39"/>
      <c r="M202" s="39"/>
      <c r="N202" s="35" t="s">
        <v>17</v>
      </c>
      <c r="O202" s="39"/>
      <c r="P202" s="61"/>
      <c r="Q202" s="61"/>
      <c r="R202" s="61"/>
      <c r="S202" s="61"/>
      <c r="T202" s="61"/>
      <c r="U202" s="80"/>
      <c r="V202" s="80"/>
      <c r="W202" s="80"/>
    </row>
    <row r="203">
      <c r="A203" s="34">
        <v>45705.0</v>
      </c>
      <c r="B203" s="34">
        <v>45716.0</v>
      </c>
      <c r="C203" s="120">
        <v>239364.0</v>
      </c>
      <c r="D203" s="120" t="s">
        <v>116</v>
      </c>
      <c r="E203" s="121">
        <v>45536.0</v>
      </c>
      <c r="F203" s="36">
        <f t="shared" si="2"/>
        <v>5</v>
      </c>
      <c r="G203" s="121">
        <v>45673.0</v>
      </c>
      <c r="H203" s="36">
        <f t="shared" si="3"/>
        <v>1</v>
      </c>
      <c r="I203" s="120" t="s">
        <v>62</v>
      </c>
      <c r="J203" s="39"/>
      <c r="K203" s="38"/>
      <c r="L203" s="39"/>
      <c r="M203" s="39"/>
      <c r="N203" s="35" t="s">
        <v>17</v>
      </c>
      <c r="O203" s="39"/>
      <c r="P203" s="61"/>
      <c r="Q203" s="61"/>
      <c r="R203" s="61"/>
      <c r="S203" s="61"/>
      <c r="T203" s="61"/>
      <c r="U203" s="80"/>
      <c r="V203" s="80"/>
      <c r="W203" s="80"/>
    </row>
    <row r="204">
      <c r="A204" s="34">
        <v>45705.0</v>
      </c>
      <c r="B204" s="34">
        <v>45716.0</v>
      </c>
      <c r="C204" s="120">
        <v>200424.0</v>
      </c>
      <c r="D204" s="120" t="s">
        <v>116</v>
      </c>
      <c r="E204" s="121">
        <v>45231.0</v>
      </c>
      <c r="F204" s="36">
        <f t="shared" si="2"/>
        <v>15</v>
      </c>
      <c r="G204" s="121">
        <v>45320.0</v>
      </c>
      <c r="H204" s="36">
        <f t="shared" si="3"/>
        <v>12</v>
      </c>
      <c r="I204" s="120" t="s">
        <v>62</v>
      </c>
      <c r="J204" s="39"/>
      <c r="K204" s="38"/>
      <c r="L204" s="39"/>
      <c r="M204" s="39"/>
      <c r="N204" s="35" t="s">
        <v>17</v>
      </c>
      <c r="O204" s="39"/>
      <c r="P204" s="61"/>
      <c r="Q204" s="61"/>
      <c r="R204" s="61"/>
      <c r="S204" s="61"/>
      <c r="T204" s="61"/>
      <c r="U204" s="80"/>
      <c r="V204" s="80"/>
      <c r="W204" s="80"/>
    </row>
    <row r="205">
      <c r="A205" s="34">
        <v>45705.0</v>
      </c>
      <c r="B205" s="34">
        <v>45716.0</v>
      </c>
      <c r="C205" s="120">
        <v>224352.0</v>
      </c>
      <c r="D205" s="120" t="s">
        <v>116</v>
      </c>
      <c r="E205" s="121">
        <v>45505.0</v>
      </c>
      <c r="F205" s="36">
        <f t="shared" si="2"/>
        <v>6</v>
      </c>
      <c r="G205" s="121">
        <v>45512.0</v>
      </c>
      <c r="H205" s="36">
        <f t="shared" si="3"/>
        <v>6</v>
      </c>
      <c r="I205" s="120" t="s">
        <v>62</v>
      </c>
      <c r="J205" s="39"/>
      <c r="K205" s="38"/>
      <c r="L205" s="39"/>
      <c r="M205" s="39"/>
      <c r="N205" s="35" t="s">
        <v>17</v>
      </c>
      <c r="O205" s="39"/>
      <c r="P205" s="61"/>
      <c r="Q205" s="61"/>
      <c r="R205" s="61"/>
      <c r="S205" s="61"/>
      <c r="T205" s="61"/>
      <c r="U205" s="80"/>
      <c r="V205" s="80"/>
      <c r="W205" s="80"/>
    </row>
    <row r="206">
      <c r="A206" s="34">
        <v>45705.0</v>
      </c>
      <c r="B206" s="34">
        <v>45716.0</v>
      </c>
      <c r="C206" s="120">
        <v>240595.0</v>
      </c>
      <c r="D206" s="120" t="s">
        <v>116</v>
      </c>
      <c r="E206" s="121">
        <v>45597.0</v>
      </c>
      <c r="F206" s="36">
        <f t="shared" si="2"/>
        <v>3</v>
      </c>
      <c r="G206" s="121">
        <v>45681.0</v>
      </c>
      <c r="H206" s="36">
        <f t="shared" si="3"/>
        <v>1</v>
      </c>
      <c r="I206" s="120" t="s">
        <v>265</v>
      </c>
      <c r="J206" s="39"/>
      <c r="K206" s="38"/>
      <c r="L206" s="39"/>
      <c r="M206" s="39"/>
      <c r="N206" s="35" t="s">
        <v>17</v>
      </c>
      <c r="O206" s="39"/>
      <c r="P206" s="61"/>
      <c r="Q206" s="61"/>
      <c r="R206" s="61"/>
      <c r="S206" s="61"/>
      <c r="T206" s="61"/>
      <c r="U206" s="80"/>
      <c r="V206" s="80"/>
      <c r="W206" s="80"/>
    </row>
    <row r="207">
      <c r="A207" s="34">
        <v>45705.0</v>
      </c>
      <c r="B207" s="34">
        <v>45716.0</v>
      </c>
      <c r="C207" s="120">
        <v>229959.0</v>
      </c>
      <c r="D207" s="120" t="s">
        <v>116</v>
      </c>
      <c r="E207" s="121">
        <v>45536.0</v>
      </c>
      <c r="F207" s="36">
        <f t="shared" si="2"/>
        <v>5</v>
      </c>
      <c r="G207" s="121">
        <v>45568.0</v>
      </c>
      <c r="H207" s="36">
        <f t="shared" si="3"/>
        <v>4</v>
      </c>
      <c r="I207" s="120" t="s">
        <v>39</v>
      </c>
      <c r="J207" s="35" t="s">
        <v>138</v>
      </c>
      <c r="K207" s="38"/>
      <c r="L207" s="39"/>
      <c r="M207" s="39"/>
      <c r="N207" s="35" t="s">
        <v>17</v>
      </c>
      <c r="O207" s="39"/>
      <c r="P207" s="61"/>
      <c r="Q207" s="61"/>
      <c r="R207" s="61"/>
      <c r="S207" s="61"/>
      <c r="T207" s="61"/>
      <c r="U207" s="80"/>
      <c r="V207" s="80"/>
      <c r="W207" s="80"/>
    </row>
    <row r="208">
      <c r="A208" s="34">
        <v>45705.0</v>
      </c>
      <c r="B208" s="34">
        <v>45716.0</v>
      </c>
      <c r="C208" s="120">
        <v>112482.0</v>
      </c>
      <c r="D208" s="120" t="s">
        <v>116</v>
      </c>
      <c r="E208" s="121">
        <v>44197.0</v>
      </c>
      <c r="F208" s="36">
        <f t="shared" si="2"/>
        <v>49</v>
      </c>
      <c r="G208" s="121">
        <v>44581.0</v>
      </c>
      <c r="H208" s="36">
        <f t="shared" si="3"/>
        <v>37</v>
      </c>
      <c r="I208" s="120" t="s">
        <v>67</v>
      </c>
      <c r="J208" s="39"/>
      <c r="K208" s="38"/>
      <c r="L208" s="39"/>
      <c r="M208" s="39"/>
      <c r="N208" s="35" t="s">
        <v>17</v>
      </c>
      <c r="O208" s="39"/>
      <c r="P208" s="61"/>
      <c r="Q208" s="61"/>
      <c r="R208" s="61"/>
      <c r="S208" s="61"/>
      <c r="T208" s="61"/>
      <c r="U208" s="80"/>
      <c r="V208" s="80"/>
      <c r="W208" s="80"/>
    </row>
    <row r="209">
      <c r="A209" s="34">
        <v>45705.0</v>
      </c>
      <c r="B209" s="34">
        <v>45716.0</v>
      </c>
      <c r="C209" s="120">
        <v>211827.0</v>
      </c>
      <c r="D209" s="120" t="s">
        <v>116</v>
      </c>
      <c r="E209" s="121">
        <v>44378.0</v>
      </c>
      <c r="F209" s="36">
        <f t="shared" si="2"/>
        <v>43</v>
      </c>
      <c r="G209" s="121">
        <v>45406.0</v>
      </c>
      <c r="H209" s="36">
        <f t="shared" si="3"/>
        <v>10</v>
      </c>
      <c r="I209" s="120" t="s">
        <v>67</v>
      </c>
      <c r="J209" s="39"/>
      <c r="K209" s="38"/>
      <c r="L209" s="39"/>
      <c r="M209" s="39"/>
      <c r="N209" s="35" t="s">
        <v>17</v>
      </c>
      <c r="O209" s="39"/>
      <c r="P209" s="61"/>
      <c r="Q209" s="61"/>
      <c r="R209" s="61"/>
      <c r="S209" s="61"/>
      <c r="T209" s="61"/>
      <c r="U209" s="80"/>
      <c r="V209" s="80"/>
      <c r="W209" s="80"/>
    </row>
    <row r="210">
      <c r="A210" s="34">
        <v>45705.0</v>
      </c>
      <c r="B210" s="34">
        <v>45716.0</v>
      </c>
      <c r="C210" s="120">
        <v>162162.0</v>
      </c>
      <c r="D210" s="120" t="s">
        <v>116</v>
      </c>
      <c r="E210" s="121">
        <v>44958.0</v>
      </c>
      <c r="F210" s="36">
        <f t="shared" si="2"/>
        <v>24</v>
      </c>
      <c r="G210" s="121">
        <v>44993.0</v>
      </c>
      <c r="H210" s="36">
        <f t="shared" si="3"/>
        <v>23</v>
      </c>
      <c r="I210" s="120" t="s">
        <v>39</v>
      </c>
      <c r="J210" s="35" t="s">
        <v>138</v>
      </c>
      <c r="K210" s="38"/>
      <c r="L210" s="39"/>
      <c r="M210" s="39"/>
      <c r="N210" s="35" t="s">
        <v>17</v>
      </c>
      <c r="O210" s="39"/>
      <c r="P210" s="61"/>
      <c r="Q210" s="61"/>
      <c r="R210" s="61"/>
      <c r="S210" s="61"/>
      <c r="T210" s="61"/>
      <c r="U210" s="80"/>
      <c r="V210" s="80"/>
      <c r="W210" s="80"/>
    </row>
    <row r="211">
      <c r="A211" s="34">
        <v>45705.0</v>
      </c>
      <c r="B211" s="34">
        <v>45716.0</v>
      </c>
      <c r="C211" s="120">
        <v>191621.0</v>
      </c>
      <c r="D211" s="120" t="s">
        <v>116</v>
      </c>
      <c r="E211" s="121">
        <v>45170.0</v>
      </c>
      <c r="F211" s="36">
        <f t="shared" si="2"/>
        <v>17</v>
      </c>
      <c r="G211" s="121">
        <v>45236.0</v>
      </c>
      <c r="H211" s="36">
        <f t="shared" si="3"/>
        <v>15</v>
      </c>
      <c r="I211" s="120" t="s">
        <v>39</v>
      </c>
      <c r="J211" s="35">
        <v>503.0</v>
      </c>
      <c r="K211" s="38"/>
      <c r="L211" s="39"/>
      <c r="M211" s="39"/>
      <c r="N211" s="35" t="s">
        <v>17</v>
      </c>
      <c r="O211" s="39"/>
      <c r="P211" s="61"/>
      <c r="Q211" s="61"/>
      <c r="R211" s="61"/>
      <c r="S211" s="61"/>
      <c r="T211" s="61"/>
      <c r="U211" s="80"/>
      <c r="V211" s="80"/>
      <c r="W211" s="80"/>
    </row>
    <row r="212">
      <c r="A212" s="34">
        <v>45705.0</v>
      </c>
      <c r="B212" s="34">
        <v>45716.0</v>
      </c>
      <c r="C212" s="120">
        <v>212245.0</v>
      </c>
      <c r="D212" s="120" t="s">
        <v>116</v>
      </c>
      <c r="E212" s="121">
        <v>45352.0</v>
      </c>
      <c r="F212" s="36">
        <f t="shared" si="2"/>
        <v>11</v>
      </c>
      <c r="G212" s="121">
        <v>45412.0</v>
      </c>
      <c r="H212" s="36">
        <f t="shared" si="3"/>
        <v>9</v>
      </c>
      <c r="I212" s="120" t="s">
        <v>39</v>
      </c>
      <c r="J212" s="35" t="s">
        <v>138</v>
      </c>
      <c r="K212" s="38"/>
      <c r="L212" s="39"/>
      <c r="M212" s="39"/>
      <c r="N212" s="35" t="s">
        <v>17</v>
      </c>
      <c r="O212" s="39"/>
      <c r="P212" s="61"/>
      <c r="Q212" s="61"/>
      <c r="R212" s="61"/>
      <c r="S212" s="61"/>
      <c r="T212" s="61"/>
      <c r="U212" s="80"/>
      <c r="V212" s="80"/>
      <c r="W212" s="80"/>
    </row>
    <row r="213">
      <c r="A213" s="34">
        <v>45705.0</v>
      </c>
      <c r="B213" s="34">
        <v>45716.0</v>
      </c>
      <c r="C213" s="120">
        <v>233245.0</v>
      </c>
      <c r="D213" s="120" t="s">
        <v>116</v>
      </c>
      <c r="E213" s="121">
        <v>44621.0</v>
      </c>
      <c r="F213" s="36">
        <f t="shared" si="2"/>
        <v>35</v>
      </c>
      <c r="G213" s="121">
        <v>45601.0</v>
      </c>
      <c r="H213" s="36">
        <f t="shared" si="3"/>
        <v>3</v>
      </c>
      <c r="I213" s="120" t="s">
        <v>39</v>
      </c>
      <c r="J213" s="35" t="s">
        <v>138</v>
      </c>
      <c r="K213" s="38"/>
      <c r="L213" s="39"/>
      <c r="M213" s="39"/>
      <c r="N213" s="35" t="s">
        <v>17</v>
      </c>
      <c r="O213" s="39"/>
      <c r="P213" s="61"/>
      <c r="Q213" s="61"/>
      <c r="R213" s="61"/>
      <c r="S213" s="61"/>
      <c r="T213" s="61"/>
      <c r="U213" s="80"/>
      <c r="V213" s="80"/>
      <c r="W213" s="80"/>
    </row>
    <row r="214">
      <c r="A214" s="34">
        <v>45705.0</v>
      </c>
      <c r="B214" s="34">
        <v>45716.0</v>
      </c>
      <c r="C214" s="120">
        <v>237078.0</v>
      </c>
      <c r="D214" s="120" t="s">
        <v>116</v>
      </c>
      <c r="E214" s="121">
        <v>45566.0</v>
      </c>
      <c r="F214" s="36">
        <f t="shared" si="2"/>
        <v>4</v>
      </c>
      <c r="G214" s="154">
        <v>45639.0</v>
      </c>
      <c r="H214" s="36">
        <f t="shared" si="3"/>
        <v>2</v>
      </c>
      <c r="I214" s="120" t="s">
        <v>39</v>
      </c>
      <c r="J214" s="35" t="s">
        <v>138</v>
      </c>
      <c r="K214" s="38"/>
      <c r="L214" s="39"/>
      <c r="M214" s="39"/>
      <c r="N214" s="35" t="s">
        <v>17</v>
      </c>
      <c r="O214" s="39"/>
      <c r="P214" s="61"/>
      <c r="Q214" s="61"/>
      <c r="R214" s="61"/>
      <c r="S214" s="61"/>
      <c r="T214" s="61"/>
      <c r="U214" s="80"/>
      <c r="V214" s="80"/>
      <c r="W214" s="80"/>
    </row>
    <row r="215">
      <c r="A215" s="34">
        <v>45705.0</v>
      </c>
      <c r="B215" s="34">
        <v>45716.0</v>
      </c>
      <c r="C215" s="120">
        <v>240354.0</v>
      </c>
      <c r="D215" s="120" t="s">
        <v>116</v>
      </c>
      <c r="E215" s="121">
        <v>45627.0</v>
      </c>
      <c r="F215" s="36">
        <f t="shared" si="2"/>
        <v>2</v>
      </c>
      <c r="G215" s="121">
        <v>45679.0</v>
      </c>
      <c r="H215" s="36">
        <f t="shared" si="3"/>
        <v>1</v>
      </c>
      <c r="I215" s="120" t="s">
        <v>62</v>
      </c>
      <c r="J215" s="39"/>
      <c r="K215" s="38"/>
      <c r="L215" s="39"/>
      <c r="M215" s="39"/>
      <c r="N215" s="35" t="s">
        <v>17</v>
      </c>
      <c r="O215" s="39"/>
      <c r="P215" s="61"/>
      <c r="Q215" s="61"/>
      <c r="R215" s="61"/>
      <c r="S215" s="61"/>
      <c r="T215" s="61"/>
      <c r="U215" s="80"/>
      <c r="V215" s="80"/>
      <c r="W215" s="80"/>
    </row>
    <row r="216">
      <c r="A216" s="34">
        <v>45705.0</v>
      </c>
      <c r="B216" s="34">
        <v>45716.0</v>
      </c>
      <c r="C216" s="120">
        <v>213877.0</v>
      </c>
      <c r="D216" s="120" t="s">
        <v>117</v>
      </c>
      <c r="E216" s="121">
        <v>45383.0</v>
      </c>
      <c r="F216" s="36">
        <f t="shared" si="2"/>
        <v>10</v>
      </c>
      <c r="G216" s="121">
        <v>45422.0</v>
      </c>
      <c r="H216" s="36">
        <f t="shared" si="3"/>
        <v>9</v>
      </c>
      <c r="I216" s="120" t="s">
        <v>39</v>
      </c>
      <c r="J216" s="35">
        <v>510.0</v>
      </c>
      <c r="K216" s="38"/>
      <c r="L216" s="39"/>
      <c r="M216" s="39"/>
      <c r="N216" s="35" t="s">
        <v>17</v>
      </c>
      <c r="O216" s="39"/>
      <c r="P216" s="61"/>
      <c r="Q216" s="61"/>
      <c r="R216" s="61"/>
      <c r="S216" s="61"/>
      <c r="T216" s="61"/>
      <c r="U216" s="80"/>
      <c r="V216" s="80"/>
      <c r="W216" s="80"/>
    </row>
    <row r="217">
      <c r="A217" s="34">
        <v>45705.0</v>
      </c>
      <c r="B217" s="34">
        <v>45716.0</v>
      </c>
      <c r="C217" s="120">
        <v>129829.0</v>
      </c>
      <c r="D217" s="120" t="s">
        <v>117</v>
      </c>
      <c r="E217" s="121">
        <v>44652.0</v>
      </c>
      <c r="F217" s="36">
        <f t="shared" si="2"/>
        <v>34</v>
      </c>
      <c r="G217" s="121">
        <v>44704.0</v>
      </c>
      <c r="H217" s="36">
        <f t="shared" si="3"/>
        <v>33</v>
      </c>
      <c r="I217" s="120" t="s">
        <v>46</v>
      </c>
      <c r="J217" s="39"/>
      <c r="K217" s="38"/>
      <c r="L217" s="39"/>
      <c r="M217" s="39"/>
      <c r="N217" s="35" t="s">
        <v>17</v>
      </c>
      <c r="O217" s="39"/>
      <c r="P217" s="61"/>
      <c r="Q217" s="61"/>
      <c r="R217" s="61"/>
      <c r="S217" s="61"/>
      <c r="T217" s="61"/>
      <c r="U217" s="80"/>
      <c r="V217" s="80"/>
      <c r="W217" s="80"/>
    </row>
    <row r="218">
      <c r="A218" s="34">
        <v>45705.0</v>
      </c>
      <c r="B218" s="34">
        <v>45716.0</v>
      </c>
      <c r="C218" s="120">
        <v>66088.0</v>
      </c>
      <c r="D218" s="120" t="s">
        <v>117</v>
      </c>
      <c r="E218" s="121">
        <v>44013.0</v>
      </c>
      <c r="F218" s="36">
        <f t="shared" si="2"/>
        <v>55</v>
      </c>
      <c r="G218" s="121">
        <v>44107.0</v>
      </c>
      <c r="H218" s="36">
        <f t="shared" si="3"/>
        <v>52</v>
      </c>
      <c r="I218" s="120" t="s">
        <v>39</v>
      </c>
      <c r="J218" s="35"/>
      <c r="K218" s="38"/>
      <c r="L218" s="39"/>
      <c r="M218" s="39"/>
      <c r="N218" s="35" t="s">
        <v>17</v>
      </c>
      <c r="O218" s="39"/>
      <c r="P218" s="61"/>
      <c r="Q218" s="61"/>
      <c r="R218" s="61"/>
      <c r="S218" s="61"/>
      <c r="T218" s="61"/>
      <c r="U218" s="80"/>
      <c r="V218" s="80"/>
      <c r="W218" s="80"/>
    </row>
    <row r="219">
      <c r="A219" s="34">
        <v>45705.0</v>
      </c>
      <c r="B219" s="34">
        <v>45716.0</v>
      </c>
      <c r="C219" s="120">
        <v>192734.0</v>
      </c>
      <c r="D219" s="120" t="s">
        <v>117</v>
      </c>
      <c r="E219" s="121">
        <v>45200.0</v>
      </c>
      <c r="F219" s="36">
        <f t="shared" si="2"/>
        <v>16</v>
      </c>
      <c r="G219" s="154">
        <v>45244.0</v>
      </c>
      <c r="H219" s="36">
        <f t="shared" si="3"/>
        <v>15</v>
      </c>
      <c r="I219" s="120" t="s">
        <v>39</v>
      </c>
      <c r="J219" s="35">
        <v>535.0</v>
      </c>
      <c r="K219" s="38"/>
      <c r="L219" s="39"/>
      <c r="M219" s="39"/>
      <c r="N219" s="35" t="s">
        <v>17</v>
      </c>
      <c r="O219" s="39"/>
      <c r="P219" s="61"/>
      <c r="Q219" s="61"/>
      <c r="R219" s="61"/>
      <c r="S219" s="61"/>
      <c r="T219" s="61"/>
      <c r="U219" s="80"/>
      <c r="V219" s="80"/>
      <c r="W219" s="80"/>
    </row>
    <row r="220">
      <c r="A220" s="34">
        <v>45705.0</v>
      </c>
      <c r="B220" s="34">
        <v>45716.0</v>
      </c>
      <c r="C220" s="120">
        <v>233074.0</v>
      </c>
      <c r="D220" s="120" t="s">
        <v>117</v>
      </c>
      <c r="E220" s="121">
        <v>45474.0</v>
      </c>
      <c r="F220" s="36">
        <f t="shared" si="2"/>
        <v>7</v>
      </c>
      <c r="G220" s="121">
        <v>45597.0</v>
      </c>
      <c r="H220" s="36">
        <f t="shared" si="3"/>
        <v>3</v>
      </c>
      <c r="I220" s="120" t="s">
        <v>39</v>
      </c>
      <c r="J220" s="35" t="s">
        <v>138</v>
      </c>
      <c r="K220" s="38"/>
      <c r="L220" s="39"/>
      <c r="M220" s="39"/>
      <c r="N220" s="35" t="s">
        <v>17</v>
      </c>
      <c r="O220" s="39"/>
      <c r="P220" s="61"/>
      <c r="Q220" s="61"/>
      <c r="R220" s="61"/>
      <c r="S220" s="61"/>
      <c r="T220" s="61"/>
      <c r="U220" s="80"/>
      <c r="V220" s="80"/>
      <c r="W220" s="80"/>
    </row>
    <row r="221">
      <c r="A221" s="34">
        <v>45705.0</v>
      </c>
      <c r="B221" s="34">
        <v>45716.0</v>
      </c>
      <c r="C221" s="120">
        <v>181340.0</v>
      </c>
      <c r="D221" s="120" t="s">
        <v>117</v>
      </c>
      <c r="E221" s="121">
        <v>45108.0</v>
      </c>
      <c r="F221" s="36">
        <f t="shared" si="2"/>
        <v>19</v>
      </c>
      <c r="G221" s="121">
        <v>45164.0</v>
      </c>
      <c r="H221" s="36">
        <f t="shared" si="3"/>
        <v>18</v>
      </c>
      <c r="I221" s="120" t="s">
        <v>39</v>
      </c>
      <c r="J221" s="35">
        <v>535.0</v>
      </c>
      <c r="K221" s="38"/>
      <c r="L221" s="39"/>
      <c r="M221" s="39"/>
      <c r="N221" s="35" t="s">
        <v>17</v>
      </c>
      <c r="O221" s="39"/>
      <c r="P221" s="61"/>
      <c r="Q221" s="61"/>
      <c r="R221" s="61"/>
      <c r="S221" s="61"/>
      <c r="T221" s="61"/>
      <c r="U221" s="80"/>
      <c r="V221" s="80"/>
      <c r="W221" s="80"/>
    </row>
    <row r="222">
      <c r="A222" s="34">
        <v>45705.0</v>
      </c>
      <c r="B222" s="34">
        <v>45716.0</v>
      </c>
      <c r="C222" s="120">
        <v>177787.0</v>
      </c>
      <c r="D222" s="120" t="s">
        <v>117</v>
      </c>
      <c r="E222" s="121">
        <v>44986.0</v>
      </c>
      <c r="F222" s="36">
        <f t="shared" si="2"/>
        <v>23</v>
      </c>
      <c r="G222" s="121">
        <v>45115.0</v>
      </c>
      <c r="H222" s="36">
        <f t="shared" si="3"/>
        <v>19</v>
      </c>
      <c r="I222" s="120" t="s">
        <v>39</v>
      </c>
      <c r="J222" s="35">
        <v>504.0</v>
      </c>
      <c r="K222" s="38"/>
      <c r="L222" s="39"/>
      <c r="M222" s="39"/>
      <c r="N222" s="35" t="s">
        <v>17</v>
      </c>
      <c r="O222" s="39"/>
      <c r="P222" s="61"/>
      <c r="Q222" s="61"/>
      <c r="R222" s="61"/>
      <c r="S222" s="61"/>
      <c r="T222" s="61"/>
      <c r="U222" s="80"/>
      <c r="V222" s="80"/>
      <c r="W222" s="80"/>
    </row>
    <row r="223">
      <c r="A223" s="34">
        <v>45705.0</v>
      </c>
      <c r="B223" s="34">
        <v>45716.0</v>
      </c>
      <c r="C223" s="120">
        <v>202280.0</v>
      </c>
      <c r="D223" s="120" t="s">
        <v>117</v>
      </c>
      <c r="E223" s="121">
        <v>45292.0</v>
      </c>
      <c r="F223" s="36">
        <f t="shared" si="2"/>
        <v>13</v>
      </c>
      <c r="G223" s="121">
        <v>45336.0</v>
      </c>
      <c r="H223" s="36">
        <f t="shared" si="3"/>
        <v>12</v>
      </c>
      <c r="I223" s="120" t="s">
        <v>49</v>
      </c>
      <c r="J223" s="35">
        <v>210.0</v>
      </c>
      <c r="K223" s="38"/>
      <c r="L223" s="39"/>
      <c r="M223" s="39"/>
      <c r="N223" s="35" t="s">
        <v>17</v>
      </c>
      <c r="O223" s="39"/>
      <c r="P223" s="61"/>
      <c r="Q223" s="61"/>
      <c r="R223" s="61"/>
      <c r="S223" s="61"/>
      <c r="T223" s="61"/>
      <c r="U223" s="80"/>
      <c r="V223" s="80"/>
      <c r="W223" s="80"/>
    </row>
    <row r="224">
      <c r="A224" s="34">
        <v>45710.0</v>
      </c>
      <c r="B224" s="34">
        <v>45714.0</v>
      </c>
      <c r="C224" s="120">
        <v>162477.0</v>
      </c>
      <c r="D224" s="120" t="s">
        <v>117</v>
      </c>
      <c r="E224" s="121">
        <v>45323.0</v>
      </c>
      <c r="F224" s="36">
        <f t="shared" si="2"/>
        <v>12</v>
      </c>
      <c r="G224" s="121">
        <v>45362.0</v>
      </c>
      <c r="H224" s="36">
        <f t="shared" si="3"/>
        <v>11</v>
      </c>
      <c r="I224" s="120" t="s">
        <v>62</v>
      </c>
      <c r="J224" s="35">
        <v>101.0</v>
      </c>
      <c r="K224" s="48">
        <v>9500.0</v>
      </c>
      <c r="L224" s="39"/>
      <c r="M224" s="34">
        <v>45713.0</v>
      </c>
      <c r="N224" s="35" t="s">
        <v>21</v>
      </c>
      <c r="O224" s="35" t="s">
        <v>802</v>
      </c>
      <c r="P224" s="61"/>
      <c r="Q224" s="61"/>
      <c r="R224" s="61"/>
      <c r="S224" s="61"/>
      <c r="T224" s="61"/>
      <c r="U224" s="80"/>
      <c r="V224" s="80"/>
      <c r="W224" s="80"/>
    </row>
    <row r="225">
      <c r="A225" s="34">
        <v>45705.0</v>
      </c>
      <c r="B225" s="34">
        <v>45716.0</v>
      </c>
      <c r="C225" s="120">
        <v>211096.0</v>
      </c>
      <c r="D225" s="120" t="s">
        <v>117</v>
      </c>
      <c r="E225" s="121">
        <v>45352.0</v>
      </c>
      <c r="F225" s="36">
        <f t="shared" si="2"/>
        <v>11</v>
      </c>
      <c r="G225" s="121">
        <v>45402.0</v>
      </c>
      <c r="H225" s="36">
        <f t="shared" si="3"/>
        <v>10</v>
      </c>
      <c r="I225" s="120" t="s">
        <v>39</v>
      </c>
      <c r="J225" s="35">
        <v>514.0</v>
      </c>
      <c r="K225" s="38"/>
      <c r="L225" s="39"/>
      <c r="M225" s="39"/>
      <c r="N225" s="35" t="s">
        <v>17</v>
      </c>
      <c r="O225" s="39"/>
      <c r="P225" s="61"/>
      <c r="Q225" s="61"/>
      <c r="R225" s="61"/>
      <c r="S225" s="61"/>
      <c r="T225" s="61"/>
      <c r="U225" s="80"/>
      <c r="V225" s="80"/>
      <c r="W225" s="80"/>
    </row>
    <row r="226">
      <c r="A226" s="34">
        <v>45705.0</v>
      </c>
      <c r="B226" s="34">
        <v>45716.0</v>
      </c>
      <c r="C226" s="120">
        <v>218133.0</v>
      </c>
      <c r="D226" s="120" t="s">
        <v>117</v>
      </c>
      <c r="E226" s="121">
        <v>45444.0</v>
      </c>
      <c r="F226" s="36">
        <f t="shared" si="2"/>
        <v>8</v>
      </c>
      <c r="G226" s="121">
        <v>45460.0</v>
      </c>
      <c r="H226" s="36">
        <f t="shared" si="3"/>
        <v>8</v>
      </c>
      <c r="I226" s="120" t="s">
        <v>62</v>
      </c>
      <c r="J226" s="39"/>
      <c r="K226" s="38"/>
      <c r="L226" s="39"/>
      <c r="M226" s="39"/>
      <c r="N226" s="35" t="s">
        <v>17</v>
      </c>
      <c r="O226" s="39"/>
      <c r="P226" s="61"/>
      <c r="Q226" s="61"/>
      <c r="R226" s="61"/>
      <c r="S226" s="61"/>
      <c r="T226" s="61"/>
      <c r="U226" s="80"/>
      <c r="V226" s="80"/>
      <c r="W226" s="80"/>
    </row>
    <row r="227">
      <c r="A227" s="34">
        <v>45705.0</v>
      </c>
      <c r="B227" s="34">
        <v>45716.0</v>
      </c>
      <c r="C227" s="120">
        <v>228987.0</v>
      </c>
      <c r="D227" s="120" t="s">
        <v>117</v>
      </c>
      <c r="E227" s="121">
        <v>45474.0</v>
      </c>
      <c r="F227" s="36">
        <f t="shared" si="2"/>
        <v>7</v>
      </c>
      <c r="G227" s="121">
        <v>45559.0</v>
      </c>
      <c r="H227" s="36">
        <f t="shared" si="3"/>
        <v>5</v>
      </c>
      <c r="I227" s="120" t="s">
        <v>39</v>
      </c>
      <c r="J227" s="35"/>
      <c r="K227" s="38"/>
      <c r="L227" s="39"/>
      <c r="M227" s="39"/>
      <c r="N227" s="35" t="s">
        <v>17</v>
      </c>
      <c r="O227" s="39"/>
      <c r="P227" s="61"/>
      <c r="Q227" s="61"/>
      <c r="R227" s="61"/>
      <c r="S227" s="61"/>
      <c r="T227" s="61"/>
      <c r="U227" s="80"/>
      <c r="V227" s="80"/>
      <c r="W227" s="80"/>
    </row>
    <row r="228">
      <c r="A228" s="34">
        <v>45705.0</v>
      </c>
      <c r="B228" s="34">
        <v>45716.0</v>
      </c>
      <c r="C228" s="120">
        <v>233520.0</v>
      </c>
      <c r="D228" s="120" t="s">
        <v>117</v>
      </c>
      <c r="E228" s="121">
        <v>45566.0</v>
      </c>
      <c r="F228" s="36">
        <f t="shared" si="2"/>
        <v>4</v>
      </c>
      <c r="G228" s="121">
        <v>45602.0</v>
      </c>
      <c r="H228" s="36">
        <f t="shared" si="3"/>
        <v>3</v>
      </c>
      <c r="I228" s="120" t="s">
        <v>268</v>
      </c>
      <c r="J228" s="39"/>
      <c r="K228" s="38"/>
      <c r="L228" s="39"/>
      <c r="M228" s="39"/>
      <c r="N228" s="35" t="s">
        <v>17</v>
      </c>
      <c r="O228" s="39"/>
      <c r="P228" s="61"/>
      <c r="Q228" s="61"/>
      <c r="R228" s="61"/>
      <c r="S228" s="61"/>
      <c r="T228" s="61"/>
      <c r="U228" s="80"/>
      <c r="V228" s="80"/>
      <c r="W228" s="80"/>
    </row>
    <row r="229">
      <c r="A229" s="34">
        <v>45705.0</v>
      </c>
      <c r="B229" s="34">
        <v>45716.0</v>
      </c>
      <c r="C229" s="120">
        <v>236984.0</v>
      </c>
      <c r="D229" s="120" t="s">
        <v>117</v>
      </c>
      <c r="E229" s="121">
        <v>45627.0</v>
      </c>
      <c r="F229" s="36">
        <f t="shared" si="2"/>
        <v>2</v>
      </c>
      <c r="G229" s="154">
        <v>45639.0</v>
      </c>
      <c r="H229" s="36">
        <f t="shared" si="3"/>
        <v>2</v>
      </c>
      <c r="I229" s="120" t="s">
        <v>268</v>
      </c>
      <c r="J229" s="39"/>
      <c r="K229" s="38"/>
      <c r="L229" s="39"/>
      <c r="M229" s="39"/>
      <c r="N229" s="35" t="s">
        <v>17</v>
      </c>
      <c r="O229" s="39"/>
      <c r="P229" s="61"/>
      <c r="Q229" s="61"/>
      <c r="R229" s="61"/>
      <c r="S229" s="61"/>
      <c r="T229" s="61"/>
      <c r="U229" s="80"/>
      <c r="V229" s="80"/>
      <c r="W229" s="80"/>
    </row>
    <row r="230">
      <c r="A230" s="34">
        <v>45705.0</v>
      </c>
      <c r="B230" s="34">
        <v>45716.0</v>
      </c>
      <c r="C230" s="120">
        <v>239214.0</v>
      </c>
      <c r="D230" s="120" t="s">
        <v>117</v>
      </c>
      <c r="E230" s="121">
        <v>45597.0</v>
      </c>
      <c r="F230" s="36">
        <f t="shared" si="2"/>
        <v>3</v>
      </c>
      <c r="G230" s="121">
        <v>45670.0</v>
      </c>
      <c r="H230" s="36">
        <f t="shared" si="3"/>
        <v>1</v>
      </c>
      <c r="I230" s="120" t="s">
        <v>268</v>
      </c>
      <c r="J230" s="39"/>
      <c r="K230" s="38"/>
      <c r="L230" s="39"/>
      <c r="M230" s="39"/>
      <c r="N230" s="35" t="s">
        <v>17</v>
      </c>
      <c r="O230" s="39"/>
      <c r="P230" s="61"/>
      <c r="Q230" s="61"/>
      <c r="R230" s="61"/>
      <c r="S230" s="61"/>
      <c r="T230" s="61"/>
      <c r="U230" s="80"/>
      <c r="V230" s="80"/>
      <c r="W230" s="80"/>
    </row>
    <row r="231">
      <c r="A231" s="34">
        <v>45705.0</v>
      </c>
      <c r="B231" s="34">
        <v>45716.0</v>
      </c>
      <c r="C231" s="120">
        <v>241104.0</v>
      </c>
      <c r="D231" s="120" t="s">
        <v>117</v>
      </c>
      <c r="E231" s="121">
        <v>45627.0</v>
      </c>
      <c r="F231" s="36">
        <f t="shared" si="2"/>
        <v>2</v>
      </c>
      <c r="G231" s="121">
        <v>45686.0</v>
      </c>
      <c r="H231" s="36">
        <f t="shared" si="3"/>
        <v>0</v>
      </c>
      <c r="I231" s="120" t="s">
        <v>39</v>
      </c>
      <c r="J231" s="35" t="s">
        <v>138</v>
      </c>
      <c r="K231" s="38"/>
      <c r="L231" s="39"/>
      <c r="M231" s="39"/>
      <c r="N231" s="35" t="s">
        <v>17</v>
      </c>
      <c r="O231" s="39"/>
      <c r="P231" s="61"/>
      <c r="Q231" s="61"/>
      <c r="R231" s="61"/>
      <c r="S231" s="61"/>
      <c r="T231" s="61"/>
      <c r="U231" s="80"/>
      <c r="V231" s="80"/>
      <c r="W231" s="80"/>
    </row>
    <row r="232">
      <c r="A232" s="34">
        <v>45705.0</v>
      </c>
      <c r="B232" s="34">
        <v>45716.0</v>
      </c>
      <c r="C232" s="120">
        <v>62787.0</v>
      </c>
      <c r="D232" s="120" t="s">
        <v>125</v>
      </c>
      <c r="E232" s="121">
        <v>44013.0</v>
      </c>
      <c r="F232" s="36">
        <f t="shared" si="2"/>
        <v>55</v>
      </c>
      <c r="G232" s="121">
        <v>44071.0</v>
      </c>
      <c r="H232" s="36">
        <f t="shared" si="3"/>
        <v>54</v>
      </c>
      <c r="I232" s="120" t="s">
        <v>49</v>
      </c>
      <c r="J232" s="35" t="s">
        <v>138</v>
      </c>
      <c r="K232" s="38"/>
      <c r="L232" s="39"/>
      <c r="M232" s="39"/>
      <c r="N232" s="35" t="s">
        <v>17</v>
      </c>
      <c r="O232" s="39"/>
      <c r="P232" s="61"/>
      <c r="Q232" s="61"/>
      <c r="R232" s="61"/>
      <c r="S232" s="61"/>
      <c r="T232" s="61"/>
      <c r="U232" s="80"/>
      <c r="V232" s="80"/>
      <c r="W232" s="80"/>
    </row>
    <row r="233">
      <c r="A233" s="34">
        <v>45705.0</v>
      </c>
      <c r="B233" s="34">
        <v>45707.0</v>
      </c>
      <c r="C233" s="120">
        <v>153894.0</v>
      </c>
      <c r="D233" s="120" t="s">
        <v>125</v>
      </c>
      <c r="E233" s="121">
        <v>44774.0</v>
      </c>
      <c r="F233" s="36">
        <f t="shared" si="2"/>
        <v>30</v>
      </c>
      <c r="G233" s="154">
        <v>44909.0</v>
      </c>
      <c r="H233" s="36">
        <f t="shared" si="3"/>
        <v>26</v>
      </c>
      <c r="I233" s="120" t="s">
        <v>62</v>
      </c>
      <c r="J233" s="39"/>
      <c r="K233" s="38"/>
      <c r="L233" s="39"/>
      <c r="M233" s="39"/>
      <c r="N233" s="35" t="s">
        <v>21</v>
      </c>
      <c r="O233" s="39"/>
      <c r="P233" s="61"/>
      <c r="Q233" s="61"/>
      <c r="R233" s="61"/>
      <c r="S233" s="61"/>
      <c r="T233" s="61"/>
      <c r="U233" s="80"/>
      <c r="V233" s="80"/>
      <c r="W233" s="80"/>
    </row>
    <row r="234">
      <c r="A234" s="34">
        <v>45705.0</v>
      </c>
      <c r="B234" s="34">
        <v>45716.0</v>
      </c>
      <c r="C234" s="120">
        <v>211279.0</v>
      </c>
      <c r="D234" s="120" t="s">
        <v>125</v>
      </c>
      <c r="E234" s="121">
        <v>45323.0</v>
      </c>
      <c r="F234" s="36">
        <f t="shared" si="2"/>
        <v>12</v>
      </c>
      <c r="G234" s="121">
        <v>45414.0</v>
      </c>
      <c r="H234" s="36">
        <f t="shared" si="3"/>
        <v>9</v>
      </c>
      <c r="I234" s="120" t="s">
        <v>62</v>
      </c>
      <c r="J234" s="39"/>
      <c r="K234" s="38"/>
      <c r="L234" s="39"/>
      <c r="M234" s="39"/>
      <c r="N234" s="35" t="s">
        <v>17</v>
      </c>
      <c r="O234" s="39"/>
      <c r="P234" s="61"/>
      <c r="Q234" s="61"/>
      <c r="R234" s="61"/>
      <c r="S234" s="61"/>
      <c r="T234" s="61"/>
      <c r="U234" s="80"/>
      <c r="V234" s="80"/>
      <c r="W234" s="80"/>
    </row>
    <row r="235">
      <c r="A235" s="34">
        <v>45705.0</v>
      </c>
      <c r="B235" s="34">
        <v>45716.0</v>
      </c>
      <c r="C235" s="120">
        <v>202487.0</v>
      </c>
      <c r="D235" s="120" t="s">
        <v>125</v>
      </c>
      <c r="E235" s="121">
        <v>45292.0</v>
      </c>
      <c r="F235" s="36">
        <f t="shared" si="2"/>
        <v>13</v>
      </c>
      <c r="G235" s="121">
        <v>45337.0</v>
      </c>
      <c r="H235" s="36">
        <f t="shared" si="3"/>
        <v>12</v>
      </c>
      <c r="I235" s="120" t="s">
        <v>118</v>
      </c>
      <c r="J235" s="39"/>
      <c r="K235" s="38"/>
      <c r="L235" s="39"/>
      <c r="M235" s="39"/>
      <c r="N235" s="35" t="s">
        <v>17</v>
      </c>
      <c r="O235" s="39"/>
      <c r="P235" s="61"/>
      <c r="Q235" s="61"/>
      <c r="R235" s="61"/>
      <c r="S235" s="61"/>
      <c r="T235" s="61"/>
      <c r="U235" s="80"/>
      <c r="V235" s="80"/>
      <c r="W235" s="80"/>
    </row>
    <row r="236">
      <c r="A236" s="34">
        <v>45705.0</v>
      </c>
      <c r="B236" s="34">
        <v>45716.0</v>
      </c>
      <c r="C236" s="120">
        <v>217960.0</v>
      </c>
      <c r="D236" s="120" t="s">
        <v>125</v>
      </c>
      <c r="E236" s="121">
        <v>45413.0</v>
      </c>
      <c r="F236" s="36">
        <f t="shared" si="2"/>
        <v>9</v>
      </c>
      <c r="G236" s="121">
        <v>45457.0</v>
      </c>
      <c r="H236" s="36">
        <f t="shared" si="3"/>
        <v>8</v>
      </c>
      <c r="I236" s="120" t="s">
        <v>62</v>
      </c>
      <c r="J236" s="39"/>
      <c r="K236" s="38"/>
      <c r="L236" s="39"/>
      <c r="M236" s="39"/>
      <c r="N236" s="35" t="s">
        <v>17</v>
      </c>
      <c r="O236" s="39"/>
      <c r="P236" s="61"/>
      <c r="Q236" s="61"/>
      <c r="R236" s="61"/>
      <c r="S236" s="61"/>
      <c r="T236" s="61"/>
      <c r="U236" s="80"/>
      <c r="V236" s="80"/>
      <c r="W236" s="80"/>
    </row>
    <row r="237">
      <c r="A237" s="34">
        <v>45705.0</v>
      </c>
      <c r="B237" s="34">
        <v>45714.0</v>
      </c>
      <c r="C237" s="120">
        <v>210073.0</v>
      </c>
      <c r="D237" s="120" t="s">
        <v>125</v>
      </c>
      <c r="E237" s="121">
        <v>45383.0</v>
      </c>
      <c r="F237" s="36">
        <f t="shared" si="2"/>
        <v>10</v>
      </c>
      <c r="G237" s="121">
        <v>45441.0</v>
      </c>
      <c r="H237" s="36">
        <f t="shared" si="3"/>
        <v>8</v>
      </c>
      <c r="I237" s="120" t="s">
        <v>62</v>
      </c>
      <c r="J237" s="35">
        <v>106.0</v>
      </c>
      <c r="K237" s="48">
        <v>8000.0</v>
      </c>
      <c r="L237" s="39"/>
      <c r="M237" s="34">
        <v>45714.0</v>
      </c>
      <c r="N237" s="35" t="s">
        <v>15</v>
      </c>
      <c r="O237" s="35" t="s">
        <v>55</v>
      </c>
      <c r="P237" s="61"/>
      <c r="Q237" s="61"/>
      <c r="R237" s="61"/>
      <c r="S237" s="61"/>
      <c r="T237" s="61"/>
      <c r="U237" s="80"/>
      <c r="V237" s="80"/>
      <c r="W237" s="80"/>
    </row>
    <row r="238">
      <c r="A238" s="34">
        <v>45705.0</v>
      </c>
      <c r="B238" s="34">
        <v>45716.0</v>
      </c>
      <c r="C238" s="120">
        <v>150077.0</v>
      </c>
      <c r="D238" s="120" t="s">
        <v>125</v>
      </c>
      <c r="E238" s="121">
        <v>44743.0</v>
      </c>
      <c r="F238" s="36">
        <f t="shared" si="2"/>
        <v>31</v>
      </c>
      <c r="G238" s="121">
        <v>44872.0</v>
      </c>
      <c r="H238" s="36">
        <f t="shared" si="3"/>
        <v>27</v>
      </c>
      <c r="I238" s="120" t="s">
        <v>62</v>
      </c>
      <c r="J238" s="39"/>
      <c r="K238" s="38"/>
      <c r="L238" s="39"/>
      <c r="M238" s="39"/>
      <c r="N238" s="35" t="s">
        <v>17</v>
      </c>
      <c r="O238" s="39"/>
      <c r="P238" s="61"/>
      <c r="Q238" s="61"/>
      <c r="R238" s="61"/>
      <c r="S238" s="61"/>
      <c r="T238" s="61"/>
      <c r="U238" s="80"/>
      <c r="V238" s="80"/>
      <c r="W238" s="80"/>
    </row>
    <row r="239">
      <c r="A239" s="34">
        <v>45705.0</v>
      </c>
      <c r="B239" s="34">
        <v>45714.0</v>
      </c>
      <c r="C239" s="120">
        <v>237904.0</v>
      </c>
      <c r="D239" s="120" t="s">
        <v>125</v>
      </c>
      <c r="E239" s="121">
        <v>45536.0</v>
      </c>
      <c r="F239" s="36">
        <f t="shared" si="2"/>
        <v>5</v>
      </c>
      <c r="G239" s="154">
        <v>45656.0</v>
      </c>
      <c r="H239" s="36">
        <f t="shared" si="3"/>
        <v>1</v>
      </c>
      <c r="I239" s="120" t="s">
        <v>268</v>
      </c>
      <c r="J239" s="35" t="s">
        <v>246</v>
      </c>
      <c r="K239" s="48">
        <v>20000.0</v>
      </c>
      <c r="L239" s="39"/>
      <c r="M239" s="34">
        <v>45714.0</v>
      </c>
      <c r="N239" s="35" t="s">
        <v>15</v>
      </c>
      <c r="O239" s="35" t="s">
        <v>55</v>
      </c>
      <c r="P239" s="61"/>
      <c r="Q239" s="61"/>
      <c r="R239" s="61"/>
      <c r="S239" s="61"/>
      <c r="T239" s="61"/>
      <c r="U239" s="80"/>
      <c r="V239" s="80"/>
      <c r="W239" s="80"/>
    </row>
    <row r="240">
      <c r="A240" s="34">
        <v>45705.0</v>
      </c>
      <c r="B240" s="34">
        <v>45716.0</v>
      </c>
      <c r="C240" s="120">
        <v>238829.0</v>
      </c>
      <c r="D240" s="120" t="s">
        <v>125</v>
      </c>
      <c r="E240" s="121">
        <v>45566.0</v>
      </c>
      <c r="F240" s="36">
        <f t="shared" si="2"/>
        <v>4</v>
      </c>
      <c r="G240" s="121">
        <v>45671.0</v>
      </c>
      <c r="H240" s="36">
        <f t="shared" si="3"/>
        <v>1</v>
      </c>
      <c r="I240" s="120" t="s">
        <v>62</v>
      </c>
      <c r="J240" s="39"/>
      <c r="K240" s="38"/>
      <c r="L240" s="39"/>
      <c r="M240" s="39"/>
      <c r="N240" s="35" t="s">
        <v>17</v>
      </c>
      <c r="O240" s="39"/>
      <c r="P240" s="61"/>
      <c r="Q240" s="61"/>
      <c r="R240" s="61"/>
      <c r="S240" s="61"/>
      <c r="T240" s="61"/>
      <c r="U240" s="80"/>
      <c r="V240" s="80"/>
      <c r="W240" s="80"/>
    </row>
    <row r="241">
      <c r="A241" s="34">
        <v>45705.0</v>
      </c>
      <c r="B241" s="34">
        <v>45716.0</v>
      </c>
      <c r="C241" s="120">
        <v>93884.0</v>
      </c>
      <c r="D241" s="120" t="s">
        <v>125</v>
      </c>
      <c r="E241" s="121">
        <v>44348.0</v>
      </c>
      <c r="F241" s="36">
        <f t="shared" si="2"/>
        <v>44</v>
      </c>
      <c r="G241" s="121">
        <v>44387.0</v>
      </c>
      <c r="H241" s="36">
        <f t="shared" si="3"/>
        <v>43</v>
      </c>
      <c r="I241" s="120" t="s">
        <v>67</v>
      </c>
      <c r="J241" s="39"/>
      <c r="K241" s="38"/>
      <c r="L241" s="39"/>
      <c r="M241" s="39"/>
      <c r="N241" s="35" t="s">
        <v>17</v>
      </c>
      <c r="O241" s="39"/>
      <c r="P241" s="61"/>
      <c r="Q241" s="61"/>
      <c r="R241" s="61"/>
      <c r="S241" s="61"/>
      <c r="T241" s="61"/>
      <c r="U241" s="80"/>
      <c r="V241" s="80"/>
      <c r="W241" s="80"/>
    </row>
    <row r="242">
      <c r="A242" s="34">
        <v>45705.0</v>
      </c>
      <c r="B242" s="34">
        <v>45716.0</v>
      </c>
      <c r="C242" s="120">
        <v>207135.0</v>
      </c>
      <c r="D242" s="120" t="s">
        <v>125</v>
      </c>
      <c r="E242" s="121">
        <v>45261.0</v>
      </c>
      <c r="F242" s="36">
        <f t="shared" si="2"/>
        <v>14</v>
      </c>
      <c r="G242" s="121">
        <v>45371.0</v>
      </c>
      <c r="H242" s="36">
        <f t="shared" si="3"/>
        <v>11</v>
      </c>
      <c r="I242" s="120" t="s">
        <v>39</v>
      </c>
      <c r="J242" s="35">
        <v>535.0</v>
      </c>
      <c r="K242" s="38"/>
      <c r="L242" s="39"/>
      <c r="M242" s="39"/>
      <c r="N242" s="35" t="s">
        <v>17</v>
      </c>
      <c r="O242" s="39"/>
      <c r="P242" s="61"/>
      <c r="Q242" s="61"/>
      <c r="R242" s="61"/>
      <c r="S242" s="61"/>
      <c r="T242" s="61"/>
      <c r="U242" s="80"/>
      <c r="V242" s="80"/>
      <c r="W242" s="80"/>
    </row>
    <row r="243">
      <c r="A243" s="34">
        <v>45705.0</v>
      </c>
      <c r="B243" s="34">
        <v>45716.0</v>
      </c>
      <c r="C243" s="120">
        <v>236445.0</v>
      </c>
      <c r="D243" s="120" t="s">
        <v>125</v>
      </c>
      <c r="E243" s="121">
        <v>45566.0</v>
      </c>
      <c r="F243" s="36">
        <f t="shared" si="2"/>
        <v>4</v>
      </c>
      <c r="G243" s="121">
        <v>45632.0</v>
      </c>
      <c r="H243" s="36">
        <f t="shared" si="3"/>
        <v>2</v>
      </c>
      <c r="I243" s="120" t="s">
        <v>62</v>
      </c>
      <c r="J243" s="39"/>
      <c r="K243" s="38"/>
      <c r="L243" s="39"/>
      <c r="M243" s="39"/>
      <c r="N243" s="35" t="s">
        <v>17</v>
      </c>
      <c r="O243" s="39"/>
      <c r="P243" s="61"/>
      <c r="Q243" s="61"/>
      <c r="R243" s="61"/>
      <c r="S243" s="61"/>
      <c r="T243" s="61"/>
      <c r="U243" s="80"/>
      <c r="V243" s="80"/>
      <c r="W243" s="80"/>
    </row>
    <row r="244">
      <c r="A244" s="34">
        <v>45708.0</v>
      </c>
      <c r="B244" s="34">
        <v>45715.0</v>
      </c>
      <c r="C244" s="120">
        <v>239230.0</v>
      </c>
      <c r="D244" s="120" t="s">
        <v>125</v>
      </c>
      <c r="E244" s="121">
        <v>45597.0</v>
      </c>
      <c r="F244" s="36">
        <f t="shared" si="2"/>
        <v>3</v>
      </c>
      <c r="G244" s="121">
        <v>45670.0</v>
      </c>
      <c r="H244" s="36">
        <f t="shared" si="3"/>
        <v>1</v>
      </c>
      <c r="I244" s="120" t="s">
        <v>43</v>
      </c>
      <c r="J244" s="35">
        <v>328.0</v>
      </c>
      <c r="K244" s="48" t="s">
        <v>74</v>
      </c>
      <c r="L244" s="39"/>
      <c r="M244" s="34">
        <v>45715.0</v>
      </c>
      <c r="N244" s="35" t="s">
        <v>15</v>
      </c>
      <c r="O244" s="35" t="s">
        <v>55</v>
      </c>
      <c r="P244" s="61"/>
      <c r="Q244" s="61"/>
      <c r="R244" s="61"/>
      <c r="S244" s="61"/>
      <c r="T244" s="61"/>
      <c r="U244" s="80"/>
      <c r="V244" s="80"/>
      <c r="W244" s="80"/>
    </row>
    <row r="245">
      <c r="A245" s="34">
        <v>45705.0</v>
      </c>
      <c r="B245" s="34">
        <v>45716.0</v>
      </c>
      <c r="C245" s="120">
        <v>187143.0</v>
      </c>
      <c r="D245" s="120" t="s">
        <v>125</v>
      </c>
      <c r="E245" s="121">
        <v>45170.0</v>
      </c>
      <c r="F245" s="36">
        <f t="shared" si="2"/>
        <v>17</v>
      </c>
      <c r="G245" s="121">
        <v>45191.0</v>
      </c>
      <c r="H245" s="36">
        <f t="shared" si="3"/>
        <v>17</v>
      </c>
      <c r="I245" s="120" t="s">
        <v>67</v>
      </c>
      <c r="J245" s="39"/>
      <c r="K245" s="38"/>
      <c r="L245" s="39"/>
      <c r="M245" s="39"/>
      <c r="N245" s="35" t="s">
        <v>17</v>
      </c>
      <c r="O245" s="39"/>
      <c r="P245" s="61"/>
      <c r="Q245" s="61"/>
      <c r="R245" s="61"/>
      <c r="S245" s="61"/>
      <c r="T245" s="61"/>
      <c r="U245" s="80"/>
      <c r="V245" s="80"/>
      <c r="W245" s="80"/>
    </row>
    <row r="246">
      <c r="A246" s="34">
        <v>45705.0</v>
      </c>
      <c r="B246" s="34">
        <v>45716.0</v>
      </c>
      <c r="C246" s="120">
        <v>201681.0</v>
      </c>
      <c r="D246" s="120" t="s">
        <v>125</v>
      </c>
      <c r="E246" s="121">
        <v>45323.0</v>
      </c>
      <c r="F246" s="36">
        <f t="shared" si="2"/>
        <v>12</v>
      </c>
      <c r="G246" s="121">
        <v>45329.0</v>
      </c>
      <c r="H246" s="36">
        <f t="shared" si="3"/>
        <v>12</v>
      </c>
      <c r="I246" s="120" t="s">
        <v>46</v>
      </c>
      <c r="J246" s="39"/>
      <c r="K246" s="38"/>
      <c r="L246" s="39"/>
      <c r="M246" s="39"/>
      <c r="N246" s="35" t="s">
        <v>17</v>
      </c>
      <c r="O246" s="39"/>
      <c r="P246" s="61"/>
      <c r="Q246" s="61"/>
      <c r="R246" s="61"/>
      <c r="S246" s="61"/>
      <c r="T246" s="61"/>
      <c r="U246" s="80"/>
      <c r="V246" s="80"/>
      <c r="W246" s="80"/>
    </row>
    <row r="247">
      <c r="A247" s="34">
        <v>45705.0</v>
      </c>
      <c r="B247" s="34">
        <v>45716.0</v>
      </c>
      <c r="C247" s="120">
        <v>214397.0</v>
      </c>
      <c r="D247" s="120" t="s">
        <v>125</v>
      </c>
      <c r="E247" s="121">
        <v>45383.0</v>
      </c>
      <c r="F247" s="36">
        <f t="shared" si="2"/>
        <v>10</v>
      </c>
      <c r="G247" s="121">
        <v>45426.0</v>
      </c>
      <c r="H247" s="36">
        <f t="shared" si="3"/>
        <v>9</v>
      </c>
      <c r="I247" s="120" t="s">
        <v>39</v>
      </c>
      <c r="J247" s="39"/>
      <c r="K247" s="38"/>
      <c r="L247" s="39"/>
      <c r="M247" s="39"/>
      <c r="N247" s="35" t="s">
        <v>17</v>
      </c>
      <c r="O247" s="39"/>
      <c r="P247" s="61"/>
      <c r="Q247" s="61"/>
      <c r="R247" s="61"/>
      <c r="S247" s="61"/>
      <c r="T247" s="61"/>
      <c r="U247" s="80"/>
      <c r="V247" s="80"/>
      <c r="W247" s="80"/>
    </row>
    <row r="248">
      <c r="A248" s="34">
        <v>45705.0</v>
      </c>
      <c r="B248" s="34">
        <v>45716.0</v>
      </c>
      <c r="C248" s="120">
        <v>219494.0</v>
      </c>
      <c r="D248" s="120" t="s">
        <v>125</v>
      </c>
      <c r="E248" s="121">
        <v>45444.0</v>
      </c>
      <c r="F248" s="36">
        <f t="shared" si="2"/>
        <v>8</v>
      </c>
      <c r="G248" s="121">
        <v>45470.0</v>
      </c>
      <c r="H248" s="36">
        <f t="shared" si="3"/>
        <v>8</v>
      </c>
      <c r="I248" s="120" t="s">
        <v>39</v>
      </c>
      <c r="J248" s="39"/>
      <c r="K248" s="38"/>
      <c r="L248" s="39"/>
      <c r="M248" s="39"/>
      <c r="N248" s="35" t="s">
        <v>17</v>
      </c>
      <c r="O248" s="39"/>
      <c r="P248" s="61"/>
      <c r="Q248" s="61"/>
      <c r="R248" s="61"/>
      <c r="S248" s="61"/>
      <c r="T248" s="61"/>
      <c r="U248" s="80"/>
      <c r="V248" s="80"/>
      <c r="W248" s="80"/>
    </row>
    <row r="249">
      <c r="A249" s="34">
        <v>45705.0</v>
      </c>
      <c r="B249" s="34">
        <v>45716.0</v>
      </c>
      <c r="C249" s="120">
        <v>224955.0</v>
      </c>
      <c r="D249" s="120" t="s">
        <v>125</v>
      </c>
      <c r="E249" s="121">
        <v>45474.0</v>
      </c>
      <c r="F249" s="36">
        <f t="shared" si="2"/>
        <v>7</v>
      </c>
      <c r="G249" s="121">
        <v>45519.0</v>
      </c>
      <c r="H249" s="36">
        <f t="shared" si="3"/>
        <v>6</v>
      </c>
      <c r="I249" s="120" t="s">
        <v>39</v>
      </c>
      <c r="J249" s="39"/>
      <c r="K249" s="38"/>
      <c r="L249" s="39"/>
      <c r="M249" s="39"/>
      <c r="N249" s="35" t="s">
        <v>17</v>
      </c>
      <c r="O249" s="39"/>
      <c r="P249" s="61"/>
      <c r="Q249" s="61"/>
      <c r="R249" s="61"/>
      <c r="S249" s="61"/>
      <c r="T249" s="61"/>
      <c r="U249" s="80"/>
      <c r="V249" s="80"/>
      <c r="W249" s="80"/>
    </row>
    <row r="250">
      <c r="A250" s="34">
        <v>45705.0</v>
      </c>
      <c r="B250" s="34">
        <v>45716.0</v>
      </c>
      <c r="C250" s="120">
        <v>228043.0</v>
      </c>
      <c r="D250" s="120" t="s">
        <v>115</v>
      </c>
      <c r="E250" s="121">
        <v>45536.0</v>
      </c>
      <c r="F250" s="36">
        <f t="shared" si="2"/>
        <v>5</v>
      </c>
      <c r="G250" s="121">
        <v>45553.0</v>
      </c>
      <c r="H250" s="36">
        <f t="shared" si="3"/>
        <v>5</v>
      </c>
      <c r="I250" s="120" t="s">
        <v>62</v>
      </c>
      <c r="J250" s="39"/>
      <c r="K250" s="38"/>
      <c r="L250" s="39"/>
      <c r="M250" s="39"/>
      <c r="N250" s="35" t="s">
        <v>17</v>
      </c>
      <c r="O250" s="39"/>
      <c r="P250" s="61"/>
      <c r="Q250" s="61"/>
      <c r="R250" s="61"/>
      <c r="S250" s="61"/>
      <c r="T250" s="61"/>
      <c r="U250" s="80"/>
      <c r="V250" s="80"/>
      <c r="W250" s="80"/>
    </row>
    <row r="251">
      <c r="A251" s="34">
        <v>45705.0</v>
      </c>
      <c r="B251" s="34">
        <v>45716.0</v>
      </c>
      <c r="C251" s="120">
        <v>233893.0</v>
      </c>
      <c r="D251" s="120" t="s">
        <v>115</v>
      </c>
      <c r="E251" s="121">
        <v>45566.0</v>
      </c>
      <c r="F251" s="36">
        <f t="shared" si="2"/>
        <v>4</v>
      </c>
      <c r="G251" s="154">
        <v>45608.0</v>
      </c>
      <c r="H251" s="36">
        <f t="shared" si="3"/>
        <v>3</v>
      </c>
      <c r="I251" s="120" t="s">
        <v>46</v>
      </c>
      <c r="J251" s="39"/>
      <c r="K251" s="38"/>
      <c r="L251" s="39"/>
      <c r="M251" s="39"/>
      <c r="N251" s="35" t="s">
        <v>17</v>
      </c>
      <c r="O251" s="39"/>
      <c r="P251" s="61"/>
      <c r="Q251" s="61"/>
      <c r="R251" s="61"/>
      <c r="S251" s="61"/>
      <c r="T251" s="61"/>
      <c r="U251" s="80"/>
      <c r="V251" s="80"/>
      <c r="W251" s="80"/>
    </row>
    <row r="252">
      <c r="A252" s="34">
        <v>45705.0</v>
      </c>
      <c r="B252" s="34">
        <v>45716.0</v>
      </c>
      <c r="C252" s="120">
        <v>238957.0</v>
      </c>
      <c r="D252" s="120" t="s">
        <v>115</v>
      </c>
      <c r="E252" s="121">
        <v>45597.0</v>
      </c>
      <c r="F252" s="36">
        <f t="shared" si="2"/>
        <v>3</v>
      </c>
      <c r="G252" s="121">
        <v>45673.0</v>
      </c>
      <c r="H252" s="36">
        <f t="shared" si="3"/>
        <v>1</v>
      </c>
      <c r="I252" s="120" t="s">
        <v>62</v>
      </c>
      <c r="J252" s="39"/>
      <c r="K252" s="38"/>
      <c r="L252" s="39"/>
      <c r="M252" s="39"/>
      <c r="N252" s="35" t="s">
        <v>17</v>
      </c>
      <c r="O252" s="39"/>
      <c r="P252" s="61"/>
      <c r="Q252" s="61"/>
      <c r="R252" s="61"/>
      <c r="S252" s="61"/>
      <c r="T252" s="61"/>
      <c r="U252" s="80"/>
      <c r="V252" s="80"/>
      <c r="W252" s="80"/>
    </row>
    <row r="253">
      <c r="A253" s="34">
        <v>45705.0</v>
      </c>
      <c r="B253" s="34">
        <v>45716.0</v>
      </c>
      <c r="C253" s="120">
        <v>42736.0</v>
      </c>
      <c r="D253" s="120" t="s">
        <v>116</v>
      </c>
      <c r="E253" s="121">
        <v>43800.0</v>
      </c>
      <c r="F253" s="36">
        <f t="shared" si="2"/>
        <v>62</v>
      </c>
      <c r="G253" s="121">
        <v>43902.0</v>
      </c>
      <c r="H253" s="36">
        <f t="shared" si="3"/>
        <v>59</v>
      </c>
      <c r="I253" s="120" t="s">
        <v>62</v>
      </c>
      <c r="J253" s="39"/>
      <c r="K253" s="38"/>
      <c r="L253" s="39"/>
      <c r="M253" s="39"/>
      <c r="N253" s="35" t="s">
        <v>17</v>
      </c>
      <c r="O253" s="39"/>
      <c r="P253" s="61"/>
      <c r="Q253" s="61"/>
      <c r="R253" s="61"/>
      <c r="S253" s="61"/>
      <c r="T253" s="61"/>
      <c r="U253" s="80"/>
      <c r="V253" s="80"/>
      <c r="W253" s="80"/>
    </row>
    <row r="254">
      <c r="A254" s="34">
        <v>45705.0</v>
      </c>
      <c r="B254" s="34">
        <v>45716.0</v>
      </c>
      <c r="C254" s="120">
        <v>133505.0</v>
      </c>
      <c r="D254" s="120" t="s">
        <v>116</v>
      </c>
      <c r="E254" s="121">
        <v>44713.0</v>
      </c>
      <c r="F254" s="36">
        <f t="shared" si="2"/>
        <v>32</v>
      </c>
      <c r="G254" s="121">
        <v>44730.0</v>
      </c>
      <c r="H254" s="36">
        <f t="shared" si="3"/>
        <v>32</v>
      </c>
      <c r="I254" s="120" t="s">
        <v>62</v>
      </c>
      <c r="J254" s="39"/>
      <c r="K254" s="38"/>
      <c r="L254" s="39"/>
      <c r="M254" s="39"/>
      <c r="N254" s="35" t="s">
        <v>17</v>
      </c>
      <c r="O254" s="39"/>
      <c r="P254" s="61"/>
      <c r="Q254" s="61"/>
      <c r="R254" s="61"/>
      <c r="S254" s="61"/>
      <c r="T254" s="61"/>
      <c r="U254" s="80"/>
      <c r="V254" s="80"/>
      <c r="W254" s="80"/>
    </row>
    <row r="255">
      <c r="A255" s="34">
        <v>45705.0</v>
      </c>
      <c r="B255" s="34">
        <v>45716.0</v>
      </c>
      <c r="C255" s="120">
        <v>236037.0</v>
      </c>
      <c r="D255" s="120" t="s">
        <v>116</v>
      </c>
      <c r="E255" s="121">
        <v>45566.0</v>
      </c>
      <c r="F255" s="36">
        <f t="shared" si="2"/>
        <v>4</v>
      </c>
      <c r="G255" s="121">
        <v>45629.0</v>
      </c>
      <c r="H255" s="36">
        <f t="shared" si="3"/>
        <v>2</v>
      </c>
      <c r="I255" s="120" t="s">
        <v>62</v>
      </c>
      <c r="J255" s="39"/>
      <c r="K255" s="38"/>
      <c r="L255" s="39"/>
      <c r="M255" s="39"/>
      <c r="N255" s="35" t="s">
        <v>17</v>
      </c>
      <c r="O255" s="39"/>
      <c r="P255" s="61"/>
      <c r="Q255" s="61"/>
      <c r="R255" s="61"/>
      <c r="S255" s="61"/>
      <c r="T255" s="61"/>
      <c r="U255" s="80"/>
      <c r="V255" s="80"/>
      <c r="W255" s="80"/>
    </row>
    <row r="256">
      <c r="A256" s="34">
        <v>45705.0</v>
      </c>
      <c r="B256" s="34">
        <v>45716.0</v>
      </c>
      <c r="C256" s="120">
        <v>196277.0</v>
      </c>
      <c r="D256" s="120" t="s">
        <v>116</v>
      </c>
      <c r="E256" s="121">
        <v>45261.0</v>
      </c>
      <c r="F256" s="36">
        <f t="shared" si="2"/>
        <v>14</v>
      </c>
      <c r="G256" s="121">
        <v>45303.0</v>
      </c>
      <c r="H256" s="36">
        <f t="shared" si="3"/>
        <v>13</v>
      </c>
      <c r="I256" s="120" t="s">
        <v>268</v>
      </c>
      <c r="J256" s="39"/>
      <c r="K256" s="38"/>
      <c r="L256" s="39"/>
      <c r="M256" s="39"/>
      <c r="N256" s="35" t="s">
        <v>17</v>
      </c>
      <c r="O256" s="39"/>
      <c r="P256" s="61"/>
      <c r="Q256" s="61"/>
      <c r="R256" s="61"/>
      <c r="S256" s="61"/>
      <c r="T256" s="61"/>
      <c r="U256" s="80"/>
      <c r="V256" s="80"/>
      <c r="W256" s="80"/>
    </row>
    <row r="257">
      <c r="A257" s="34">
        <v>45705.0</v>
      </c>
      <c r="B257" s="34">
        <v>45716.0</v>
      </c>
      <c r="C257" s="120">
        <v>228230.0</v>
      </c>
      <c r="D257" s="120" t="s">
        <v>116</v>
      </c>
      <c r="E257" s="121">
        <v>45505.0</v>
      </c>
      <c r="F257" s="36">
        <f t="shared" si="2"/>
        <v>6</v>
      </c>
      <c r="G257" s="121">
        <v>45554.0</v>
      </c>
      <c r="H257" s="36">
        <f t="shared" si="3"/>
        <v>5</v>
      </c>
      <c r="I257" s="120" t="s">
        <v>62</v>
      </c>
      <c r="J257" s="39"/>
      <c r="K257" s="38"/>
      <c r="L257" s="39"/>
      <c r="M257" s="39"/>
      <c r="N257" s="35" t="s">
        <v>17</v>
      </c>
      <c r="O257" s="39"/>
      <c r="P257" s="61"/>
      <c r="Q257" s="61"/>
      <c r="R257" s="61"/>
      <c r="S257" s="61"/>
      <c r="T257" s="61"/>
      <c r="U257" s="80"/>
      <c r="V257" s="80"/>
      <c r="W257" s="80"/>
    </row>
    <row r="258">
      <c r="A258" s="34">
        <v>45705.0</v>
      </c>
      <c r="B258" s="34">
        <v>45716.0</v>
      </c>
      <c r="C258" s="120">
        <v>241072.0</v>
      </c>
      <c r="D258" s="120" t="s">
        <v>116</v>
      </c>
      <c r="E258" s="121">
        <v>45505.0</v>
      </c>
      <c r="F258" s="36">
        <f t="shared" si="2"/>
        <v>6</v>
      </c>
      <c r="G258" s="121">
        <v>45688.0</v>
      </c>
      <c r="H258" s="36">
        <f t="shared" si="3"/>
        <v>0</v>
      </c>
      <c r="I258" s="120" t="s">
        <v>62</v>
      </c>
      <c r="J258" s="39"/>
      <c r="K258" s="38"/>
      <c r="L258" s="39"/>
      <c r="M258" s="39"/>
      <c r="N258" s="35" t="s">
        <v>17</v>
      </c>
      <c r="O258" s="39"/>
      <c r="P258" s="61"/>
      <c r="Q258" s="61"/>
      <c r="R258" s="61"/>
      <c r="S258" s="61"/>
      <c r="T258" s="61"/>
      <c r="U258" s="80"/>
      <c r="V258" s="80"/>
      <c r="W258" s="80"/>
    </row>
    <row r="259">
      <c r="A259" s="34">
        <v>45705.0</v>
      </c>
      <c r="B259" s="34">
        <v>45716.0</v>
      </c>
      <c r="C259" s="120">
        <v>75709.0</v>
      </c>
      <c r="D259" s="120" t="s">
        <v>116</v>
      </c>
      <c r="E259" s="121">
        <v>44105.0</v>
      </c>
      <c r="F259" s="36">
        <f t="shared" si="2"/>
        <v>52</v>
      </c>
      <c r="G259" s="121">
        <v>44232.0</v>
      </c>
      <c r="H259" s="36">
        <f t="shared" si="3"/>
        <v>48</v>
      </c>
      <c r="I259" s="120" t="s">
        <v>62</v>
      </c>
      <c r="J259" s="39"/>
      <c r="K259" s="38"/>
      <c r="L259" s="39"/>
      <c r="M259" s="39"/>
      <c r="N259" s="35" t="s">
        <v>17</v>
      </c>
      <c r="O259" s="39"/>
      <c r="P259" s="61"/>
      <c r="Q259" s="61"/>
      <c r="R259" s="61"/>
      <c r="S259" s="61"/>
      <c r="T259" s="61"/>
      <c r="U259" s="80"/>
      <c r="V259" s="80"/>
      <c r="W259" s="80"/>
    </row>
    <row r="260">
      <c r="A260" s="34">
        <v>45705.0</v>
      </c>
      <c r="B260" s="34">
        <v>45716.0</v>
      </c>
      <c r="C260" s="120">
        <v>126493.0</v>
      </c>
      <c r="D260" s="120" t="s">
        <v>116</v>
      </c>
      <c r="E260" s="121">
        <v>44562.0</v>
      </c>
      <c r="F260" s="36">
        <f t="shared" si="2"/>
        <v>37</v>
      </c>
      <c r="G260" s="121">
        <v>44681.0</v>
      </c>
      <c r="H260" s="36">
        <f t="shared" si="3"/>
        <v>33</v>
      </c>
      <c r="I260" s="120" t="s">
        <v>67</v>
      </c>
      <c r="J260" s="39"/>
      <c r="K260" s="38"/>
      <c r="L260" s="39"/>
      <c r="M260" s="39"/>
      <c r="N260" s="35" t="s">
        <v>17</v>
      </c>
      <c r="O260" s="39"/>
      <c r="P260" s="61"/>
      <c r="Q260" s="61"/>
      <c r="R260" s="61"/>
      <c r="S260" s="61"/>
      <c r="T260" s="61"/>
      <c r="U260" s="80"/>
      <c r="V260" s="80"/>
      <c r="W260" s="80"/>
    </row>
    <row r="261">
      <c r="A261" s="34">
        <v>45705.0</v>
      </c>
      <c r="B261" s="34">
        <v>45716.0</v>
      </c>
      <c r="C261" s="120">
        <v>219092.0</v>
      </c>
      <c r="D261" s="120" t="s">
        <v>116</v>
      </c>
      <c r="E261" s="121">
        <v>45383.0</v>
      </c>
      <c r="F261" s="36">
        <f t="shared" si="2"/>
        <v>10</v>
      </c>
      <c r="G261" s="121">
        <v>45468.0</v>
      </c>
      <c r="H261" s="36">
        <f t="shared" si="3"/>
        <v>8</v>
      </c>
      <c r="I261" s="120" t="s">
        <v>39</v>
      </c>
      <c r="J261" s="39"/>
      <c r="K261" s="38"/>
      <c r="L261" s="39"/>
      <c r="M261" s="39"/>
      <c r="N261" s="35" t="s">
        <v>17</v>
      </c>
      <c r="O261" s="39"/>
      <c r="P261" s="61"/>
      <c r="Q261" s="61"/>
      <c r="R261" s="61"/>
      <c r="S261" s="61"/>
      <c r="T261" s="61"/>
      <c r="U261" s="80"/>
      <c r="V261" s="80"/>
      <c r="W261" s="80"/>
    </row>
    <row r="262">
      <c r="A262" s="34">
        <v>45705.0</v>
      </c>
      <c r="B262" s="34">
        <v>45716.0</v>
      </c>
      <c r="C262" s="120">
        <v>173514.0</v>
      </c>
      <c r="D262" s="120" t="s">
        <v>116</v>
      </c>
      <c r="E262" s="121">
        <v>45047.0</v>
      </c>
      <c r="F262" s="36">
        <f t="shared" si="2"/>
        <v>21</v>
      </c>
      <c r="G262" s="121">
        <v>45083.0</v>
      </c>
      <c r="H262" s="36">
        <f t="shared" si="3"/>
        <v>20</v>
      </c>
      <c r="I262" s="120" t="s">
        <v>39</v>
      </c>
      <c r="J262" s="39"/>
      <c r="K262" s="38"/>
      <c r="L262" s="39"/>
      <c r="M262" s="39"/>
      <c r="N262" s="35" t="s">
        <v>17</v>
      </c>
      <c r="O262" s="39"/>
      <c r="P262" s="61"/>
      <c r="Q262" s="61"/>
      <c r="R262" s="61"/>
      <c r="S262" s="61"/>
      <c r="T262" s="61"/>
      <c r="U262" s="80"/>
      <c r="V262" s="80"/>
      <c r="W262" s="80"/>
    </row>
    <row r="263">
      <c r="A263" s="34">
        <v>45705.0</v>
      </c>
      <c r="B263" s="34">
        <v>45709.0</v>
      </c>
      <c r="C263" s="120">
        <v>194282.0</v>
      </c>
      <c r="D263" s="120" t="s">
        <v>116</v>
      </c>
      <c r="E263" s="121">
        <v>45231.0</v>
      </c>
      <c r="F263" s="36">
        <f t="shared" si="2"/>
        <v>15</v>
      </c>
      <c r="G263" s="154">
        <v>45259.0</v>
      </c>
      <c r="H263" s="36">
        <f t="shared" si="3"/>
        <v>14</v>
      </c>
      <c r="I263" s="120" t="s">
        <v>39</v>
      </c>
      <c r="J263" s="39"/>
      <c r="K263" s="48">
        <v>10000.0</v>
      </c>
      <c r="L263" s="35" t="s">
        <v>54</v>
      </c>
      <c r="M263" s="143">
        <v>24350.14</v>
      </c>
      <c r="N263" s="35" t="s">
        <v>15</v>
      </c>
      <c r="O263" s="35" t="s">
        <v>55</v>
      </c>
      <c r="P263" s="61"/>
      <c r="Q263" s="61"/>
      <c r="R263" s="61"/>
      <c r="S263" s="61"/>
      <c r="T263" s="61"/>
      <c r="U263" s="80"/>
      <c r="V263" s="80"/>
      <c r="W263" s="80"/>
    </row>
    <row r="264">
      <c r="A264" s="34">
        <v>45705.0</v>
      </c>
      <c r="B264" s="34">
        <v>45716.0</v>
      </c>
      <c r="C264" s="120">
        <v>214603.0</v>
      </c>
      <c r="D264" s="120" t="s">
        <v>116</v>
      </c>
      <c r="E264" s="121">
        <v>45413.0</v>
      </c>
      <c r="F264" s="36">
        <f t="shared" si="2"/>
        <v>9</v>
      </c>
      <c r="G264" s="121">
        <v>45427.0</v>
      </c>
      <c r="H264" s="36">
        <f t="shared" si="3"/>
        <v>9</v>
      </c>
      <c r="I264" s="120" t="s">
        <v>39</v>
      </c>
      <c r="J264" s="39"/>
      <c r="K264" s="38"/>
      <c r="L264" s="39"/>
      <c r="M264" s="39"/>
      <c r="N264" s="35" t="s">
        <v>17</v>
      </c>
      <c r="O264" s="39"/>
      <c r="P264" s="61"/>
      <c r="Q264" s="61"/>
      <c r="R264" s="61"/>
      <c r="S264" s="61"/>
      <c r="T264" s="61"/>
      <c r="U264" s="80"/>
      <c r="V264" s="80"/>
      <c r="W264" s="80"/>
    </row>
    <row r="265">
      <c r="A265" s="34">
        <v>45705.0</v>
      </c>
      <c r="B265" s="34">
        <v>45716.0</v>
      </c>
      <c r="C265" s="120">
        <v>233297.0</v>
      </c>
      <c r="D265" s="120" t="s">
        <v>116</v>
      </c>
      <c r="E265" s="121">
        <v>44958.0</v>
      </c>
      <c r="F265" s="36">
        <f t="shared" si="2"/>
        <v>24</v>
      </c>
      <c r="G265" s="121">
        <v>45601.0</v>
      </c>
      <c r="H265" s="36">
        <f t="shared" si="3"/>
        <v>3</v>
      </c>
      <c r="I265" s="120" t="s">
        <v>39</v>
      </c>
      <c r="J265" s="39"/>
      <c r="K265" s="38"/>
      <c r="L265" s="39"/>
      <c r="M265" s="39"/>
      <c r="N265" s="35" t="s">
        <v>17</v>
      </c>
      <c r="O265" s="39"/>
      <c r="P265" s="61"/>
      <c r="Q265" s="61"/>
      <c r="R265" s="61"/>
      <c r="S265" s="61"/>
      <c r="T265" s="61"/>
      <c r="U265" s="80"/>
      <c r="V265" s="80"/>
      <c r="W265" s="80"/>
    </row>
    <row r="266">
      <c r="A266" s="34">
        <v>45705.0</v>
      </c>
      <c r="B266" s="34">
        <v>45716.0</v>
      </c>
      <c r="C266" s="120">
        <v>237250.0</v>
      </c>
      <c r="D266" s="120" t="s">
        <v>116</v>
      </c>
      <c r="E266" s="121">
        <v>45627.0</v>
      </c>
      <c r="F266" s="36">
        <f t="shared" si="2"/>
        <v>2</v>
      </c>
      <c r="G266" s="154">
        <v>45642.0</v>
      </c>
      <c r="H266" s="36">
        <f t="shared" si="3"/>
        <v>2</v>
      </c>
      <c r="I266" s="120" t="s">
        <v>39</v>
      </c>
      <c r="J266" s="39"/>
      <c r="K266" s="38"/>
      <c r="L266" s="39"/>
      <c r="M266" s="39"/>
      <c r="N266" s="35" t="s">
        <v>17</v>
      </c>
      <c r="O266" s="39"/>
      <c r="P266" s="61"/>
      <c r="Q266" s="61"/>
      <c r="R266" s="61"/>
      <c r="S266" s="61"/>
      <c r="T266" s="61"/>
      <c r="U266" s="80"/>
      <c r="V266" s="80"/>
      <c r="W266" s="80"/>
    </row>
    <row r="267">
      <c r="A267" s="34">
        <v>45705.0</v>
      </c>
      <c r="B267" s="34">
        <v>45716.0</v>
      </c>
      <c r="C267" s="120">
        <v>240302.0</v>
      </c>
      <c r="D267" s="120" t="s">
        <v>116</v>
      </c>
      <c r="E267" s="121">
        <v>45597.0</v>
      </c>
      <c r="F267" s="36">
        <f t="shared" si="2"/>
        <v>3</v>
      </c>
      <c r="G267" s="121">
        <v>45679.0</v>
      </c>
      <c r="H267" s="36">
        <f t="shared" si="3"/>
        <v>1</v>
      </c>
      <c r="I267" s="120" t="s">
        <v>39</v>
      </c>
      <c r="J267" s="39"/>
      <c r="K267" s="38"/>
      <c r="L267" s="39"/>
      <c r="M267" s="39"/>
      <c r="N267" s="35" t="s">
        <v>17</v>
      </c>
      <c r="O267" s="39"/>
      <c r="P267" s="61"/>
      <c r="Q267" s="61"/>
      <c r="R267" s="61"/>
      <c r="S267" s="61"/>
      <c r="T267" s="61"/>
      <c r="U267" s="80"/>
      <c r="V267" s="80"/>
      <c r="W267" s="80"/>
    </row>
    <row r="268">
      <c r="A268" s="34">
        <v>45705.0</v>
      </c>
      <c r="B268" s="34">
        <v>45716.0</v>
      </c>
      <c r="C268" s="120">
        <v>186891.0</v>
      </c>
      <c r="D268" s="120" t="s">
        <v>117</v>
      </c>
      <c r="E268" s="121">
        <v>45017.0</v>
      </c>
      <c r="F268" s="36">
        <f t="shared" si="2"/>
        <v>22</v>
      </c>
      <c r="G268" s="154">
        <v>45215.0</v>
      </c>
      <c r="H268" s="36">
        <f t="shared" si="3"/>
        <v>16</v>
      </c>
      <c r="I268" s="120" t="s">
        <v>46</v>
      </c>
      <c r="J268" s="39"/>
      <c r="K268" s="38"/>
      <c r="L268" s="39"/>
      <c r="M268" s="39"/>
      <c r="N268" s="35" t="s">
        <v>17</v>
      </c>
      <c r="O268" s="39"/>
      <c r="P268" s="61"/>
      <c r="Q268" s="61"/>
      <c r="R268" s="61"/>
      <c r="S268" s="61"/>
      <c r="T268" s="61"/>
      <c r="U268" s="80"/>
      <c r="V268" s="80"/>
      <c r="W268" s="80"/>
    </row>
    <row r="269">
      <c r="A269" s="34">
        <v>45705.0</v>
      </c>
      <c r="B269" s="34">
        <v>45716.0</v>
      </c>
      <c r="C269" s="120">
        <v>138317.0</v>
      </c>
      <c r="D269" s="120" t="s">
        <v>117</v>
      </c>
      <c r="E269" s="121">
        <v>44652.0</v>
      </c>
      <c r="F269" s="36">
        <f t="shared" si="2"/>
        <v>34</v>
      </c>
      <c r="G269" s="121">
        <v>44768.0</v>
      </c>
      <c r="H269" s="36">
        <f t="shared" si="3"/>
        <v>31</v>
      </c>
      <c r="I269" s="120" t="s">
        <v>39</v>
      </c>
      <c r="J269" s="39"/>
      <c r="K269" s="38"/>
      <c r="L269" s="39"/>
      <c r="M269" s="39"/>
      <c r="N269" s="35" t="s">
        <v>17</v>
      </c>
      <c r="O269" s="39"/>
      <c r="P269" s="61"/>
      <c r="Q269" s="61"/>
      <c r="R269" s="61"/>
      <c r="S269" s="61"/>
      <c r="T269" s="61"/>
      <c r="U269" s="80"/>
      <c r="V269" s="80"/>
      <c r="W269" s="80"/>
    </row>
    <row r="270">
      <c r="A270" s="34">
        <v>45705.0</v>
      </c>
      <c r="B270" s="34">
        <v>45716.0</v>
      </c>
      <c r="C270" s="120">
        <v>71895.0</v>
      </c>
      <c r="D270" s="120" t="s">
        <v>117</v>
      </c>
      <c r="E270" s="121">
        <v>42309.0</v>
      </c>
      <c r="F270" s="36">
        <f t="shared" si="2"/>
        <v>111</v>
      </c>
      <c r="G270" s="121">
        <v>44173.0</v>
      </c>
      <c r="H270" s="36">
        <f t="shared" si="3"/>
        <v>50</v>
      </c>
      <c r="I270" s="120" t="s">
        <v>49</v>
      </c>
      <c r="J270" s="39"/>
      <c r="K270" s="38"/>
      <c r="L270" s="39"/>
      <c r="M270" s="39"/>
      <c r="N270" s="35" t="s">
        <v>17</v>
      </c>
      <c r="O270" s="39"/>
      <c r="P270" s="61"/>
      <c r="Q270" s="61"/>
      <c r="R270" s="61"/>
      <c r="S270" s="61"/>
      <c r="T270" s="61"/>
      <c r="U270" s="80"/>
      <c r="V270" s="80"/>
      <c r="W270" s="80"/>
    </row>
    <row r="271">
      <c r="A271" s="34">
        <v>45705.0</v>
      </c>
      <c r="B271" s="34">
        <v>45716.0</v>
      </c>
      <c r="C271" s="120">
        <v>192525.0</v>
      </c>
      <c r="D271" s="120" t="s">
        <v>117</v>
      </c>
      <c r="E271" s="121">
        <v>45231.0</v>
      </c>
      <c r="F271" s="36">
        <f t="shared" si="2"/>
        <v>15</v>
      </c>
      <c r="G271" s="154">
        <v>45244.0</v>
      </c>
      <c r="H271" s="36">
        <f t="shared" si="3"/>
        <v>15</v>
      </c>
      <c r="I271" s="120" t="s">
        <v>49</v>
      </c>
      <c r="J271" s="39"/>
      <c r="K271" s="38"/>
      <c r="L271" s="39"/>
      <c r="M271" s="39"/>
      <c r="N271" s="35" t="s">
        <v>17</v>
      </c>
      <c r="O271" s="39"/>
      <c r="P271" s="61"/>
      <c r="Q271" s="61"/>
      <c r="R271" s="61"/>
      <c r="S271" s="61"/>
      <c r="T271" s="61"/>
      <c r="U271" s="80"/>
      <c r="V271" s="80"/>
      <c r="W271" s="80"/>
    </row>
    <row r="272">
      <c r="A272" s="34">
        <v>45705.0</v>
      </c>
      <c r="B272" s="34">
        <v>45716.0</v>
      </c>
      <c r="C272" s="120">
        <v>237757.0</v>
      </c>
      <c r="D272" s="120" t="s">
        <v>117</v>
      </c>
      <c r="E272" s="121">
        <v>45383.0</v>
      </c>
      <c r="F272" s="36">
        <f t="shared" si="2"/>
        <v>10</v>
      </c>
      <c r="G272" s="154">
        <v>45651.0</v>
      </c>
      <c r="H272" s="36">
        <f t="shared" si="3"/>
        <v>2</v>
      </c>
      <c r="I272" s="120" t="s">
        <v>39</v>
      </c>
      <c r="J272" s="39"/>
      <c r="K272" s="38"/>
      <c r="L272" s="39"/>
      <c r="M272" s="39"/>
      <c r="N272" s="35" t="s">
        <v>17</v>
      </c>
      <c r="O272" s="39"/>
      <c r="P272" s="61"/>
      <c r="Q272" s="61"/>
      <c r="R272" s="61"/>
      <c r="S272" s="61"/>
      <c r="T272" s="61"/>
      <c r="U272" s="80"/>
      <c r="V272" s="80"/>
      <c r="W272" s="80"/>
    </row>
    <row r="273">
      <c r="A273" s="34">
        <v>45705.0</v>
      </c>
      <c r="B273" s="34">
        <v>45716.0</v>
      </c>
      <c r="C273" s="120">
        <v>184355.0</v>
      </c>
      <c r="D273" s="120" t="s">
        <v>117</v>
      </c>
      <c r="E273" s="121">
        <v>45139.0</v>
      </c>
      <c r="F273" s="36">
        <f t="shared" si="2"/>
        <v>18</v>
      </c>
      <c r="G273" s="121">
        <v>45169.0</v>
      </c>
      <c r="H273" s="36">
        <f t="shared" si="3"/>
        <v>17</v>
      </c>
      <c r="I273" s="120" t="s">
        <v>39</v>
      </c>
      <c r="J273" s="39"/>
      <c r="K273" s="38"/>
      <c r="L273" s="39"/>
      <c r="M273" s="39"/>
      <c r="N273" s="35" t="s">
        <v>17</v>
      </c>
      <c r="O273" s="39"/>
      <c r="P273" s="61"/>
      <c r="Q273" s="61"/>
      <c r="R273" s="61"/>
      <c r="S273" s="61"/>
      <c r="T273" s="61"/>
      <c r="U273" s="80"/>
      <c r="V273" s="80"/>
      <c r="W273" s="80"/>
    </row>
    <row r="274">
      <c r="A274" s="34">
        <v>45705.0</v>
      </c>
      <c r="B274" s="34">
        <v>45716.0</v>
      </c>
      <c r="C274" s="120">
        <v>198287.0</v>
      </c>
      <c r="D274" s="120" t="s">
        <v>117</v>
      </c>
      <c r="E274" s="121">
        <v>45139.0</v>
      </c>
      <c r="F274" s="36">
        <f t="shared" si="2"/>
        <v>18</v>
      </c>
      <c r="G274" s="121">
        <v>45303.0</v>
      </c>
      <c r="H274" s="36">
        <f t="shared" si="3"/>
        <v>13</v>
      </c>
      <c r="I274" s="120" t="s">
        <v>39</v>
      </c>
      <c r="J274" s="39"/>
      <c r="K274" s="38"/>
      <c r="L274" s="39"/>
      <c r="M274" s="39"/>
      <c r="N274" s="35" t="s">
        <v>17</v>
      </c>
      <c r="O274" s="39"/>
      <c r="P274" s="61"/>
      <c r="Q274" s="61"/>
      <c r="R274" s="61"/>
      <c r="S274" s="61"/>
      <c r="T274" s="61"/>
      <c r="U274" s="80"/>
      <c r="V274" s="80"/>
      <c r="W274" s="80"/>
    </row>
    <row r="275">
      <c r="A275" s="34">
        <v>45705.0</v>
      </c>
      <c r="B275" s="34">
        <v>45716.0</v>
      </c>
      <c r="C275" s="120">
        <v>203034.0</v>
      </c>
      <c r="D275" s="120" t="s">
        <v>117</v>
      </c>
      <c r="E275" s="121">
        <v>45292.0</v>
      </c>
      <c r="F275" s="36">
        <f t="shared" si="2"/>
        <v>13</v>
      </c>
      <c r="G275" s="121">
        <v>45341.0</v>
      </c>
      <c r="H275" s="36">
        <f t="shared" si="3"/>
        <v>12</v>
      </c>
      <c r="I275" s="120" t="s">
        <v>39</v>
      </c>
      <c r="J275" s="39"/>
      <c r="K275" s="38"/>
      <c r="L275" s="39"/>
      <c r="M275" s="39"/>
      <c r="N275" s="35" t="s">
        <v>17</v>
      </c>
      <c r="O275" s="39"/>
      <c r="P275" s="61"/>
      <c r="Q275" s="61"/>
      <c r="R275" s="61"/>
      <c r="S275" s="61"/>
      <c r="T275" s="61"/>
      <c r="U275" s="80"/>
      <c r="V275" s="80"/>
      <c r="W275" s="80"/>
    </row>
    <row r="276">
      <c r="A276" s="34">
        <v>45705.0</v>
      </c>
      <c r="B276" s="34">
        <v>45716.0</v>
      </c>
      <c r="C276" s="120">
        <v>206461.0</v>
      </c>
      <c r="D276" s="120" t="s">
        <v>117</v>
      </c>
      <c r="E276" s="121">
        <v>45261.0</v>
      </c>
      <c r="F276" s="36">
        <f t="shared" si="2"/>
        <v>14</v>
      </c>
      <c r="G276" s="121">
        <v>45365.0</v>
      </c>
      <c r="H276" s="36">
        <f t="shared" si="3"/>
        <v>11</v>
      </c>
      <c r="I276" s="120" t="s">
        <v>39</v>
      </c>
      <c r="J276" s="39"/>
      <c r="K276" s="38"/>
      <c r="L276" s="39"/>
      <c r="M276" s="39"/>
      <c r="N276" s="35" t="s">
        <v>17</v>
      </c>
      <c r="O276" s="39"/>
      <c r="P276" s="61"/>
      <c r="Q276" s="61"/>
      <c r="R276" s="61"/>
      <c r="S276" s="61"/>
      <c r="T276" s="61"/>
      <c r="U276" s="80"/>
      <c r="V276" s="80"/>
      <c r="W276" s="80"/>
    </row>
    <row r="277">
      <c r="A277" s="34">
        <v>45705.0</v>
      </c>
      <c r="B277" s="34">
        <v>45716.0</v>
      </c>
      <c r="C277" s="120">
        <v>211595.0</v>
      </c>
      <c r="D277" s="120" t="s">
        <v>117</v>
      </c>
      <c r="E277" s="121">
        <v>45383.0</v>
      </c>
      <c r="F277" s="36">
        <f t="shared" si="2"/>
        <v>10</v>
      </c>
      <c r="G277" s="121">
        <v>45405.0</v>
      </c>
      <c r="H277" s="36">
        <f t="shared" si="3"/>
        <v>10</v>
      </c>
      <c r="I277" s="120" t="s">
        <v>39</v>
      </c>
      <c r="J277" s="39"/>
      <c r="K277" s="38"/>
      <c r="L277" s="39"/>
      <c r="M277" s="39"/>
      <c r="N277" s="35" t="s">
        <v>17</v>
      </c>
      <c r="O277" s="39"/>
      <c r="P277" s="61"/>
      <c r="Q277" s="61"/>
      <c r="R277" s="61"/>
      <c r="S277" s="61"/>
      <c r="T277" s="61"/>
      <c r="U277" s="80"/>
      <c r="V277" s="80"/>
      <c r="W277" s="80"/>
    </row>
    <row r="278">
      <c r="A278" s="34">
        <v>45705.0</v>
      </c>
      <c r="B278" s="34">
        <v>45716.0</v>
      </c>
      <c r="C278" s="120">
        <v>218274.0</v>
      </c>
      <c r="D278" s="120" t="s">
        <v>117</v>
      </c>
      <c r="E278" s="121">
        <v>45444.0</v>
      </c>
      <c r="F278" s="36">
        <f t="shared" si="2"/>
        <v>8</v>
      </c>
      <c r="G278" s="121">
        <v>45463.0</v>
      </c>
      <c r="H278" s="36">
        <f t="shared" si="3"/>
        <v>8</v>
      </c>
      <c r="I278" s="120" t="s">
        <v>62</v>
      </c>
      <c r="J278" s="39"/>
      <c r="K278" s="38"/>
      <c r="L278" s="39"/>
      <c r="M278" s="39"/>
      <c r="N278" s="35" t="s">
        <v>17</v>
      </c>
      <c r="O278" s="39"/>
      <c r="P278" s="61"/>
      <c r="Q278" s="61"/>
      <c r="R278" s="61"/>
      <c r="S278" s="61"/>
      <c r="T278" s="61"/>
      <c r="U278" s="80"/>
      <c r="V278" s="80"/>
      <c r="W278" s="80"/>
    </row>
    <row r="279">
      <c r="A279" s="34">
        <v>45705.0</v>
      </c>
      <c r="B279" s="34">
        <v>45716.0</v>
      </c>
      <c r="C279" s="120">
        <v>229504.0</v>
      </c>
      <c r="D279" s="120" t="s">
        <v>117</v>
      </c>
      <c r="E279" s="121">
        <v>45505.0</v>
      </c>
      <c r="F279" s="36">
        <f t="shared" si="2"/>
        <v>6</v>
      </c>
      <c r="G279" s="121">
        <v>45565.0</v>
      </c>
      <c r="H279" s="36">
        <f t="shared" si="3"/>
        <v>4</v>
      </c>
      <c r="I279" s="120" t="s">
        <v>268</v>
      </c>
      <c r="J279" s="39"/>
      <c r="K279" s="38"/>
      <c r="L279" s="39"/>
      <c r="M279" s="39"/>
      <c r="N279" s="35" t="s">
        <v>17</v>
      </c>
      <c r="O279" s="39"/>
      <c r="P279" s="61"/>
      <c r="Q279" s="61"/>
      <c r="R279" s="61"/>
      <c r="S279" s="61"/>
      <c r="T279" s="61"/>
      <c r="U279" s="80"/>
      <c r="V279" s="80"/>
      <c r="W279" s="80"/>
    </row>
    <row r="280">
      <c r="A280" s="34">
        <v>45705.0</v>
      </c>
      <c r="B280" s="34">
        <v>45716.0</v>
      </c>
      <c r="C280" s="120">
        <v>233093.0</v>
      </c>
      <c r="D280" s="120" t="s">
        <v>117</v>
      </c>
      <c r="E280" s="121">
        <v>45566.0</v>
      </c>
      <c r="F280" s="36">
        <f t="shared" si="2"/>
        <v>4</v>
      </c>
      <c r="G280" s="121">
        <v>45602.0</v>
      </c>
      <c r="H280" s="36">
        <f t="shared" si="3"/>
        <v>3</v>
      </c>
      <c r="I280" s="120" t="s">
        <v>268</v>
      </c>
      <c r="J280" s="39"/>
      <c r="K280" s="38"/>
      <c r="L280" s="39"/>
      <c r="M280" s="39"/>
      <c r="N280" s="35" t="s">
        <v>17</v>
      </c>
      <c r="O280" s="39"/>
      <c r="P280" s="61"/>
      <c r="Q280" s="61"/>
      <c r="R280" s="61"/>
      <c r="S280" s="61"/>
      <c r="T280" s="61"/>
      <c r="U280" s="80"/>
      <c r="V280" s="80"/>
      <c r="W280" s="80"/>
    </row>
    <row r="281">
      <c r="A281" s="34">
        <v>45705.0</v>
      </c>
      <c r="B281" s="34">
        <v>45714.0</v>
      </c>
      <c r="C281" s="120">
        <v>178663.0</v>
      </c>
      <c r="D281" s="120" t="s">
        <v>117</v>
      </c>
      <c r="E281" s="121">
        <v>44743.0</v>
      </c>
      <c r="F281" s="36">
        <f t="shared" si="2"/>
        <v>31</v>
      </c>
      <c r="G281" s="154">
        <v>45215.0</v>
      </c>
      <c r="H281" s="36">
        <f t="shared" si="3"/>
        <v>16</v>
      </c>
      <c r="I281" s="120" t="s">
        <v>265</v>
      </c>
      <c r="J281" s="39"/>
      <c r="K281" s="48">
        <v>8000.0</v>
      </c>
      <c r="L281" s="39"/>
      <c r="M281" s="34">
        <v>45714.0</v>
      </c>
      <c r="N281" s="35" t="s">
        <v>15</v>
      </c>
      <c r="O281" s="35" t="s">
        <v>55</v>
      </c>
      <c r="P281" s="61"/>
      <c r="Q281" s="61"/>
      <c r="R281" s="61"/>
      <c r="S281" s="61"/>
      <c r="T281" s="61"/>
      <c r="U281" s="80"/>
      <c r="V281" s="80"/>
      <c r="W281" s="80"/>
    </row>
    <row r="282">
      <c r="A282" s="34">
        <v>45705.0</v>
      </c>
      <c r="B282" s="34">
        <v>45716.0</v>
      </c>
      <c r="C282" s="120">
        <v>239148.0</v>
      </c>
      <c r="D282" s="120" t="s">
        <v>117</v>
      </c>
      <c r="E282" s="121">
        <v>45566.0</v>
      </c>
      <c r="F282" s="36">
        <f t="shared" si="2"/>
        <v>4</v>
      </c>
      <c r="G282" s="121">
        <v>45670.0</v>
      </c>
      <c r="H282" s="36">
        <f t="shared" si="3"/>
        <v>1</v>
      </c>
      <c r="I282" s="120" t="s">
        <v>62</v>
      </c>
      <c r="J282" s="39"/>
      <c r="K282" s="38"/>
      <c r="L282" s="39"/>
      <c r="M282" s="39"/>
      <c r="N282" s="35" t="s">
        <v>17</v>
      </c>
      <c r="O282" s="39"/>
      <c r="P282" s="61"/>
      <c r="Q282" s="61"/>
      <c r="R282" s="61"/>
      <c r="S282" s="61"/>
      <c r="T282" s="61"/>
      <c r="U282" s="80"/>
      <c r="V282" s="80"/>
      <c r="W282" s="80"/>
    </row>
    <row r="283">
      <c r="A283" s="34">
        <v>45705.0</v>
      </c>
      <c r="B283" s="34">
        <v>45716.0</v>
      </c>
      <c r="C283" s="120">
        <v>241746.0</v>
      </c>
      <c r="D283" s="120" t="s">
        <v>117</v>
      </c>
      <c r="E283" s="121">
        <v>45627.0</v>
      </c>
      <c r="F283" s="36">
        <f t="shared" si="2"/>
        <v>2</v>
      </c>
      <c r="G283" s="121">
        <v>45692.0</v>
      </c>
      <c r="H283" s="36">
        <f t="shared" si="3"/>
        <v>0</v>
      </c>
      <c r="I283" s="120" t="s">
        <v>46</v>
      </c>
      <c r="J283" s="39"/>
      <c r="K283" s="38"/>
      <c r="L283" s="39"/>
      <c r="M283" s="39"/>
      <c r="N283" s="35" t="s">
        <v>17</v>
      </c>
      <c r="O283" s="39"/>
      <c r="P283" s="61"/>
      <c r="Q283" s="61"/>
      <c r="R283" s="61"/>
      <c r="S283" s="61"/>
      <c r="T283" s="61"/>
      <c r="U283" s="80"/>
      <c r="V283" s="80"/>
      <c r="W283" s="80"/>
    </row>
    <row r="284">
      <c r="A284" s="34">
        <v>45705.0</v>
      </c>
      <c r="B284" s="34">
        <v>45716.0</v>
      </c>
      <c r="C284" s="120">
        <v>71209.0</v>
      </c>
      <c r="D284" s="120" t="s">
        <v>125</v>
      </c>
      <c r="E284" s="121">
        <v>44105.0</v>
      </c>
      <c r="F284" s="36">
        <f t="shared" si="2"/>
        <v>52</v>
      </c>
      <c r="G284" s="154">
        <v>44162.0</v>
      </c>
      <c r="H284" s="36">
        <f t="shared" si="3"/>
        <v>51</v>
      </c>
      <c r="I284" s="120" t="s">
        <v>43</v>
      </c>
      <c r="J284" s="39"/>
      <c r="K284" s="38"/>
      <c r="L284" s="39"/>
      <c r="M284" s="39"/>
      <c r="N284" s="35" t="s">
        <v>17</v>
      </c>
      <c r="O284" s="39"/>
      <c r="P284" s="61"/>
      <c r="Q284" s="61"/>
      <c r="R284" s="61"/>
      <c r="S284" s="61"/>
      <c r="T284" s="61"/>
      <c r="U284" s="80"/>
      <c r="V284" s="80"/>
      <c r="W284" s="80"/>
    </row>
    <row r="285">
      <c r="A285" s="34">
        <v>45705.0</v>
      </c>
      <c r="B285" s="34">
        <v>45716.0</v>
      </c>
      <c r="C285" s="120">
        <v>236385.0</v>
      </c>
      <c r="D285" s="120" t="s">
        <v>125</v>
      </c>
      <c r="E285" s="121">
        <v>45383.0</v>
      </c>
      <c r="F285" s="36">
        <f t="shared" si="2"/>
        <v>10</v>
      </c>
      <c r="G285" s="121">
        <v>45631.0</v>
      </c>
      <c r="H285" s="36">
        <f t="shared" si="3"/>
        <v>2</v>
      </c>
      <c r="I285" s="120" t="s">
        <v>62</v>
      </c>
      <c r="J285" s="39"/>
      <c r="K285" s="38"/>
      <c r="L285" s="39"/>
      <c r="M285" s="39"/>
      <c r="N285" s="35" t="s">
        <v>17</v>
      </c>
      <c r="O285" s="39"/>
      <c r="P285" s="61"/>
      <c r="Q285" s="61"/>
      <c r="R285" s="61"/>
      <c r="S285" s="61"/>
      <c r="T285" s="61"/>
      <c r="U285" s="80"/>
      <c r="V285" s="80"/>
      <c r="W285" s="80"/>
    </row>
    <row r="286">
      <c r="A286" s="34">
        <v>45705.0</v>
      </c>
      <c r="B286" s="34">
        <v>45716.0</v>
      </c>
      <c r="C286" s="120">
        <v>234784.0</v>
      </c>
      <c r="D286" s="120" t="s">
        <v>125</v>
      </c>
      <c r="E286" s="121">
        <v>45536.0</v>
      </c>
      <c r="F286" s="36">
        <f t="shared" si="2"/>
        <v>5</v>
      </c>
      <c r="G286" s="154">
        <v>45617.0</v>
      </c>
      <c r="H286" s="36">
        <f t="shared" si="3"/>
        <v>3</v>
      </c>
      <c r="I286" s="120" t="s">
        <v>49</v>
      </c>
      <c r="J286" s="39"/>
      <c r="K286" s="38"/>
      <c r="L286" s="39"/>
      <c r="M286" s="39"/>
      <c r="N286" s="35" t="s">
        <v>17</v>
      </c>
      <c r="O286" s="39"/>
      <c r="P286" s="61"/>
      <c r="Q286" s="61"/>
      <c r="R286" s="61"/>
      <c r="S286" s="61"/>
      <c r="T286" s="61"/>
      <c r="U286" s="80"/>
      <c r="V286" s="80"/>
      <c r="W286" s="80"/>
    </row>
    <row r="287">
      <c r="A287" s="34">
        <v>45705.0</v>
      </c>
      <c r="B287" s="34">
        <v>45707.0</v>
      </c>
      <c r="C287" s="120">
        <v>204526.0</v>
      </c>
      <c r="D287" s="120" t="s">
        <v>125</v>
      </c>
      <c r="E287" s="121">
        <v>45323.0</v>
      </c>
      <c r="F287" s="36">
        <f t="shared" si="2"/>
        <v>12</v>
      </c>
      <c r="G287" s="121">
        <v>45352.0</v>
      </c>
      <c r="H287" s="36">
        <f t="shared" si="3"/>
        <v>11</v>
      </c>
      <c r="I287" s="120" t="s">
        <v>268</v>
      </c>
      <c r="J287" s="39"/>
      <c r="K287" s="38"/>
      <c r="L287" s="39"/>
      <c r="M287" s="39"/>
      <c r="N287" s="35" t="s">
        <v>21</v>
      </c>
      <c r="O287" s="39"/>
      <c r="P287" s="61"/>
      <c r="Q287" s="61"/>
      <c r="R287" s="61"/>
      <c r="S287" s="61"/>
      <c r="T287" s="61"/>
      <c r="U287" s="80"/>
      <c r="V287" s="80"/>
      <c r="W287" s="80"/>
    </row>
    <row r="288">
      <c r="A288" s="34">
        <v>45706.0</v>
      </c>
      <c r="B288" s="34">
        <v>45715.0</v>
      </c>
      <c r="C288" s="120">
        <v>214587.0</v>
      </c>
      <c r="D288" s="120" t="s">
        <v>125</v>
      </c>
      <c r="E288" s="121">
        <v>45383.0</v>
      </c>
      <c r="F288" s="36">
        <f t="shared" si="2"/>
        <v>10</v>
      </c>
      <c r="G288" s="121">
        <v>45462.0</v>
      </c>
      <c r="H288" s="36">
        <f t="shared" si="3"/>
        <v>8</v>
      </c>
      <c r="I288" s="120" t="s">
        <v>62</v>
      </c>
      <c r="J288" s="35">
        <v>139.0</v>
      </c>
      <c r="K288" s="48" t="s">
        <v>74</v>
      </c>
      <c r="L288" s="35" t="s">
        <v>54</v>
      </c>
      <c r="M288" s="34">
        <v>45715.0</v>
      </c>
      <c r="N288" s="35" t="s">
        <v>15</v>
      </c>
      <c r="O288" s="35" t="s">
        <v>55</v>
      </c>
      <c r="P288" s="61"/>
      <c r="Q288" s="61"/>
      <c r="R288" s="61"/>
      <c r="S288" s="61"/>
      <c r="T288" s="61"/>
      <c r="U288" s="80"/>
      <c r="V288" s="80"/>
      <c r="W288" s="80"/>
    </row>
    <row r="289">
      <c r="A289" s="34">
        <v>45705.0</v>
      </c>
      <c r="B289" s="34">
        <v>45716.0</v>
      </c>
      <c r="C289" s="120">
        <v>217006.0</v>
      </c>
      <c r="D289" s="120" t="s">
        <v>125</v>
      </c>
      <c r="E289" s="121">
        <v>44936.0</v>
      </c>
      <c r="F289" s="36">
        <f t="shared" si="2"/>
        <v>25</v>
      </c>
      <c r="G289" s="121">
        <v>45418.0</v>
      </c>
      <c r="H289" s="36">
        <f t="shared" si="3"/>
        <v>9</v>
      </c>
      <c r="I289" s="120" t="s">
        <v>46</v>
      </c>
      <c r="J289" s="39"/>
      <c r="K289" s="38"/>
      <c r="L289" s="39"/>
      <c r="M289" s="39"/>
      <c r="N289" s="35" t="s">
        <v>17</v>
      </c>
      <c r="O289" s="39"/>
      <c r="P289" s="61"/>
      <c r="Q289" s="61"/>
      <c r="R289" s="61"/>
      <c r="S289" s="61"/>
      <c r="T289" s="61"/>
      <c r="U289" s="80"/>
      <c r="V289" s="80"/>
      <c r="W289" s="80"/>
    </row>
    <row r="290">
      <c r="A290" s="34">
        <v>45705.0</v>
      </c>
      <c r="B290" s="34">
        <v>45716.0</v>
      </c>
      <c r="C290" s="120">
        <v>194944.0</v>
      </c>
      <c r="D290" s="120" t="s">
        <v>125</v>
      </c>
      <c r="E290" s="121">
        <v>45200.0</v>
      </c>
      <c r="F290" s="36">
        <f t="shared" si="2"/>
        <v>16</v>
      </c>
      <c r="G290" s="121">
        <v>45265.0</v>
      </c>
      <c r="H290" s="36">
        <f t="shared" si="3"/>
        <v>14</v>
      </c>
      <c r="I290" s="120" t="s">
        <v>62</v>
      </c>
      <c r="J290" s="39"/>
      <c r="K290" s="38"/>
      <c r="L290" s="39"/>
      <c r="M290" s="39"/>
      <c r="N290" s="35" t="s">
        <v>17</v>
      </c>
      <c r="O290" s="39"/>
      <c r="P290" s="61"/>
      <c r="Q290" s="61"/>
      <c r="R290" s="61"/>
      <c r="S290" s="61"/>
      <c r="T290" s="61"/>
      <c r="U290" s="80"/>
      <c r="V290" s="80"/>
      <c r="W290" s="80"/>
    </row>
    <row r="291">
      <c r="A291" s="34">
        <v>45706.0</v>
      </c>
      <c r="B291" s="34">
        <v>45716.0</v>
      </c>
      <c r="C291" s="120">
        <v>239232.0</v>
      </c>
      <c r="D291" s="120" t="s">
        <v>125</v>
      </c>
      <c r="E291" s="121">
        <v>45383.0</v>
      </c>
      <c r="F291" s="36">
        <f t="shared" si="2"/>
        <v>10</v>
      </c>
      <c r="G291" s="121">
        <v>45671.0</v>
      </c>
      <c r="H291" s="36">
        <f t="shared" si="3"/>
        <v>1</v>
      </c>
      <c r="I291" s="120" t="s">
        <v>62</v>
      </c>
      <c r="J291" s="35">
        <v>102.0</v>
      </c>
      <c r="K291" s="48">
        <v>3000.0</v>
      </c>
      <c r="L291" s="39"/>
      <c r="M291" s="34">
        <v>45713.0</v>
      </c>
      <c r="N291" s="35" t="s">
        <v>16</v>
      </c>
      <c r="O291" s="35" t="s">
        <v>803</v>
      </c>
      <c r="P291" s="61"/>
      <c r="Q291" s="61"/>
      <c r="R291" s="61"/>
      <c r="S291" s="61"/>
      <c r="T291" s="61"/>
      <c r="U291" s="80"/>
      <c r="V291" s="80"/>
      <c r="W291" s="80"/>
    </row>
    <row r="292">
      <c r="A292" s="34">
        <v>45705.0</v>
      </c>
      <c r="B292" s="34">
        <v>45716.0</v>
      </c>
      <c r="C292" s="120">
        <v>238910.0</v>
      </c>
      <c r="D292" s="120" t="s">
        <v>125</v>
      </c>
      <c r="E292" s="121">
        <v>45566.0</v>
      </c>
      <c r="F292" s="36">
        <f t="shared" si="2"/>
        <v>4</v>
      </c>
      <c r="G292" s="121">
        <v>45672.0</v>
      </c>
      <c r="H292" s="36">
        <f t="shared" si="3"/>
        <v>1</v>
      </c>
      <c r="I292" s="120" t="s">
        <v>49</v>
      </c>
      <c r="J292" s="39"/>
      <c r="K292" s="38"/>
      <c r="L292" s="39"/>
      <c r="M292" s="39"/>
      <c r="N292" s="35" t="s">
        <v>17</v>
      </c>
      <c r="O292" s="39"/>
      <c r="P292" s="61"/>
      <c r="Q292" s="61"/>
      <c r="R292" s="61"/>
      <c r="S292" s="61"/>
      <c r="T292" s="61"/>
      <c r="U292" s="80"/>
      <c r="V292" s="80"/>
      <c r="W292" s="80"/>
    </row>
    <row r="293">
      <c r="A293" s="34">
        <v>45705.0</v>
      </c>
      <c r="B293" s="34">
        <v>45716.0</v>
      </c>
      <c r="C293" s="120">
        <v>97523.0</v>
      </c>
      <c r="D293" s="120" t="s">
        <v>125</v>
      </c>
      <c r="E293" s="121">
        <v>44348.0</v>
      </c>
      <c r="F293" s="36">
        <f t="shared" si="2"/>
        <v>44</v>
      </c>
      <c r="G293" s="121">
        <v>44425.0</v>
      </c>
      <c r="H293" s="36">
        <f t="shared" si="3"/>
        <v>42</v>
      </c>
      <c r="I293" s="120" t="s">
        <v>67</v>
      </c>
      <c r="J293" s="39"/>
      <c r="K293" s="38"/>
      <c r="L293" s="39"/>
      <c r="M293" s="39"/>
      <c r="N293" s="35" t="s">
        <v>17</v>
      </c>
      <c r="O293" s="39"/>
      <c r="P293" s="61"/>
      <c r="Q293" s="61"/>
      <c r="R293" s="61"/>
      <c r="S293" s="61"/>
      <c r="T293" s="61"/>
      <c r="U293" s="80"/>
      <c r="V293" s="80"/>
      <c r="W293" s="80"/>
    </row>
    <row r="294">
      <c r="A294" s="34">
        <v>45705.0</v>
      </c>
      <c r="B294" s="34">
        <v>45716.0</v>
      </c>
      <c r="C294" s="120">
        <v>217227.0</v>
      </c>
      <c r="D294" s="120" t="s">
        <v>125</v>
      </c>
      <c r="E294" s="121">
        <v>45413.0</v>
      </c>
      <c r="F294" s="36">
        <f t="shared" si="2"/>
        <v>9</v>
      </c>
      <c r="G294" s="121">
        <v>45450.0</v>
      </c>
      <c r="H294" s="36">
        <f t="shared" si="3"/>
        <v>8</v>
      </c>
      <c r="I294" s="120" t="s">
        <v>46</v>
      </c>
      <c r="J294" s="39"/>
      <c r="K294" s="38"/>
      <c r="L294" s="39"/>
      <c r="M294" s="39"/>
      <c r="N294" s="35" t="s">
        <v>17</v>
      </c>
      <c r="O294" s="39"/>
      <c r="P294" s="61"/>
      <c r="Q294" s="61"/>
      <c r="R294" s="61"/>
      <c r="S294" s="61"/>
      <c r="T294" s="61"/>
      <c r="U294" s="80"/>
      <c r="V294" s="80"/>
      <c r="W294" s="80"/>
    </row>
    <row r="295">
      <c r="A295" s="34">
        <v>45705.0</v>
      </c>
      <c r="B295" s="34">
        <v>45716.0</v>
      </c>
      <c r="C295" s="120">
        <v>236307.0</v>
      </c>
      <c r="D295" s="120" t="s">
        <v>125</v>
      </c>
      <c r="E295" s="121">
        <v>45627.0</v>
      </c>
      <c r="F295" s="36">
        <f t="shared" si="2"/>
        <v>2</v>
      </c>
      <c r="G295" s="121">
        <v>45635.0</v>
      </c>
      <c r="H295" s="36">
        <f t="shared" si="3"/>
        <v>2</v>
      </c>
      <c r="I295" s="120" t="s">
        <v>47</v>
      </c>
      <c r="J295" s="39"/>
      <c r="K295" s="38"/>
      <c r="L295" s="39"/>
      <c r="M295" s="39"/>
      <c r="N295" s="35" t="s">
        <v>17</v>
      </c>
      <c r="O295" s="39"/>
      <c r="P295" s="61"/>
      <c r="Q295" s="61"/>
      <c r="R295" s="61"/>
      <c r="S295" s="61"/>
      <c r="T295" s="61"/>
      <c r="U295" s="80"/>
      <c r="V295" s="80"/>
      <c r="W295" s="80"/>
    </row>
    <row r="296">
      <c r="A296" s="34">
        <v>45705.0</v>
      </c>
      <c r="B296" s="34">
        <v>45716.0</v>
      </c>
      <c r="C296" s="120">
        <v>168782.0</v>
      </c>
      <c r="D296" s="120" t="s">
        <v>125</v>
      </c>
      <c r="E296" s="121">
        <v>44958.0</v>
      </c>
      <c r="F296" s="36">
        <f t="shared" si="2"/>
        <v>24</v>
      </c>
      <c r="G296" s="121">
        <v>45041.0</v>
      </c>
      <c r="H296" s="36">
        <f t="shared" si="3"/>
        <v>22</v>
      </c>
      <c r="I296" s="120" t="s">
        <v>46</v>
      </c>
      <c r="J296" s="39"/>
      <c r="K296" s="38"/>
      <c r="L296" s="39"/>
      <c r="M296" s="39"/>
      <c r="N296" s="35" t="s">
        <v>17</v>
      </c>
      <c r="O296" s="39"/>
      <c r="P296" s="61"/>
      <c r="Q296" s="61"/>
      <c r="R296" s="61"/>
      <c r="S296" s="61"/>
      <c r="T296" s="61"/>
      <c r="U296" s="80"/>
      <c r="V296" s="80"/>
      <c r="W296" s="80"/>
    </row>
    <row r="297">
      <c r="A297" s="34">
        <v>45705.0</v>
      </c>
      <c r="B297" s="34">
        <v>45716.0</v>
      </c>
      <c r="C297" s="120">
        <v>187352.0</v>
      </c>
      <c r="D297" s="120" t="s">
        <v>125</v>
      </c>
      <c r="E297" s="121">
        <v>45108.0</v>
      </c>
      <c r="F297" s="36">
        <f t="shared" si="2"/>
        <v>19</v>
      </c>
      <c r="G297" s="121">
        <v>45195.0</v>
      </c>
      <c r="H297" s="36">
        <f t="shared" si="3"/>
        <v>17</v>
      </c>
      <c r="I297" s="120" t="s">
        <v>39</v>
      </c>
      <c r="J297" s="39"/>
      <c r="K297" s="38"/>
      <c r="L297" s="39"/>
      <c r="M297" s="39"/>
      <c r="N297" s="35" t="s">
        <v>17</v>
      </c>
      <c r="O297" s="39"/>
      <c r="P297" s="61"/>
      <c r="Q297" s="61"/>
      <c r="R297" s="61"/>
      <c r="S297" s="61"/>
      <c r="T297" s="61"/>
      <c r="U297" s="80"/>
      <c r="V297" s="80"/>
      <c r="W297" s="80"/>
    </row>
    <row r="298">
      <c r="A298" s="34">
        <v>45705.0</v>
      </c>
      <c r="B298" s="34">
        <v>45716.0</v>
      </c>
      <c r="C298" s="120">
        <v>202673.0</v>
      </c>
      <c r="D298" s="120" t="s">
        <v>125</v>
      </c>
      <c r="E298" s="121">
        <v>45292.0</v>
      </c>
      <c r="F298" s="36">
        <f t="shared" si="2"/>
        <v>13</v>
      </c>
      <c r="G298" s="121">
        <v>45338.0</v>
      </c>
      <c r="H298" s="36">
        <f t="shared" si="3"/>
        <v>12</v>
      </c>
      <c r="I298" s="120" t="s">
        <v>39</v>
      </c>
      <c r="J298" s="39"/>
      <c r="K298" s="38"/>
      <c r="L298" s="39"/>
      <c r="M298" s="39"/>
      <c r="N298" s="35" t="s">
        <v>17</v>
      </c>
      <c r="O298" s="39"/>
      <c r="P298" s="61"/>
      <c r="Q298" s="61"/>
      <c r="R298" s="61"/>
      <c r="S298" s="61"/>
      <c r="T298" s="61"/>
      <c r="U298" s="80"/>
      <c r="V298" s="80"/>
      <c r="W298" s="80"/>
    </row>
    <row r="299">
      <c r="A299" s="34">
        <v>45705.0</v>
      </c>
      <c r="B299" s="34">
        <v>45716.0</v>
      </c>
      <c r="C299" s="120">
        <v>214575.0</v>
      </c>
      <c r="D299" s="120" t="s">
        <v>125</v>
      </c>
      <c r="E299" s="121">
        <v>45383.0</v>
      </c>
      <c r="F299" s="36">
        <f t="shared" si="2"/>
        <v>10</v>
      </c>
      <c r="G299" s="121">
        <v>45427.0</v>
      </c>
      <c r="H299" s="36">
        <f t="shared" si="3"/>
        <v>9</v>
      </c>
      <c r="I299" s="120" t="s">
        <v>47</v>
      </c>
      <c r="J299" s="39"/>
      <c r="K299" s="38"/>
      <c r="L299" s="39"/>
      <c r="M299" s="39"/>
      <c r="N299" s="35" t="s">
        <v>17</v>
      </c>
      <c r="O299" s="39"/>
      <c r="P299" s="61"/>
      <c r="Q299" s="61"/>
      <c r="R299" s="61"/>
      <c r="S299" s="61"/>
      <c r="T299" s="61"/>
      <c r="U299" s="80"/>
      <c r="V299" s="80"/>
      <c r="W299" s="80"/>
    </row>
    <row r="300">
      <c r="A300" s="34">
        <v>45705.0</v>
      </c>
      <c r="B300" s="34">
        <v>45716.0</v>
      </c>
      <c r="C300" s="120">
        <v>219698.0</v>
      </c>
      <c r="D300" s="120" t="s">
        <v>125</v>
      </c>
      <c r="E300" s="121">
        <v>45352.0</v>
      </c>
      <c r="F300" s="36">
        <f t="shared" si="2"/>
        <v>11</v>
      </c>
      <c r="G300" s="121">
        <v>45471.0</v>
      </c>
      <c r="H300" s="36">
        <f t="shared" si="3"/>
        <v>8</v>
      </c>
      <c r="I300" s="120" t="s">
        <v>47</v>
      </c>
      <c r="J300" s="39"/>
      <c r="K300" s="38"/>
      <c r="L300" s="39"/>
      <c r="M300" s="39"/>
      <c r="N300" s="35" t="s">
        <v>18</v>
      </c>
      <c r="O300" s="39"/>
      <c r="P300" s="61"/>
      <c r="Q300" s="61"/>
      <c r="R300" s="61"/>
      <c r="S300" s="61"/>
      <c r="T300" s="61"/>
      <c r="U300" s="80"/>
      <c r="V300" s="80"/>
      <c r="W300" s="80"/>
    </row>
    <row r="301">
      <c r="A301" s="34">
        <v>45705.0</v>
      </c>
      <c r="B301" s="34">
        <v>45716.0</v>
      </c>
      <c r="C301" s="120">
        <v>225281.0</v>
      </c>
      <c r="D301" s="120" t="s">
        <v>125</v>
      </c>
      <c r="E301" s="121">
        <v>45444.0</v>
      </c>
      <c r="F301" s="36">
        <f t="shared" si="2"/>
        <v>8</v>
      </c>
      <c r="G301" s="121">
        <v>45523.0</v>
      </c>
      <c r="H301" s="36">
        <f t="shared" si="3"/>
        <v>6</v>
      </c>
      <c r="I301" s="120" t="s">
        <v>39</v>
      </c>
      <c r="J301" s="39"/>
      <c r="K301" s="38"/>
      <c r="L301" s="39"/>
      <c r="M301" s="39"/>
      <c r="N301" s="35" t="s">
        <v>17</v>
      </c>
      <c r="O301" s="39"/>
      <c r="P301" s="61"/>
      <c r="Q301" s="61"/>
      <c r="R301" s="61"/>
      <c r="S301" s="61"/>
      <c r="T301" s="61"/>
      <c r="U301" s="80"/>
      <c r="V301" s="80"/>
      <c r="W301" s="80"/>
    </row>
    <row r="302">
      <c r="A302" s="34">
        <v>45705.0</v>
      </c>
      <c r="B302" s="34">
        <v>45716.0</v>
      </c>
      <c r="C302" s="120">
        <v>231100.0</v>
      </c>
      <c r="D302" s="120" t="s">
        <v>125</v>
      </c>
      <c r="E302" s="121">
        <v>45536.0</v>
      </c>
      <c r="F302" s="36">
        <f t="shared" si="2"/>
        <v>5</v>
      </c>
      <c r="G302" s="154">
        <v>45580.0</v>
      </c>
      <c r="H302" s="36">
        <f t="shared" si="3"/>
        <v>4</v>
      </c>
      <c r="I302" s="120" t="s">
        <v>46</v>
      </c>
      <c r="J302" s="39"/>
      <c r="K302" s="38"/>
      <c r="L302" s="39"/>
      <c r="M302" s="39"/>
      <c r="N302" s="35" t="s">
        <v>17</v>
      </c>
      <c r="O302" s="39"/>
      <c r="P302" s="61"/>
      <c r="Q302" s="61"/>
      <c r="R302" s="61"/>
      <c r="S302" s="61"/>
      <c r="T302" s="61"/>
      <c r="U302" s="80"/>
      <c r="V302" s="80"/>
      <c r="W302" s="80"/>
    </row>
    <row r="303">
      <c r="A303" s="34">
        <v>45705.0</v>
      </c>
      <c r="B303" s="34">
        <v>45716.0</v>
      </c>
      <c r="C303" s="120">
        <v>239663.0</v>
      </c>
      <c r="D303" s="120" t="s">
        <v>125</v>
      </c>
      <c r="E303" s="121">
        <v>45536.0</v>
      </c>
      <c r="F303" s="36">
        <f t="shared" si="2"/>
        <v>5</v>
      </c>
      <c r="G303" s="121">
        <v>45674.0</v>
      </c>
      <c r="H303" s="36">
        <f t="shared" si="3"/>
        <v>1</v>
      </c>
      <c r="I303" s="120" t="s">
        <v>39</v>
      </c>
      <c r="J303" s="39"/>
      <c r="K303" s="38"/>
      <c r="L303" s="39"/>
      <c r="M303" s="39"/>
      <c r="N303" s="35" t="s">
        <v>17</v>
      </c>
      <c r="O303" s="39"/>
      <c r="P303" s="61"/>
      <c r="Q303" s="61"/>
      <c r="R303" s="61"/>
      <c r="S303" s="61"/>
      <c r="T303" s="61"/>
      <c r="U303" s="80"/>
      <c r="V303" s="80"/>
      <c r="W303" s="80"/>
    </row>
    <row r="304">
      <c r="A304" s="34">
        <v>45705.0</v>
      </c>
      <c r="B304" s="34">
        <v>45716.0</v>
      </c>
      <c r="C304" s="120">
        <v>35483.0</v>
      </c>
      <c r="D304" s="120" t="s">
        <v>804</v>
      </c>
      <c r="E304" s="121">
        <v>43617.0</v>
      </c>
      <c r="F304" s="36">
        <f t="shared" si="2"/>
        <v>68</v>
      </c>
      <c r="G304" s="154">
        <v>43819.0</v>
      </c>
      <c r="H304" s="36">
        <f t="shared" si="3"/>
        <v>62</v>
      </c>
      <c r="I304" s="120" t="s">
        <v>62</v>
      </c>
      <c r="J304" s="39"/>
      <c r="K304" s="38"/>
      <c r="L304" s="39"/>
      <c r="M304" s="39"/>
      <c r="N304" s="35" t="s">
        <v>17</v>
      </c>
      <c r="O304" s="39"/>
      <c r="P304" s="61"/>
      <c r="Q304" s="61"/>
      <c r="R304" s="61"/>
      <c r="S304" s="61"/>
      <c r="T304" s="61"/>
      <c r="U304" s="80"/>
      <c r="V304" s="80"/>
      <c r="W304" s="80"/>
    </row>
    <row r="305">
      <c r="A305" s="34">
        <v>45705.0</v>
      </c>
      <c r="B305" s="34">
        <v>45716.0</v>
      </c>
      <c r="C305" s="120">
        <v>39440.0</v>
      </c>
      <c r="D305" s="120" t="s">
        <v>128</v>
      </c>
      <c r="E305" s="121">
        <v>43709.0</v>
      </c>
      <c r="F305" s="36">
        <f t="shared" si="2"/>
        <v>65</v>
      </c>
      <c r="G305" s="121">
        <v>43871.0</v>
      </c>
      <c r="H305" s="36">
        <f t="shared" si="3"/>
        <v>60</v>
      </c>
      <c r="I305" s="120" t="s">
        <v>265</v>
      </c>
      <c r="J305" s="39"/>
      <c r="K305" s="38"/>
      <c r="L305" s="39"/>
      <c r="M305" s="39"/>
      <c r="N305" s="35" t="s">
        <v>17</v>
      </c>
      <c r="O305" s="39"/>
      <c r="P305" s="61"/>
      <c r="Q305" s="61"/>
      <c r="R305" s="61"/>
      <c r="S305" s="61"/>
      <c r="T305" s="61"/>
      <c r="U305" s="80"/>
      <c r="V305" s="80"/>
      <c r="W305" s="80"/>
    </row>
    <row r="306">
      <c r="A306" s="34">
        <v>45705.0</v>
      </c>
      <c r="B306" s="34">
        <v>45716.0</v>
      </c>
      <c r="C306" s="120">
        <v>96465.0</v>
      </c>
      <c r="D306" s="120" t="s">
        <v>128</v>
      </c>
      <c r="E306" s="121">
        <v>44378.0</v>
      </c>
      <c r="F306" s="36">
        <f t="shared" si="2"/>
        <v>43</v>
      </c>
      <c r="G306" s="121">
        <v>44415.0</v>
      </c>
      <c r="H306" s="36">
        <f t="shared" si="3"/>
        <v>42</v>
      </c>
      <c r="I306" s="120" t="s">
        <v>62</v>
      </c>
      <c r="J306" s="39"/>
      <c r="K306" s="38"/>
      <c r="L306" s="39"/>
      <c r="M306" s="39"/>
      <c r="N306" s="35" t="s">
        <v>17</v>
      </c>
      <c r="O306" s="39"/>
      <c r="P306" s="61"/>
      <c r="Q306" s="61"/>
      <c r="R306" s="61"/>
      <c r="S306" s="61"/>
      <c r="T306" s="61"/>
      <c r="U306" s="80"/>
      <c r="V306" s="80"/>
      <c r="W306" s="80"/>
    </row>
    <row r="307">
      <c r="A307" s="34">
        <v>45705.0</v>
      </c>
      <c r="B307" s="34">
        <v>45716.0</v>
      </c>
      <c r="C307" s="120">
        <v>141034.0</v>
      </c>
      <c r="D307" s="120" t="s">
        <v>128</v>
      </c>
      <c r="E307" s="121">
        <v>44682.0</v>
      </c>
      <c r="F307" s="36">
        <f t="shared" si="2"/>
        <v>33</v>
      </c>
      <c r="G307" s="121">
        <v>44791.0</v>
      </c>
      <c r="H307" s="36">
        <f t="shared" si="3"/>
        <v>30</v>
      </c>
      <c r="I307" s="120" t="s">
        <v>62</v>
      </c>
      <c r="J307" s="39"/>
      <c r="K307" s="38"/>
      <c r="L307" s="39"/>
      <c r="M307" s="39"/>
      <c r="N307" s="35" t="s">
        <v>17</v>
      </c>
      <c r="O307" s="39"/>
      <c r="P307" s="61"/>
      <c r="Q307" s="61"/>
      <c r="R307" s="61"/>
      <c r="S307" s="61"/>
      <c r="T307" s="61"/>
      <c r="U307" s="80"/>
      <c r="V307" s="80"/>
      <c r="W307" s="80"/>
    </row>
    <row r="308">
      <c r="A308" s="34">
        <v>45705.0</v>
      </c>
      <c r="B308" s="34">
        <v>45716.0</v>
      </c>
      <c r="C308" s="120">
        <v>167192.0</v>
      </c>
      <c r="D308" s="120" t="s">
        <v>128</v>
      </c>
      <c r="E308" s="121">
        <v>45017.0</v>
      </c>
      <c r="F308" s="36">
        <f t="shared" si="2"/>
        <v>22</v>
      </c>
      <c r="G308" s="121">
        <v>45030.0</v>
      </c>
      <c r="H308" s="36">
        <f t="shared" si="3"/>
        <v>22</v>
      </c>
      <c r="I308" s="120" t="s">
        <v>62</v>
      </c>
      <c r="J308" s="39"/>
      <c r="K308" s="38"/>
      <c r="L308" s="39"/>
      <c r="M308" s="39"/>
      <c r="N308" s="35" t="s">
        <v>17</v>
      </c>
      <c r="O308" s="39"/>
      <c r="P308" s="61"/>
      <c r="Q308" s="61"/>
      <c r="R308" s="61"/>
      <c r="S308" s="61"/>
      <c r="T308" s="61"/>
      <c r="U308" s="80"/>
      <c r="V308" s="80"/>
      <c r="W308" s="80"/>
    </row>
    <row r="309">
      <c r="A309" s="34">
        <v>45705.0</v>
      </c>
      <c r="B309" s="34">
        <v>45716.0</v>
      </c>
      <c r="C309" s="120">
        <v>232308.0</v>
      </c>
      <c r="D309" s="120" t="s">
        <v>128</v>
      </c>
      <c r="E309" s="121">
        <v>45505.0</v>
      </c>
      <c r="F309" s="36">
        <f t="shared" si="2"/>
        <v>6</v>
      </c>
      <c r="G309" s="154">
        <v>45593.0</v>
      </c>
      <c r="H309" s="36">
        <f t="shared" si="3"/>
        <v>4</v>
      </c>
      <c r="I309" s="120" t="s">
        <v>39</v>
      </c>
      <c r="J309" s="39"/>
      <c r="K309" s="38"/>
      <c r="L309" s="39"/>
      <c r="M309" s="39"/>
      <c r="N309" s="35" t="s">
        <v>17</v>
      </c>
      <c r="O309" s="39"/>
      <c r="P309" s="61"/>
      <c r="Q309" s="61"/>
      <c r="R309" s="61"/>
      <c r="S309" s="61"/>
      <c r="T309" s="61"/>
      <c r="U309" s="80"/>
      <c r="V309" s="80"/>
      <c r="W309" s="80"/>
    </row>
    <row r="310">
      <c r="A310" s="34">
        <v>45705.0</v>
      </c>
      <c r="B310" s="34">
        <v>45716.0</v>
      </c>
      <c r="C310" s="120">
        <v>207877.0</v>
      </c>
      <c r="D310" s="120" t="s">
        <v>117</v>
      </c>
      <c r="E310" s="121">
        <v>45352.0</v>
      </c>
      <c r="F310" s="36">
        <f t="shared" si="2"/>
        <v>11</v>
      </c>
      <c r="G310" s="121">
        <v>45378.0</v>
      </c>
      <c r="H310" s="36">
        <f t="shared" si="3"/>
        <v>11</v>
      </c>
      <c r="I310" s="120" t="s">
        <v>46</v>
      </c>
      <c r="J310" s="39"/>
      <c r="K310" s="38"/>
      <c r="L310" s="39"/>
      <c r="M310" s="39"/>
      <c r="N310" s="35" t="s">
        <v>17</v>
      </c>
      <c r="O310" s="39"/>
      <c r="P310" s="61"/>
      <c r="Q310" s="61"/>
      <c r="R310" s="61"/>
      <c r="S310" s="61"/>
      <c r="T310" s="61"/>
      <c r="U310" s="80"/>
      <c r="V310" s="80"/>
      <c r="W310" s="80"/>
    </row>
    <row r="311">
      <c r="A311" s="34">
        <v>45705.0</v>
      </c>
      <c r="B311" s="34">
        <v>45716.0</v>
      </c>
      <c r="C311" s="120">
        <v>228545.0</v>
      </c>
      <c r="D311" s="120" t="s">
        <v>117</v>
      </c>
      <c r="E311" s="121">
        <v>45139.0</v>
      </c>
      <c r="F311" s="36">
        <f t="shared" si="2"/>
        <v>18</v>
      </c>
      <c r="G311" s="121">
        <v>45554.0</v>
      </c>
      <c r="H311" s="36">
        <f t="shared" si="3"/>
        <v>5</v>
      </c>
      <c r="I311" s="120" t="s">
        <v>376</v>
      </c>
      <c r="J311" s="39"/>
      <c r="K311" s="38"/>
      <c r="L311" s="39"/>
      <c r="M311" s="39"/>
      <c r="N311" s="35" t="s">
        <v>17</v>
      </c>
      <c r="O311" s="39"/>
      <c r="P311" s="61"/>
      <c r="Q311" s="61"/>
      <c r="R311" s="61"/>
      <c r="S311" s="61"/>
      <c r="T311" s="61"/>
      <c r="U311" s="80"/>
      <c r="V311" s="80"/>
      <c r="W311" s="80"/>
    </row>
    <row r="312">
      <c r="A312" s="34">
        <v>45705.0</v>
      </c>
      <c r="B312" s="34">
        <v>45716.0</v>
      </c>
      <c r="C312" s="120">
        <v>210195.0</v>
      </c>
      <c r="D312" s="120" t="s">
        <v>117</v>
      </c>
      <c r="E312" s="121">
        <v>45352.0</v>
      </c>
      <c r="F312" s="36">
        <f t="shared" si="2"/>
        <v>11</v>
      </c>
      <c r="G312" s="121">
        <v>45395.0</v>
      </c>
      <c r="H312" s="36">
        <f t="shared" si="3"/>
        <v>10</v>
      </c>
      <c r="I312" s="120" t="s">
        <v>62</v>
      </c>
      <c r="J312" s="39"/>
      <c r="K312" s="38"/>
      <c r="L312" s="39"/>
      <c r="M312" s="39"/>
      <c r="N312" s="35" t="s">
        <v>17</v>
      </c>
      <c r="O312" s="39"/>
      <c r="P312" s="61"/>
      <c r="Q312" s="61"/>
      <c r="R312" s="61"/>
      <c r="S312" s="61"/>
      <c r="T312" s="61"/>
      <c r="U312" s="80"/>
      <c r="V312" s="80"/>
      <c r="W312" s="80"/>
    </row>
    <row r="313">
      <c r="A313" s="34">
        <v>45708.0</v>
      </c>
      <c r="B313" s="34">
        <v>45713.0</v>
      </c>
      <c r="C313" s="120">
        <v>225833.0</v>
      </c>
      <c r="D313" s="120" t="s">
        <v>117</v>
      </c>
      <c r="E313" s="121">
        <v>45444.0</v>
      </c>
      <c r="F313" s="36">
        <f t="shared" si="2"/>
        <v>8</v>
      </c>
      <c r="G313" s="121">
        <v>45527.0</v>
      </c>
      <c r="H313" s="36">
        <f t="shared" si="3"/>
        <v>6</v>
      </c>
      <c r="I313" s="120" t="s">
        <v>39</v>
      </c>
      <c r="J313" s="35">
        <v>524.0</v>
      </c>
      <c r="K313" s="48">
        <v>20000.0</v>
      </c>
      <c r="L313" s="35" t="s">
        <v>68</v>
      </c>
      <c r="M313" s="34">
        <v>45713.0</v>
      </c>
      <c r="N313" s="35" t="s">
        <v>21</v>
      </c>
      <c r="O313" s="35" t="s">
        <v>21</v>
      </c>
      <c r="P313" s="61"/>
      <c r="Q313" s="61"/>
      <c r="R313" s="61"/>
      <c r="S313" s="61"/>
      <c r="T313" s="61"/>
      <c r="U313" s="80"/>
      <c r="V313" s="80"/>
      <c r="W313" s="80"/>
    </row>
    <row r="314">
      <c r="A314" s="34">
        <v>45705.0</v>
      </c>
      <c r="B314" s="34">
        <v>45716.0</v>
      </c>
      <c r="C314" s="120">
        <v>233144.0</v>
      </c>
      <c r="D314" s="120" t="s">
        <v>117</v>
      </c>
      <c r="E314" s="121">
        <v>45566.0</v>
      </c>
      <c r="F314" s="36">
        <f t="shared" si="2"/>
        <v>4</v>
      </c>
      <c r="G314" s="121">
        <v>45601.0</v>
      </c>
      <c r="H314" s="36">
        <f t="shared" si="3"/>
        <v>3</v>
      </c>
      <c r="I314" s="120" t="s">
        <v>268</v>
      </c>
      <c r="J314" s="39"/>
      <c r="K314" s="38"/>
      <c r="L314" s="39"/>
      <c r="M314" s="39"/>
      <c r="N314" s="35" t="s">
        <v>17</v>
      </c>
      <c r="O314" s="39"/>
      <c r="P314" s="61"/>
      <c r="Q314" s="61"/>
      <c r="R314" s="61"/>
      <c r="S314" s="61"/>
      <c r="T314" s="61"/>
      <c r="U314" s="80"/>
      <c r="V314" s="80"/>
      <c r="W314" s="80"/>
    </row>
    <row r="315">
      <c r="A315" s="34">
        <v>45705.0</v>
      </c>
      <c r="B315" s="34">
        <v>45716.0</v>
      </c>
      <c r="C315" s="120">
        <v>202307.0</v>
      </c>
      <c r="D315" s="120" t="s">
        <v>125</v>
      </c>
      <c r="E315" s="121">
        <v>45323.0</v>
      </c>
      <c r="F315" s="36">
        <f t="shared" si="2"/>
        <v>12</v>
      </c>
      <c r="G315" s="121">
        <v>45336.0</v>
      </c>
      <c r="H315" s="36">
        <f t="shared" si="3"/>
        <v>12</v>
      </c>
      <c r="I315" s="120" t="s">
        <v>62</v>
      </c>
      <c r="J315" s="39"/>
      <c r="K315" s="38"/>
      <c r="L315" s="39"/>
      <c r="M315" s="39"/>
      <c r="N315" s="35" t="s">
        <v>17</v>
      </c>
      <c r="O315" s="39"/>
      <c r="P315" s="61"/>
      <c r="Q315" s="61"/>
      <c r="R315" s="61"/>
      <c r="S315" s="61"/>
      <c r="T315" s="61"/>
      <c r="U315" s="80"/>
      <c r="V315" s="80"/>
      <c r="W315" s="80"/>
    </row>
    <row r="316">
      <c r="A316" s="34">
        <v>45705.0</v>
      </c>
      <c r="B316" s="34">
        <v>45716.0</v>
      </c>
      <c r="C316" s="120">
        <v>174178.0</v>
      </c>
      <c r="D316" s="120" t="s">
        <v>125</v>
      </c>
      <c r="E316" s="121">
        <v>45047.0</v>
      </c>
      <c r="F316" s="36">
        <f t="shared" si="2"/>
        <v>21</v>
      </c>
      <c r="G316" s="121">
        <v>45089.0</v>
      </c>
      <c r="H316" s="36">
        <f t="shared" si="3"/>
        <v>20</v>
      </c>
      <c r="I316" s="120" t="s">
        <v>46</v>
      </c>
      <c r="J316" s="39"/>
      <c r="K316" s="38"/>
      <c r="L316" s="39"/>
      <c r="M316" s="39"/>
      <c r="N316" s="35" t="s">
        <v>17</v>
      </c>
      <c r="O316" s="39"/>
      <c r="P316" s="61"/>
      <c r="Q316" s="61"/>
      <c r="R316" s="61"/>
      <c r="S316" s="61"/>
      <c r="T316" s="61"/>
      <c r="U316" s="80"/>
      <c r="V316" s="80"/>
      <c r="W316" s="80"/>
    </row>
    <row r="317">
      <c r="A317" s="34">
        <v>45705.0</v>
      </c>
      <c r="B317" s="34">
        <v>45716.0</v>
      </c>
      <c r="C317" s="120">
        <v>177937.0</v>
      </c>
      <c r="D317" s="120" t="s">
        <v>125</v>
      </c>
      <c r="E317" s="121">
        <v>45047.0</v>
      </c>
      <c r="F317" s="36">
        <f t="shared" si="2"/>
        <v>21</v>
      </c>
      <c r="G317" s="121">
        <v>45117.0</v>
      </c>
      <c r="H317" s="36">
        <f t="shared" si="3"/>
        <v>19</v>
      </c>
      <c r="I317" s="120" t="s">
        <v>46</v>
      </c>
      <c r="J317" s="39"/>
      <c r="K317" s="38"/>
      <c r="L317" s="39"/>
      <c r="M317" s="39"/>
      <c r="N317" s="35" t="s">
        <v>17</v>
      </c>
      <c r="O317" s="39"/>
      <c r="P317" s="61"/>
      <c r="Q317" s="61"/>
      <c r="R317" s="61"/>
      <c r="S317" s="61"/>
      <c r="T317" s="61"/>
      <c r="U317" s="80"/>
      <c r="V317" s="80"/>
      <c r="W317" s="80"/>
    </row>
    <row r="318">
      <c r="A318" s="34">
        <v>45705.0</v>
      </c>
      <c r="B318" s="34">
        <v>45716.0</v>
      </c>
      <c r="C318" s="120">
        <v>188322.0</v>
      </c>
      <c r="D318" s="120" t="s">
        <v>125</v>
      </c>
      <c r="E318" s="121">
        <v>45170.0</v>
      </c>
      <c r="F318" s="36">
        <f t="shared" si="2"/>
        <v>17</v>
      </c>
      <c r="G318" s="121">
        <v>45204.0</v>
      </c>
      <c r="H318" s="36">
        <f t="shared" si="3"/>
        <v>16</v>
      </c>
      <c r="I318" s="120" t="s">
        <v>49</v>
      </c>
      <c r="J318" s="39"/>
      <c r="K318" s="38"/>
      <c r="L318" s="39"/>
      <c r="M318" s="39"/>
      <c r="N318" s="35" t="s">
        <v>17</v>
      </c>
      <c r="O318" s="39"/>
      <c r="P318" s="61"/>
      <c r="Q318" s="61"/>
      <c r="R318" s="61"/>
      <c r="S318" s="61"/>
      <c r="T318" s="61"/>
      <c r="U318" s="80"/>
      <c r="V318" s="80"/>
      <c r="W318" s="80"/>
    </row>
    <row r="319">
      <c r="A319" s="34">
        <v>45705.0</v>
      </c>
      <c r="B319" s="34">
        <v>45716.0</v>
      </c>
      <c r="C319" s="120">
        <v>222645.0</v>
      </c>
      <c r="D319" s="120" t="s">
        <v>125</v>
      </c>
      <c r="E319" s="121">
        <v>45444.0</v>
      </c>
      <c r="F319" s="36">
        <f t="shared" si="2"/>
        <v>8</v>
      </c>
      <c r="G319" s="121">
        <v>45497.0</v>
      </c>
      <c r="H319" s="36">
        <f t="shared" si="3"/>
        <v>7</v>
      </c>
      <c r="I319" s="120" t="s">
        <v>39</v>
      </c>
      <c r="J319" s="39"/>
      <c r="K319" s="38"/>
      <c r="L319" s="39"/>
      <c r="M319" s="39"/>
      <c r="N319" s="35" t="s">
        <v>17</v>
      </c>
      <c r="O319" s="39"/>
      <c r="P319" s="61"/>
      <c r="Q319" s="61"/>
      <c r="R319" s="61"/>
      <c r="S319" s="61"/>
      <c r="T319" s="61"/>
      <c r="U319" s="80"/>
      <c r="V319" s="80"/>
      <c r="W319" s="80"/>
    </row>
    <row r="320">
      <c r="A320" s="34">
        <v>45705.0</v>
      </c>
      <c r="B320" s="34">
        <v>45716.0</v>
      </c>
      <c r="C320" s="120">
        <v>235607.0</v>
      </c>
      <c r="D320" s="120" t="s">
        <v>125</v>
      </c>
      <c r="E320" s="121">
        <v>45413.0</v>
      </c>
      <c r="F320" s="36">
        <f t="shared" si="2"/>
        <v>9</v>
      </c>
      <c r="G320" s="154">
        <v>45624.0</v>
      </c>
      <c r="H320" s="36">
        <f t="shared" si="3"/>
        <v>3</v>
      </c>
      <c r="I320" s="120" t="s">
        <v>46</v>
      </c>
      <c r="J320" s="39"/>
      <c r="K320" s="38"/>
      <c r="L320" s="39"/>
      <c r="M320" s="39"/>
      <c r="N320" s="35" t="s">
        <v>17</v>
      </c>
      <c r="O320" s="39"/>
      <c r="P320" s="61"/>
      <c r="Q320" s="61"/>
      <c r="R320" s="61"/>
      <c r="S320" s="61"/>
      <c r="T320" s="61"/>
      <c r="U320" s="80"/>
      <c r="V320" s="80"/>
      <c r="W320" s="80"/>
    </row>
    <row r="321">
      <c r="A321" s="34">
        <v>45708.0</v>
      </c>
      <c r="B321" s="34">
        <v>45713.0</v>
      </c>
      <c r="C321" s="120">
        <v>94936.0</v>
      </c>
      <c r="D321" s="120" t="s">
        <v>128</v>
      </c>
      <c r="E321" s="121">
        <v>44287.0</v>
      </c>
      <c r="F321" s="36">
        <f t="shared" si="2"/>
        <v>46</v>
      </c>
      <c r="G321" s="121">
        <v>44398.0</v>
      </c>
      <c r="H321" s="36">
        <f t="shared" si="3"/>
        <v>43</v>
      </c>
      <c r="I321" s="120" t="s">
        <v>43</v>
      </c>
      <c r="J321" s="35">
        <v>337.0</v>
      </c>
      <c r="K321" s="48">
        <v>2000.0</v>
      </c>
      <c r="L321" s="35" t="s">
        <v>68</v>
      </c>
      <c r="M321" s="34">
        <v>45712.0</v>
      </c>
      <c r="N321" s="35" t="s">
        <v>20</v>
      </c>
      <c r="O321" s="35" t="s">
        <v>805</v>
      </c>
      <c r="P321" s="61"/>
      <c r="Q321" s="61"/>
      <c r="R321" s="61"/>
      <c r="S321" s="61"/>
      <c r="T321" s="61"/>
      <c r="U321" s="80"/>
      <c r="V321" s="80"/>
      <c r="W321" s="80"/>
    </row>
    <row r="322">
      <c r="A322" s="34">
        <v>45705.0</v>
      </c>
      <c r="B322" s="34">
        <v>45716.0</v>
      </c>
      <c r="C322" s="120">
        <v>190319.0</v>
      </c>
      <c r="D322" s="120" t="s">
        <v>128</v>
      </c>
      <c r="E322" s="121">
        <v>45170.0</v>
      </c>
      <c r="F322" s="36">
        <f t="shared" si="2"/>
        <v>17</v>
      </c>
      <c r="G322" s="154">
        <v>45222.0</v>
      </c>
      <c r="H322" s="36">
        <f t="shared" si="3"/>
        <v>16</v>
      </c>
      <c r="I322" s="120" t="s">
        <v>43</v>
      </c>
      <c r="J322" s="39"/>
      <c r="K322" s="38"/>
      <c r="L322" s="39"/>
      <c r="M322" s="39"/>
      <c r="N322" s="35" t="s">
        <v>17</v>
      </c>
      <c r="O322" s="39"/>
      <c r="P322" s="61"/>
      <c r="Q322" s="61"/>
      <c r="R322" s="61"/>
      <c r="S322" s="61"/>
      <c r="T322" s="61"/>
      <c r="U322" s="80"/>
      <c r="V322" s="80"/>
      <c r="W322" s="80"/>
    </row>
    <row r="323">
      <c r="A323" s="34">
        <v>45705.0</v>
      </c>
      <c r="B323" s="34">
        <v>45716.0</v>
      </c>
      <c r="C323" s="120">
        <v>198152.0</v>
      </c>
      <c r="D323" s="120" t="s">
        <v>128</v>
      </c>
      <c r="E323" s="121">
        <v>45231.0</v>
      </c>
      <c r="F323" s="36">
        <f t="shared" si="2"/>
        <v>15</v>
      </c>
      <c r="G323" s="121">
        <v>45313.0</v>
      </c>
      <c r="H323" s="36">
        <f t="shared" si="3"/>
        <v>13</v>
      </c>
      <c r="I323" s="120" t="s">
        <v>43</v>
      </c>
      <c r="J323" s="39"/>
      <c r="K323" s="38"/>
      <c r="L323" s="39"/>
      <c r="M323" s="39"/>
      <c r="N323" s="35" t="s">
        <v>17</v>
      </c>
      <c r="O323" s="39"/>
      <c r="P323" s="61"/>
      <c r="Q323" s="61"/>
      <c r="R323" s="61"/>
      <c r="S323" s="61"/>
      <c r="T323" s="61"/>
      <c r="U323" s="80"/>
      <c r="V323" s="80"/>
      <c r="W323" s="80"/>
    </row>
    <row r="324">
      <c r="A324" s="34">
        <v>45705.0</v>
      </c>
      <c r="B324" s="34">
        <v>45716.0</v>
      </c>
      <c r="C324" s="120">
        <v>222022.0</v>
      </c>
      <c r="D324" s="120" t="s">
        <v>128</v>
      </c>
      <c r="E324" s="121">
        <v>45444.0</v>
      </c>
      <c r="F324" s="36">
        <f t="shared" si="2"/>
        <v>8</v>
      </c>
      <c r="G324" s="121">
        <v>45400.0</v>
      </c>
      <c r="H324" s="36">
        <f t="shared" si="3"/>
        <v>10</v>
      </c>
      <c r="I324" s="120" t="s">
        <v>268</v>
      </c>
      <c r="J324" s="39"/>
      <c r="K324" s="38"/>
      <c r="L324" s="39"/>
      <c r="M324" s="39"/>
      <c r="N324" s="35" t="s">
        <v>17</v>
      </c>
      <c r="O324" s="39"/>
      <c r="P324" s="61"/>
      <c r="Q324" s="61"/>
      <c r="R324" s="61"/>
      <c r="S324" s="61"/>
      <c r="T324" s="61"/>
      <c r="U324" s="80"/>
      <c r="V324" s="80"/>
      <c r="W324" s="80"/>
    </row>
    <row r="325">
      <c r="A325" s="34">
        <v>45705.0</v>
      </c>
      <c r="B325" s="34">
        <v>45716.0</v>
      </c>
      <c r="C325" s="120">
        <v>200852.0</v>
      </c>
      <c r="D325" s="120" t="s">
        <v>128</v>
      </c>
      <c r="E325" s="121">
        <v>45352.0</v>
      </c>
      <c r="F325" s="36">
        <f t="shared" si="2"/>
        <v>11</v>
      </c>
      <c r="G325" s="121">
        <v>45407.0</v>
      </c>
      <c r="H325" s="36">
        <f t="shared" si="3"/>
        <v>10</v>
      </c>
      <c r="I325" s="120" t="s">
        <v>265</v>
      </c>
      <c r="J325" s="39"/>
      <c r="K325" s="38"/>
      <c r="L325" s="39"/>
      <c r="M325" s="39"/>
      <c r="N325" s="35" t="s">
        <v>17</v>
      </c>
      <c r="O325" s="39"/>
      <c r="P325" s="61"/>
      <c r="Q325" s="61"/>
      <c r="R325" s="61"/>
      <c r="S325" s="61"/>
      <c r="T325" s="61"/>
      <c r="U325" s="80"/>
      <c r="V325" s="80"/>
      <c r="W325" s="80"/>
    </row>
    <row r="326">
      <c r="A326" s="34">
        <v>45705.0</v>
      </c>
      <c r="B326" s="34">
        <v>45716.0</v>
      </c>
      <c r="C326" s="120">
        <v>230743.0</v>
      </c>
      <c r="D326" s="120" t="s">
        <v>128</v>
      </c>
      <c r="E326" s="121">
        <v>45505.0</v>
      </c>
      <c r="F326" s="36">
        <f t="shared" si="2"/>
        <v>6</v>
      </c>
      <c r="G326" s="154">
        <v>45580.0</v>
      </c>
      <c r="H326" s="36">
        <f t="shared" si="3"/>
        <v>4</v>
      </c>
      <c r="I326" s="120" t="s">
        <v>43</v>
      </c>
      <c r="J326" s="39"/>
      <c r="K326" s="38"/>
      <c r="L326" s="39"/>
      <c r="M326" s="39"/>
      <c r="N326" s="35" t="s">
        <v>17</v>
      </c>
      <c r="O326" s="39"/>
      <c r="P326" s="61"/>
      <c r="Q326" s="61"/>
      <c r="R326" s="61"/>
      <c r="S326" s="61"/>
      <c r="T326" s="61"/>
      <c r="U326" s="80"/>
      <c r="V326" s="80"/>
      <c r="W326" s="80"/>
    </row>
    <row r="327">
      <c r="A327" s="34">
        <v>45712.0</v>
      </c>
      <c r="B327" s="34">
        <v>45712.0</v>
      </c>
      <c r="C327" s="120">
        <v>228401.0</v>
      </c>
      <c r="D327" s="120" t="s">
        <v>128</v>
      </c>
      <c r="E327" s="121">
        <v>45536.0</v>
      </c>
      <c r="F327" s="36">
        <f t="shared" si="2"/>
        <v>5</v>
      </c>
      <c r="G327" s="154">
        <v>45589.0</v>
      </c>
      <c r="H327" s="36">
        <f t="shared" si="3"/>
        <v>4</v>
      </c>
      <c r="I327" s="120" t="s">
        <v>43</v>
      </c>
      <c r="J327" s="35">
        <v>327.0</v>
      </c>
      <c r="K327" s="48" t="s">
        <v>96</v>
      </c>
      <c r="L327" s="39"/>
      <c r="M327" s="34">
        <v>45712.0</v>
      </c>
      <c r="N327" s="35" t="s">
        <v>15</v>
      </c>
      <c r="O327" s="39"/>
      <c r="P327" s="61"/>
      <c r="Q327" s="61"/>
      <c r="R327" s="61"/>
      <c r="S327" s="61"/>
      <c r="T327" s="61"/>
      <c r="U327" s="80"/>
      <c r="V327" s="80"/>
      <c r="W327" s="80"/>
    </row>
    <row r="328">
      <c r="A328" s="34">
        <v>45705.0</v>
      </c>
      <c r="B328" s="34">
        <v>45716.0</v>
      </c>
      <c r="C328" s="120">
        <v>180490.0</v>
      </c>
      <c r="D328" s="120" t="s">
        <v>129</v>
      </c>
      <c r="E328" s="121">
        <v>44958.0</v>
      </c>
      <c r="F328" s="36">
        <f t="shared" si="2"/>
        <v>24</v>
      </c>
      <c r="G328" s="121">
        <v>45138.0</v>
      </c>
      <c r="H328" s="36">
        <f t="shared" si="3"/>
        <v>18</v>
      </c>
      <c r="I328" s="120" t="s">
        <v>49</v>
      </c>
      <c r="J328" s="39"/>
      <c r="K328" s="38"/>
      <c r="L328" s="39"/>
      <c r="M328" s="39"/>
      <c r="N328" s="35" t="s">
        <v>17</v>
      </c>
      <c r="O328" s="39"/>
      <c r="P328" s="61"/>
      <c r="Q328" s="61"/>
      <c r="R328" s="61"/>
      <c r="S328" s="61"/>
      <c r="T328" s="61"/>
      <c r="U328" s="80"/>
      <c r="V328" s="80"/>
      <c r="W328" s="80"/>
    </row>
    <row r="329">
      <c r="A329" s="34">
        <v>45705.0</v>
      </c>
      <c r="B329" s="34">
        <v>45716.0</v>
      </c>
      <c r="C329" s="120">
        <v>196371.0</v>
      </c>
      <c r="D329" s="120" t="s">
        <v>129</v>
      </c>
      <c r="E329" s="121">
        <v>45231.0</v>
      </c>
      <c r="F329" s="36">
        <f t="shared" si="2"/>
        <v>15</v>
      </c>
      <c r="G329" s="154">
        <v>45279.0</v>
      </c>
      <c r="H329" s="36">
        <f t="shared" si="3"/>
        <v>14</v>
      </c>
      <c r="I329" s="120" t="s">
        <v>49</v>
      </c>
      <c r="J329" s="39"/>
      <c r="K329" s="38"/>
      <c r="L329" s="39"/>
      <c r="M329" s="39"/>
      <c r="N329" s="35" t="s">
        <v>17</v>
      </c>
      <c r="O329" s="39"/>
      <c r="P329" s="61"/>
      <c r="Q329" s="61"/>
      <c r="R329" s="61"/>
      <c r="S329" s="61"/>
      <c r="T329" s="61"/>
      <c r="U329" s="80"/>
      <c r="V329" s="80"/>
      <c r="W329" s="80"/>
    </row>
    <row r="330">
      <c r="A330" s="34">
        <v>45705.0</v>
      </c>
      <c r="B330" s="34">
        <v>45716.0</v>
      </c>
      <c r="C330" s="120">
        <v>193633.0</v>
      </c>
      <c r="D330" s="120" t="s">
        <v>129</v>
      </c>
      <c r="E330" s="121">
        <v>45231.0</v>
      </c>
      <c r="F330" s="36">
        <f t="shared" si="2"/>
        <v>15</v>
      </c>
      <c r="G330" s="154">
        <v>45253.0</v>
      </c>
      <c r="H330" s="36">
        <f t="shared" si="3"/>
        <v>15</v>
      </c>
      <c r="I330" s="120" t="s">
        <v>62</v>
      </c>
      <c r="J330" s="39"/>
      <c r="K330" s="38"/>
      <c r="L330" s="39"/>
      <c r="M330" s="39"/>
      <c r="N330" s="35" t="s">
        <v>17</v>
      </c>
      <c r="O330" s="39"/>
      <c r="P330" s="61"/>
      <c r="Q330" s="61"/>
      <c r="R330" s="61"/>
      <c r="S330" s="61"/>
      <c r="T330" s="61"/>
      <c r="U330" s="80"/>
      <c r="V330" s="80"/>
      <c r="W330" s="80"/>
    </row>
    <row r="331">
      <c r="A331" s="34">
        <v>45705.0</v>
      </c>
      <c r="B331" s="34">
        <v>45716.0</v>
      </c>
      <c r="C331" s="120">
        <v>226976.0</v>
      </c>
      <c r="D331" s="120" t="s">
        <v>129</v>
      </c>
      <c r="E331" s="121">
        <v>45444.0</v>
      </c>
      <c r="F331" s="36">
        <f t="shared" si="2"/>
        <v>8</v>
      </c>
      <c r="G331" s="121">
        <v>45539.0</v>
      </c>
      <c r="H331" s="36">
        <f t="shared" si="3"/>
        <v>5</v>
      </c>
      <c r="I331" s="120" t="s">
        <v>49</v>
      </c>
      <c r="J331" s="39"/>
      <c r="K331" s="38"/>
      <c r="L331" s="39"/>
      <c r="M331" s="39"/>
      <c r="N331" s="35" t="s">
        <v>17</v>
      </c>
      <c r="O331" s="39"/>
      <c r="P331" s="61"/>
      <c r="Q331" s="61"/>
      <c r="R331" s="61"/>
      <c r="S331" s="61"/>
      <c r="T331" s="61"/>
      <c r="U331" s="80"/>
      <c r="V331" s="80"/>
      <c r="W331" s="80"/>
    </row>
    <row r="332">
      <c r="A332" s="34">
        <v>45705.0</v>
      </c>
      <c r="B332" s="34">
        <v>45716.0</v>
      </c>
      <c r="C332" s="120">
        <v>183372.0</v>
      </c>
      <c r="D332" s="120" t="s">
        <v>132</v>
      </c>
      <c r="E332" s="121">
        <v>45047.0</v>
      </c>
      <c r="F332" s="36">
        <f t="shared" si="2"/>
        <v>21</v>
      </c>
      <c r="G332" s="121">
        <v>45161.0</v>
      </c>
      <c r="H332" s="36">
        <f t="shared" si="3"/>
        <v>18</v>
      </c>
      <c r="I332" s="120" t="s">
        <v>43</v>
      </c>
      <c r="J332" s="39"/>
      <c r="K332" s="38"/>
      <c r="L332" s="39"/>
      <c r="M332" s="39"/>
      <c r="N332" s="35" t="s">
        <v>17</v>
      </c>
      <c r="O332" s="39"/>
      <c r="P332" s="61"/>
      <c r="Q332" s="61"/>
      <c r="R332" s="61"/>
      <c r="S332" s="61"/>
      <c r="T332" s="61"/>
      <c r="U332" s="80"/>
      <c r="V332" s="80"/>
      <c r="W332" s="80"/>
    </row>
    <row r="333">
      <c r="A333" s="34">
        <v>45705.0</v>
      </c>
      <c r="B333" s="34">
        <v>45716.0</v>
      </c>
      <c r="C333" s="120">
        <v>209503.0</v>
      </c>
      <c r="D333" s="120" t="s">
        <v>132</v>
      </c>
      <c r="E333" s="121">
        <v>45231.0</v>
      </c>
      <c r="F333" s="36">
        <f t="shared" si="2"/>
        <v>15</v>
      </c>
      <c r="G333" s="121">
        <v>45392.0</v>
      </c>
      <c r="H333" s="36">
        <f t="shared" si="3"/>
        <v>10</v>
      </c>
      <c r="I333" s="120" t="s">
        <v>265</v>
      </c>
      <c r="J333" s="39"/>
      <c r="K333" s="38"/>
      <c r="L333" s="39"/>
      <c r="M333" s="39"/>
      <c r="N333" s="35" t="s">
        <v>16</v>
      </c>
      <c r="O333" s="35" t="s">
        <v>61</v>
      </c>
      <c r="P333" s="61"/>
      <c r="Q333" s="61"/>
      <c r="R333" s="61"/>
      <c r="S333" s="61"/>
      <c r="T333" s="61"/>
      <c r="U333" s="80"/>
      <c r="V333" s="80"/>
      <c r="W333" s="80"/>
    </row>
    <row r="334">
      <c r="A334" s="34">
        <v>45705.0</v>
      </c>
      <c r="B334" s="34">
        <v>45716.0</v>
      </c>
      <c r="C334" s="120">
        <v>223963.0</v>
      </c>
      <c r="D334" s="120" t="s">
        <v>132</v>
      </c>
      <c r="E334" s="121">
        <v>45505.0</v>
      </c>
      <c r="F334" s="36">
        <f t="shared" si="2"/>
        <v>6</v>
      </c>
      <c r="G334" s="121">
        <v>45510.0</v>
      </c>
      <c r="H334" s="36">
        <f t="shared" si="3"/>
        <v>6</v>
      </c>
      <c r="I334" s="120" t="s">
        <v>43</v>
      </c>
      <c r="J334" s="39"/>
      <c r="K334" s="38"/>
      <c r="L334" s="39"/>
      <c r="M334" s="39"/>
      <c r="N334" s="35" t="s">
        <v>17</v>
      </c>
      <c r="O334" s="39"/>
      <c r="P334" s="61"/>
      <c r="Q334" s="61"/>
      <c r="R334" s="61"/>
      <c r="S334" s="61"/>
      <c r="T334" s="61"/>
      <c r="U334" s="80"/>
      <c r="V334" s="80"/>
      <c r="W334" s="80"/>
    </row>
    <row r="335">
      <c r="A335" s="34">
        <v>45705.0</v>
      </c>
      <c r="B335" s="34">
        <v>45716.0</v>
      </c>
      <c r="C335" s="120">
        <v>225067.0</v>
      </c>
      <c r="D335" s="120" t="s">
        <v>132</v>
      </c>
      <c r="E335" s="121">
        <v>45474.0</v>
      </c>
      <c r="F335" s="36">
        <f t="shared" si="2"/>
        <v>7</v>
      </c>
      <c r="G335" s="121">
        <v>45519.0</v>
      </c>
      <c r="H335" s="36">
        <f t="shared" si="3"/>
        <v>6</v>
      </c>
      <c r="I335" s="120" t="s">
        <v>43</v>
      </c>
      <c r="J335" s="39"/>
      <c r="K335" s="38"/>
      <c r="L335" s="39"/>
      <c r="M335" s="39"/>
      <c r="N335" s="35" t="s">
        <v>17</v>
      </c>
      <c r="O335" s="39"/>
      <c r="P335" s="61"/>
      <c r="Q335" s="61"/>
      <c r="R335" s="61"/>
      <c r="S335" s="61"/>
      <c r="T335" s="61"/>
      <c r="U335" s="80"/>
      <c r="V335" s="80"/>
      <c r="W335" s="80"/>
    </row>
    <row r="336">
      <c r="A336" s="34">
        <v>45705.0</v>
      </c>
      <c r="B336" s="34">
        <v>45716.0</v>
      </c>
      <c r="C336" s="120">
        <v>226487.0</v>
      </c>
      <c r="D336" s="120" t="s">
        <v>260</v>
      </c>
      <c r="E336" s="121">
        <v>45474.0</v>
      </c>
      <c r="F336" s="36">
        <f t="shared" si="2"/>
        <v>7</v>
      </c>
      <c r="G336" s="121">
        <v>45534.0</v>
      </c>
      <c r="H336" s="36">
        <f t="shared" si="3"/>
        <v>5</v>
      </c>
      <c r="I336" s="120" t="s">
        <v>43</v>
      </c>
      <c r="J336" s="39"/>
      <c r="K336" s="38"/>
      <c r="L336" s="39"/>
      <c r="M336" s="39"/>
      <c r="N336" s="35" t="s">
        <v>17</v>
      </c>
      <c r="O336" s="39"/>
      <c r="P336" s="61"/>
      <c r="Q336" s="61"/>
      <c r="R336" s="61"/>
      <c r="S336" s="61"/>
      <c r="T336" s="61"/>
      <c r="U336" s="80"/>
      <c r="V336" s="80"/>
      <c r="W336" s="80"/>
    </row>
    <row r="337">
      <c r="A337" s="34">
        <v>45705.0</v>
      </c>
      <c r="B337" s="34">
        <v>45716.0</v>
      </c>
      <c r="C337" s="120">
        <v>168690.0</v>
      </c>
      <c r="D337" s="120" t="s">
        <v>134</v>
      </c>
      <c r="E337" s="121">
        <v>44986.0</v>
      </c>
      <c r="F337" s="36">
        <f t="shared" si="2"/>
        <v>23</v>
      </c>
      <c r="G337" s="121">
        <v>45041.0</v>
      </c>
      <c r="H337" s="36">
        <f t="shared" si="3"/>
        <v>22</v>
      </c>
      <c r="I337" s="120" t="s">
        <v>265</v>
      </c>
      <c r="J337" s="39"/>
      <c r="K337" s="38"/>
      <c r="L337" s="39"/>
      <c r="M337" s="39"/>
      <c r="N337" s="35" t="s">
        <v>17</v>
      </c>
      <c r="O337" s="39"/>
      <c r="P337" s="61"/>
      <c r="Q337" s="61"/>
      <c r="R337" s="61"/>
      <c r="S337" s="61"/>
      <c r="T337" s="61"/>
      <c r="U337" s="80"/>
      <c r="V337" s="80"/>
      <c r="W337" s="80"/>
    </row>
    <row r="338">
      <c r="A338" s="34">
        <v>45705.0</v>
      </c>
      <c r="B338" s="34">
        <v>45716.0</v>
      </c>
      <c r="C338" s="120">
        <v>171897.0</v>
      </c>
      <c r="D338" s="120" t="s">
        <v>134</v>
      </c>
      <c r="E338" s="121">
        <v>45108.0</v>
      </c>
      <c r="F338" s="36">
        <f t="shared" si="2"/>
        <v>19</v>
      </c>
      <c r="G338" s="121">
        <v>45182.0</v>
      </c>
      <c r="H338" s="36">
        <f t="shared" si="3"/>
        <v>17</v>
      </c>
      <c r="I338" s="120" t="s">
        <v>39</v>
      </c>
      <c r="J338" s="39"/>
      <c r="K338" s="38"/>
      <c r="L338" s="39"/>
      <c r="M338" s="39"/>
      <c r="N338" s="35" t="s">
        <v>17</v>
      </c>
      <c r="O338" s="39"/>
      <c r="P338" s="61"/>
      <c r="Q338" s="61"/>
      <c r="R338" s="61"/>
      <c r="S338" s="61"/>
      <c r="T338" s="61"/>
      <c r="U338" s="80"/>
      <c r="V338" s="80"/>
      <c r="W338" s="80"/>
    </row>
    <row r="339">
      <c r="A339" s="34">
        <v>45705.0</v>
      </c>
      <c r="B339" s="34">
        <v>45716.0</v>
      </c>
      <c r="C339" s="120">
        <v>219551.0</v>
      </c>
      <c r="D339" s="120" t="s">
        <v>134</v>
      </c>
      <c r="E339" s="121">
        <v>45352.0</v>
      </c>
      <c r="F339" s="36">
        <f t="shared" si="2"/>
        <v>11</v>
      </c>
      <c r="G339" s="121">
        <v>45470.0</v>
      </c>
      <c r="H339" s="36">
        <f t="shared" si="3"/>
        <v>8</v>
      </c>
      <c r="I339" s="120" t="s">
        <v>268</v>
      </c>
      <c r="J339" s="39"/>
      <c r="K339" s="38"/>
      <c r="L339" s="39"/>
      <c r="M339" s="39"/>
      <c r="N339" s="35" t="s">
        <v>17</v>
      </c>
      <c r="O339" s="39"/>
      <c r="P339" s="61"/>
      <c r="Q339" s="61"/>
      <c r="R339" s="61"/>
      <c r="S339" s="61"/>
      <c r="T339" s="61"/>
      <c r="U339" s="80"/>
      <c r="V339" s="80"/>
      <c r="W339" s="80"/>
    </row>
    <row r="340">
      <c r="A340" s="34">
        <v>45698.0</v>
      </c>
      <c r="B340" s="34">
        <v>45716.0</v>
      </c>
      <c r="C340" s="120">
        <v>197041.0</v>
      </c>
      <c r="D340" s="120" t="s">
        <v>134</v>
      </c>
      <c r="E340" s="121">
        <v>45261.0</v>
      </c>
      <c r="F340" s="36">
        <f t="shared" si="2"/>
        <v>14</v>
      </c>
      <c r="G340" s="121">
        <v>45294.0</v>
      </c>
      <c r="H340" s="36">
        <f t="shared" si="3"/>
        <v>13</v>
      </c>
      <c r="I340" s="120" t="s">
        <v>39</v>
      </c>
      <c r="J340" s="35" t="s">
        <v>52</v>
      </c>
      <c r="K340" s="48" t="s">
        <v>74</v>
      </c>
      <c r="L340" s="39"/>
      <c r="M340" s="39"/>
      <c r="N340" s="35" t="s">
        <v>18</v>
      </c>
      <c r="O340" s="39"/>
      <c r="P340" s="61"/>
      <c r="Q340" s="61"/>
      <c r="R340" s="61"/>
      <c r="S340" s="61"/>
      <c r="T340" s="61"/>
      <c r="U340" s="80"/>
      <c r="V340" s="80"/>
      <c r="W340" s="80"/>
    </row>
    <row r="341">
      <c r="A341" s="34">
        <v>45705.0</v>
      </c>
      <c r="B341" s="34">
        <v>45716.0</v>
      </c>
      <c r="C341" s="120">
        <v>226945.0</v>
      </c>
      <c r="D341" s="120" t="s">
        <v>134</v>
      </c>
      <c r="E341" s="121">
        <v>45474.0</v>
      </c>
      <c r="F341" s="36">
        <f t="shared" si="2"/>
        <v>7</v>
      </c>
      <c r="G341" s="121">
        <v>45539.0</v>
      </c>
      <c r="H341" s="36">
        <f t="shared" si="3"/>
        <v>5</v>
      </c>
      <c r="I341" s="120" t="s">
        <v>265</v>
      </c>
      <c r="J341" s="39"/>
      <c r="K341" s="38"/>
      <c r="L341" s="39"/>
      <c r="M341" s="39"/>
      <c r="N341" s="35" t="s">
        <v>17</v>
      </c>
      <c r="O341" s="39"/>
      <c r="P341" s="61"/>
      <c r="Q341" s="61"/>
      <c r="R341" s="61"/>
      <c r="S341" s="61"/>
      <c r="T341" s="61"/>
      <c r="U341" s="80"/>
      <c r="V341" s="80"/>
      <c r="W341" s="80"/>
    </row>
    <row r="342">
      <c r="A342" s="34">
        <v>45701.0</v>
      </c>
      <c r="B342" s="34">
        <v>45705.0</v>
      </c>
      <c r="C342" s="120">
        <v>225523.0</v>
      </c>
      <c r="D342" s="120" t="s">
        <v>134</v>
      </c>
      <c r="E342" s="121">
        <v>45444.0</v>
      </c>
      <c r="F342" s="36">
        <f t="shared" si="2"/>
        <v>8</v>
      </c>
      <c r="G342" s="121">
        <v>45525.0</v>
      </c>
      <c r="H342" s="36">
        <f t="shared" si="3"/>
        <v>6</v>
      </c>
      <c r="I342" s="120" t="s">
        <v>46</v>
      </c>
      <c r="J342" s="35">
        <v>401.0</v>
      </c>
      <c r="K342" s="48" t="s">
        <v>74</v>
      </c>
      <c r="L342" s="35" t="s">
        <v>70</v>
      </c>
      <c r="M342" s="143" t="s">
        <v>806</v>
      </c>
      <c r="N342" s="35" t="s">
        <v>20</v>
      </c>
      <c r="O342" s="35" t="s">
        <v>807</v>
      </c>
      <c r="P342" s="61"/>
      <c r="Q342" s="61"/>
      <c r="R342" s="61"/>
      <c r="S342" s="61"/>
      <c r="T342" s="61"/>
      <c r="U342" s="80"/>
      <c r="V342" s="80"/>
      <c r="W342" s="80"/>
    </row>
    <row r="343">
      <c r="A343" s="34">
        <v>45705.0</v>
      </c>
      <c r="B343" s="34">
        <v>45716.0</v>
      </c>
      <c r="C343" s="120">
        <v>73722.0</v>
      </c>
      <c r="D343" s="120" t="s">
        <v>109</v>
      </c>
      <c r="E343" s="121">
        <v>43922.0</v>
      </c>
      <c r="F343" s="36">
        <f t="shared" si="2"/>
        <v>58</v>
      </c>
      <c r="G343" s="121">
        <v>44211.0</v>
      </c>
      <c r="H343" s="36">
        <f t="shared" si="3"/>
        <v>49</v>
      </c>
      <c r="I343" s="120" t="s">
        <v>139</v>
      </c>
      <c r="J343" s="39"/>
      <c r="K343" s="38"/>
      <c r="L343" s="39"/>
      <c r="M343" s="39"/>
      <c r="N343" s="35" t="s">
        <v>17</v>
      </c>
      <c r="O343" s="39"/>
      <c r="P343" s="61"/>
      <c r="Q343" s="61"/>
      <c r="R343" s="61"/>
      <c r="S343" s="61"/>
      <c r="T343" s="61"/>
      <c r="U343" s="80"/>
      <c r="V343" s="80"/>
      <c r="W343" s="80"/>
    </row>
    <row r="344">
      <c r="A344" s="34">
        <v>45705.0</v>
      </c>
      <c r="B344" s="34">
        <v>45716.0</v>
      </c>
      <c r="C344" s="120">
        <v>73594.0</v>
      </c>
      <c r="D344" s="120" t="s">
        <v>65</v>
      </c>
      <c r="E344" s="121">
        <v>44013.0</v>
      </c>
      <c r="F344" s="36">
        <f t="shared" si="2"/>
        <v>55</v>
      </c>
      <c r="G344" s="121">
        <v>44197.0</v>
      </c>
      <c r="H344" s="36">
        <f t="shared" si="3"/>
        <v>49</v>
      </c>
      <c r="I344" s="120" t="s">
        <v>139</v>
      </c>
      <c r="J344" s="39"/>
      <c r="K344" s="38"/>
      <c r="L344" s="39"/>
      <c r="M344" s="39"/>
      <c r="N344" s="35" t="s">
        <v>17</v>
      </c>
      <c r="O344" s="39"/>
      <c r="P344" s="61"/>
      <c r="Q344" s="61"/>
      <c r="R344" s="61"/>
      <c r="S344" s="61"/>
      <c r="T344" s="61"/>
      <c r="U344" s="80"/>
      <c r="V344" s="80"/>
      <c r="W344" s="80"/>
    </row>
    <row r="345">
      <c r="A345" s="34">
        <v>45705.0</v>
      </c>
      <c r="B345" s="34">
        <v>45716.0</v>
      </c>
      <c r="C345" s="120">
        <v>167411.0</v>
      </c>
      <c r="D345" s="120" t="s">
        <v>115</v>
      </c>
      <c r="E345" s="121">
        <v>44927.0</v>
      </c>
      <c r="F345" s="36">
        <f t="shared" si="2"/>
        <v>25</v>
      </c>
      <c r="G345" s="121">
        <v>45037.0</v>
      </c>
      <c r="H345" s="36">
        <f t="shared" si="3"/>
        <v>22</v>
      </c>
      <c r="I345" s="120" t="s">
        <v>139</v>
      </c>
      <c r="J345" s="39"/>
      <c r="K345" s="38"/>
      <c r="L345" s="39"/>
      <c r="M345" s="39"/>
      <c r="N345" s="35" t="s">
        <v>17</v>
      </c>
      <c r="O345" s="39"/>
      <c r="P345" s="61"/>
      <c r="Q345" s="61"/>
      <c r="R345" s="61"/>
      <c r="S345" s="61"/>
      <c r="T345" s="61"/>
      <c r="U345" s="80"/>
      <c r="V345" s="80"/>
      <c r="W345" s="80"/>
    </row>
    <row r="346">
      <c r="A346" s="34">
        <v>45705.0</v>
      </c>
      <c r="B346" s="34">
        <v>45716.0</v>
      </c>
      <c r="C346" s="120">
        <v>132493.0</v>
      </c>
      <c r="D346" s="120" t="s">
        <v>95</v>
      </c>
      <c r="E346" s="121">
        <v>43405.0</v>
      </c>
      <c r="F346" s="36">
        <f t="shared" si="2"/>
        <v>75</v>
      </c>
      <c r="G346" s="121">
        <v>44713.0</v>
      </c>
      <c r="H346" s="36">
        <f t="shared" si="3"/>
        <v>32</v>
      </c>
      <c r="I346" s="120" t="s">
        <v>139</v>
      </c>
      <c r="J346" s="39"/>
      <c r="K346" s="38"/>
      <c r="L346" s="39"/>
      <c r="M346" s="39"/>
      <c r="N346" s="35" t="s">
        <v>17</v>
      </c>
      <c r="O346" s="39"/>
      <c r="P346" s="61"/>
      <c r="Q346" s="61"/>
      <c r="R346" s="61"/>
      <c r="S346" s="61"/>
      <c r="T346" s="61"/>
      <c r="U346" s="80"/>
      <c r="V346" s="80"/>
      <c r="W346" s="80"/>
    </row>
    <row r="347">
      <c r="A347" s="34">
        <v>45705.0</v>
      </c>
      <c r="B347" s="34">
        <v>45716.0</v>
      </c>
      <c r="C347" s="120">
        <v>168071.0</v>
      </c>
      <c r="D347" s="120" t="s">
        <v>89</v>
      </c>
      <c r="E347" s="121">
        <v>44986.0</v>
      </c>
      <c r="F347" s="36">
        <f t="shared" si="2"/>
        <v>23</v>
      </c>
      <c r="G347" s="121">
        <v>45035.0</v>
      </c>
      <c r="H347" s="36">
        <f t="shared" si="3"/>
        <v>22</v>
      </c>
      <c r="I347" s="120" t="s">
        <v>139</v>
      </c>
      <c r="J347" s="39"/>
      <c r="K347" s="38"/>
      <c r="L347" s="39"/>
      <c r="M347" s="39"/>
      <c r="N347" s="35" t="s">
        <v>17</v>
      </c>
      <c r="O347" s="39"/>
      <c r="P347" s="61"/>
      <c r="Q347" s="61"/>
      <c r="R347" s="61"/>
      <c r="S347" s="61"/>
      <c r="T347" s="61"/>
      <c r="U347" s="80"/>
      <c r="V347" s="80"/>
      <c r="W347" s="80"/>
    </row>
    <row r="348">
      <c r="A348" s="34">
        <v>45705.0</v>
      </c>
      <c r="B348" s="34">
        <v>45716.0</v>
      </c>
      <c r="C348" s="120">
        <v>56110.0</v>
      </c>
      <c r="D348" s="120" t="s">
        <v>109</v>
      </c>
      <c r="E348" s="121">
        <v>43891.0</v>
      </c>
      <c r="F348" s="36">
        <f t="shared" si="2"/>
        <v>59</v>
      </c>
      <c r="G348" s="121">
        <v>44013.0</v>
      </c>
      <c r="H348" s="36">
        <f t="shared" si="3"/>
        <v>55</v>
      </c>
      <c r="I348" s="120" t="s">
        <v>139</v>
      </c>
      <c r="J348" s="39"/>
      <c r="K348" s="38"/>
      <c r="L348" s="39"/>
      <c r="M348" s="39"/>
      <c r="N348" s="35" t="s">
        <v>17</v>
      </c>
      <c r="O348" s="39"/>
      <c r="P348" s="61"/>
      <c r="Q348" s="61"/>
      <c r="R348" s="61"/>
      <c r="S348" s="61"/>
      <c r="T348" s="61"/>
      <c r="U348" s="80"/>
      <c r="V348" s="80"/>
      <c r="W348" s="80"/>
    </row>
    <row r="349">
      <c r="A349" s="34">
        <v>45705.0</v>
      </c>
      <c r="B349" s="34">
        <v>45716.0</v>
      </c>
      <c r="C349" s="120">
        <v>128099.0</v>
      </c>
      <c r="D349" s="120" t="s">
        <v>116</v>
      </c>
      <c r="E349" s="121">
        <v>44317.0</v>
      </c>
      <c r="F349" s="36">
        <f t="shared" si="2"/>
        <v>45</v>
      </c>
      <c r="G349" s="121">
        <v>44692.0</v>
      </c>
      <c r="H349" s="36">
        <f t="shared" si="3"/>
        <v>33</v>
      </c>
      <c r="I349" s="120" t="s">
        <v>139</v>
      </c>
      <c r="J349" s="39"/>
      <c r="K349" s="38"/>
      <c r="L349" s="39"/>
      <c r="M349" s="39"/>
      <c r="N349" s="35" t="s">
        <v>17</v>
      </c>
      <c r="O349" s="39"/>
      <c r="P349" s="61"/>
      <c r="Q349" s="61"/>
      <c r="R349" s="61"/>
      <c r="S349" s="61"/>
      <c r="T349" s="61"/>
      <c r="U349" s="80"/>
      <c r="V349" s="80"/>
      <c r="W349" s="80"/>
    </row>
    <row r="350">
      <c r="A350" s="34">
        <v>45705.0</v>
      </c>
      <c r="B350" s="34">
        <v>45716.0</v>
      </c>
      <c r="C350" s="120">
        <v>159850.0</v>
      </c>
      <c r="D350" s="120" t="s">
        <v>214</v>
      </c>
      <c r="E350" s="121">
        <v>44896.0</v>
      </c>
      <c r="F350" s="36">
        <f t="shared" si="2"/>
        <v>26</v>
      </c>
      <c r="G350" s="121">
        <v>44896.0</v>
      </c>
      <c r="H350" s="36">
        <f t="shared" si="3"/>
        <v>26</v>
      </c>
      <c r="I350" s="120" t="s">
        <v>139</v>
      </c>
      <c r="J350" s="39"/>
      <c r="K350" s="38"/>
      <c r="L350" s="39"/>
      <c r="M350" s="39"/>
      <c r="N350" s="35" t="s">
        <v>17</v>
      </c>
      <c r="O350" s="39"/>
      <c r="P350" s="61"/>
      <c r="Q350" s="61"/>
      <c r="R350" s="61"/>
      <c r="S350" s="61"/>
      <c r="T350" s="61"/>
      <c r="U350" s="80"/>
      <c r="V350" s="80"/>
      <c r="W350" s="80"/>
    </row>
    <row r="351">
      <c r="A351" s="34">
        <v>45714.0</v>
      </c>
      <c r="B351" s="34">
        <v>45716.0</v>
      </c>
      <c r="C351" s="120">
        <v>60678.0</v>
      </c>
      <c r="D351" s="120" t="s">
        <v>89</v>
      </c>
      <c r="E351" s="121">
        <v>43891.0</v>
      </c>
      <c r="F351" s="36">
        <f t="shared" si="2"/>
        <v>59</v>
      </c>
      <c r="G351" s="121">
        <v>44044.0</v>
      </c>
      <c r="H351" s="36">
        <f t="shared" si="3"/>
        <v>54</v>
      </c>
      <c r="I351" s="120" t="s">
        <v>139</v>
      </c>
      <c r="J351" s="39"/>
      <c r="K351" s="48" t="s">
        <v>96</v>
      </c>
      <c r="L351" s="39"/>
      <c r="M351" s="39"/>
      <c r="N351" s="35" t="s">
        <v>17</v>
      </c>
      <c r="O351" s="39"/>
      <c r="P351" s="61"/>
      <c r="Q351" s="61"/>
      <c r="R351" s="61"/>
      <c r="S351" s="61"/>
      <c r="T351" s="61"/>
      <c r="U351" s="80"/>
      <c r="V351" s="80"/>
      <c r="W351" s="80"/>
    </row>
    <row r="352">
      <c r="A352" s="34">
        <v>45705.0</v>
      </c>
      <c r="B352" s="34">
        <v>45716.0</v>
      </c>
      <c r="C352" s="120">
        <v>53227.0</v>
      </c>
      <c r="D352" s="120" t="s">
        <v>42</v>
      </c>
      <c r="E352" s="121">
        <v>44105.0</v>
      </c>
      <c r="F352" s="36">
        <f t="shared" si="2"/>
        <v>52</v>
      </c>
      <c r="G352" s="121">
        <v>44140.0</v>
      </c>
      <c r="H352" s="36">
        <f t="shared" si="3"/>
        <v>51</v>
      </c>
      <c r="I352" s="120" t="s">
        <v>265</v>
      </c>
      <c r="J352" s="39"/>
      <c r="K352" s="38"/>
      <c r="L352" s="39"/>
      <c r="M352" s="39"/>
      <c r="N352" s="35" t="s">
        <v>17</v>
      </c>
      <c r="O352" s="39"/>
      <c r="P352" s="61"/>
      <c r="Q352" s="61"/>
      <c r="R352" s="61"/>
      <c r="S352" s="61"/>
      <c r="T352" s="61"/>
      <c r="U352" s="80"/>
      <c r="V352" s="80"/>
      <c r="W352" s="80"/>
    </row>
    <row r="353">
      <c r="A353" s="34">
        <v>45705.0</v>
      </c>
      <c r="B353" s="34">
        <v>45716.0</v>
      </c>
      <c r="C353" s="120">
        <v>205232.0</v>
      </c>
      <c r="D353" s="120" t="s">
        <v>48</v>
      </c>
      <c r="E353" s="121">
        <v>45200.0</v>
      </c>
      <c r="F353" s="36">
        <f t="shared" si="2"/>
        <v>16</v>
      </c>
      <c r="G353" s="121">
        <v>45359.0</v>
      </c>
      <c r="H353" s="36">
        <f t="shared" si="3"/>
        <v>11</v>
      </c>
      <c r="I353" s="120" t="s">
        <v>49</v>
      </c>
      <c r="J353" s="39"/>
      <c r="K353" s="38"/>
      <c r="L353" s="39"/>
      <c r="M353" s="39"/>
      <c r="N353" s="35" t="s">
        <v>17</v>
      </c>
      <c r="O353" s="39"/>
      <c r="P353" s="61"/>
      <c r="Q353" s="61"/>
      <c r="R353" s="61"/>
      <c r="S353" s="61"/>
      <c r="T353" s="61"/>
      <c r="U353" s="80"/>
      <c r="V353" s="80"/>
      <c r="W353" s="80"/>
    </row>
    <row r="354">
      <c r="A354" s="34">
        <v>45705.0</v>
      </c>
      <c r="B354" s="34">
        <v>45716.0</v>
      </c>
      <c r="C354" s="120">
        <v>155505.0</v>
      </c>
      <c r="D354" s="120" t="s">
        <v>117</v>
      </c>
      <c r="E354" s="121">
        <v>44866.0</v>
      </c>
      <c r="F354" s="36">
        <f t="shared" si="2"/>
        <v>27</v>
      </c>
      <c r="G354" s="121">
        <v>44930.0</v>
      </c>
      <c r="H354" s="36">
        <f t="shared" si="3"/>
        <v>25</v>
      </c>
      <c r="I354" s="120" t="s">
        <v>49</v>
      </c>
      <c r="J354" s="39"/>
      <c r="K354" s="38"/>
      <c r="L354" s="39"/>
      <c r="M354" s="39"/>
      <c r="N354" s="35" t="s">
        <v>17</v>
      </c>
      <c r="O354" s="39"/>
      <c r="P354" s="61"/>
      <c r="Q354" s="61"/>
      <c r="R354" s="61"/>
      <c r="S354" s="61"/>
      <c r="T354" s="61"/>
      <c r="U354" s="80"/>
      <c r="V354" s="80"/>
      <c r="W354" s="80"/>
    </row>
    <row r="355">
      <c r="A355" s="34">
        <v>45705.0</v>
      </c>
      <c r="B355" s="34">
        <v>45716.0</v>
      </c>
      <c r="C355" s="120">
        <v>71212.0</v>
      </c>
      <c r="D355" s="120" t="s">
        <v>79</v>
      </c>
      <c r="E355" s="121">
        <v>43952.0</v>
      </c>
      <c r="F355" s="36">
        <f t="shared" si="2"/>
        <v>57</v>
      </c>
      <c r="G355" s="121">
        <v>44018.0</v>
      </c>
      <c r="H355" s="36">
        <f t="shared" si="3"/>
        <v>55</v>
      </c>
      <c r="I355" s="120" t="s">
        <v>139</v>
      </c>
      <c r="J355" s="39"/>
      <c r="K355" s="38"/>
      <c r="L355" s="39"/>
      <c r="M355" s="39"/>
      <c r="N355" s="35" t="s">
        <v>17</v>
      </c>
      <c r="O355" s="39"/>
      <c r="P355" s="61"/>
      <c r="Q355" s="61"/>
      <c r="R355" s="61"/>
      <c r="S355" s="61"/>
      <c r="T355" s="61"/>
      <c r="U355" s="80"/>
      <c r="V355" s="80"/>
      <c r="W355" s="80"/>
    </row>
    <row r="356">
      <c r="A356" s="34">
        <v>45705.0</v>
      </c>
      <c r="B356" s="34">
        <v>45716.0</v>
      </c>
      <c r="C356" s="120">
        <v>133311.0</v>
      </c>
      <c r="D356" s="120" t="s">
        <v>65</v>
      </c>
      <c r="E356" s="121">
        <v>44682.0</v>
      </c>
      <c r="F356" s="36">
        <f t="shared" si="2"/>
        <v>33</v>
      </c>
      <c r="G356" s="121">
        <v>44734.0</v>
      </c>
      <c r="H356" s="36">
        <f t="shared" si="3"/>
        <v>32</v>
      </c>
      <c r="I356" s="120" t="s">
        <v>67</v>
      </c>
      <c r="J356" s="39"/>
      <c r="K356" s="38"/>
      <c r="L356" s="39"/>
      <c r="M356" s="39"/>
      <c r="N356" s="35" t="s">
        <v>17</v>
      </c>
      <c r="O356" s="39"/>
      <c r="P356" s="61"/>
      <c r="Q356" s="61"/>
      <c r="R356" s="61"/>
      <c r="S356" s="61"/>
      <c r="T356" s="61"/>
      <c r="U356" s="80"/>
      <c r="V356" s="80"/>
      <c r="W356" s="80"/>
    </row>
    <row r="357">
      <c r="A357" s="34">
        <v>45705.0</v>
      </c>
      <c r="B357" s="34">
        <v>45716.0</v>
      </c>
      <c r="C357" s="120">
        <v>96457.0</v>
      </c>
      <c r="D357" s="120" t="s">
        <v>89</v>
      </c>
      <c r="E357" s="121">
        <v>44317.0</v>
      </c>
      <c r="F357" s="36">
        <f t="shared" si="2"/>
        <v>45</v>
      </c>
      <c r="G357" s="121">
        <v>44413.0</v>
      </c>
      <c r="H357" s="36">
        <f t="shared" si="3"/>
        <v>42</v>
      </c>
      <c r="I357" s="120" t="s">
        <v>39</v>
      </c>
      <c r="J357" s="39"/>
      <c r="K357" s="38"/>
      <c r="L357" s="39"/>
      <c r="M357" s="39"/>
      <c r="N357" s="35" t="s">
        <v>17</v>
      </c>
      <c r="O357" s="39"/>
      <c r="P357" s="61"/>
      <c r="Q357" s="61"/>
      <c r="R357" s="61"/>
      <c r="S357" s="61"/>
      <c r="T357" s="61"/>
      <c r="U357" s="80"/>
      <c r="V357" s="80"/>
      <c r="W357" s="80"/>
    </row>
    <row r="358">
      <c r="A358" s="34">
        <v>45705.0</v>
      </c>
      <c r="B358" s="34">
        <v>45716.0</v>
      </c>
      <c r="C358" s="120">
        <v>230134.0</v>
      </c>
      <c r="D358" s="120" t="s">
        <v>89</v>
      </c>
      <c r="E358" s="121">
        <v>45139.0</v>
      </c>
      <c r="F358" s="36">
        <f t="shared" si="2"/>
        <v>18</v>
      </c>
      <c r="G358" s="154">
        <v>45575.0</v>
      </c>
      <c r="H358" s="36">
        <f t="shared" si="3"/>
        <v>4</v>
      </c>
      <c r="I358" s="120" t="s">
        <v>43</v>
      </c>
      <c r="J358" s="39"/>
      <c r="K358" s="38"/>
      <c r="L358" s="39"/>
      <c r="M358" s="39"/>
      <c r="N358" s="35" t="s">
        <v>17</v>
      </c>
      <c r="O358" s="39"/>
      <c r="P358" s="61"/>
      <c r="Q358" s="61"/>
      <c r="R358" s="61"/>
      <c r="S358" s="61"/>
      <c r="T358" s="61"/>
      <c r="U358" s="80"/>
      <c r="V358" s="80"/>
      <c r="W358" s="80"/>
    </row>
    <row r="359">
      <c r="A359" s="34">
        <v>45705.0</v>
      </c>
      <c r="B359" s="34">
        <v>45716.0</v>
      </c>
      <c r="C359" s="120">
        <v>189829.0</v>
      </c>
      <c r="D359" s="120" t="s">
        <v>125</v>
      </c>
      <c r="E359" s="121">
        <v>45261.0</v>
      </c>
      <c r="F359" s="36">
        <f t="shared" si="2"/>
        <v>14</v>
      </c>
      <c r="G359" s="154">
        <v>45271.0</v>
      </c>
      <c r="H359" s="36">
        <f t="shared" si="3"/>
        <v>14</v>
      </c>
      <c r="I359" s="120" t="s">
        <v>49</v>
      </c>
      <c r="J359" s="39"/>
      <c r="K359" s="38"/>
      <c r="L359" s="39"/>
      <c r="M359" s="39"/>
      <c r="N359" s="35" t="s">
        <v>17</v>
      </c>
      <c r="O359" s="39"/>
      <c r="P359" s="61"/>
      <c r="Q359" s="61"/>
      <c r="R359" s="61"/>
      <c r="S359" s="61"/>
      <c r="T359" s="61"/>
      <c r="U359" s="80"/>
      <c r="V359" s="80"/>
      <c r="W359" s="80"/>
    </row>
    <row r="360">
      <c r="A360" s="34">
        <v>45705.0</v>
      </c>
      <c r="B360" s="34">
        <v>45716.0</v>
      </c>
      <c r="C360" s="120">
        <v>80476.0</v>
      </c>
      <c r="D360" s="120" t="s">
        <v>42</v>
      </c>
      <c r="E360" s="121">
        <v>44197.0</v>
      </c>
      <c r="F360" s="36">
        <f t="shared" si="2"/>
        <v>49</v>
      </c>
      <c r="G360" s="121">
        <v>44278.0</v>
      </c>
      <c r="H360" s="36">
        <f t="shared" si="3"/>
        <v>47</v>
      </c>
      <c r="I360" s="120" t="s">
        <v>265</v>
      </c>
      <c r="J360" s="39"/>
      <c r="K360" s="38"/>
      <c r="L360" s="39"/>
      <c r="M360" s="39"/>
      <c r="N360" s="35" t="s">
        <v>17</v>
      </c>
      <c r="O360" s="39"/>
      <c r="P360" s="61"/>
      <c r="Q360" s="61"/>
      <c r="R360" s="61"/>
      <c r="S360" s="61"/>
      <c r="T360" s="61"/>
      <c r="U360" s="80"/>
      <c r="V360" s="80"/>
      <c r="W360" s="80"/>
    </row>
    <row r="361">
      <c r="A361" s="34">
        <v>45705.0</v>
      </c>
      <c r="B361" s="34">
        <v>45716.0</v>
      </c>
      <c r="C361" s="120">
        <v>212029.0</v>
      </c>
      <c r="D361" s="120" t="s">
        <v>117</v>
      </c>
      <c r="E361" s="121">
        <v>45352.0</v>
      </c>
      <c r="F361" s="36">
        <f t="shared" si="2"/>
        <v>11</v>
      </c>
      <c r="G361" s="121">
        <v>45407.0</v>
      </c>
      <c r="H361" s="36">
        <f t="shared" si="3"/>
        <v>10</v>
      </c>
      <c r="I361" s="120" t="s">
        <v>268</v>
      </c>
      <c r="J361" s="39"/>
      <c r="K361" s="38"/>
      <c r="L361" s="39"/>
      <c r="M361" s="39"/>
      <c r="N361" s="35" t="s">
        <v>17</v>
      </c>
      <c r="O361" s="39"/>
      <c r="P361" s="61"/>
      <c r="Q361" s="61"/>
      <c r="R361" s="61"/>
      <c r="S361" s="61"/>
      <c r="T361" s="61"/>
      <c r="U361" s="80"/>
      <c r="V361" s="80"/>
      <c r="W361" s="80"/>
    </row>
    <row r="362">
      <c r="A362" s="34">
        <v>45705.0</v>
      </c>
      <c r="B362" s="34">
        <v>45716.0</v>
      </c>
      <c r="C362" s="120">
        <v>79637.0</v>
      </c>
      <c r="D362" s="120" t="s">
        <v>304</v>
      </c>
      <c r="E362" s="121">
        <v>44228.0</v>
      </c>
      <c r="F362" s="36">
        <f t="shared" si="2"/>
        <v>48</v>
      </c>
      <c r="G362" s="121">
        <v>44271.0</v>
      </c>
      <c r="H362" s="36">
        <f t="shared" si="3"/>
        <v>47</v>
      </c>
      <c r="I362" s="120" t="s">
        <v>62</v>
      </c>
      <c r="J362" s="39"/>
      <c r="K362" s="38"/>
      <c r="L362" s="39"/>
      <c r="M362" s="39"/>
      <c r="N362" s="35" t="s">
        <v>17</v>
      </c>
      <c r="O362" s="39"/>
      <c r="P362" s="61"/>
      <c r="Q362" s="61"/>
      <c r="R362" s="61"/>
      <c r="S362" s="61"/>
      <c r="T362" s="61"/>
      <c r="U362" s="80"/>
      <c r="V362" s="80"/>
      <c r="W362" s="80"/>
    </row>
    <row r="363">
      <c r="A363" s="34">
        <v>45705.0</v>
      </c>
      <c r="B363" s="34">
        <v>45716.0</v>
      </c>
      <c r="C363" s="120">
        <v>146629.0</v>
      </c>
      <c r="D363" s="120" t="s">
        <v>84</v>
      </c>
      <c r="E363" s="121">
        <v>44805.0</v>
      </c>
      <c r="F363" s="36">
        <f t="shared" si="2"/>
        <v>29</v>
      </c>
      <c r="G363" s="154">
        <v>44844.0</v>
      </c>
      <c r="H363" s="36">
        <f t="shared" si="3"/>
        <v>28</v>
      </c>
      <c r="I363" s="120" t="s">
        <v>265</v>
      </c>
      <c r="J363" s="39"/>
      <c r="K363" s="38"/>
      <c r="L363" s="39"/>
      <c r="M363" s="39"/>
      <c r="N363" s="35" t="s">
        <v>17</v>
      </c>
      <c r="O363" s="39"/>
      <c r="P363" s="61"/>
      <c r="Q363" s="61"/>
      <c r="R363" s="61"/>
      <c r="S363" s="61"/>
      <c r="T363" s="61"/>
      <c r="U363" s="80"/>
      <c r="V363" s="80"/>
      <c r="W363" s="80"/>
    </row>
    <row r="364">
      <c r="A364" s="34">
        <v>45705.0</v>
      </c>
      <c r="B364" s="34">
        <v>45716.0</v>
      </c>
      <c r="C364" s="120">
        <v>173259.0</v>
      </c>
      <c r="D364" s="120" t="s">
        <v>84</v>
      </c>
      <c r="E364" s="121">
        <v>44958.0</v>
      </c>
      <c r="F364" s="36">
        <f t="shared" si="2"/>
        <v>24</v>
      </c>
      <c r="G364" s="121">
        <v>45080.0</v>
      </c>
      <c r="H364" s="36">
        <f t="shared" si="3"/>
        <v>20</v>
      </c>
      <c r="I364" s="120" t="s">
        <v>268</v>
      </c>
      <c r="J364" s="39"/>
      <c r="K364" s="38"/>
      <c r="L364" s="39"/>
      <c r="M364" s="39"/>
      <c r="N364" s="35" t="s">
        <v>17</v>
      </c>
      <c r="O364" s="39"/>
      <c r="P364" s="61"/>
      <c r="Q364" s="61"/>
      <c r="R364" s="61"/>
      <c r="S364" s="61"/>
      <c r="T364" s="61"/>
      <c r="U364" s="80"/>
      <c r="V364" s="80"/>
      <c r="W364" s="80"/>
    </row>
    <row r="365">
      <c r="A365" s="34">
        <v>45705.0</v>
      </c>
      <c r="B365" s="34">
        <v>45706.0</v>
      </c>
      <c r="C365" s="120">
        <v>184984.0</v>
      </c>
      <c r="D365" s="120" t="s">
        <v>116</v>
      </c>
      <c r="E365" s="121">
        <v>45017.0</v>
      </c>
      <c r="F365" s="36">
        <f t="shared" si="2"/>
        <v>22</v>
      </c>
      <c r="G365" s="121">
        <v>45174.0</v>
      </c>
      <c r="H365" s="36">
        <f t="shared" si="3"/>
        <v>17</v>
      </c>
      <c r="I365" s="120" t="s">
        <v>268</v>
      </c>
      <c r="J365" s="35">
        <v>301.0</v>
      </c>
      <c r="K365" s="38"/>
      <c r="L365" s="35" t="s">
        <v>68</v>
      </c>
      <c r="M365" s="143">
        <v>13843.44</v>
      </c>
      <c r="N365" s="35" t="s">
        <v>20</v>
      </c>
      <c r="O365" s="35" t="s">
        <v>808</v>
      </c>
      <c r="P365" s="61"/>
      <c r="Q365" s="61"/>
      <c r="R365" s="61"/>
      <c r="S365" s="61"/>
      <c r="T365" s="61"/>
      <c r="U365" s="80"/>
      <c r="V365" s="80"/>
      <c r="W365" s="80"/>
    </row>
    <row r="366">
      <c r="A366" s="34">
        <v>45705.0</v>
      </c>
      <c r="B366" s="34">
        <v>45716.0</v>
      </c>
      <c r="C366" s="120">
        <v>201962.0</v>
      </c>
      <c r="D366" s="120" t="s">
        <v>48</v>
      </c>
      <c r="E366" s="121">
        <v>44348.0</v>
      </c>
      <c r="F366" s="36">
        <f t="shared" si="2"/>
        <v>44</v>
      </c>
      <c r="G366" s="121">
        <v>45332.0</v>
      </c>
      <c r="H366" s="36">
        <f t="shared" si="3"/>
        <v>12</v>
      </c>
      <c r="I366" s="120" t="s">
        <v>268</v>
      </c>
      <c r="J366" s="39"/>
      <c r="K366" s="38"/>
      <c r="L366" s="39"/>
      <c r="M366" s="39"/>
      <c r="N366" s="35" t="s">
        <v>17</v>
      </c>
      <c r="O366" s="39"/>
      <c r="P366" s="61"/>
      <c r="Q366" s="61"/>
      <c r="R366" s="61"/>
      <c r="S366" s="61"/>
      <c r="T366" s="61"/>
      <c r="U366" s="80"/>
      <c r="V366" s="80"/>
      <c r="W366" s="80"/>
    </row>
    <row r="367">
      <c r="A367" s="34">
        <v>45705.0</v>
      </c>
      <c r="B367" s="34">
        <v>45707.0</v>
      </c>
      <c r="C367" s="120">
        <v>200713.0</v>
      </c>
      <c r="D367" s="120" t="s">
        <v>81</v>
      </c>
      <c r="E367" s="121">
        <v>45261.0</v>
      </c>
      <c r="F367" s="36">
        <f t="shared" si="2"/>
        <v>14</v>
      </c>
      <c r="G367" s="121">
        <v>45323.0</v>
      </c>
      <c r="H367" s="36">
        <f t="shared" si="3"/>
        <v>12</v>
      </c>
      <c r="I367" s="120" t="s">
        <v>47</v>
      </c>
      <c r="J367" s="39"/>
      <c r="K367" s="38"/>
      <c r="L367" s="39"/>
      <c r="M367" s="39"/>
      <c r="N367" s="35" t="s">
        <v>21</v>
      </c>
      <c r="O367" s="39"/>
      <c r="P367" s="61"/>
      <c r="Q367" s="61"/>
      <c r="R367" s="61"/>
      <c r="S367" s="61"/>
      <c r="T367" s="61"/>
      <c r="U367" s="80"/>
      <c r="V367" s="80"/>
      <c r="W367" s="80"/>
    </row>
    <row r="368">
      <c r="A368" s="34">
        <v>45705.0</v>
      </c>
      <c r="B368" s="34">
        <v>45716.0</v>
      </c>
      <c r="C368" s="120">
        <v>12092.0</v>
      </c>
      <c r="D368" s="120" t="s">
        <v>89</v>
      </c>
      <c r="E368" s="121">
        <v>43556.0</v>
      </c>
      <c r="F368" s="36">
        <f t="shared" si="2"/>
        <v>70</v>
      </c>
      <c r="G368" s="121">
        <v>43739.0</v>
      </c>
      <c r="H368" s="36">
        <f t="shared" si="3"/>
        <v>64</v>
      </c>
      <c r="I368" s="120" t="s">
        <v>139</v>
      </c>
      <c r="J368" s="39"/>
      <c r="K368" s="38"/>
      <c r="L368" s="39"/>
      <c r="M368" s="39"/>
      <c r="N368" s="35" t="s">
        <v>17</v>
      </c>
      <c r="O368" s="39"/>
      <c r="P368" s="61"/>
      <c r="Q368" s="61"/>
      <c r="R368" s="61"/>
      <c r="S368" s="61"/>
      <c r="T368" s="61"/>
      <c r="U368" s="80"/>
      <c r="V368" s="80"/>
      <c r="W368" s="80"/>
    </row>
    <row r="369">
      <c r="A369" s="34">
        <v>45705.0</v>
      </c>
      <c r="B369" s="34">
        <v>45716.0</v>
      </c>
      <c r="C369" s="120">
        <v>10403.0</v>
      </c>
      <c r="D369" s="120" t="s">
        <v>72</v>
      </c>
      <c r="E369" s="121">
        <v>43146.0</v>
      </c>
      <c r="F369" s="36">
        <f t="shared" si="2"/>
        <v>84</v>
      </c>
      <c r="G369" s="121">
        <v>43539.0</v>
      </c>
      <c r="H369" s="36">
        <f t="shared" si="3"/>
        <v>71</v>
      </c>
      <c r="I369" s="120" t="s">
        <v>136</v>
      </c>
      <c r="J369" s="39"/>
      <c r="K369" s="38"/>
      <c r="L369" s="39"/>
      <c r="M369" s="39"/>
      <c r="N369" s="35" t="s">
        <v>17</v>
      </c>
      <c r="O369" s="39"/>
      <c r="P369" s="61"/>
      <c r="Q369" s="61"/>
      <c r="R369" s="61"/>
      <c r="S369" s="61"/>
      <c r="T369" s="61"/>
      <c r="U369" s="80"/>
      <c r="V369" s="80"/>
      <c r="W369" s="80"/>
    </row>
    <row r="370">
      <c r="A370" s="34">
        <v>45705.0</v>
      </c>
      <c r="B370" s="34">
        <v>45716.0</v>
      </c>
      <c r="C370" s="120">
        <v>234101.0</v>
      </c>
      <c r="D370" s="120" t="s">
        <v>48</v>
      </c>
      <c r="E370" s="121">
        <v>45597.0</v>
      </c>
      <c r="F370" s="36">
        <f t="shared" si="2"/>
        <v>3</v>
      </c>
      <c r="G370" s="121">
        <v>45630.0</v>
      </c>
      <c r="H370" s="36">
        <f t="shared" si="3"/>
        <v>2</v>
      </c>
      <c r="I370" s="120" t="s">
        <v>39</v>
      </c>
      <c r="J370" s="39"/>
      <c r="K370" s="38"/>
      <c r="L370" s="39"/>
      <c r="M370" s="39"/>
      <c r="N370" s="35" t="s">
        <v>17</v>
      </c>
      <c r="O370" s="39"/>
      <c r="P370" s="61"/>
      <c r="Q370" s="61"/>
      <c r="R370" s="61"/>
      <c r="S370" s="61"/>
      <c r="T370" s="61"/>
      <c r="U370" s="80"/>
      <c r="V370" s="80"/>
      <c r="W370" s="80"/>
    </row>
    <row r="371">
      <c r="A371" s="34">
        <v>45705.0</v>
      </c>
      <c r="B371" s="34">
        <v>45716.0</v>
      </c>
      <c r="C371" s="120">
        <v>232912.0</v>
      </c>
      <c r="D371" s="120" t="s">
        <v>48</v>
      </c>
      <c r="E371" s="121">
        <v>45566.0</v>
      </c>
      <c r="F371" s="36">
        <f t="shared" si="2"/>
        <v>4</v>
      </c>
      <c r="G371" s="154">
        <v>45639.0</v>
      </c>
      <c r="H371" s="36">
        <f t="shared" si="3"/>
        <v>2</v>
      </c>
      <c r="I371" s="120" t="s">
        <v>39</v>
      </c>
      <c r="J371" s="39"/>
      <c r="K371" s="38"/>
      <c r="L371" s="39"/>
      <c r="M371" s="39"/>
      <c r="N371" s="35" t="s">
        <v>17</v>
      </c>
      <c r="O371" s="39"/>
      <c r="P371" s="61"/>
      <c r="Q371" s="61"/>
      <c r="R371" s="61"/>
      <c r="S371" s="61"/>
      <c r="T371" s="61"/>
      <c r="U371" s="80"/>
      <c r="V371" s="80"/>
      <c r="W371" s="80"/>
    </row>
    <row r="372">
      <c r="A372" s="34">
        <v>45705.0</v>
      </c>
      <c r="B372" s="34">
        <v>45716.0</v>
      </c>
      <c r="C372" s="120">
        <v>238326.0</v>
      </c>
      <c r="D372" s="120" t="s">
        <v>48</v>
      </c>
      <c r="E372" s="121">
        <v>45627.0</v>
      </c>
      <c r="F372" s="36">
        <f t="shared" si="2"/>
        <v>2</v>
      </c>
      <c r="G372" s="121">
        <v>45664.0</v>
      </c>
      <c r="H372" s="36">
        <f t="shared" si="3"/>
        <v>1</v>
      </c>
      <c r="I372" s="120" t="s">
        <v>62</v>
      </c>
      <c r="J372" s="39"/>
      <c r="K372" s="38"/>
      <c r="L372" s="39"/>
      <c r="M372" s="39"/>
      <c r="N372" s="35" t="s">
        <v>17</v>
      </c>
      <c r="O372" s="39"/>
      <c r="P372" s="61"/>
      <c r="Q372" s="61"/>
      <c r="R372" s="61"/>
      <c r="S372" s="61"/>
      <c r="T372" s="61"/>
      <c r="U372" s="80"/>
      <c r="V372" s="80"/>
      <c r="W372" s="80"/>
    </row>
    <row r="373">
      <c r="A373" s="34">
        <v>45705.0</v>
      </c>
      <c r="B373" s="34">
        <v>45716.0</v>
      </c>
      <c r="C373" s="120">
        <v>239905.0</v>
      </c>
      <c r="D373" s="120" t="s">
        <v>48</v>
      </c>
      <c r="E373" s="121">
        <v>45658.0</v>
      </c>
      <c r="F373" s="36">
        <f t="shared" si="2"/>
        <v>1</v>
      </c>
      <c r="G373" s="121">
        <v>45674.0</v>
      </c>
      <c r="H373" s="36">
        <f t="shared" si="3"/>
        <v>1</v>
      </c>
      <c r="I373" s="120" t="s">
        <v>268</v>
      </c>
      <c r="J373" s="39"/>
      <c r="K373" s="38"/>
      <c r="L373" s="39"/>
      <c r="M373" s="39"/>
      <c r="N373" s="35" t="s">
        <v>17</v>
      </c>
      <c r="O373" s="39"/>
      <c r="P373" s="61"/>
      <c r="Q373" s="61"/>
      <c r="R373" s="61"/>
      <c r="S373" s="61"/>
      <c r="T373" s="61"/>
      <c r="U373" s="80"/>
      <c r="V373" s="80"/>
      <c r="W373" s="80"/>
    </row>
    <row r="374">
      <c r="A374" s="34">
        <v>45705.0</v>
      </c>
      <c r="B374" s="34">
        <v>45716.0</v>
      </c>
      <c r="C374" s="120">
        <v>188969.0</v>
      </c>
      <c r="D374" s="120" t="s">
        <v>48</v>
      </c>
      <c r="E374" s="121">
        <v>45108.0</v>
      </c>
      <c r="F374" s="36">
        <f t="shared" si="2"/>
        <v>19</v>
      </c>
      <c r="G374" s="154">
        <v>45217.0</v>
      </c>
      <c r="H374" s="36">
        <f t="shared" si="3"/>
        <v>16</v>
      </c>
      <c r="I374" s="120" t="s">
        <v>62</v>
      </c>
      <c r="J374" s="39"/>
      <c r="K374" s="38"/>
      <c r="L374" s="39"/>
      <c r="M374" s="39"/>
      <c r="N374" s="35" t="s">
        <v>17</v>
      </c>
      <c r="O374" s="39"/>
      <c r="P374" s="61"/>
      <c r="Q374" s="61"/>
      <c r="R374" s="61"/>
      <c r="S374" s="61"/>
      <c r="T374" s="61"/>
      <c r="U374" s="80"/>
      <c r="V374" s="80"/>
      <c r="W374" s="80"/>
    </row>
    <row r="375">
      <c r="A375" s="34">
        <v>45705.0</v>
      </c>
      <c r="B375" s="34">
        <v>45716.0</v>
      </c>
      <c r="C375" s="120">
        <v>211332.0</v>
      </c>
      <c r="D375" s="120" t="s">
        <v>48</v>
      </c>
      <c r="E375" s="121">
        <v>45292.0</v>
      </c>
      <c r="F375" s="36">
        <f t="shared" si="2"/>
        <v>13</v>
      </c>
      <c r="G375" s="121">
        <v>45414.0</v>
      </c>
      <c r="H375" s="36">
        <f t="shared" si="3"/>
        <v>9</v>
      </c>
      <c r="I375" s="120" t="s">
        <v>43</v>
      </c>
      <c r="J375" s="39"/>
      <c r="K375" s="38"/>
      <c r="L375" s="39"/>
      <c r="M375" s="39"/>
      <c r="N375" s="35" t="s">
        <v>17</v>
      </c>
      <c r="O375" s="39"/>
      <c r="P375" s="61"/>
      <c r="Q375" s="61"/>
      <c r="R375" s="61"/>
      <c r="S375" s="61"/>
      <c r="T375" s="61"/>
      <c r="U375" s="80"/>
      <c r="V375" s="80"/>
      <c r="W375" s="80"/>
    </row>
    <row r="376">
      <c r="A376" s="34">
        <v>45705.0</v>
      </c>
      <c r="B376" s="34">
        <v>45716.0</v>
      </c>
      <c r="C376" s="120">
        <v>236678.0</v>
      </c>
      <c r="D376" s="120" t="s">
        <v>48</v>
      </c>
      <c r="E376" s="121">
        <v>45658.0</v>
      </c>
      <c r="F376" s="36">
        <f t="shared" si="2"/>
        <v>1</v>
      </c>
      <c r="G376" s="121">
        <v>45695.0</v>
      </c>
      <c r="H376" s="36">
        <f t="shared" si="3"/>
        <v>0</v>
      </c>
      <c r="I376" s="120" t="s">
        <v>39</v>
      </c>
      <c r="J376" s="39"/>
      <c r="K376" s="38"/>
      <c r="L376" s="39"/>
      <c r="M376" s="39"/>
      <c r="N376" s="35" t="s">
        <v>17</v>
      </c>
      <c r="O376" s="39"/>
      <c r="P376" s="61"/>
      <c r="Q376" s="61"/>
      <c r="R376" s="61"/>
      <c r="S376" s="61"/>
      <c r="T376" s="61"/>
      <c r="U376" s="80"/>
      <c r="V376" s="80"/>
      <c r="W376" s="80"/>
    </row>
    <row r="377">
      <c r="A377" s="34">
        <v>45705.0</v>
      </c>
      <c r="B377" s="34">
        <v>45716.0</v>
      </c>
      <c r="C377" s="120">
        <v>220325.0</v>
      </c>
      <c r="D377" s="120" t="s">
        <v>240</v>
      </c>
      <c r="E377" s="121">
        <v>45292.0</v>
      </c>
      <c r="F377" s="36">
        <f t="shared" si="2"/>
        <v>13</v>
      </c>
      <c r="G377" s="121">
        <v>45478.0</v>
      </c>
      <c r="H377" s="36">
        <f t="shared" si="3"/>
        <v>7</v>
      </c>
      <c r="I377" s="120" t="s">
        <v>62</v>
      </c>
      <c r="J377" s="39"/>
      <c r="K377" s="38"/>
      <c r="L377" s="39"/>
      <c r="M377" s="39"/>
      <c r="N377" s="35" t="s">
        <v>17</v>
      </c>
      <c r="O377" s="39"/>
      <c r="P377" s="61"/>
      <c r="Q377" s="61"/>
      <c r="R377" s="61"/>
      <c r="S377" s="61"/>
      <c r="T377" s="61"/>
      <c r="U377" s="80"/>
      <c r="V377" s="80"/>
      <c r="W377" s="80"/>
    </row>
    <row r="378">
      <c r="A378" s="34">
        <v>45705.0</v>
      </c>
      <c r="B378" s="34">
        <v>45716.0</v>
      </c>
      <c r="C378" s="120">
        <v>165850.0</v>
      </c>
      <c r="D378" s="120" t="s">
        <v>240</v>
      </c>
      <c r="E378" s="121">
        <v>44958.0</v>
      </c>
      <c r="F378" s="36">
        <f t="shared" si="2"/>
        <v>24</v>
      </c>
      <c r="G378" s="121">
        <v>45016.0</v>
      </c>
      <c r="H378" s="36">
        <f t="shared" si="3"/>
        <v>22</v>
      </c>
      <c r="I378" s="120" t="s">
        <v>62</v>
      </c>
      <c r="J378" s="39"/>
      <c r="K378" s="38"/>
      <c r="L378" s="39"/>
      <c r="M378" s="39"/>
      <c r="N378" s="35" t="s">
        <v>17</v>
      </c>
      <c r="O378" s="39"/>
      <c r="P378" s="61"/>
      <c r="Q378" s="61"/>
      <c r="R378" s="61"/>
      <c r="S378" s="61"/>
      <c r="T378" s="61"/>
      <c r="U378" s="80"/>
      <c r="V378" s="80"/>
      <c r="W378" s="80"/>
    </row>
    <row r="379">
      <c r="A379" s="34">
        <v>45705.0</v>
      </c>
      <c r="B379" s="34">
        <v>45716.0</v>
      </c>
      <c r="C379" s="120">
        <v>208204.0</v>
      </c>
      <c r="D379" s="120" t="s">
        <v>240</v>
      </c>
      <c r="E379" s="121">
        <v>44470.0</v>
      </c>
      <c r="F379" s="36">
        <f t="shared" si="2"/>
        <v>40</v>
      </c>
      <c r="G379" s="121">
        <v>45379.0</v>
      </c>
      <c r="H379" s="36">
        <f t="shared" si="3"/>
        <v>11</v>
      </c>
      <c r="I379" s="120" t="s">
        <v>62</v>
      </c>
      <c r="J379" s="39"/>
      <c r="K379" s="38"/>
      <c r="L379" s="39"/>
      <c r="M379" s="39"/>
      <c r="N379" s="35" t="s">
        <v>17</v>
      </c>
      <c r="O379" s="39"/>
      <c r="P379" s="61"/>
      <c r="Q379" s="61"/>
      <c r="R379" s="61"/>
      <c r="S379" s="61"/>
      <c r="T379" s="61"/>
      <c r="U379" s="80"/>
      <c r="V379" s="80"/>
      <c r="W379" s="80"/>
    </row>
    <row r="380">
      <c r="A380" s="34">
        <v>45705.0</v>
      </c>
      <c r="B380" s="34">
        <v>45716.0</v>
      </c>
      <c r="C380" s="120">
        <v>209162.0</v>
      </c>
      <c r="D380" s="120" t="s">
        <v>240</v>
      </c>
      <c r="E380" s="121">
        <v>45323.0</v>
      </c>
      <c r="F380" s="36">
        <f t="shared" si="2"/>
        <v>12</v>
      </c>
      <c r="G380" s="121">
        <v>45404.0</v>
      </c>
      <c r="H380" s="36">
        <f t="shared" si="3"/>
        <v>10</v>
      </c>
      <c r="I380" s="120" t="s">
        <v>62</v>
      </c>
      <c r="J380" s="39"/>
      <c r="K380" s="38"/>
      <c r="L380" s="39"/>
      <c r="M380" s="39"/>
      <c r="N380" s="35" t="s">
        <v>17</v>
      </c>
      <c r="O380" s="39"/>
      <c r="P380" s="61"/>
      <c r="Q380" s="61"/>
      <c r="R380" s="61"/>
      <c r="S380" s="61"/>
      <c r="T380" s="61"/>
      <c r="U380" s="80"/>
      <c r="V380" s="80"/>
      <c r="W380" s="80"/>
    </row>
    <row r="381">
      <c r="A381" s="34">
        <v>45705.0</v>
      </c>
      <c r="B381" s="34">
        <v>45716.0</v>
      </c>
      <c r="C381" s="120">
        <v>216794.0</v>
      </c>
      <c r="D381" s="120" t="s">
        <v>240</v>
      </c>
      <c r="E381" s="121">
        <v>45413.0</v>
      </c>
      <c r="F381" s="36">
        <f t="shared" si="2"/>
        <v>9</v>
      </c>
      <c r="G381" s="121">
        <v>45447.0</v>
      </c>
      <c r="H381" s="36">
        <f t="shared" si="3"/>
        <v>8</v>
      </c>
      <c r="I381" s="120" t="s">
        <v>49</v>
      </c>
      <c r="J381" s="39"/>
      <c r="K381" s="38"/>
      <c r="L381" s="39"/>
      <c r="M381" s="39"/>
      <c r="N381" s="35" t="s">
        <v>17</v>
      </c>
      <c r="O381" s="39"/>
      <c r="P381" s="61"/>
      <c r="Q381" s="61"/>
      <c r="R381" s="61"/>
      <c r="S381" s="61"/>
      <c r="T381" s="61"/>
      <c r="U381" s="80"/>
      <c r="V381" s="80"/>
      <c r="W381" s="80"/>
    </row>
    <row r="382">
      <c r="A382" s="34">
        <v>45705.0</v>
      </c>
      <c r="B382" s="34">
        <v>45716.0</v>
      </c>
      <c r="C382" s="120">
        <v>227386.0</v>
      </c>
      <c r="D382" s="120" t="s">
        <v>240</v>
      </c>
      <c r="E382" s="121">
        <v>45505.0</v>
      </c>
      <c r="F382" s="36">
        <f t="shared" si="2"/>
        <v>6</v>
      </c>
      <c r="G382" s="121">
        <v>45549.0</v>
      </c>
      <c r="H382" s="36">
        <f t="shared" si="3"/>
        <v>5</v>
      </c>
      <c r="I382" s="120" t="s">
        <v>268</v>
      </c>
      <c r="J382" s="39"/>
      <c r="K382" s="38"/>
      <c r="L382" s="39"/>
      <c r="M382" s="39"/>
      <c r="N382" s="35" t="s">
        <v>17</v>
      </c>
      <c r="O382" s="39"/>
      <c r="P382" s="61"/>
      <c r="Q382" s="61"/>
      <c r="R382" s="61"/>
      <c r="S382" s="61"/>
      <c r="T382" s="61"/>
      <c r="U382" s="80"/>
      <c r="V382" s="80"/>
      <c r="W382" s="80"/>
    </row>
    <row r="383">
      <c r="A383" s="34">
        <v>45705.0</v>
      </c>
      <c r="B383" s="34">
        <v>45707.0</v>
      </c>
      <c r="C383" s="120">
        <v>198690.0</v>
      </c>
      <c r="D383" s="120" t="s">
        <v>240</v>
      </c>
      <c r="E383" s="121">
        <v>45536.0</v>
      </c>
      <c r="F383" s="36">
        <f t="shared" si="2"/>
        <v>5</v>
      </c>
      <c r="G383" s="121">
        <v>45563.0</v>
      </c>
      <c r="H383" s="36">
        <f t="shared" si="3"/>
        <v>5</v>
      </c>
      <c r="I383" s="120" t="s">
        <v>43</v>
      </c>
      <c r="J383" s="39"/>
      <c r="K383" s="38"/>
      <c r="L383" s="39"/>
      <c r="M383" s="39"/>
      <c r="N383" s="35" t="s">
        <v>21</v>
      </c>
      <c r="O383" s="39"/>
      <c r="P383" s="61"/>
      <c r="Q383" s="61"/>
      <c r="R383" s="61"/>
      <c r="S383" s="61"/>
      <c r="T383" s="61"/>
      <c r="U383" s="80"/>
      <c r="V383" s="80"/>
      <c r="W383" s="80"/>
    </row>
    <row r="384">
      <c r="A384" s="34">
        <v>45705.0</v>
      </c>
      <c r="B384" s="34">
        <v>45716.0</v>
      </c>
      <c r="C384" s="120">
        <v>203957.0</v>
      </c>
      <c r="D384" s="120" t="s">
        <v>240</v>
      </c>
      <c r="E384" s="121">
        <v>45566.0</v>
      </c>
      <c r="F384" s="36">
        <f t="shared" si="2"/>
        <v>4</v>
      </c>
      <c r="G384" s="121">
        <v>45573.0</v>
      </c>
      <c r="H384" s="36">
        <f t="shared" si="3"/>
        <v>4</v>
      </c>
      <c r="I384" s="120" t="s">
        <v>268</v>
      </c>
      <c r="J384" s="39"/>
      <c r="K384" s="38"/>
      <c r="L384" s="39"/>
      <c r="M384" s="39"/>
      <c r="N384" s="35" t="s">
        <v>17</v>
      </c>
      <c r="O384" s="39"/>
      <c r="P384" s="61"/>
      <c r="Q384" s="61"/>
      <c r="R384" s="61"/>
      <c r="S384" s="61"/>
      <c r="T384" s="61"/>
      <c r="U384" s="80"/>
      <c r="V384" s="80"/>
      <c r="W384" s="80"/>
    </row>
    <row r="385">
      <c r="A385" s="34">
        <v>45705.0</v>
      </c>
      <c r="B385" s="34">
        <v>45716.0</v>
      </c>
      <c r="C385" s="120">
        <v>221813.0</v>
      </c>
      <c r="D385" s="120" t="s">
        <v>240</v>
      </c>
      <c r="E385" s="121">
        <v>45566.0</v>
      </c>
      <c r="F385" s="36">
        <f t="shared" si="2"/>
        <v>4</v>
      </c>
      <c r="G385" s="121">
        <v>45603.0</v>
      </c>
      <c r="H385" s="36">
        <f t="shared" si="3"/>
        <v>3</v>
      </c>
      <c r="I385" s="120" t="s">
        <v>49</v>
      </c>
      <c r="J385" s="39"/>
      <c r="K385" s="38"/>
      <c r="L385" s="39"/>
      <c r="M385" s="39"/>
      <c r="N385" s="35" t="s">
        <v>17</v>
      </c>
      <c r="O385" s="39"/>
      <c r="P385" s="61"/>
      <c r="Q385" s="61"/>
      <c r="R385" s="61"/>
      <c r="S385" s="61"/>
      <c r="T385" s="61"/>
      <c r="U385" s="80"/>
      <c r="V385" s="80"/>
      <c r="W385" s="80"/>
    </row>
    <row r="386">
      <c r="A386" s="34">
        <v>45705.0</v>
      </c>
      <c r="B386" s="34">
        <v>45707.0</v>
      </c>
      <c r="C386" s="120">
        <v>190313.0</v>
      </c>
      <c r="D386" s="120" t="s">
        <v>59</v>
      </c>
      <c r="E386" s="121">
        <v>45200.0</v>
      </c>
      <c r="F386" s="36">
        <f t="shared" si="2"/>
        <v>16</v>
      </c>
      <c r="G386" s="121">
        <v>45231.0</v>
      </c>
      <c r="H386" s="36">
        <f t="shared" si="3"/>
        <v>15</v>
      </c>
      <c r="I386" s="120" t="s">
        <v>268</v>
      </c>
      <c r="J386" s="39"/>
      <c r="K386" s="38"/>
      <c r="L386" s="39"/>
      <c r="M386" s="39"/>
      <c r="N386" s="35" t="s">
        <v>21</v>
      </c>
      <c r="O386" s="39"/>
      <c r="P386" s="61"/>
      <c r="Q386" s="61"/>
      <c r="R386" s="61"/>
      <c r="S386" s="61"/>
      <c r="T386" s="61"/>
      <c r="U386" s="80"/>
      <c r="V386" s="80"/>
      <c r="W386" s="80"/>
    </row>
    <row r="387">
      <c r="A387" s="34">
        <v>45705.0</v>
      </c>
      <c r="B387" s="34">
        <v>45716.0</v>
      </c>
      <c r="C387" s="120">
        <v>217632.0</v>
      </c>
      <c r="D387" s="120" t="s">
        <v>59</v>
      </c>
      <c r="E387" s="121">
        <v>45383.0</v>
      </c>
      <c r="F387" s="36">
        <f t="shared" si="2"/>
        <v>10</v>
      </c>
      <c r="G387" s="121">
        <v>45457.0</v>
      </c>
      <c r="H387" s="36">
        <f t="shared" si="3"/>
        <v>8</v>
      </c>
      <c r="I387" s="120" t="s">
        <v>62</v>
      </c>
      <c r="J387" s="39"/>
      <c r="K387" s="38"/>
      <c r="L387" s="39"/>
      <c r="M387" s="39"/>
      <c r="N387" s="35" t="s">
        <v>17</v>
      </c>
      <c r="O387" s="39"/>
      <c r="P387" s="61"/>
      <c r="Q387" s="61"/>
      <c r="R387" s="61"/>
      <c r="S387" s="61"/>
      <c r="T387" s="61"/>
      <c r="U387" s="80"/>
      <c r="V387" s="80"/>
      <c r="W387" s="80"/>
    </row>
    <row r="388">
      <c r="A388" s="34">
        <v>45705.0</v>
      </c>
      <c r="B388" s="34">
        <v>45708.0</v>
      </c>
      <c r="C388" s="120">
        <v>225006.0</v>
      </c>
      <c r="D388" s="120" t="s">
        <v>59</v>
      </c>
      <c r="E388" s="121">
        <v>45474.0</v>
      </c>
      <c r="F388" s="36">
        <f t="shared" si="2"/>
        <v>7</v>
      </c>
      <c r="G388" s="121">
        <v>45521.0</v>
      </c>
      <c r="H388" s="36">
        <f t="shared" si="3"/>
        <v>6</v>
      </c>
      <c r="I388" s="120" t="s">
        <v>62</v>
      </c>
      <c r="J388" s="39"/>
      <c r="K388" s="48">
        <v>25000.0</v>
      </c>
      <c r="L388" s="39"/>
      <c r="M388" s="143">
        <v>22662.12</v>
      </c>
      <c r="N388" s="35" t="s">
        <v>21</v>
      </c>
      <c r="O388" s="35" t="s">
        <v>370</v>
      </c>
      <c r="P388" s="61"/>
      <c r="Q388" s="61"/>
      <c r="R388" s="61"/>
      <c r="S388" s="61"/>
      <c r="T388" s="61"/>
      <c r="U388" s="80"/>
      <c r="V388" s="80"/>
      <c r="W388" s="80"/>
    </row>
    <row r="389">
      <c r="A389" s="34">
        <v>45705.0</v>
      </c>
      <c r="B389" s="34">
        <v>45716.0</v>
      </c>
      <c r="C389" s="120">
        <v>227499.0</v>
      </c>
      <c r="D389" s="120" t="s">
        <v>59</v>
      </c>
      <c r="E389" s="121">
        <v>45536.0</v>
      </c>
      <c r="F389" s="36">
        <f t="shared" si="2"/>
        <v>5</v>
      </c>
      <c r="G389" s="154">
        <v>45580.0</v>
      </c>
      <c r="H389" s="36">
        <f t="shared" si="3"/>
        <v>4</v>
      </c>
      <c r="I389" s="120" t="s">
        <v>62</v>
      </c>
      <c r="J389" s="39"/>
      <c r="K389" s="38"/>
      <c r="L389" s="39"/>
      <c r="M389" s="39"/>
      <c r="N389" s="35" t="s">
        <v>17</v>
      </c>
      <c r="O389" s="39"/>
      <c r="P389" s="61"/>
      <c r="Q389" s="61"/>
      <c r="R389" s="61"/>
      <c r="S389" s="61"/>
      <c r="T389" s="61"/>
      <c r="U389" s="80"/>
      <c r="V389" s="80"/>
      <c r="W389" s="80"/>
    </row>
    <row r="390">
      <c r="A390" s="34">
        <v>45705.0</v>
      </c>
      <c r="B390" s="34">
        <v>45716.0</v>
      </c>
      <c r="C390" s="120">
        <v>240815.0</v>
      </c>
      <c r="D390" s="120" t="s">
        <v>59</v>
      </c>
      <c r="E390" s="121">
        <v>45597.0</v>
      </c>
      <c r="F390" s="36">
        <f t="shared" si="2"/>
        <v>3</v>
      </c>
      <c r="G390" s="121">
        <v>45684.0</v>
      </c>
      <c r="H390" s="36">
        <f t="shared" si="3"/>
        <v>1</v>
      </c>
      <c r="I390" s="120" t="s">
        <v>62</v>
      </c>
      <c r="J390" s="39"/>
      <c r="K390" s="38"/>
      <c r="L390" s="39"/>
      <c r="M390" s="39"/>
      <c r="N390" s="35" t="s">
        <v>17</v>
      </c>
      <c r="O390" s="39"/>
      <c r="P390" s="61"/>
      <c r="Q390" s="61"/>
      <c r="R390" s="61"/>
      <c r="S390" s="61"/>
      <c r="T390" s="61"/>
      <c r="U390" s="80"/>
      <c r="V390" s="80"/>
      <c r="W390" s="80"/>
    </row>
    <row r="391">
      <c r="A391" s="34">
        <v>45705.0</v>
      </c>
      <c r="B391" s="34">
        <v>45716.0</v>
      </c>
      <c r="C391" s="120">
        <v>203785.0</v>
      </c>
      <c r="D391" s="120" t="s">
        <v>59</v>
      </c>
      <c r="E391" s="121">
        <v>45261.0</v>
      </c>
      <c r="F391" s="36">
        <f t="shared" si="2"/>
        <v>14</v>
      </c>
      <c r="G391" s="121">
        <v>45346.0</v>
      </c>
      <c r="H391" s="36">
        <f t="shared" si="3"/>
        <v>12</v>
      </c>
      <c r="I391" s="120" t="s">
        <v>39</v>
      </c>
      <c r="J391" s="39"/>
      <c r="K391" s="38"/>
      <c r="L391" s="39"/>
      <c r="M391" s="39"/>
      <c r="N391" s="35" t="s">
        <v>17</v>
      </c>
      <c r="O391" s="39"/>
      <c r="P391" s="61"/>
      <c r="Q391" s="61"/>
      <c r="R391" s="61"/>
      <c r="S391" s="61"/>
      <c r="T391" s="61"/>
      <c r="U391" s="80"/>
      <c r="V391" s="80"/>
      <c r="W391" s="80"/>
    </row>
    <row r="392">
      <c r="A392" s="34">
        <v>45705.0</v>
      </c>
      <c r="B392" s="34">
        <v>45716.0</v>
      </c>
      <c r="C392" s="120">
        <v>213732.0</v>
      </c>
      <c r="D392" s="120" t="s">
        <v>59</v>
      </c>
      <c r="E392" s="121">
        <v>45352.0</v>
      </c>
      <c r="F392" s="36">
        <f t="shared" si="2"/>
        <v>11</v>
      </c>
      <c r="G392" s="121">
        <v>45429.0</v>
      </c>
      <c r="H392" s="36">
        <f t="shared" si="3"/>
        <v>9</v>
      </c>
      <c r="I392" s="120" t="s">
        <v>39</v>
      </c>
      <c r="J392" s="39"/>
      <c r="K392" s="38"/>
      <c r="L392" s="39"/>
      <c r="M392" s="39"/>
      <c r="N392" s="35" t="s">
        <v>17</v>
      </c>
      <c r="O392" s="39"/>
      <c r="P392" s="61"/>
      <c r="Q392" s="61"/>
      <c r="R392" s="61"/>
      <c r="S392" s="61"/>
      <c r="T392" s="61"/>
      <c r="U392" s="80"/>
      <c r="V392" s="80"/>
      <c r="W392" s="80"/>
    </row>
    <row r="393">
      <c r="A393" s="34">
        <v>45705.0</v>
      </c>
      <c r="B393" s="34">
        <v>45716.0</v>
      </c>
      <c r="C393" s="120">
        <v>223704.0</v>
      </c>
      <c r="D393" s="120" t="s">
        <v>59</v>
      </c>
      <c r="E393" s="121">
        <v>45383.0</v>
      </c>
      <c r="F393" s="36">
        <f t="shared" si="2"/>
        <v>10</v>
      </c>
      <c r="G393" s="121">
        <v>45507.0</v>
      </c>
      <c r="H393" s="36">
        <f t="shared" si="3"/>
        <v>6</v>
      </c>
      <c r="I393" s="120" t="s">
        <v>39</v>
      </c>
      <c r="J393" s="39"/>
      <c r="K393" s="38"/>
      <c r="L393" s="39"/>
      <c r="M393" s="39"/>
      <c r="N393" s="35" t="s">
        <v>17</v>
      </c>
      <c r="O393" s="39"/>
      <c r="P393" s="61"/>
      <c r="Q393" s="61"/>
      <c r="R393" s="61"/>
      <c r="S393" s="61"/>
      <c r="T393" s="61"/>
      <c r="U393" s="80"/>
      <c r="V393" s="80"/>
      <c r="W393" s="80"/>
    </row>
    <row r="394">
      <c r="A394" s="34">
        <v>45705.0</v>
      </c>
      <c r="B394" s="34">
        <v>45716.0</v>
      </c>
      <c r="C394" s="120">
        <v>230477.0</v>
      </c>
      <c r="D394" s="120" t="s">
        <v>59</v>
      </c>
      <c r="E394" s="121">
        <v>45413.0</v>
      </c>
      <c r="F394" s="36">
        <f t="shared" si="2"/>
        <v>9</v>
      </c>
      <c r="G394" s="154">
        <v>45579.0</v>
      </c>
      <c r="H394" s="36">
        <f t="shared" si="3"/>
        <v>4</v>
      </c>
      <c r="I394" s="120" t="s">
        <v>39</v>
      </c>
      <c r="J394" s="39"/>
      <c r="K394" s="38"/>
      <c r="L394" s="39"/>
      <c r="M394" s="39"/>
      <c r="N394" s="35" t="s">
        <v>17</v>
      </c>
      <c r="O394" s="39"/>
      <c r="P394" s="61"/>
      <c r="Q394" s="61"/>
      <c r="R394" s="61"/>
      <c r="S394" s="61"/>
      <c r="T394" s="61"/>
      <c r="U394" s="80"/>
      <c r="V394" s="80"/>
      <c r="W394" s="80"/>
    </row>
    <row r="395">
      <c r="A395" s="34">
        <v>45705.0</v>
      </c>
      <c r="B395" s="34">
        <v>45716.0</v>
      </c>
      <c r="C395" s="120">
        <v>239337.0</v>
      </c>
      <c r="D395" s="120" t="s">
        <v>59</v>
      </c>
      <c r="E395" s="121">
        <v>45658.0</v>
      </c>
      <c r="F395" s="36">
        <f t="shared" si="2"/>
        <v>1</v>
      </c>
      <c r="G395" s="121">
        <v>45692.0</v>
      </c>
      <c r="H395" s="36">
        <f t="shared" si="3"/>
        <v>0</v>
      </c>
      <c r="I395" s="120" t="s">
        <v>62</v>
      </c>
      <c r="J395" s="39"/>
      <c r="K395" s="38"/>
      <c r="L395" s="39"/>
      <c r="M395" s="39"/>
      <c r="N395" s="35" t="s">
        <v>17</v>
      </c>
      <c r="O395" s="39"/>
      <c r="P395" s="61"/>
      <c r="Q395" s="61"/>
      <c r="R395" s="61"/>
      <c r="S395" s="61"/>
      <c r="T395" s="61"/>
      <c r="U395" s="80"/>
      <c r="V395" s="80"/>
      <c r="W395" s="80"/>
    </row>
    <row r="396">
      <c r="A396" s="34">
        <v>45705.0</v>
      </c>
      <c r="B396" s="34">
        <v>45716.0</v>
      </c>
      <c r="C396" s="120">
        <v>206038.0</v>
      </c>
      <c r="D396" s="120" t="s">
        <v>65</v>
      </c>
      <c r="E396" s="121">
        <v>45323.0</v>
      </c>
      <c r="F396" s="36">
        <f t="shared" si="2"/>
        <v>12</v>
      </c>
      <c r="G396" s="121">
        <v>45364.0</v>
      </c>
      <c r="H396" s="36">
        <f t="shared" si="3"/>
        <v>11</v>
      </c>
      <c r="I396" s="120" t="s">
        <v>39</v>
      </c>
      <c r="J396" s="39"/>
      <c r="K396" s="38"/>
      <c r="L396" s="39"/>
      <c r="M396" s="39"/>
      <c r="N396" s="35" t="s">
        <v>17</v>
      </c>
      <c r="O396" s="39"/>
      <c r="P396" s="61"/>
      <c r="Q396" s="61"/>
      <c r="R396" s="61"/>
      <c r="S396" s="61"/>
      <c r="T396" s="61"/>
      <c r="U396" s="80"/>
      <c r="V396" s="80"/>
      <c r="W396" s="80"/>
    </row>
    <row r="397">
      <c r="A397" s="34">
        <v>45705.0</v>
      </c>
      <c r="B397" s="34">
        <v>45716.0</v>
      </c>
      <c r="C397" s="120">
        <v>140794.0</v>
      </c>
      <c r="D397" s="120" t="s">
        <v>65</v>
      </c>
      <c r="E397" s="121">
        <v>44713.0</v>
      </c>
      <c r="F397" s="36">
        <f t="shared" si="2"/>
        <v>32</v>
      </c>
      <c r="G397" s="121">
        <v>44788.0</v>
      </c>
      <c r="H397" s="36">
        <f t="shared" si="3"/>
        <v>30</v>
      </c>
      <c r="I397" s="120" t="s">
        <v>49</v>
      </c>
      <c r="J397" s="39"/>
      <c r="K397" s="38"/>
      <c r="L397" s="39"/>
      <c r="M397" s="39"/>
      <c r="N397" s="35" t="s">
        <v>17</v>
      </c>
      <c r="O397" s="39"/>
      <c r="P397" s="61"/>
      <c r="Q397" s="61"/>
      <c r="R397" s="61"/>
      <c r="S397" s="61"/>
      <c r="T397" s="61"/>
      <c r="U397" s="80"/>
      <c r="V397" s="80"/>
      <c r="W397" s="80"/>
    </row>
    <row r="398">
      <c r="A398" s="34">
        <v>45705.0</v>
      </c>
      <c r="B398" s="34">
        <v>45716.0</v>
      </c>
      <c r="C398" s="120">
        <v>162124.0</v>
      </c>
      <c r="D398" s="120" t="s">
        <v>65</v>
      </c>
      <c r="E398" s="121">
        <v>44927.0</v>
      </c>
      <c r="F398" s="36">
        <f t="shared" si="2"/>
        <v>25</v>
      </c>
      <c r="G398" s="121">
        <v>44985.0</v>
      </c>
      <c r="H398" s="36">
        <f t="shared" si="3"/>
        <v>24</v>
      </c>
      <c r="I398" s="120" t="s">
        <v>67</v>
      </c>
      <c r="J398" s="39"/>
      <c r="K398" s="38"/>
      <c r="L398" s="39"/>
      <c r="M398" s="39"/>
      <c r="N398" s="35" t="s">
        <v>17</v>
      </c>
      <c r="O398" s="39"/>
      <c r="P398" s="61"/>
      <c r="Q398" s="61"/>
      <c r="R398" s="61"/>
      <c r="S398" s="61"/>
      <c r="T398" s="61"/>
      <c r="U398" s="80"/>
      <c r="V398" s="80"/>
      <c r="W398" s="80"/>
    </row>
    <row r="399">
      <c r="A399" s="34">
        <v>45705.0</v>
      </c>
      <c r="B399" s="34">
        <v>45716.0</v>
      </c>
      <c r="C399" s="120">
        <v>238948.0</v>
      </c>
      <c r="D399" s="120" t="s">
        <v>65</v>
      </c>
      <c r="E399" s="121">
        <v>45566.0</v>
      </c>
      <c r="F399" s="36">
        <f t="shared" si="2"/>
        <v>4</v>
      </c>
      <c r="G399" s="121">
        <v>45667.0</v>
      </c>
      <c r="H399" s="36">
        <f t="shared" si="3"/>
        <v>1</v>
      </c>
      <c r="I399" s="120" t="s">
        <v>265</v>
      </c>
      <c r="J399" s="39"/>
      <c r="K399" s="38"/>
      <c r="L399" s="39"/>
      <c r="M399" s="39"/>
      <c r="N399" s="35" t="s">
        <v>17</v>
      </c>
      <c r="O399" s="39"/>
      <c r="P399" s="61"/>
      <c r="Q399" s="61"/>
      <c r="R399" s="61"/>
      <c r="S399" s="61"/>
      <c r="T399" s="61"/>
      <c r="U399" s="80"/>
      <c r="V399" s="80"/>
      <c r="W399" s="80"/>
    </row>
    <row r="400">
      <c r="A400" s="34">
        <v>45705.0</v>
      </c>
      <c r="B400" s="34">
        <v>45716.0</v>
      </c>
      <c r="C400" s="120">
        <v>204282.0</v>
      </c>
      <c r="D400" s="120" t="s">
        <v>65</v>
      </c>
      <c r="E400" s="121">
        <v>45323.0</v>
      </c>
      <c r="F400" s="36">
        <f t="shared" si="2"/>
        <v>12</v>
      </c>
      <c r="G400" s="121">
        <v>45350.0</v>
      </c>
      <c r="H400" s="36">
        <f t="shared" si="3"/>
        <v>12</v>
      </c>
      <c r="I400" s="120" t="s">
        <v>67</v>
      </c>
      <c r="J400" s="39"/>
      <c r="K400" s="38"/>
      <c r="L400" s="39"/>
      <c r="M400" s="39"/>
      <c r="N400" s="35" t="s">
        <v>17</v>
      </c>
      <c r="O400" s="39"/>
      <c r="P400" s="61"/>
      <c r="Q400" s="61"/>
      <c r="R400" s="61"/>
      <c r="S400" s="61"/>
      <c r="T400" s="61"/>
      <c r="U400" s="80"/>
      <c r="V400" s="80"/>
      <c r="W400" s="80"/>
    </row>
    <row r="401">
      <c r="A401" s="34">
        <v>45705.0</v>
      </c>
      <c r="B401" s="34">
        <v>45716.0</v>
      </c>
      <c r="C401" s="120">
        <v>166673.0</v>
      </c>
      <c r="D401" s="120" t="s">
        <v>65</v>
      </c>
      <c r="E401" s="121">
        <v>44958.0</v>
      </c>
      <c r="F401" s="36">
        <f t="shared" si="2"/>
        <v>24</v>
      </c>
      <c r="G401" s="121">
        <v>45021.0</v>
      </c>
      <c r="H401" s="36">
        <f t="shared" si="3"/>
        <v>22</v>
      </c>
      <c r="I401" s="120" t="s">
        <v>62</v>
      </c>
      <c r="J401" s="39"/>
      <c r="K401" s="38"/>
      <c r="L401" s="39"/>
      <c r="M401" s="39"/>
      <c r="N401" s="35" t="s">
        <v>17</v>
      </c>
      <c r="O401" s="39"/>
      <c r="P401" s="61"/>
      <c r="Q401" s="61"/>
      <c r="R401" s="61"/>
      <c r="S401" s="61"/>
      <c r="T401" s="61"/>
      <c r="U401" s="80"/>
      <c r="V401" s="80"/>
      <c r="W401" s="80"/>
    </row>
    <row r="402">
      <c r="A402" s="34">
        <v>45705.0</v>
      </c>
      <c r="B402" s="34">
        <v>45716.0</v>
      </c>
      <c r="C402" s="120">
        <v>226101.0</v>
      </c>
      <c r="D402" s="120" t="s">
        <v>65</v>
      </c>
      <c r="E402" s="121">
        <v>45413.0</v>
      </c>
      <c r="F402" s="36">
        <f t="shared" si="2"/>
        <v>9</v>
      </c>
      <c r="G402" s="121">
        <v>45530.0</v>
      </c>
      <c r="H402" s="36">
        <f t="shared" si="3"/>
        <v>6</v>
      </c>
      <c r="I402" s="120" t="s">
        <v>46</v>
      </c>
      <c r="J402" s="39"/>
      <c r="K402" s="38"/>
      <c r="L402" s="39"/>
      <c r="M402" s="39"/>
      <c r="N402" s="35" t="s">
        <v>17</v>
      </c>
      <c r="O402" s="39"/>
      <c r="P402" s="61"/>
      <c r="Q402" s="61"/>
      <c r="R402" s="61"/>
      <c r="S402" s="61"/>
      <c r="T402" s="61"/>
      <c r="U402" s="80"/>
      <c r="V402" s="80"/>
      <c r="W402" s="80"/>
    </row>
    <row r="403">
      <c r="A403" s="34">
        <v>45705.0</v>
      </c>
      <c r="B403" s="34">
        <v>45716.0</v>
      </c>
      <c r="C403" s="120">
        <v>185726.0</v>
      </c>
      <c r="D403" s="120" t="s">
        <v>65</v>
      </c>
      <c r="E403" s="121">
        <v>45078.0</v>
      </c>
      <c r="F403" s="36">
        <f t="shared" si="2"/>
        <v>20</v>
      </c>
      <c r="G403" s="121">
        <v>45182.0</v>
      </c>
      <c r="H403" s="36">
        <f t="shared" si="3"/>
        <v>17</v>
      </c>
      <c r="I403" s="120" t="s">
        <v>67</v>
      </c>
      <c r="J403" s="39"/>
      <c r="K403" s="38"/>
      <c r="L403" s="39"/>
      <c r="M403" s="39"/>
      <c r="N403" s="35" t="s">
        <v>17</v>
      </c>
      <c r="O403" s="39"/>
      <c r="P403" s="61"/>
      <c r="Q403" s="61"/>
      <c r="R403" s="61"/>
      <c r="S403" s="61"/>
      <c r="T403" s="61"/>
      <c r="U403" s="80"/>
      <c r="V403" s="80"/>
      <c r="W403" s="80"/>
    </row>
    <row r="404">
      <c r="A404" s="34">
        <v>45705.0</v>
      </c>
      <c r="B404" s="34">
        <v>45716.0</v>
      </c>
      <c r="C404" s="120">
        <v>194645.0</v>
      </c>
      <c r="D404" s="120" t="s">
        <v>65</v>
      </c>
      <c r="E404" s="121">
        <v>45231.0</v>
      </c>
      <c r="F404" s="36">
        <f t="shared" si="2"/>
        <v>15</v>
      </c>
      <c r="G404" s="121">
        <v>45261.0</v>
      </c>
      <c r="H404" s="36">
        <f t="shared" si="3"/>
        <v>14</v>
      </c>
      <c r="I404" s="120" t="s">
        <v>67</v>
      </c>
      <c r="J404" s="39"/>
      <c r="K404" s="38"/>
      <c r="L404" s="39"/>
      <c r="M404" s="39"/>
      <c r="N404" s="35" t="s">
        <v>17</v>
      </c>
      <c r="O404" s="39"/>
      <c r="P404" s="61"/>
      <c r="Q404" s="61"/>
      <c r="R404" s="61"/>
      <c r="S404" s="61"/>
      <c r="T404" s="61"/>
      <c r="U404" s="80"/>
      <c r="V404" s="80"/>
      <c r="W404" s="80"/>
    </row>
    <row r="405">
      <c r="A405" s="34">
        <v>45705.0</v>
      </c>
      <c r="B405" s="34">
        <v>45716.0</v>
      </c>
      <c r="C405" s="120">
        <v>202942.0</v>
      </c>
      <c r="D405" s="120" t="s">
        <v>65</v>
      </c>
      <c r="E405" s="121">
        <v>45292.0</v>
      </c>
      <c r="F405" s="36">
        <f t="shared" si="2"/>
        <v>13</v>
      </c>
      <c r="G405" s="121">
        <v>45341.0</v>
      </c>
      <c r="H405" s="36">
        <f t="shared" si="3"/>
        <v>12</v>
      </c>
      <c r="I405" s="120" t="s">
        <v>62</v>
      </c>
      <c r="J405" s="39"/>
      <c r="K405" s="38"/>
      <c r="L405" s="39"/>
      <c r="M405" s="39"/>
      <c r="N405" s="35" t="s">
        <v>17</v>
      </c>
      <c r="O405" s="39"/>
      <c r="P405" s="61"/>
      <c r="Q405" s="61"/>
      <c r="R405" s="61"/>
      <c r="S405" s="61"/>
      <c r="T405" s="61"/>
      <c r="U405" s="80"/>
      <c r="V405" s="80"/>
      <c r="W405" s="80"/>
    </row>
    <row r="406">
      <c r="A406" s="34">
        <v>45705.0</v>
      </c>
      <c r="B406" s="34">
        <v>45716.0</v>
      </c>
      <c r="C406" s="120">
        <v>210401.0</v>
      </c>
      <c r="D406" s="120" t="s">
        <v>65</v>
      </c>
      <c r="E406" s="121">
        <v>45352.0</v>
      </c>
      <c r="F406" s="36">
        <f t="shared" si="2"/>
        <v>11</v>
      </c>
      <c r="G406" s="121">
        <v>45397.0</v>
      </c>
      <c r="H406" s="36">
        <f t="shared" si="3"/>
        <v>10</v>
      </c>
      <c r="I406" s="120" t="s">
        <v>39</v>
      </c>
      <c r="J406" s="39"/>
      <c r="K406" s="38"/>
      <c r="L406" s="39"/>
      <c r="M406" s="39"/>
      <c r="N406" s="35" t="s">
        <v>17</v>
      </c>
      <c r="O406" s="39"/>
      <c r="P406" s="61"/>
      <c r="Q406" s="61"/>
      <c r="R406" s="61"/>
      <c r="S406" s="61"/>
      <c r="T406" s="61"/>
      <c r="U406" s="80"/>
      <c r="V406" s="80"/>
      <c r="W406" s="80"/>
    </row>
    <row r="407">
      <c r="A407" s="34">
        <v>45705.0</v>
      </c>
      <c r="B407" s="34">
        <v>45716.0</v>
      </c>
      <c r="C407" s="120">
        <v>217145.0</v>
      </c>
      <c r="D407" s="120" t="s">
        <v>65</v>
      </c>
      <c r="E407" s="121">
        <v>45231.0</v>
      </c>
      <c r="F407" s="36">
        <f t="shared" si="2"/>
        <v>15</v>
      </c>
      <c r="G407" s="121">
        <v>45451.0</v>
      </c>
      <c r="H407" s="36">
        <f t="shared" si="3"/>
        <v>8</v>
      </c>
      <c r="I407" s="120" t="s">
        <v>49</v>
      </c>
      <c r="J407" s="39"/>
      <c r="K407" s="38"/>
      <c r="L407" s="39"/>
      <c r="M407" s="39"/>
      <c r="N407" s="35" t="s">
        <v>17</v>
      </c>
      <c r="O407" s="39"/>
      <c r="P407" s="61"/>
      <c r="Q407" s="61"/>
      <c r="R407" s="61"/>
      <c r="S407" s="61"/>
      <c r="T407" s="61"/>
      <c r="U407" s="80"/>
      <c r="V407" s="80"/>
      <c r="W407" s="80"/>
    </row>
    <row r="408">
      <c r="A408" s="34">
        <v>45705.0</v>
      </c>
      <c r="B408" s="34">
        <v>45716.0</v>
      </c>
      <c r="C408" s="120">
        <v>223564.0</v>
      </c>
      <c r="D408" s="120" t="s">
        <v>65</v>
      </c>
      <c r="E408" s="121">
        <v>45444.0</v>
      </c>
      <c r="F408" s="36">
        <f t="shared" si="2"/>
        <v>8</v>
      </c>
      <c r="G408" s="121">
        <v>45505.0</v>
      </c>
      <c r="H408" s="36">
        <f t="shared" si="3"/>
        <v>6</v>
      </c>
      <c r="I408" s="120" t="s">
        <v>62</v>
      </c>
      <c r="J408" s="39"/>
      <c r="K408" s="38"/>
      <c r="L408" s="39"/>
      <c r="M408" s="39"/>
      <c r="N408" s="35" t="s">
        <v>17</v>
      </c>
      <c r="O408" s="39"/>
      <c r="P408" s="61"/>
      <c r="Q408" s="61"/>
      <c r="R408" s="61"/>
      <c r="S408" s="61"/>
      <c r="T408" s="61"/>
      <c r="U408" s="80"/>
      <c r="V408" s="80"/>
      <c r="W408" s="80"/>
    </row>
    <row r="409">
      <c r="A409" s="34">
        <v>45712.0</v>
      </c>
      <c r="B409" s="34">
        <v>45712.0</v>
      </c>
      <c r="C409" s="120">
        <v>227840.0</v>
      </c>
      <c r="D409" s="120" t="s">
        <v>65</v>
      </c>
      <c r="E409" s="121">
        <v>45505.0</v>
      </c>
      <c r="F409" s="36">
        <f t="shared" si="2"/>
        <v>6</v>
      </c>
      <c r="G409" s="121">
        <v>45547.0</v>
      </c>
      <c r="H409" s="36">
        <f t="shared" si="3"/>
        <v>5</v>
      </c>
      <c r="I409" s="120" t="s">
        <v>62</v>
      </c>
      <c r="J409" s="35">
        <v>102.0</v>
      </c>
      <c r="K409" s="48" t="s">
        <v>74</v>
      </c>
      <c r="L409" s="39"/>
      <c r="M409" s="34">
        <v>45712.0</v>
      </c>
      <c r="N409" s="35" t="s">
        <v>15</v>
      </c>
      <c r="O409" s="35" t="s">
        <v>55</v>
      </c>
      <c r="P409" s="61"/>
      <c r="Q409" s="61"/>
      <c r="R409" s="61"/>
      <c r="S409" s="61"/>
      <c r="T409" s="61"/>
      <c r="U409" s="80"/>
      <c r="V409" s="80"/>
      <c r="W409" s="80"/>
    </row>
    <row r="410">
      <c r="A410" s="34">
        <v>45705.0</v>
      </c>
      <c r="B410" s="34">
        <v>45716.0</v>
      </c>
      <c r="C410" s="120">
        <v>233248.0</v>
      </c>
      <c r="D410" s="120" t="s">
        <v>65</v>
      </c>
      <c r="E410" s="121">
        <v>45505.0</v>
      </c>
      <c r="F410" s="36">
        <f t="shared" si="2"/>
        <v>6</v>
      </c>
      <c r="G410" s="121">
        <v>45602.0</v>
      </c>
      <c r="H410" s="36">
        <f t="shared" si="3"/>
        <v>3</v>
      </c>
      <c r="I410" s="120" t="s">
        <v>39</v>
      </c>
      <c r="J410" s="39"/>
      <c r="K410" s="38"/>
      <c r="L410" s="39"/>
      <c r="M410" s="39"/>
      <c r="N410" s="35" t="s">
        <v>17</v>
      </c>
      <c r="O410" s="39"/>
      <c r="P410" s="61"/>
      <c r="Q410" s="61"/>
      <c r="R410" s="61"/>
      <c r="S410" s="61"/>
      <c r="T410" s="61"/>
      <c r="U410" s="80"/>
      <c r="V410" s="80"/>
      <c r="W410" s="80"/>
    </row>
    <row r="411">
      <c r="A411" s="34">
        <v>45705.0</v>
      </c>
      <c r="B411" s="34">
        <v>45716.0</v>
      </c>
      <c r="C411" s="120">
        <v>236804.0</v>
      </c>
      <c r="D411" s="120" t="s">
        <v>65</v>
      </c>
      <c r="E411" s="121">
        <v>45627.0</v>
      </c>
      <c r="F411" s="36">
        <f t="shared" si="2"/>
        <v>2</v>
      </c>
      <c r="G411" s="154">
        <v>45636.0</v>
      </c>
      <c r="H411" s="36">
        <f t="shared" si="3"/>
        <v>2</v>
      </c>
      <c r="I411" s="120" t="s">
        <v>46</v>
      </c>
      <c r="J411" s="39"/>
      <c r="K411" s="38"/>
      <c r="L411" s="39"/>
      <c r="M411" s="39"/>
      <c r="N411" s="35" t="s">
        <v>17</v>
      </c>
      <c r="O411" s="39"/>
      <c r="P411" s="61"/>
      <c r="Q411" s="61"/>
      <c r="R411" s="61"/>
      <c r="S411" s="61"/>
      <c r="T411" s="61"/>
      <c r="U411" s="80"/>
      <c r="V411" s="80"/>
      <c r="W411" s="80"/>
    </row>
    <row r="412">
      <c r="A412" s="34">
        <v>45705.0</v>
      </c>
      <c r="B412" s="34">
        <v>45716.0</v>
      </c>
      <c r="C412" s="120">
        <v>238336.0</v>
      </c>
      <c r="D412" s="120" t="s">
        <v>65</v>
      </c>
      <c r="E412" s="121">
        <v>45505.0</v>
      </c>
      <c r="F412" s="36">
        <f t="shared" si="2"/>
        <v>6</v>
      </c>
      <c r="G412" s="121">
        <v>45663.0</v>
      </c>
      <c r="H412" s="36">
        <f t="shared" si="3"/>
        <v>1</v>
      </c>
      <c r="I412" s="120" t="s">
        <v>39</v>
      </c>
      <c r="J412" s="39"/>
      <c r="K412" s="38"/>
      <c r="L412" s="39"/>
      <c r="M412" s="39"/>
      <c r="N412" s="35" t="s">
        <v>17</v>
      </c>
      <c r="O412" s="39"/>
      <c r="P412" s="61"/>
      <c r="Q412" s="61"/>
      <c r="R412" s="61"/>
      <c r="S412" s="61"/>
      <c r="T412" s="61"/>
      <c r="U412" s="80"/>
      <c r="V412" s="80"/>
      <c r="W412" s="80"/>
    </row>
    <row r="413">
      <c r="A413" s="34">
        <v>45705.0</v>
      </c>
      <c r="B413" s="34">
        <v>45716.0</v>
      </c>
      <c r="C413" s="120">
        <v>238923.0</v>
      </c>
      <c r="D413" s="120" t="s">
        <v>65</v>
      </c>
      <c r="E413" s="121">
        <v>45627.0</v>
      </c>
      <c r="F413" s="36">
        <f t="shared" si="2"/>
        <v>2</v>
      </c>
      <c r="G413" s="121">
        <v>45667.0</v>
      </c>
      <c r="H413" s="36">
        <f t="shared" si="3"/>
        <v>1</v>
      </c>
      <c r="I413" s="120" t="s">
        <v>43</v>
      </c>
      <c r="J413" s="39"/>
      <c r="K413" s="38"/>
      <c r="L413" s="39"/>
      <c r="M413" s="39"/>
      <c r="N413" s="35" t="s">
        <v>17</v>
      </c>
      <c r="O413" s="39"/>
      <c r="P413" s="61"/>
      <c r="Q413" s="61"/>
      <c r="R413" s="61"/>
      <c r="S413" s="61"/>
      <c r="T413" s="61"/>
      <c r="U413" s="80"/>
      <c r="V413" s="80"/>
      <c r="W413" s="80"/>
    </row>
    <row r="414">
      <c r="A414" s="34">
        <v>45705.0</v>
      </c>
      <c r="B414" s="34">
        <v>45716.0</v>
      </c>
      <c r="C414" s="120">
        <v>239804.0</v>
      </c>
      <c r="D414" s="120" t="s">
        <v>65</v>
      </c>
      <c r="E414" s="121">
        <v>45627.0</v>
      </c>
      <c r="F414" s="36">
        <f t="shared" si="2"/>
        <v>2</v>
      </c>
      <c r="G414" s="121">
        <v>45674.0</v>
      </c>
      <c r="H414" s="36">
        <f t="shared" si="3"/>
        <v>1</v>
      </c>
      <c r="I414" s="120" t="s">
        <v>265</v>
      </c>
      <c r="J414" s="39"/>
      <c r="K414" s="38"/>
      <c r="L414" s="39"/>
      <c r="M414" s="39"/>
      <c r="N414" s="35" t="s">
        <v>17</v>
      </c>
      <c r="O414" s="39"/>
      <c r="P414" s="61"/>
      <c r="Q414" s="61"/>
      <c r="R414" s="61"/>
      <c r="S414" s="61"/>
      <c r="T414" s="61"/>
      <c r="U414" s="80"/>
      <c r="V414" s="80"/>
      <c r="W414" s="80"/>
    </row>
    <row r="415">
      <c r="A415" s="34">
        <v>45705.0</v>
      </c>
      <c r="B415" s="34">
        <v>45716.0</v>
      </c>
      <c r="C415" s="120">
        <v>240481.0</v>
      </c>
      <c r="D415" s="120" t="s">
        <v>65</v>
      </c>
      <c r="E415" s="121">
        <v>45627.0</v>
      </c>
      <c r="F415" s="36">
        <f t="shared" si="2"/>
        <v>2</v>
      </c>
      <c r="G415" s="121">
        <v>45680.0</v>
      </c>
      <c r="H415" s="36">
        <f t="shared" si="3"/>
        <v>1</v>
      </c>
      <c r="I415" s="120" t="s">
        <v>47</v>
      </c>
      <c r="J415" s="39"/>
      <c r="K415" s="38"/>
      <c r="L415" s="39"/>
      <c r="M415" s="39"/>
      <c r="N415" s="35" t="s">
        <v>17</v>
      </c>
      <c r="O415" s="39"/>
      <c r="P415" s="61"/>
      <c r="Q415" s="61"/>
      <c r="R415" s="61"/>
      <c r="S415" s="61"/>
      <c r="T415" s="61"/>
      <c r="U415" s="80"/>
      <c r="V415" s="80"/>
      <c r="W415" s="80"/>
    </row>
    <row r="416">
      <c r="A416" s="34">
        <v>45705.0</v>
      </c>
      <c r="B416" s="34">
        <v>45716.0</v>
      </c>
      <c r="C416" s="120">
        <v>240487.0</v>
      </c>
      <c r="D416" s="120" t="s">
        <v>65</v>
      </c>
      <c r="E416" s="121">
        <v>45566.0</v>
      </c>
      <c r="F416" s="36">
        <f t="shared" si="2"/>
        <v>4</v>
      </c>
      <c r="G416" s="121">
        <v>45685.0</v>
      </c>
      <c r="H416" s="36">
        <f t="shared" si="3"/>
        <v>1</v>
      </c>
      <c r="I416" s="120" t="s">
        <v>62</v>
      </c>
      <c r="J416" s="39"/>
      <c r="K416" s="38"/>
      <c r="L416" s="39"/>
      <c r="M416" s="39"/>
      <c r="N416" s="35" t="s">
        <v>17</v>
      </c>
      <c r="O416" s="39"/>
      <c r="P416" s="61"/>
      <c r="Q416" s="61"/>
      <c r="R416" s="61"/>
      <c r="S416" s="61"/>
      <c r="T416" s="61"/>
      <c r="U416" s="80"/>
      <c r="V416" s="80"/>
      <c r="W416" s="80"/>
    </row>
    <row r="417">
      <c r="A417" s="34">
        <v>45705.0</v>
      </c>
      <c r="B417" s="34">
        <v>45716.0</v>
      </c>
      <c r="C417" s="120">
        <v>241938.0</v>
      </c>
      <c r="D417" s="120" t="s">
        <v>65</v>
      </c>
      <c r="E417" s="121">
        <v>45658.0</v>
      </c>
      <c r="F417" s="36">
        <f t="shared" si="2"/>
        <v>1</v>
      </c>
      <c r="G417" s="121">
        <v>45693.0</v>
      </c>
      <c r="H417" s="36">
        <f t="shared" si="3"/>
        <v>0</v>
      </c>
      <c r="I417" s="120" t="s">
        <v>39</v>
      </c>
      <c r="J417" s="39"/>
      <c r="K417" s="38"/>
      <c r="L417" s="39"/>
      <c r="M417" s="39"/>
      <c r="N417" s="35" t="s">
        <v>17</v>
      </c>
      <c r="O417" s="39"/>
      <c r="P417" s="61"/>
      <c r="Q417" s="61"/>
      <c r="R417" s="61"/>
      <c r="S417" s="61"/>
      <c r="T417" s="61"/>
      <c r="U417" s="80"/>
      <c r="V417" s="80"/>
      <c r="W417" s="80"/>
    </row>
    <row r="418">
      <c r="A418" s="34">
        <v>45705.0</v>
      </c>
      <c r="B418" s="34">
        <v>45716.0</v>
      </c>
      <c r="C418" s="120">
        <v>190241.0</v>
      </c>
      <c r="D418" s="120" t="s">
        <v>72</v>
      </c>
      <c r="E418" s="121">
        <v>44287.0</v>
      </c>
      <c r="F418" s="36">
        <f t="shared" si="2"/>
        <v>46</v>
      </c>
      <c r="G418" s="154">
        <v>45222.0</v>
      </c>
      <c r="H418" s="36">
        <f t="shared" si="3"/>
        <v>16</v>
      </c>
      <c r="I418" s="120" t="s">
        <v>49</v>
      </c>
      <c r="J418" s="39"/>
      <c r="K418" s="38"/>
      <c r="L418" s="39"/>
      <c r="M418" s="39"/>
      <c r="N418" s="35" t="s">
        <v>17</v>
      </c>
      <c r="O418" s="39"/>
      <c r="P418" s="61"/>
      <c r="Q418" s="61"/>
      <c r="R418" s="61"/>
      <c r="S418" s="61"/>
      <c r="T418" s="61"/>
      <c r="U418" s="80"/>
      <c r="V418" s="80"/>
      <c r="W418" s="80"/>
    </row>
    <row r="419">
      <c r="A419" s="34">
        <v>45705.0</v>
      </c>
      <c r="B419" s="34">
        <v>45716.0</v>
      </c>
      <c r="C419" s="120">
        <v>173662.0</v>
      </c>
      <c r="D419" s="120" t="s">
        <v>72</v>
      </c>
      <c r="E419" s="121">
        <v>45047.0</v>
      </c>
      <c r="F419" s="36">
        <f t="shared" si="2"/>
        <v>21</v>
      </c>
      <c r="G419" s="121">
        <v>45084.0</v>
      </c>
      <c r="H419" s="36">
        <f t="shared" si="3"/>
        <v>20</v>
      </c>
      <c r="I419" s="120" t="s">
        <v>43</v>
      </c>
      <c r="J419" s="39"/>
      <c r="K419" s="38"/>
      <c r="L419" s="39"/>
      <c r="M419" s="39"/>
      <c r="N419" s="35" t="s">
        <v>17</v>
      </c>
      <c r="O419" s="39"/>
      <c r="P419" s="61"/>
      <c r="Q419" s="61"/>
      <c r="R419" s="61"/>
      <c r="S419" s="61"/>
      <c r="T419" s="61"/>
      <c r="U419" s="80"/>
      <c r="V419" s="80"/>
      <c r="W419" s="80"/>
    </row>
    <row r="420">
      <c r="A420" s="34">
        <v>45705.0</v>
      </c>
      <c r="B420" s="34">
        <v>45716.0</v>
      </c>
      <c r="C420" s="120">
        <v>196317.0</v>
      </c>
      <c r="D420" s="120" t="s">
        <v>72</v>
      </c>
      <c r="E420" s="154">
        <v>45272.0</v>
      </c>
      <c r="F420" s="36">
        <f t="shared" si="2"/>
        <v>14</v>
      </c>
      <c r="G420" s="154">
        <v>45279.0</v>
      </c>
      <c r="H420" s="36">
        <f t="shared" si="3"/>
        <v>14</v>
      </c>
      <c r="I420" s="120" t="s">
        <v>62</v>
      </c>
      <c r="J420" s="39"/>
      <c r="K420" s="38"/>
      <c r="L420" s="39"/>
      <c r="M420" s="39"/>
      <c r="N420" s="35" t="s">
        <v>17</v>
      </c>
      <c r="O420" s="39"/>
      <c r="P420" s="61"/>
      <c r="Q420" s="61"/>
      <c r="R420" s="61"/>
      <c r="S420" s="61"/>
      <c r="T420" s="61"/>
      <c r="U420" s="80"/>
      <c r="V420" s="80"/>
      <c r="W420" s="80"/>
    </row>
    <row r="421">
      <c r="A421" s="34">
        <v>45705.0</v>
      </c>
      <c r="B421" s="34">
        <v>45716.0</v>
      </c>
      <c r="C421" s="120">
        <v>222057.0</v>
      </c>
      <c r="D421" s="120" t="s">
        <v>72</v>
      </c>
      <c r="E421" s="121">
        <v>45383.0</v>
      </c>
      <c r="F421" s="36">
        <f t="shared" si="2"/>
        <v>10</v>
      </c>
      <c r="G421" s="121">
        <v>45492.0</v>
      </c>
      <c r="H421" s="36">
        <f t="shared" si="3"/>
        <v>7</v>
      </c>
      <c r="I421" s="120" t="s">
        <v>43</v>
      </c>
      <c r="J421" s="39"/>
      <c r="K421" s="38"/>
      <c r="L421" s="39"/>
      <c r="M421" s="39"/>
      <c r="N421" s="35" t="s">
        <v>17</v>
      </c>
      <c r="O421" s="39"/>
      <c r="P421" s="61"/>
      <c r="Q421" s="61"/>
      <c r="R421" s="61"/>
      <c r="S421" s="61"/>
      <c r="T421" s="61"/>
      <c r="U421" s="80"/>
      <c r="V421" s="80"/>
      <c r="W421" s="80"/>
    </row>
    <row r="422">
      <c r="A422" s="34">
        <v>45709.0</v>
      </c>
      <c r="B422" s="34">
        <v>45709.0</v>
      </c>
      <c r="C422" s="120">
        <v>216766.0</v>
      </c>
      <c r="D422" s="120" t="s">
        <v>72</v>
      </c>
      <c r="E422" s="121">
        <v>45352.0</v>
      </c>
      <c r="F422" s="36">
        <f t="shared" si="2"/>
        <v>11</v>
      </c>
      <c r="G422" s="121">
        <v>45449.0</v>
      </c>
      <c r="H422" s="36">
        <f t="shared" si="3"/>
        <v>8</v>
      </c>
      <c r="I422" s="120" t="s">
        <v>62</v>
      </c>
      <c r="J422" s="35">
        <v>101.0</v>
      </c>
      <c r="K422" s="48">
        <v>4000.0</v>
      </c>
      <c r="L422" s="39"/>
      <c r="M422" s="34">
        <v>45713.0</v>
      </c>
      <c r="N422" s="35" t="s">
        <v>21</v>
      </c>
      <c r="O422" s="39"/>
      <c r="P422" s="61"/>
      <c r="Q422" s="61"/>
      <c r="R422" s="61"/>
      <c r="S422" s="61"/>
      <c r="T422" s="61"/>
      <c r="U422" s="80"/>
      <c r="V422" s="80"/>
      <c r="W422" s="80"/>
    </row>
    <row r="423">
      <c r="A423" s="34">
        <v>45705.0</v>
      </c>
      <c r="B423" s="34">
        <v>45716.0</v>
      </c>
      <c r="C423" s="120">
        <v>237350.0</v>
      </c>
      <c r="D423" s="120" t="s">
        <v>72</v>
      </c>
      <c r="E423" s="121">
        <v>45474.0</v>
      </c>
      <c r="F423" s="36">
        <f t="shared" si="2"/>
        <v>7</v>
      </c>
      <c r="G423" s="154">
        <v>45643.0</v>
      </c>
      <c r="H423" s="36">
        <f t="shared" si="3"/>
        <v>2</v>
      </c>
      <c r="I423" s="120" t="s">
        <v>46</v>
      </c>
      <c r="J423" s="39"/>
      <c r="K423" s="38"/>
      <c r="L423" s="39"/>
      <c r="M423" s="39"/>
      <c r="N423" s="35" t="s">
        <v>17</v>
      </c>
      <c r="O423" s="39"/>
      <c r="P423" s="61"/>
      <c r="Q423" s="61"/>
      <c r="R423" s="61"/>
      <c r="S423" s="61"/>
      <c r="T423" s="61"/>
      <c r="U423" s="80"/>
      <c r="V423" s="80"/>
      <c r="W423" s="80"/>
    </row>
    <row r="424">
      <c r="A424" s="34">
        <v>45705.0</v>
      </c>
      <c r="B424" s="34">
        <v>45716.0</v>
      </c>
      <c r="C424" s="120">
        <v>223233.0</v>
      </c>
      <c r="D424" s="120" t="s">
        <v>72</v>
      </c>
      <c r="E424" s="121">
        <v>45413.0</v>
      </c>
      <c r="F424" s="36">
        <f t="shared" si="2"/>
        <v>9</v>
      </c>
      <c r="G424" s="121">
        <v>45473.0</v>
      </c>
      <c r="H424" s="36">
        <f t="shared" si="3"/>
        <v>7</v>
      </c>
      <c r="I424" s="120" t="s">
        <v>62</v>
      </c>
      <c r="J424" s="39"/>
      <c r="K424" s="38"/>
      <c r="L424" s="39"/>
      <c r="M424" s="39"/>
      <c r="N424" s="35" t="s">
        <v>17</v>
      </c>
      <c r="O424" s="39"/>
      <c r="P424" s="61"/>
      <c r="Q424" s="61"/>
      <c r="R424" s="61"/>
      <c r="S424" s="61"/>
      <c r="T424" s="61"/>
      <c r="U424" s="80"/>
      <c r="V424" s="80"/>
      <c r="W424" s="80"/>
    </row>
    <row r="425">
      <c r="A425" s="34">
        <v>45705.0</v>
      </c>
      <c r="B425" s="34">
        <v>45716.0</v>
      </c>
      <c r="C425" s="120">
        <v>179344.0</v>
      </c>
      <c r="D425" s="120" t="s">
        <v>72</v>
      </c>
      <c r="E425" s="121">
        <v>45108.0</v>
      </c>
      <c r="F425" s="36">
        <f t="shared" si="2"/>
        <v>19</v>
      </c>
      <c r="G425" s="121">
        <v>45128.0</v>
      </c>
      <c r="H425" s="36">
        <f t="shared" si="3"/>
        <v>19</v>
      </c>
      <c r="I425" s="120" t="s">
        <v>439</v>
      </c>
      <c r="J425" s="39"/>
      <c r="K425" s="38"/>
      <c r="L425" s="39"/>
      <c r="M425" s="39"/>
      <c r="N425" s="35" t="s">
        <v>17</v>
      </c>
      <c r="O425" s="39"/>
      <c r="P425" s="61"/>
      <c r="Q425" s="61"/>
      <c r="R425" s="61"/>
      <c r="S425" s="61"/>
      <c r="T425" s="61"/>
      <c r="U425" s="80"/>
      <c r="V425" s="80"/>
      <c r="W425" s="80"/>
    </row>
    <row r="426">
      <c r="A426" s="34">
        <v>45705.0</v>
      </c>
      <c r="B426" s="34">
        <v>45716.0</v>
      </c>
      <c r="C426" s="120">
        <v>219208.0</v>
      </c>
      <c r="D426" s="120" t="s">
        <v>72</v>
      </c>
      <c r="E426" s="121">
        <v>45292.0</v>
      </c>
      <c r="F426" s="36">
        <f t="shared" si="2"/>
        <v>13</v>
      </c>
      <c r="G426" s="121">
        <v>45468.0</v>
      </c>
      <c r="H426" s="36">
        <f t="shared" si="3"/>
        <v>8</v>
      </c>
      <c r="I426" s="120" t="s">
        <v>39</v>
      </c>
      <c r="J426" s="39"/>
      <c r="K426" s="38"/>
      <c r="L426" s="39"/>
      <c r="M426" s="39"/>
      <c r="N426" s="35" t="s">
        <v>17</v>
      </c>
      <c r="O426" s="39"/>
      <c r="P426" s="61"/>
      <c r="Q426" s="61"/>
      <c r="R426" s="61"/>
      <c r="S426" s="61"/>
      <c r="T426" s="61"/>
      <c r="U426" s="80"/>
      <c r="V426" s="80"/>
      <c r="W426" s="80"/>
    </row>
    <row r="427">
      <c r="A427" s="34">
        <v>45705.0</v>
      </c>
      <c r="B427" s="34">
        <v>45716.0</v>
      </c>
      <c r="C427" s="120">
        <v>234247.0</v>
      </c>
      <c r="D427" s="120" t="s">
        <v>72</v>
      </c>
      <c r="E427" s="121">
        <v>45474.0</v>
      </c>
      <c r="F427" s="36">
        <f t="shared" si="2"/>
        <v>7</v>
      </c>
      <c r="G427" s="154">
        <v>45614.0</v>
      </c>
      <c r="H427" s="36">
        <f t="shared" si="3"/>
        <v>3</v>
      </c>
      <c r="I427" s="120" t="s">
        <v>49</v>
      </c>
      <c r="J427" s="39"/>
      <c r="K427" s="38"/>
      <c r="L427" s="39"/>
      <c r="M427" s="39"/>
      <c r="N427" s="35" t="s">
        <v>17</v>
      </c>
      <c r="O427" s="39"/>
      <c r="P427" s="61"/>
      <c r="Q427" s="61"/>
      <c r="R427" s="61"/>
      <c r="S427" s="61"/>
      <c r="T427" s="61"/>
      <c r="U427" s="80"/>
      <c r="V427" s="80"/>
      <c r="W427" s="80"/>
    </row>
    <row r="428">
      <c r="A428" s="34">
        <v>45705.0</v>
      </c>
      <c r="B428" s="34">
        <v>45716.0</v>
      </c>
      <c r="C428" s="120">
        <v>240087.0</v>
      </c>
      <c r="D428" s="120" t="s">
        <v>72</v>
      </c>
      <c r="E428" s="121">
        <v>45627.0</v>
      </c>
      <c r="F428" s="36">
        <f t="shared" si="2"/>
        <v>2</v>
      </c>
      <c r="G428" s="121">
        <v>45678.0</v>
      </c>
      <c r="H428" s="36">
        <f t="shared" si="3"/>
        <v>1</v>
      </c>
      <c r="I428" s="120" t="s">
        <v>46</v>
      </c>
      <c r="J428" s="39"/>
      <c r="K428" s="38"/>
      <c r="L428" s="39"/>
      <c r="M428" s="39"/>
      <c r="N428" s="35" t="s">
        <v>17</v>
      </c>
      <c r="O428" s="39"/>
      <c r="P428" s="61"/>
      <c r="Q428" s="61"/>
      <c r="R428" s="61"/>
      <c r="S428" s="61"/>
      <c r="T428" s="61"/>
      <c r="U428" s="80"/>
      <c r="V428" s="80"/>
      <c r="W428" s="80"/>
    </row>
    <row r="429">
      <c r="A429" s="34">
        <v>45705.0</v>
      </c>
      <c r="B429" s="34">
        <v>45713.0</v>
      </c>
      <c r="C429" s="120">
        <v>196164.0</v>
      </c>
      <c r="D429" s="120" t="s">
        <v>79</v>
      </c>
      <c r="E429" s="121">
        <v>16.0</v>
      </c>
      <c r="F429" s="36">
        <f t="shared" si="2"/>
        <v>1501</v>
      </c>
      <c r="G429" s="121">
        <v>13.0</v>
      </c>
      <c r="H429" s="36">
        <f t="shared" si="3"/>
        <v>1501</v>
      </c>
      <c r="I429" s="120" t="s">
        <v>62</v>
      </c>
      <c r="J429" s="35">
        <v>105.0</v>
      </c>
      <c r="K429" s="48">
        <v>5000.0</v>
      </c>
      <c r="L429" s="35" t="s">
        <v>54</v>
      </c>
      <c r="M429" s="34">
        <v>45713.0</v>
      </c>
      <c r="N429" s="35" t="s">
        <v>20</v>
      </c>
      <c r="O429" s="35" t="s">
        <v>809</v>
      </c>
      <c r="P429" s="61"/>
      <c r="Q429" s="61"/>
      <c r="R429" s="61"/>
      <c r="S429" s="61"/>
      <c r="T429" s="61"/>
      <c r="U429" s="80"/>
      <c r="V429" s="80"/>
      <c r="W429" s="80"/>
    </row>
    <row r="430">
      <c r="A430" s="34">
        <v>45705.0</v>
      </c>
      <c r="B430" s="34">
        <v>45716.0</v>
      </c>
      <c r="C430" s="120">
        <v>208668.0</v>
      </c>
      <c r="D430" s="120" t="s">
        <v>110</v>
      </c>
      <c r="E430" s="121">
        <v>45231.0</v>
      </c>
      <c r="F430" s="36">
        <v>15.0</v>
      </c>
      <c r="G430" s="121">
        <v>45385.0</v>
      </c>
      <c r="H430" s="36">
        <v>10.0</v>
      </c>
      <c r="I430" s="120" t="s">
        <v>46</v>
      </c>
      <c r="J430" s="39"/>
      <c r="K430" s="38"/>
      <c r="L430" s="39"/>
      <c r="M430" s="39"/>
      <c r="N430" s="35" t="s">
        <v>17</v>
      </c>
      <c r="O430" s="39"/>
      <c r="P430" s="61"/>
      <c r="Q430" s="61"/>
      <c r="R430" s="61"/>
      <c r="S430" s="61"/>
      <c r="T430" s="61"/>
      <c r="U430" s="80"/>
      <c r="V430" s="80"/>
      <c r="W430" s="80"/>
    </row>
    <row r="431">
      <c r="A431" s="34">
        <v>45705.0</v>
      </c>
      <c r="B431" s="34">
        <v>45712.0</v>
      </c>
      <c r="C431" s="120">
        <v>235371.0</v>
      </c>
      <c r="D431" s="120" t="s">
        <v>110</v>
      </c>
      <c r="E431" s="121">
        <v>45383.0</v>
      </c>
      <c r="F431" s="36">
        <v>10.0</v>
      </c>
      <c r="G431" s="154">
        <v>45625.0</v>
      </c>
      <c r="H431" s="36">
        <v>2.0</v>
      </c>
      <c r="I431" s="120" t="s">
        <v>62</v>
      </c>
      <c r="J431" s="35">
        <v>120.0</v>
      </c>
      <c r="K431" s="48" t="s">
        <v>74</v>
      </c>
      <c r="L431" s="39"/>
      <c r="M431" s="34">
        <v>45712.0</v>
      </c>
      <c r="N431" s="35" t="s">
        <v>15</v>
      </c>
      <c r="O431" s="35" t="s">
        <v>55</v>
      </c>
      <c r="P431" s="61"/>
      <c r="Q431" s="61"/>
      <c r="R431" s="61"/>
      <c r="S431" s="61"/>
      <c r="T431" s="61"/>
      <c r="U431" s="80"/>
      <c r="V431" s="80"/>
      <c r="W431" s="80"/>
    </row>
    <row r="432">
      <c r="A432" s="34">
        <v>45705.0</v>
      </c>
      <c r="B432" s="34">
        <v>45716.0</v>
      </c>
      <c r="C432" s="120">
        <v>216076.0</v>
      </c>
      <c r="D432" s="120" t="s">
        <v>110</v>
      </c>
      <c r="E432" s="121">
        <v>45413.0</v>
      </c>
      <c r="F432" s="36">
        <v>9.0</v>
      </c>
      <c r="G432" s="121">
        <v>45497.0</v>
      </c>
      <c r="H432" s="36">
        <v>6.0</v>
      </c>
      <c r="I432" s="120" t="s">
        <v>62</v>
      </c>
      <c r="J432" s="39"/>
      <c r="K432" s="38"/>
      <c r="L432" s="39"/>
      <c r="M432" s="39"/>
      <c r="N432" s="35" t="s">
        <v>17</v>
      </c>
      <c r="O432" s="39"/>
      <c r="P432" s="61"/>
      <c r="Q432" s="61"/>
      <c r="R432" s="61"/>
      <c r="S432" s="61"/>
      <c r="T432" s="61"/>
      <c r="U432" s="80"/>
      <c r="V432" s="80"/>
      <c r="W432" s="80"/>
    </row>
    <row r="433">
      <c r="A433" s="34">
        <v>45705.0</v>
      </c>
      <c r="B433" s="34">
        <v>45716.0</v>
      </c>
      <c r="C433" s="120">
        <v>219049.0</v>
      </c>
      <c r="D433" s="120" t="s">
        <v>110</v>
      </c>
      <c r="E433" s="121">
        <v>45474.0</v>
      </c>
      <c r="F433" s="36">
        <v>7.0</v>
      </c>
      <c r="G433" s="121">
        <v>45476.0</v>
      </c>
      <c r="H433" s="36">
        <v>7.0</v>
      </c>
      <c r="I433" s="120" t="s">
        <v>39</v>
      </c>
      <c r="J433" s="39"/>
      <c r="K433" s="38"/>
      <c r="L433" s="39"/>
      <c r="M433" s="39"/>
      <c r="N433" s="35" t="s">
        <v>17</v>
      </c>
      <c r="O433" s="39"/>
      <c r="P433" s="61"/>
      <c r="Q433" s="61"/>
      <c r="R433" s="61"/>
      <c r="S433" s="61"/>
      <c r="T433" s="61"/>
      <c r="U433" s="80"/>
      <c r="V433" s="80"/>
      <c r="W433" s="80"/>
    </row>
    <row r="434">
      <c r="A434" s="34">
        <v>45705.0</v>
      </c>
      <c r="B434" s="34">
        <v>45716.0</v>
      </c>
      <c r="C434" s="120">
        <v>235213.0</v>
      </c>
      <c r="D434" s="120" t="s">
        <v>110</v>
      </c>
      <c r="E434" s="121">
        <v>45536.0</v>
      </c>
      <c r="F434" s="36">
        <v>5.0</v>
      </c>
      <c r="G434" s="121">
        <v>45632.0</v>
      </c>
      <c r="H434" s="36">
        <v>2.0</v>
      </c>
      <c r="I434" s="120" t="s">
        <v>39</v>
      </c>
      <c r="J434" s="39"/>
      <c r="K434" s="38"/>
      <c r="L434" s="39"/>
      <c r="M434" s="39"/>
      <c r="N434" s="35" t="s">
        <v>17</v>
      </c>
      <c r="O434" s="39"/>
      <c r="P434" s="61"/>
      <c r="Q434" s="61"/>
      <c r="R434" s="61"/>
      <c r="S434" s="61"/>
      <c r="T434" s="61"/>
      <c r="U434" s="80"/>
      <c r="V434" s="80"/>
      <c r="W434" s="80"/>
    </row>
    <row r="435">
      <c r="A435" s="34">
        <v>45705.0</v>
      </c>
      <c r="B435" s="34">
        <v>45716.0</v>
      </c>
      <c r="C435" s="120">
        <v>235913.0</v>
      </c>
      <c r="D435" s="120" t="s">
        <v>110</v>
      </c>
      <c r="E435" s="121">
        <v>45658.0</v>
      </c>
      <c r="F435" s="36">
        <v>1.0</v>
      </c>
      <c r="G435" s="121">
        <v>45686.0</v>
      </c>
      <c r="H435" s="36">
        <v>0.0</v>
      </c>
      <c r="I435" s="120" t="s">
        <v>43</v>
      </c>
      <c r="J435" s="39"/>
      <c r="K435" s="38"/>
      <c r="L435" s="39"/>
      <c r="M435" s="39"/>
      <c r="N435" s="35" t="s">
        <v>17</v>
      </c>
      <c r="O435" s="39"/>
      <c r="P435" s="61"/>
      <c r="Q435" s="61"/>
      <c r="R435" s="61"/>
      <c r="S435" s="61"/>
      <c r="T435" s="61"/>
      <c r="U435" s="80"/>
      <c r="V435" s="80"/>
      <c r="W435" s="80"/>
    </row>
    <row r="436">
      <c r="A436" s="34">
        <v>45705.0</v>
      </c>
      <c r="B436" s="34">
        <v>45716.0</v>
      </c>
      <c r="C436" s="120">
        <v>228174.0</v>
      </c>
      <c r="D436" s="120" t="s">
        <v>113</v>
      </c>
      <c r="E436" s="121">
        <v>45444.0</v>
      </c>
      <c r="F436" s="36">
        <v>8.0</v>
      </c>
      <c r="G436" s="121">
        <v>45552.0</v>
      </c>
      <c r="H436" s="36">
        <v>4.0</v>
      </c>
      <c r="I436" s="120" t="s">
        <v>265</v>
      </c>
      <c r="J436" s="39"/>
      <c r="K436" s="38"/>
      <c r="L436" s="39"/>
      <c r="M436" s="39"/>
      <c r="N436" s="35" t="s">
        <v>17</v>
      </c>
      <c r="O436" s="39"/>
      <c r="P436" s="61"/>
      <c r="Q436" s="61"/>
      <c r="R436" s="61"/>
      <c r="S436" s="61"/>
      <c r="T436" s="61"/>
      <c r="U436" s="80"/>
      <c r="V436" s="80"/>
      <c r="W436" s="80"/>
    </row>
    <row r="437">
      <c r="A437" s="34">
        <v>45705.0</v>
      </c>
      <c r="B437" s="34">
        <v>45716.0</v>
      </c>
      <c r="C437" s="120">
        <v>222048.0</v>
      </c>
      <c r="D437" s="120" t="s">
        <v>113</v>
      </c>
      <c r="E437" s="121">
        <v>45474.0</v>
      </c>
      <c r="F437" s="36">
        <v>7.0</v>
      </c>
      <c r="G437" s="121">
        <v>45492.0</v>
      </c>
      <c r="H437" s="36">
        <v>6.0</v>
      </c>
      <c r="I437" s="120" t="s">
        <v>62</v>
      </c>
      <c r="J437" s="39"/>
      <c r="K437" s="38"/>
      <c r="L437" s="39"/>
      <c r="M437" s="39"/>
      <c r="N437" s="35" t="s">
        <v>17</v>
      </c>
      <c r="O437" s="39"/>
      <c r="P437" s="61"/>
      <c r="Q437" s="61"/>
      <c r="R437" s="61"/>
      <c r="S437" s="61"/>
      <c r="T437" s="61"/>
      <c r="U437" s="80"/>
      <c r="V437" s="80"/>
      <c r="W437" s="80"/>
    </row>
    <row r="438">
      <c r="A438" s="34">
        <v>45705.0</v>
      </c>
      <c r="B438" s="34">
        <v>45716.0</v>
      </c>
      <c r="C438" s="120">
        <v>215982.0</v>
      </c>
      <c r="D438" s="120" t="s">
        <v>113</v>
      </c>
      <c r="E438" s="121">
        <v>45383.0</v>
      </c>
      <c r="F438" s="36">
        <v>10.0</v>
      </c>
      <c r="G438" s="121">
        <v>45439.0</v>
      </c>
      <c r="H438" s="36">
        <v>8.0</v>
      </c>
      <c r="I438" s="120" t="s">
        <v>39</v>
      </c>
      <c r="J438" s="39"/>
      <c r="K438" s="38"/>
      <c r="L438" s="39"/>
      <c r="M438" s="39"/>
      <c r="N438" s="35" t="s">
        <v>17</v>
      </c>
      <c r="O438" s="39"/>
      <c r="P438" s="61"/>
      <c r="Q438" s="61"/>
      <c r="R438" s="61"/>
      <c r="S438" s="61"/>
      <c r="T438" s="61"/>
      <c r="U438" s="80"/>
      <c r="V438" s="80"/>
      <c r="W438" s="80"/>
    </row>
    <row r="439">
      <c r="A439" s="34">
        <v>45705.0</v>
      </c>
      <c r="B439" s="34">
        <v>45716.0</v>
      </c>
      <c r="C439" s="120">
        <v>225899.0</v>
      </c>
      <c r="D439" s="120" t="s">
        <v>113</v>
      </c>
      <c r="E439" s="121">
        <v>45474.0</v>
      </c>
      <c r="F439" s="36">
        <v>7.0</v>
      </c>
      <c r="G439" s="121">
        <v>45540.0</v>
      </c>
      <c r="H439" s="36">
        <v>5.0</v>
      </c>
      <c r="I439" s="120" t="s">
        <v>39</v>
      </c>
      <c r="J439" s="39"/>
      <c r="K439" s="38"/>
      <c r="L439" s="39"/>
      <c r="M439" s="39"/>
      <c r="N439" s="35" t="s">
        <v>17</v>
      </c>
      <c r="O439" s="39"/>
      <c r="P439" s="61"/>
      <c r="Q439" s="61"/>
      <c r="R439" s="61"/>
      <c r="S439" s="61"/>
      <c r="T439" s="61"/>
      <c r="U439" s="80"/>
      <c r="V439" s="80"/>
      <c r="W439" s="80"/>
    </row>
    <row r="440">
      <c r="A440" s="34">
        <v>45705.0</v>
      </c>
      <c r="B440" s="34">
        <v>45716.0</v>
      </c>
      <c r="C440" s="120">
        <v>222624.0</v>
      </c>
      <c r="D440" s="120" t="s">
        <v>114</v>
      </c>
      <c r="E440" s="121">
        <v>45474.0</v>
      </c>
      <c r="F440" s="36">
        <v>7.0</v>
      </c>
      <c r="G440" s="121">
        <v>45497.0</v>
      </c>
      <c r="H440" s="36">
        <v>6.0</v>
      </c>
      <c r="I440" s="120" t="s">
        <v>62</v>
      </c>
      <c r="J440" s="39"/>
      <c r="K440" s="38"/>
      <c r="L440" s="39"/>
      <c r="M440" s="39"/>
      <c r="N440" s="35" t="s">
        <v>17</v>
      </c>
      <c r="O440" s="39"/>
      <c r="P440" s="61"/>
      <c r="Q440" s="61"/>
      <c r="R440" s="61"/>
      <c r="S440" s="61"/>
      <c r="T440" s="61"/>
      <c r="U440" s="80"/>
      <c r="V440" s="80"/>
      <c r="W440" s="80"/>
    </row>
    <row r="441">
      <c r="A441" s="34">
        <v>45705.0</v>
      </c>
      <c r="B441" s="34">
        <v>45716.0</v>
      </c>
      <c r="C441" s="120">
        <v>233374.0</v>
      </c>
      <c r="D441" s="120" t="s">
        <v>114</v>
      </c>
      <c r="E441" s="121">
        <v>45566.0</v>
      </c>
      <c r="F441" s="36">
        <v>4.0</v>
      </c>
      <c r="G441" s="121">
        <v>45601.0</v>
      </c>
      <c r="H441" s="36">
        <v>3.0</v>
      </c>
      <c r="I441" s="120" t="s">
        <v>62</v>
      </c>
      <c r="J441" s="39"/>
      <c r="K441" s="38"/>
      <c r="L441" s="39"/>
      <c r="M441" s="39"/>
      <c r="N441" s="35" t="s">
        <v>17</v>
      </c>
      <c r="O441" s="39"/>
      <c r="P441" s="61"/>
      <c r="Q441" s="61"/>
      <c r="R441" s="61"/>
      <c r="S441" s="61"/>
      <c r="T441" s="61"/>
      <c r="U441" s="80"/>
      <c r="V441" s="80"/>
      <c r="W441" s="80"/>
    </row>
    <row r="442">
      <c r="A442" s="34">
        <v>45705.0</v>
      </c>
      <c r="B442" s="34">
        <v>45716.0</v>
      </c>
      <c r="C442" s="120">
        <v>216748.0</v>
      </c>
      <c r="D442" s="120" t="s">
        <v>114</v>
      </c>
      <c r="E442" s="121">
        <v>45413.0</v>
      </c>
      <c r="F442" s="36">
        <v>9.0</v>
      </c>
      <c r="G442" s="121">
        <v>45446.0</v>
      </c>
      <c r="H442" s="36">
        <v>8.0</v>
      </c>
      <c r="I442" s="120" t="s">
        <v>39</v>
      </c>
      <c r="J442" s="39"/>
      <c r="K442" s="38"/>
      <c r="L442" s="39"/>
      <c r="M442" s="39"/>
      <c r="N442" s="35" t="s">
        <v>17</v>
      </c>
      <c r="O442" s="39"/>
      <c r="P442" s="61"/>
      <c r="Q442" s="61"/>
      <c r="R442" s="61"/>
      <c r="S442" s="61"/>
      <c r="T442" s="61"/>
      <c r="U442" s="80"/>
      <c r="V442" s="80"/>
      <c r="W442" s="80"/>
    </row>
    <row r="443">
      <c r="A443" s="34">
        <v>45705.0</v>
      </c>
      <c r="B443" s="34">
        <v>45716.0</v>
      </c>
      <c r="C443" s="120">
        <v>232995.0</v>
      </c>
      <c r="D443" s="120" t="s">
        <v>114</v>
      </c>
      <c r="E443" s="121">
        <v>45505.0</v>
      </c>
      <c r="F443" s="36">
        <v>6.0</v>
      </c>
      <c r="G443" s="121">
        <v>45597.0</v>
      </c>
      <c r="H443" s="36">
        <v>3.0</v>
      </c>
      <c r="I443" s="120" t="s">
        <v>39</v>
      </c>
      <c r="J443" s="39"/>
      <c r="K443" s="38"/>
      <c r="L443" s="39"/>
      <c r="M443" s="39"/>
      <c r="N443" s="35" t="s">
        <v>17</v>
      </c>
      <c r="O443" s="39"/>
      <c r="P443" s="61"/>
      <c r="Q443" s="61"/>
      <c r="R443" s="61"/>
      <c r="S443" s="61"/>
      <c r="T443" s="61"/>
      <c r="U443" s="80"/>
      <c r="V443" s="80"/>
      <c r="W443" s="80"/>
    </row>
    <row r="444">
      <c r="A444" s="34">
        <v>45705.0</v>
      </c>
      <c r="B444" s="34">
        <v>45716.0</v>
      </c>
      <c r="C444" s="120">
        <v>232063.0</v>
      </c>
      <c r="D444" s="120" t="s">
        <v>114</v>
      </c>
      <c r="E444" s="121">
        <v>45597.0</v>
      </c>
      <c r="F444" s="36">
        <v>3.0</v>
      </c>
      <c r="G444" s="154">
        <v>45642.0</v>
      </c>
      <c r="H444" s="36">
        <v>1.0</v>
      </c>
      <c r="I444" s="120" t="s">
        <v>43</v>
      </c>
      <c r="J444" s="39"/>
      <c r="K444" s="38"/>
      <c r="L444" s="39"/>
      <c r="M444" s="39"/>
      <c r="N444" s="35" t="s">
        <v>17</v>
      </c>
      <c r="O444" s="39"/>
      <c r="P444" s="61"/>
      <c r="Q444" s="61"/>
      <c r="R444" s="61"/>
      <c r="S444" s="61"/>
      <c r="T444" s="61"/>
      <c r="U444" s="80"/>
      <c r="V444" s="80"/>
      <c r="W444" s="80"/>
    </row>
    <row r="445">
      <c r="A445" s="34">
        <v>45705.0</v>
      </c>
      <c r="B445" s="34">
        <v>45716.0</v>
      </c>
      <c r="C445" s="120">
        <v>238401.0</v>
      </c>
      <c r="D445" s="120" t="s">
        <v>114</v>
      </c>
      <c r="E445" s="121">
        <v>45597.0</v>
      </c>
      <c r="F445" s="36">
        <v>3.0</v>
      </c>
      <c r="G445" s="121">
        <v>45664.0</v>
      </c>
      <c r="H445" s="36">
        <v>1.0</v>
      </c>
      <c r="I445" s="120" t="s">
        <v>39</v>
      </c>
      <c r="J445" s="39"/>
      <c r="K445" s="38"/>
      <c r="L445" s="39"/>
      <c r="M445" s="39"/>
      <c r="N445" s="35" t="s">
        <v>17</v>
      </c>
      <c r="O445" s="39"/>
      <c r="P445" s="61"/>
      <c r="Q445" s="61"/>
      <c r="R445" s="61"/>
      <c r="S445" s="61"/>
      <c r="T445" s="61"/>
      <c r="U445" s="80"/>
      <c r="V445" s="80"/>
      <c r="W445" s="80"/>
    </row>
    <row r="446">
      <c r="A446" s="34">
        <v>45705.0</v>
      </c>
      <c r="B446" s="34">
        <v>45716.0</v>
      </c>
      <c r="C446" s="120">
        <v>241787.0</v>
      </c>
      <c r="D446" s="120" t="s">
        <v>114</v>
      </c>
      <c r="E446" s="121">
        <v>45689.0</v>
      </c>
      <c r="F446" s="36">
        <v>0.0</v>
      </c>
      <c r="G446" s="121">
        <v>45692.0</v>
      </c>
      <c r="H446" s="36">
        <v>0.0</v>
      </c>
      <c r="I446" s="120" t="s">
        <v>49</v>
      </c>
      <c r="J446" s="39"/>
      <c r="K446" s="38"/>
      <c r="L446" s="39"/>
      <c r="M446" s="39"/>
      <c r="N446" s="35" t="s">
        <v>17</v>
      </c>
      <c r="O446" s="39"/>
      <c r="P446" s="61"/>
      <c r="Q446" s="61"/>
      <c r="R446" s="61"/>
      <c r="S446" s="61"/>
      <c r="T446" s="61"/>
      <c r="U446" s="80"/>
      <c r="V446" s="80"/>
      <c r="W446" s="80"/>
    </row>
    <row r="447">
      <c r="A447" s="34">
        <v>45705.0</v>
      </c>
      <c r="B447" s="34">
        <v>45716.0</v>
      </c>
      <c r="C447" s="120">
        <v>80200.0</v>
      </c>
      <c r="D447" s="120" t="s">
        <v>115</v>
      </c>
      <c r="E447" s="121">
        <v>44166.0</v>
      </c>
      <c r="F447" s="36">
        <v>50.0</v>
      </c>
      <c r="G447" s="121">
        <v>44274.0</v>
      </c>
      <c r="H447" s="36">
        <v>46.0</v>
      </c>
      <c r="I447" s="120" t="s">
        <v>62</v>
      </c>
      <c r="J447" s="39"/>
      <c r="K447" s="38"/>
      <c r="L447" s="39"/>
      <c r="M447" s="39"/>
      <c r="N447" s="35" t="s">
        <v>17</v>
      </c>
      <c r="O447" s="39"/>
      <c r="P447" s="61"/>
      <c r="Q447" s="61"/>
      <c r="R447" s="61"/>
      <c r="S447" s="61"/>
      <c r="T447" s="61"/>
      <c r="U447" s="80"/>
      <c r="V447" s="80"/>
      <c r="W447" s="80"/>
    </row>
    <row r="448">
      <c r="A448" s="34">
        <v>45705.0</v>
      </c>
      <c r="B448" s="34">
        <v>45716.0</v>
      </c>
      <c r="C448" s="120">
        <v>137838.0</v>
      </c>
      <c r="D448" s="120" t="s">
        <v>115</v>
      </c>
      <c r="E448" s="121">
        <v>44652.0</v>
      </c>
      <c r="F448" s="36">
        <v>34.0</v>
      </c>
      <c r="G448" s="121">
        <v>44763.0</v>
      </c>
      <c r="H448" s="36">
        <v>30.0</v>
      </c>
      <c r="I448" s="120" t="s">
        <v>62</v>
      </c>
      <c r="J448" s="39"/>
      <c r="K448" s="38"/>
      <c r="L448" s="39"/>
      <c r="M448" s="39"/>
      <c r="N448" s="35" t="s">
        <v>17</v>
      </c>
      <c r="O448" s="39"/>
      <c r="P448" s="61"/>
      <c r="Q448" s="61"/>
      <c r="R448" s="61"/>
      <c r="S448" s="61"/>
      <c r="T448" s="61"/>
      <c r="U448" s="80"/>
      <c r="V448" s="80"/>
      <c r="W448" s="80"/>
    </row>
    <row r="449">
      <c r="A449" s="34">
        <v>45705.0</v>
      </c>
      <c r="B449" s="34">
        <v>45716.0</v>
      </c>
      <c r="C449" s="120">
        <v>184944.0</v>
      </c>
      <c r="D449" s="120" t="s">
        <v>115</v>
      </c>
      <c r="E449" s="121">
        <v>45170.0</v>
      </c>
      <c r="F449" s="36">
        <v>17.0</v>
      </c>
      <c r="G449" s="121">
        <v>45177.0</v>
      </c>
      <c r="H449" s="36">
        <v>17.0</v>
      </c>
      <c r="I449" s="120" t="s">
        <v>67</v>
      </c>
      <c r="J449" s="39"/>
      <c r="K449" s="38"/>
      <c r="L449" s="39"/>
      <c r="M449" s="39"/>
      <c r="N449" s="35" t="s">
        <v>17</v>
      </c>
      <c r="O449" s="39"/>
      <c r="P449" s="61"/>
      <c r="Q449" s="61"/>
      <c r="R449" s="61"/>
      <c r="S449" s="61"/>
      <c r="T449" s="61"/>
      <c r="U449" s="80"/>
      <c r="V449" s="80"/>
      <c r="W449" s="80"/>
    </row>
    <row r="450">
      <c r="A450" s="34">
        <v>45705.0</v>
      </c>
      <c r="B450" s="34">
        <v>45716.0</v>
      </c>
      <c r="C450" s="120">
        <v>212947.0</v>
      </c>
      <c r="D450" s="120" t="s">
        <v>115</v>
      </c>
      <c r="E450" s="121">
        <v>45383.0</v>
      </c>
      <c r="F450" s="36">
        <v>10.0</v>
      </c>
      <c r="G450" s="121">
        <v>45415.0</v>
      </c>
      <c r="H450" s="36">
        <v>9.0</v>
      </c>
      <c r="I450" s="120" t="s">
        <v>39</v>
      </c>
      <c r="J450" s="39"/>
      <c r="K450" s="38"/>
      <c r="L450" s="39"/>
      <c r="M450" s="39"/>
      <c r="N450" s="35" t="s">
        <v>17</v>
      </c>
      <c r="O450" s="39"/>
      <c r="P450" s="61"/>
      <c r="Q450" s="61"/>
      <c r="R450" s="61"/>
      <c r="S450" s="61"/>
      <c r="T450" s="61"/>
      <c r="U450" s="80"/>
      <c r="V450" s="80"/>
      <c r="W450" s="80"/>
    </row>
    <row r="451">
      <c r="A451" s="34">
        <v>45705.0</v>
      </c>
      <c r="B451" s="34">
        <v>45716.0</v>
      </c>
      <c r="C451" s="120">
        <v>187956.0</v>
      </c>
      <c r="D451" s="120" t="s">
        <v>115</v>
      </c>
      <c r="E451" s="121">
        <v>45017.0</v>
      </c>
      <c r="F451" s="36">
        <v>22.0</v>
      </c>
      <c r="G451" s="121">
        <v>45201.0</v>
      </c>
      <c r="H451" s="36">
        <v>16.0</v>
      </c>
      <c r="I451" s="120" t="s">
        <v>43</v>
      </c>
      <c r="J451" s="39"/>
      <c r="K451" s="38"/>
      <c r="L451" s="39"/>
      <c r="M451" s="39"/>
      <c r="N451" s="35" t="s">
        <v>17</v>
      </c>
      <c r="O451" s="39"/>
      <c r="P451" s="61"/>
      <c r="Q451" s="61"/>
      <c r="R451" s="61"/>
      <c r="S451" s="61"/>
      <c r="T451" s="61"/>
      <c r="U451" s="80"/>
      <c r="V451" s="80"/>
      <c r="W451" s="80"/>
    </row>
    <row r="452">
      <c r="A452" s="34">
        <v>45705.0</v>
      </c>
      <c r="B452" s="34">
        <v>45716.0</v>
      </c>
      <c r="C452" s="120">
        <v>208642.0</v>
      </c>
      <c r="D452" s="120" t="s">
        <v>115</v>
      </c>
      <c r="E452" s="121">
        <v>45352.0</v>
      </c>
      <c r="F452" s="36">
        <v>11.0</v>
      </c>
      <c r="G452" s="121">
        <v>45387.0</v>
      </c>
      <c r="H452" s="36">
        <v>10.0</v>
      </c>
      <c r="I452" s="120" t="s">
        <v>39</v>
      </c>
      <c r="J452" s="39"/>
      <c r="K452" s="38"/>
      <c r="L452" s="39"/>
      <c r="M452" s="39"/>
      <c r="N452" s="35" t="s">
        <v>17</v>
      </c>
      <c r="O452" s="39"/>
      <c r="P452" s="61"/>
      <c r="Q452" s="61"/>
      <c r="R452" s="61"/>
      <c r="S452" s="61"/>
      <c r="T452" s="61"/>
      <c r="U452" s="80"/>
      <c r="V452" s="80"/>
      <c r="W452" s="80"/>
    </row>
    <row r="453">
      <c r="A453" s="34">
        <v>45705.0</v>
      </c>
      <c r="B453" s="34">
        <v>45716.0</v>
      </c>
      <c r="C453" s="120">
        <v>222819.0</v>
      </c>
      <c r="D453" s="120" t="s">
        <v>115</v>
      </c>
      <c r="E453" s="121">
        <v>45383.0</v>
      </c>
      <c r="F453" s="36">
        <v>10.0</v>
      </c>
      <c r="G453" s="121">
        <v>45499.0</v>
      </c>
      <c r="H453" s="36">
        <v>6.0</v>
      </c>
      <c r="I453" s="120" t="s">
        <v>39</v>
      </c>
      <c r="J453" s="39"/>
      <c r="K453" s="38"/>
      <c r="L453" s="39"/>
      <c r="M453" s="39"/>
      <c r="N453" s="35" t="s">
        <v>17</v>
      </c>
      <c r="O453" s="39"/>
      <c r="P453" s="61"/>
      <c r="Q453" s="61"/>
      <c r="R453" s="61"/>
      <c r="S453" s="61"/>
      <c r="T453" s="61"/>
      <c r="U453" s="80"/>
      <c r="V453" s="80"/>
      <c r="W453" s="80"/>
    </row>
    <row r="454">
      <c r="A454" s="34">
        <v>45705.0</v>
      </c>
      <c r="B454" s="34">
        <v>45716.0</v>
      </c>
      <c r="C454" s="120">
        <v>231389.0</v>
      </c>
      <c r="D454" s="120" t="s">
        <v>115</v>
      </c>
      <c r="E454" s="121">
        <v>45474.0</v>
      </c>
      <c r="F454" s="36">
        <v>7.0</v>
      </c>
      <c r="G454" s="154">
        <v>45583.0</v>
      </c>
      <c r="H454" s="36">
        <v>3.0</v>
      </c>
      <c r="I454" s="120" t="s">
        <v>62</v>
      </c>
      <c r="J454" s="39"/>
      <c r="K454" s="38"/>
      <c r="L454" s="39"/>
      <c r="M454" s="39"/>
      <c r="N454" s="35" t="s">
        <v>17</v>
      </c>
      <c r="O454" s="39"/>
      <c r="P454" s="61"/>
      <c r="Q454" s="61"/>
      <c r="R454" s="61"/>
      <c r="S454" s="61"/>
      <c r="T454" s="61"/>
      <c r="U454" s="80"/>
      <c r="V454" s="80"/>
      <c r="W454" s="80"/>
    </row>
    <row r="455">
      <c r="A455" s="34">
        <v>45705.0</v>
      </c>
      <c r="B455" s="34">
        <v>45716.0</v>
      </c>
      <c r="C455" s="120">
        <v>231853.0</v>
      </c>
      <c r="D455" s="120" t="s">
        <v>115</v>
      </c>
      <c r="E455" s="121">
        <v>45566.0</v>
      </c>
      <c r="F455" s="36">
        <v>4.0</v>
      </c>
      <c r="G455" s="154">
        <v>45622.0</v>
      </c>
      <c r="H455" s="36">
        <v>2.0</v>
      </c>
      <c r="I455" s="120" t="s">
        <v>49</v>
      </c>
      <c r="J455" s="39"/>
      <c r="K455" s="38"/>
      <c r="L455" s="39"/>
      <c r="M455" s="39"/>
      <c r="N455" s="35" t="s">
        <v>17</v>
      </c>
      <c r="O455" s="39"/>
      <c r="P455" s="61"/>
      <c r="Q455" s="61"/>
      <c r="R455" s="61"/>
      <c r="S455" s="61"/>
      <c r="T455" s="61"/>
      <c r="U455" s="80"/>
      <c r="V455" s="80"/>
      <c r="W455" s="80"/>
    </row>
    <row r="456">
      <c r="A456" s="34">
        <v>45705.0</v>
      </c>
      <c r="B456" s="34">
        <v>45716.0</v>
      </c>
      <c r="C456" s="120">
        <v>211606.0</v>
      </c>
      <c r="D456" s="120" t="s">
        <v>116</v>
      </c>
      <c r="E456" s="121">
        <v>45231.0</v>
      </c>
      <c r="F456" s="36">
        <v>15.0</v>
      </c>
      <c r="G456" s="121">
        <v>45411.0</v>
      </c>
      <c r="H456" s="36">
        <v>9.0</v>
      </c>
      <c r="I456" s="120" t="s">
        <v>49</v>
      </c>
      <c r="J456" s="39"/>
      <c r="K456" s="38"/>
      <c r="L456" s="39"/>
      <c r="M456" s="39"/>
      <c r="N456" s="35" t="s">
        <v>17</v>
      </c>
      <c r="O456" s="39"/>
      <c r="P456" s="61"/>
      <c r="Q456" s="61"/>
      <c r="R456" s="61"/>
      <c r="S456" s="61"/>
      <c r="T456" s="61"/>
      <c r="U456" s="80"/>
      <c r="V456" s="80"/>
      <c r="W456" s="80"/>
    </row>
    <row r="457">
      <c r="A457" s="34">
        <v>45705.0</v>
      </c>
      <c r="B457" s="34">
        <v>45716.0</v>
      </c>
      <c r="C457" s="120">
        <v>44372.0</v>
      </c>
      <c r="D457" s="120" t="s">
        <v>116</v>
      </c>
      <c r="E457" s="121">
        <v>43862.0</v>
      </c>
      <c r="F457" s="36">
        <v>60.0</v>
      </c>
      <c r="G457" s="121">
        <v>43920.0</v>
      </c>
      <c r="H457" s="36">
        <v>58.0</v>
      </c>
      <c r="I457" s="120" t="s">
        <v>49</v>
      </c>
      <c r="J457" s="39"/>
      <c r="K457" s="38"/>
      <c r="L457" s="39"/>
      <c r="M457" s="39"/>
      <c r="N457" s="35" t="s">
        <v>17</v>
      </c>
      <c r="O457" s="39"/>
      <c r="P457" s="61"/>
      <c r="Q457" s="61"/>
      <c r="R457" s="61"/>
      <c r="S457" s="61"/>
      <c r="T457" s="61"/>
      <c r="U457" s="80"/>
      <c r="V457" s="80"/>
      <c r="W457" s="80"/>
    </row>
    <row r="458">
      <c r="A458" s="34">
        <v>45705.0</v>
      </c>
      <c r="B458" s="34">
        <v>45716.0</v>
      </c>
      <c r="C458" s="120">
        <v>129970.0</v>
      </c>
      <c r="D458" s="120" t="s">
        <v>116</v>
      </c>
      <c r="E458" s="121">
        <v>44652.0</v>
      </c>
      <c r="F458" s="36">
        <v>34.0</v>
      </c>
      <c r="G458" s="121">
        <v>44705.0</v>
      </c>
      <c r="H458" s="36">
        <v>32.0</v>
      </c>
      <c r="I458" s="120" t="s">
        <v>43</v>
      </c>
      <c r="J458" s="39"/>
      <c r="K458" s="38"/>
      <c r="L458" s="39"/>
      <c r="M458" s="39"/>
      <c r="N458" s="35" t="s">
        <v>17</v>
      </c>
      <c r="O458" s="39"/>
      <c r="P458" s="61"/>
      <c r="Q458" s="61"/>
      <c r="R458" s="61"/>
      <c r="S458" s="61"/>
      <c r="T458" s="61"/>
      <c r="U458" s="80"/>
      <c r="V458" s="80"/>
      <c r="W458" s="80"/>
    </row>
    <row r="459">
      <c r="A459" s="34">
        <v>45705.0</v>
      </c>
      <c r="B459" s="34">
        <v>45716.0</v>
      </c>
      <c r="C459" s="120">
        <v>175318.0</v>
      </c>
      <c r="D459" s="120" t="s">
        <v>116</v>
      </c>
      <c r="E459" s="121">
        <v>44986.0</v>
      </c>
      <c r="F459" s="36">
        <v>23.0</v>
      </c>
      <c r="G459" s="121">
        <v>45098.0</v>
      </c>
      <c r="H459" s="36">
        <v>19.0</v>
      </c>
      <c r="I459" s="120" t="s">
        <v>62</v>
      </c>
      <c r="J459" s="39"/>
      <c r="K459" s="38"/>
      <c r="L459" s="39"/>
      <c r="M459" s="39"/>
      <c r="N459" s="35" t="s">
        <v>17</v>
      </c>
      <c r="O459" s="39"/>
      <c r="P459" s="61"/>
      <c r="Q459" s="61"/>
      <c r="R459" s="61"/>
      <c r="S459" s="61"/>
      <c r="T459" s="61"/>
      <c r="U459" s="80"/>
      <c r="V459" s="80"/>
      <c r="W459" s="80"/>
    </row>
    <row r="460">
      <c r="A460" s="34">
        <v>45705.0</v>
      </c>
      <c r="B460" s="34">
        <v>45716.0</v>
      </c>
      <c r="C460" s="120">
        <v>216727.0</v>
      </c>
      <c r="D460" s="120" t="s">
        <v>116</v>
      </c>
      <c r="E460" s="121">
        <v>45323.0</v>
      </c>
      <c r="F460" s="36">
        <v>12.0</v>
      </c>
      <c r="G460" s="121">
        <v>45447.0</v>
      </c>
      <c r="H460" s="36">
        <v>8.0</v>
      </c>
      <c r="I460" s="120" t="s">
        <v>62</v>
      </c>
      <c r="J460" s="39"/>
      <c r="K460" s="38"/>
      <c r="L460" s="39"/>
      <c r="M460" s="39"/>
      <c r="N460" s="35" t="s">
        <v>17</v>
      </c>
      <c r="O460" s="39"/>
      <c r="P460" s="61"/>
      <c r="Q460" s="61"/>
      <c r="R460" s="61"/>
      <c r="S460" s="61"/>
      <c r="T460" s="61"/>
      <c r="U460" s="80"/>
      <c r="V460" s="80"/>
      <c r="W460" s="80"/>
    </row>
    <row r="461">
      <c r="A461" s="34">
        <v>45705.0</v>
      </c>
      <c r="B461" s="34">
        <v>45716.0</v>
      </c>
      <c r="C461" s="120">
        <v>232984.0</v>
      </c>
      <c r="D461" s="120" t="s">
        <v>116</v>
      </c>
      <c r="E461" s="121">
        <v>45536.0</v>
      </c>
      <c r="F461" s="36">
        <v>5.0</v>
      </c>
      <c r="G461" s="154">
        <v>45596.0</v>
      </c>
      <c r="H461" s="36">
        <v>3.0</v>
      </c>
      <c r="I461" s="120" t="s">
        <v>43</v>
      </c>
      <c r="J461" s="39"/>
      <c r="K461" s="38"/>
      <c r="L461" s="39"/>
      <c r="M461" s="39"/>
      <c r="N461" s="35" t="s">
        <v>17</v>
      </c>
      <c r="O461" s="39"/>
      <c r="P461" s="61"/>
      <c r="Q461" s="61"/>
      <c r="R461" s="61"/>
      <c r="S461" s="61"/>
      <c r="T461" s="61"/>
      <c r="U461" s="80"/>
      <c r="V461" s="80"/>
      <c r="W461" s="80"/>
    </row>
    <row r="462">
      <c r="A462" s="34">
        <v>45705.0</v>
      </c>
      <c r="B462" s="34">
        <v>45707.0</v>
      </c>
      <c r="C462" s="120">
        <v>197675.0</v>
      </c>
      <c r="D462" s="120" t="s">
        <v>116</v>
      </c>
      <c r="E462" s="121">
        <v>45261.0</v>
      </c>
      <c r="F462" s="36">
        <v>14.0</v>
      </c>
      <c r="G462" s="121">
        <v>45299.0</v>
      </c>
      <c r="H462" s="36">
        <v>13.0</v>
      </c>
      <c r="I462" s="120" t="s">
        <v>39</v>
      </c>
      <c r="J462" s="39"/>
      <c r="K462" s="38"/>
      <c r="L462" s="39"/>
      <c r="M462" s="39"/>
      <c r="N462" s="35" t="s">
        <v>21</v>
      </c>
      <c r="O462" s="39"/>
      <c r="P462" s="61"/>
      <c r="Q462" s="61"/>
      <c r="R462" s="61"/>
      <c r="S462" s="61"/>
      <c r="T462" s="61"/>
      <c r="U462" s="80"/>
      <c r="V462" s="80"/>
      <c r="W462" s="80"/>
    </row>
    <row r="463">
      <c r="A463" s="34">
        <v>45705.0</v>
      </c>
      <c r="B463" s="34">
        <v>45716.0</v>
      </c>
      <c r="C463" s="120">
        <v>62247.0</v>
      </c>
      <c r="D463" s="120" t="s">
        <v>116</v>
      </c>
      <c r="E463" s="121">
        <v>44044.0</v>
      </c>
      <c r="F463" s="36">
        <v>54.0</v>
      </c>
      <c r="G463" s="121">
        <v>44067.0</v>
      </c>
      <c r="H463" s="36">
        <v>53.0</v>
      </c>
      <c r="I463" s="120" t="s">
        <v>39</v>
      </c>
      <c r="J463" s="39"/>
      <c r="K463" s="38"/>
      <c r="L463" s="39"/>
      <c r="M463" s="39"/>
      <c r="N463" s="35" t="s">
        <v>17</v>
      </c>
      <c r="O463" s="39"/>
      <c r="P463" s="61"/>
      <c r="Q463" s="61"/>
      <c r="R463" s="61"/>
      <c r="S463" s="61"/>
      <c r="T463" s="61"/>
      <c r="U463" s="80"/>
      <c r="V463" s="80"/>
      <c r="W463" s="80"/>
    </row>
    <row r="464">
      <c r="A464" s="34">
        <v>45705.0</v>
      </c>
      <c r="B464" s="34">
        <v>45716.0</v>
      </c>
      <c r="C464" s="120">
        <v>139027.0</v>
      </c>
      <c r="D464" s="120" t="s">
        <v>116</v>
      </c>
      <c r="E464" s="121">
        <v>44713.0</v>
      </c>
      <c r="F464" s="36">
        <v>32.0</v>
      </c>
      <c r="G464" s="121">
        <v>44774.0</v>
      </c>
      <c r="H464" s="36">
        <v>30.0</v>
      </c>
      <c r="I464" s="120" t="s">
        <v>39</v>
      </c>
      <c r="J464" s="39"/>
      <c r="K464" s="38"/>
      <c r="L464" s="39"/>
      <c r="M464" s="39"/>
      <c r="N464" s="35" t="s">
        <v>17</v>
      </c>
      <c r="O464" s="39"/>
      <c r="P464" s="61"/>
      <c r="Q464" s="61"/>
      <c r="R464" s="61"/>
      <c r="S464" s="61"/>
      <c r="T464" s="61"/>
      <c r="U464" s="80"/>
      <c r="V464" s="80"/>
      <c r="W464" s="80"/>
    </row>
    <row r="465">
      <c r="A465" s="34">
        <v>45705.0</v>
      </c>
      <c r="B465" s="34">
        <v>45716.0</v>
      </c>
      <c r="C465" s="120">
        <v>233382.0</v>
      </c>
      <c r="D465" s="120" t="s">
        <v>116</v>
      </c>
      <c r="E465" s="121">
        <v>45200.0</v>
      </c>
      <c r="F465" s="36">
        <v>16.0</v>
      </c>
      <c r="G465" s="121">
        <v>45601.0</v>
      </c>
      <c r="H465" s="36">
        <v>3.0</v>
      </c>
      <c r="I465" s="120" t="s">
        <v>39</v>
      </c>
      <c r="J465" s="39"/>
      <c r="K465" s="38"/>
      <c r="L465" s="39"/>
      <c r="M465" s="39"/>
      <c r="N465" s="35" t="s">
        <v>17</v>
      </c>
      <c r="O465" s="39"/>
      <c r="P465" s="61"/>
      <c r="Q465" s="61"/>
      <c r="R465" s="61"/>
      <c r="S465" s="61"/>
      <c r="T465" s="61"/>
      <c r="U465" s="80"/>
      <c r="V465" s="80"/>
      <c r="W465" s="80"/>
    </row>
    <row r="466">
      <c r="A466" s="34">
        <v>45705.0</v>
      </c>
      <c r="B466" s="34">
        <v>45707.0</v>
      </c>
      <c r="C466" s="120">
        <v>171241.0</v>
      </c>
      <c r="D466" s="120" t="s">
        <v>116</v>
      </c>
      <c r="E466" s="121">
        <v>45047.0</v>
      </c>
      <c r="F466" s="36">
        <v>21.0</v>
      </c>
      <c r="G466" s="121">
        <v>45084.0</v>
      </c>
      <c r="H466" s="36">
        <v>20.0</v>
      </c>
      <c r="I466" s="120" t="s">
        <v>39</v>
      </c>
      <c r="J466" s="39"/>
      <c r="K466" s="38"/>
      <c r="L466" s="39"/>
      <c r="M466" s="39"/>
      <c r="N466" s="35" t="s">
        <v>21</v>
      </c>
      <c r="O466" s="39"/>
      <c r="P466" s="61"/>
      <c r="Q466" s="61"/>
      <c r="R466" s="61"/>
      <c r="S466" s="61"/>
      <c r="T466" s="61"/>
      <c r="U466" s="80"/>
      <c r="V466" s="80"/>
      <c r="W466" s="80"/>
    </row>
    <row r="467">
      <c r="A467" s="34">
        <v>45705.0</v>
      </c>
      <c r="B467" s="34">
        <v>45716.0</v>
      </c>
      <c r="C467" s="120">
        <v>199739.0</v>
      </c>
      <c r="D467" s="120" t="s">
        <v>116</v>
      </c>
      <c r="E467" s="121">
        <v>45292.0</v>
      </c>
      <c r="F467" s="36">
        <v>13.0</v>
      </c>
      <c r="G467" s="121">
        <v>45314.0</v>
      </c>
      <c r="H467" s="36">
        <v>12.0</v>
      </c>
      <c r="I467" s="120" t="s">
        <v>39</v>
      </c>
      <c r="J467" s="39"/>
      <c r="K467" s="38"/>
      <c r="L467" s="39"/>
      <c r="M467" s="39"/>
      <c r="N467" s="35" t="s">
        <v>17</v>
      </c>
      <c r="O467" s="39"/>
      <c r="P467" s="61"/>
      <c r="Q467" s="61"/>
      <c r="R467" s="61"/>
      <c r="S467" s="61"/>
      <c r="T467" s="61"/>
      <c r="U467" s="80"/>
      <c r="V467" s="80"/>
      <c r="W467" s="80"/>
    </row>
    <row r="468">
      <c r="A468" s="34">
        <v>45705.0</v>
      </c>
      <c r="B468" s="34">
        <v>45716.0</v>
      </c>
      <c r="C468" s="120">
        <v>217504.0</v>
      </c>
      <c r="D468" s="120" t="s">
        <v>116</v>
      </c>
      <c r="E468" s="121">
        <v>45413.0</v>
      </c>
      <c r="F468" s="36">
        <v>9.0</v>
      </c>
      <c r="G468" s="121">
        <v>45453.0</v>
      </c>
      <c r="H468" s="36">
        <v>8.0</v>
      </c>
      <c r="I468" s="120" t="s">
        <v>39</v>
      </c>
      <c r="J468" s="39"/>
      <c r="K468" s="38"/>
      <c r="L468" s="39"/>
      <c r="M468" s="39"/>
      <c r="N468" s="35" t="s">
        <v>17</v>
      </c>
      <c r="O468" s="39"/>
      <c r="P468" s="61"/>
      <c r="Q468" s="61"/>
      <c r="R468" s="61"/>
      <c r="S468" s="61"/>
      <c r="T468" s="61"/>
      <c r="U468" s="80"/>
      <c r="V468" s="80"/>
      <c r="W468" s="80"/>
    </row>
    <row r="469">
      <c r="A469" s="34">
        <v>45705.0</v>
      </c>
      <c r="B469" s="34">
        <v>45716.0</v>
      </c>
      <c r="C469" s="120">
        <v>233589.0</v>
      </c>
      <c r="D469" s="120" t="s">
        <v>116</v>
      </c>
      <c r="E469" s="121">
        <v>45566.0</v>
      </c>
      <c r="F469" s="36">
        <v>4.0</v>
      </c>
      <c r="G469" s="121">
        <v>45543.0</v>
      </c>
      <c r="H469" s="36">
        <v>5.0</v>
      </c>
      <c r="I469" s="120" t="s">
        <v>39</v>
      </c>
      <c r="J469" s="39"/>
      <c r="K469" s="38"/>
      <c r="L469" s="39"/>
      <c r="M469" s="39"/>
      <c r="N469" s="35" t="s">
        <v>17</v>
      </c>
      <c r="O469" s="39"/>
      <c r="P469" s="61"/>
      <c r="Q469" s="61"/>
      <c r="R469" s="61"/>
      <c r="S469" s="61"/>
      <c r="T469" s="61"/>
      <c r="U469" s="80"/>
      <c r="V469" s="80"/>
      <c r="W469" s="80"/>
    </row>
    <row r="470">
      <c r="A470" s="34">
        <v>45705.0</v>
      </c>
      <c r="B470" s="34">
        <v>45716.0</v>
      </c>
      <c r="C470" s="120">
        <v>237958.0</v>
      </c>
      <c r="D470" s="120" t="s">
        <v>116</v>
      </c>
      <c r="E470" s="121">
        <v>45566.0</v>
      </c>
      <c r="F470" s="36">
        <v>4.0</v>
      </c>
      <c r="G470" s="154">
        <v>45656.0</v>
      </c>
      <c r="H470" s="36">
        <v>1.0</v>
      </c>
      <c r="I470" s="120" t="s">
        <v>39</v>
      </c>
      <c r="J470" s="39"/>
      <c r="K470" s="38"/>
      <c r="L470" s="39"/>
      <c r="M470" s="39"/>
      <c r="N470" s="35" t="s">
        <v>17</v>
      </c>
      <c r="O470" s="39"/>
      <c r="P470" s="61"/>
      <c r="Q470" s="61"/>
      <c r="R470" s="61"/>
      <c r="S470" s="61"/>
      <c r="T470" s="61"/>
      <c r="U470" s="80"/>
      <c r="V470" s="80"/>
      <c r="W470" s="80"/>
    </row>
    <row r="471">
      <c r="A471" s="34">
        <v>45705.0</v>
      </c>
      <c r="B471" s="34">
        <v>45716.0</v>
      </c>
      <c r="C471" s="120">
        <v>241694.0</v>
      </c>
      <c r="D471" s="120" t="s">
        <v>116</v>
      </c>
      <c r="E471" s="121">
        <v>45597.0</v>
      </c>
      <c r="F471" s="36">
        <v>3.0</v>
      </c>
      <c r="G471" s="121">
        <v>45691.0</v>
      </c>
      <c r="H471" s="36">
        <v>0.0</v>
      </c>
      <c r="I471" s="120" t="s">
        <v>265</v>
      </c>
      <c r="J471" s="39"/>
      <c r="K471" s="38"/>
      <c r="L471" s="39"/>
      <c r="M471" s="39"/>
      <c r="N471" s="35" t="s">
        <v>17</v>
      </c>
      <c r="O471" s="39"/>
      <c r="P471" s="61"/>
      <c r="Q471" s="61"/>
      <c r="R471" s="61"/>
      <c r="S471" s="61"/>
      <c r="T471" s="61"/>
      <c r="U471" s="80"/>
      <c r="V471" s="80"/>
      <c r="W471" s="80"/>
    </row>
    <row r="472">
      <c r="A472" s="34">
        <v>45705.0</v>
      </c>
      <c r="B472" s="34">
        <v>45716.0</v>
      </c>
      <c r="C472" s="120">
        <v>143681.0</v>
      </c>
      <c r="D472" s="120" t="s">
        <v>117</v>
      </c>
      <c r="E472" s="121">
        <v>44713.0</v>
      </c>
      <c r="F472" s="36">
        <v>32.0</v>
      </c>
      <c r="G472" s="121">
        <v>44816.0</v>
      </c>
      <c r="H472" s="36">
        <v>29.0</v>
      </c>
      <c r="I472" s="120" t="s">
        <v>275</v>
      </c>
      <c r="J472" s="39"/>
      <c r="K472" s="38"/>
      <c r="L472" s="39"/>
      <c r="M472" s="39"/>
      <c r="N472" s="35" t="s">
        <v>17</v>
      </c>
      <c r="O472" s="39"/>
      <c r="P472" s="61"/>
      <c r="Q472" s="61"/>
      <c r="R472" s="61"/>
      <c r="S472" s="61"/>
      <c r="T472" s="61"/>
      <c r="U472" s="80"/>
      <c r="V472" s="80"/>
      <c r="W472" s="80"/>
    </row>
    <row r="473">
      <c r="A473" s="34">
        <v>45705.0</v>
      </c>
      <c r="B473" s="34">
        <v>45716.0</v>
      </c>
      <c r="C473" s="120">
        <v>141953.0</v>
      </c>
      <c r="D473" s="120" t="s">
        <v>117</v>
      </c>
      <c r="E473" s="121">
        <v>44409.0</v>
      </c>
      <c r="F473" s="36">
        <v>42.0</v>
      </c>
      <c r="G473" s="121">
        <v>44798.0</v>
      </c>
      <c r="H473" s="36">
        <v>29.0</v>
      </c>
      <c r="I473" s="120" t="s">
        <v>39</v>
      </c>
      <c r="J473" s="39"/>
      <c r="K473" s="38"/>
      <c r="L473" s="39"/>
      <c r="M473" s="39"/>
      <c r="N473" s="35" t="s">
        <v>17</v>
      </c>
      <c r="O473" s="39"/>
      <c r="P473" s="61"/>
      <c r="Q473" s="61"/>
      <c r="R473" s="61"/>
      <c r="S473" s="61"/>
      <c r="T473" s="61"/>
      <c r="U473" s="80"/>
      <c r="V473" s="80"/>
      <c r="W473" s="80"/>
    </row>
    <row r="474">
      <c r="A474" s="34">
        <v>45705.0</v>
      </c>
      <c r="B474" s="34">
        <v>45716.0</v>
      </c>
      <c r="C474" s="120">
        <v>131085.0</v>
      </c>
      <c r="D474" s="120" t="s">
        <v>117</v>
      </c>
      <c r="E474" s="121">
        <v>44682.0</v>
      </c>
      <c r="F474" s="36">
        <v>33.0</v>
      </c>
      <c r="G474" s="121">
        <v>44803.0</v>
      </c>
      <c r="H474" s="36">
        <v>29.0</v>
      </c>
      <c r="I474" s="120" t="s">
        <v>39</v>
      </c>
      <c r="J474" s="39"/>
      <c r="K474" s="38"/>
      <c r="L474" s="39"/>
      <c r="M474" s="39"/>
      <c r="N474" s="35" t="s">
        <v>17</v>
      </c>
      <c r="O474" s="39"/>
      <c r="P474" s="61"/>
      <c r="Q474" s="61"/>
      <c r="R474" s="61"/>
      <c r="S474" s="61"/>
      <c r="T474" s="61"/>
      <c r="U474" s="80"/>
      <c r="V474" s="80"/>
      <c r="W474" s="80"/>
    </row>
    <row r="475">
      <c r="A475" s="34">
        <v>45705.0</v>
      </c>
      <c r="B475" s="34">
        <v>45716.0</v>
      </c>
      <c r="C475" s="120">
        <v>213207.0</v>
      </c>
      <c r="D475" s="120" t="s">
        <v>117</v>
      </c>
      <c r="E475" s="121">
        <v>45413.0</v>
      </c>
      <c r="F475" s="36">
        <v>9.0</v>
      </c>
      <c r="G475" s="121">
        <v>45429.0</v>
      </c>
      <c r="H475" s="36">
        <v>8.0</v>
      </c>
      <c r="I475" s="120" t="s">
        <v>39</v>
      </c>
      <c r="J475" s="39"/>
      <c r="K475" s="38"/>
      <c r="L475" s="39"/>
      <c r="M475" s="39"/>
      <c r="N475" s="35" t="s">
        <v>17</v>
      </c>
      <c r="O475" s="39"/>
      <c r="P475" s="61"/>
      <c r="Q475" s="61"/>
      <c r="R475" s="61"/>
      <c r="S475" s="61"/>
      <c r="T475" s="61"/>
      <c r="U475" s="80"/>
      <c r="V475" s="80"/>
      <c r="W475" s="80"/>
    </row>
    <row r="476">
      <c r="A476" s="34">
        <v>45705.0</v>
      </c>
      <c r="B476" s="34">
        <v>45716.0</v>
      </c>
      <c r="C476" s="120">
        <v>219502.0</v>
      </c>
      <c r="D476" s="120" t="s">
        <v>117</v>
      </c>
      <c r="E476" s="121">
        <v>45413.0</v>
      </c>
      <c r="F476" s="36">
        <v>9.0</v>
      </c>
      <c r="G476" s="121">
        <v>45470.0</v>
      </c>
      <c r="H476" s="36">
        <v>7.0</v>
      </c>
      <c r="I476" s="120" t="s">
        <v>39</v>
      </c>
      <c r="J476" s="39"/>
      <c r="K476" s="38"/>
      <c r="L476" s="39"/>
      <c r="M476" s="39"/>
      <c r="N476" s="35" t="s">
        <v>17</v>
      </c>
      <c r="O476" s="39"/>
      <c r="P476" s="61"/>
      <c r="Q476" s="61"/>
      <c r="R476" s="61"/>
      <c r="S476" s="61"/>
      <c r="T476" s="61"/>
      <c r="U476" s="80"/>
      <c r="V476" s="80"/>
      <c r="W476" s="80"/>
    </row>
    <row r="477">
      <c r="A477" s="34">
        <v>45706.0</v>
      </c>
      <c r="B477" s="34">
        <v>45709.0</v>
      </c>
      <c r="C477" s="120">
        <v>189494.0</v>
      </c>
      <c r="D477" s="120" t="s">
        <v>117</v>
      </c>
      <c r="E477" s="121">
        <v>45108.0</v>
      </c>
      <c r="F477" s="36">
        <v>19.0</v>
      </c>
      <c r="G477" s="154">
        <v>45215.0</v>
      </c>
      <c r="H477" s="36">
        <v>15.0</v>
      </c>
      <c r="I477" s="120" t="s">
        <v>39</v>
      </c>
      <c r="J477" s="39"/>
      <c r="K477" s="48">
        <v>7000.0</v>
      </c>
      <c r="L477" s="39"/>
      <c r="M477" s="143">
        <v>11902.69</v>
      </c>
      <c r="N477" s="35" t="s">
        <v>20</v>
      </c>
      <c r="O477" s="35" t="s">
        <v>20</v>
      </c>
      <c r="P477" s="61"/>
      <c r="Q477" s="61"/>
      <c r="R477" s="61"/>
      <c r="S477" s="61"/>
      <c r="T477" s="61"/>
      <c r="U477" s="80"/>
      <c r="V477" s="80"/>
      <c r="W477" s="80"/>
    </row>
    <row r="478">
      <c r="A478" s="34">
        <v>45705.0</v>
      </c>
      <c r="B478" s="34">
        <v>45716.0</v>
      </c>
      <c r="C478" s="120">
        <v>198473.0</v>
      </c>
      <c r="D478" s="120" t="s">
        <v>117</v>
      </c>
      <c r="E478" s="121">
        <v>45261.0</v>
      </c>
      <c r="F478" s="36">
        <v>14.0</v>
      </c>
      <c r="G478" s="121">
        <v>45313.0</v>
      </c>
      <c r="H478" s="36">
        <v>12.0</v>
      </c>
      <c r="I478" s="120" t="s">
        <v>39</v>
      </c>
      <c r="J478" s="39"/>
      <c r="K478" s="38"/>
      <c r="L478" s="39"/>
      <c r="M478" s="39"/>
      <c r="N478" s="35" t="s">
        <v>17</v>
      </c>
      <c r="O478" s="39"/>
      <c r="P478" s="61"/>
      <c r="Q478" s="61"/>
      <c r="R478" s="61"/>
      <c r="S478" s="61"/>
      <c r="T478" s="61"/>
      <c r="U478" s="80"/>
      <c r="V478" s="80"/>
      <c r="W478" s="80"/>
    </row>
    <row r="479">
      <c r="A479" s="34">
        <v>45705.0</v>
      </c>
      <c r="B479" s="34">
        <v>45716.0</v>
      </c>
      <c r="C479" s="120">
        <v>203732.0</v>
      </c>
      <c r="D479" s="120" t="s">
        <v>117</v>
      </c>
      <c r="E479" s="121">
        <v>45261.0</v>
      </c>
      <c r="F479" s="36">
        <v>14.0</v>
      </c>
      <c r="G479" s="121">
        <v>45346.0</v>
      </c>
      <c r="H479" s="36">
        <v>11.0</v>
      </c>
      <c r="I479" s="120" t="s">
        <v>39</v>
      </c>
      <c r="J479" s="39"/>
      <c r="K479" s="38"/>
      <c r="L479" s="39"/>
      <c r="M479" s="39"/>
      <c r="N479" s="35" t="s">
        <v>17</v>
      </c>
      <c r="O479" s="39"/>
      <c r="P479" s="61"/>
      <c r="Q479" s="61"/>
      <c r="R479" s="61"/>
      <c r="S479" s="61"/>
      <c r="T479" s="61"/>
      <c r="U479" s="80"/>
      <c r="V479" s="80"/>
      <c r="W479" s="80"/>
    </row>
    <row r="480">
      <c r="A480" s="34">
        <v>45705.0</v>
      </c>
      <c r="B480" s="34">
        <v>45716.0</v>
      </c>
      <c r="C480" s="120">
        <v>206562.0</v>
      </c>
      <c r="D480" s="120" t="s">
        <v>117</v>
      </c>
      <c r="E480" s="121">
        <v>45323.0</v>
      </c>
      <c r="F480" s="36">
        <v>12.0</v>
      </c>
      <c r="G480" s="121">
        <v>45371.0</v>
      </c>
      <c r="H480" s="36">
        <v>10.0</v>
      </c>
      <c r="I480" s="120" t="s">
        <v>268</v>
      </c>
      <c r="J480" s="39"/>
      <c r="K480" s="38"/>
      <c r="L480" s="39"/>
      <c r="M480" s="39"/>
      <c r="N480" s="35" t="s">
        <v>17</v>
      </c>
      <c r="O480" s="39"/>
      <c r="P480" s="61"/>
      <c r="Q480" s="61"/>
      <c r="R480" s="61"/>
      <c r="S480" s="61"/>
      <c r="T480" s="61"/>
      <c r="U480" s="80"/>
      <c r="V480" s="80"/>
      <c r="W480" s="80"/>
    </row>
    <row r="481">
      <c r="A481" s="34">
        <v>45705.0</v>
      </c>
      <c r="B481" s="34">
        <v>45716.0</v>
      </c>
      <c r="C481" s="120">
        <v>215325.0</v>
      </c>
      <c r="D481" s="120" t="s">
        <v>117</v>
      </c>
      <c r="E481" s="121">
        <v>45383.0</v>
      </c>
      <c r="F481" s="36">
        <v>10.0</v>
      </c>
      <c r="G481" s="121">
        <v>45433.0</v>
      </c>
      <c r="H481" s="36">
        <v>8.0</v>
      </c>
      <c r="I481" s="120" t="s">
        <v>62</v>
      </c>
      <c r="J481" s="39"/>
      <c r="K481" s="38"/>
      <c r="L481" s="39"/>
      <c r="M481" s="39"/>
      <c r="N481" s="35" t="s">
        <v>17</v>
      </c>
      <c r="O481" s="39"/>
      <c r="P481" s="61"/>
      <c r="Q481" s="61"/>
      <c r="R481" s="61"/>
      <c r="S481" s="61"/>
      <c r="T481" s="61"/>
      <c r="U481" s="80"/>
      <c r="V481" s="80"/>
      <c r="W481" s="80"/>
    </row>
    <row r="482">
      <c r="A482" s="34">
        <v>45705.0</v>
      </c>
      <c r="B482" s="34">
        <v>45716.0</v>
      </c>
      <c r="C482" s="120">
        <v>224939.0</v>
      </c>
      <c r="D482" s="120" t="s">
        <v>117</v>
      </c>
      <c r="E482" s="121">
        <v>45474.0</v>
      </c>
      <c r="F482" s="36">
        <v>7.0</v>
      </c>
      <c r="G482" s="121">
        <v>45518.0</v>
      </c>
      <c r="H482" s="36">
        <v>5.0</v>
      </c>
      <c r="I482" s="120" t="s">
        <v>62</v>
      </c>
      <c r="J482" s="39"/>
      <c r="K482" s="38"/>
      <c r="L482" s="39"/>
      <c r="M482" s="39"/>
      <c r="N482" s="35" t="s">
        <v>17</v>
      </c>
      <c r="O482" s="39"/>
      <c r="P482" s="61"/>
      <c r="Q482" s="61"/>
      <c r="R482" s="61"/>
      <c r="S482" s="61"/>
      <c r="T482" s="61"/>
      <c r="U482" s="80"/>
      <c r="V482" s="80"/>
      <c r="W482" s="80"/>
    </row>
    <row r="483">
      <c r="A483" s="34">
        <v>45705.0</v>
      </c>
      <c r="B483" s="34">
        <v>45716.0</v>
      </c>
      <c r="C483" s="120">
        <v>231701.0</v>
      </c>
      <c r="D483" s="120" t="s">
        <v>117</v>
      </c>
      <c r="E483" s="121">
        <v>45566.0</v>
      </c>
      <c r="F483" s="36">
        <v>4.0</v>
      </c>
      <c r="G483" s="154">
        <v>45587.0</v>
      </c>
      <c r="H483" s="36">
        <v>3.0</v>
      </c>
      <c r="I483" s="120" t="s">
        <v>62</v>
      </c>
      <c r="J483" s="39"/>
      <c r="K483" s="38"/>
      <c r="L483" s="39"/>
      <c r="M483" s="39"/>
      <c r="N483" s="35" t="s">
        <v>17</v>
      </c>
      <c r="O483" s="39"/>
      <c r="P483" s="61"/>
      <c r="Q483" s="61"/>
      <c r="R483" s="61"/>
      <c r="S483" s="61"/>
      <c r="T483" s="61"/>
      <c r="U483" s="80"/>
      <c r="V483" s="80"/>
      <c r="W483" s="80"/>
    </row>
    <row r="484">
      <c r="A484" s="34">
        <v>45705.0</v>
      </c>
      <c r="B484" s="34">
        <v>45716.0</v>
      </c>
      <c r="C484" s="120">
        <v>235422.0</v>
      </c>
      <c r="D484" s="120" t="s">
        <v>117</v>
      </c>
      <c r="E484" s="121">
        <v>45597.0</v>
      </c>
      <c r="F484" s="36">
        <v>3.0</v>
      </c>
      <c r="G484" s="154">
        <v>45622.0</v>
      </c>
      <c r="H484" s="36">
        <v>2.0</v>
      </c>
      <c r="I484" s="120" t="s">
        <v>39</v>
      </c>
      <c r="J484" s="39"/>
      <c r="K484" s="38"/>
      <c r="L484" s="39"/>
      <c r="M484" s="39"/>
      <c r="N484" s="35" t="s">
        <v>17</v>
      </c>
      <c r="O484" s="39"/>
      <c r="P484" s="61"/>
      <c r="Q484" s="61"/>
      <c r="R484" s="61"/>
      <c r="S484" s="61"/>
      <c r="T484" s="61"/>
      <c r="U484" s="80"/>
      <c r="V484" s="80"/>
      <c r="W484" s="80"/>
    </row>
    <row r="485">
      <c r="A485" s="34">
        <v>45705.0</v>
      </c>
      <c r="B485" s="34">
        <v>45716.0</v>
      </c>
      <c r="C485" s="120">
        <v>237990.0</v>
      </c>
      <c r="D485" s="120" t="s">
        <v>117</v>
      </c>
      <c r="E485" s="121">
        <v>45566.0</v>
      </c>
      <c r="F485" s="36">
        <v>4.0</v>
      </c>
      <c r="G485" s="121">
        <v>45659.0</v>
      </c>
      <c r="H485" s="36">
        <v>1.0</v>
      </c>
      <c r="I485" s="120" t="s">
        <v>39</v>
      </c>
      <c r="J485" s="39"/>
      <c r="K485" s="38"/>
      <c r="L485" s="39"/>
      <c r="M485" s="39"/>
      <c r="N485" s="35" t="s">
        <v>17</v>
      </c>
      <c r="O485" s="39"/>
      <c r="P485" s="61"/>
      <c r="Q485" s="61"/>
      <c r="R485" s="61"/>
      <c r="S485" s="61"/>
      <c r="T485" s="61"/>
      <c r="U485" s="80"/>
      <c r="V485" s="80"/>
      <c r="W485" s="80"/>
    </row>
    <row r="486">
      <c r="A486" s="34">
        <v>45705.0</v>
      </c>
      <c r="B486" s="34">
        <v>45716.0</v>
      </c>
      <c r="C486" s="120">
        <v>239526.0</v>
      </c>
      <c r="D486" s="120" t="s">
        <v>117</v>
      </c>
      <c r="E486" s="121">
        <v>45597.0</v>
      </c>
      <c r="F486" s="36">
        <v>3.0</v>
      </c>
      <c r="G486" s="121">
        <v>45672.0</v>
      </c>
      <c r="H486" s="36">
        <v>0.0</v>
      </c>
      <c r="I486" s="120" t="s">
        <v>268</v>
      </c>
      <c r="J486" s="39"/>
      <c r="K486" s="38"/>
      <c r="L486" s="39"/>
      <c r="M486" s="39"/>
      <c r="N486" s="35" t="s">
        <v>17</v>
      </c>
      <c r="O486" s="39"/>
      <c r="P486" s="61"/>
      <c r="Q486" s="61"/>
      <c r="R486" s="61"/>
      <c r="S486" s="61"/>
      <c r="T486" s="61"/>
      <c r="U486" s="80"/>
      <c r="V486" s="80"/>
      <c r="W486" s="80"/>
    </row>
    <row r="487">
      <c r="A487" s="34">
        <v>45705.0</v>
      </c>
      <c r="B487" s="34">
        <v>45716.0</v>
      </c>
      <c r="C487" s="120">
        <v>241942.0</v>
      </c>
      <c r="D487" s="120" t="s">
        <v>117</v>
      </c>
      <c r="E487" s="121">
        <v>45413.0</v>
      </c>
      <c r="F487" s="36">
        <v>9.0</v>
      </c>
      <c r="G487" s="121">
        <v>45694.0</v>
      </c>
      <c r="H487" s="36">
        <v>0.0</v>
      </c>
      <c r="I487" s="120" t="s">
        <v>39</v>
      </c>
      <c r="J487" s="39"/>
      <c r="K487" s="38"/>
      <c r="L487" s="39"/>
      <c r="M487" s="39"/>
      <c r="N487" s="35" t="s">
        <v>17</v>
      </c>
      <c r="O487" s="39"/>
      <c r="P487" s="61"/>
      <c r="Q487" s="61"/>
      <c r="R487" s="61"/>
      <c r="S487" s="61"/>
      <c r="T487" s="61"/>
      <c r="U487" s="80"/>
      <c r="V487" s="80"/>
      <c r="W487" s="80"/>
    </row>
    <row r="488">
      <c r="A488" s="34">
        <v>45705.0</v>
      </c>
      <c r="B488" s="34">
        <v>45716.0</v>
      </c>
      <c r="C488" s="120">
        <v>127868.0</v>
      </c>
      <c r="D488" s="120" t="s">
        <v>125</v>
      </c>
      <c r="E488" s="121">
        <v>44652.0</v>
      </c>
      <c r="F488" s="36">
        <v>34.0</v>
      </c>
      <c r="G488" s="121">
        <v>44691.0</v>
      </c>
      <c r="H488" s="36">
        <v>33.0</v>
      </c>
      <c r="I488" s="120" t="s">
        <v>49</v>
      </c>
      <c r="J488" s="39"/>
      <c r="K488" s="38"/>
      <c r="L488" s="39"/>
      <c r="M488" s="39"/>
      <c r="N488" s="35" t="s">
        <v>17</v>
      </c>
      <c r="O488" s="39"/>
      <c r="P488" s="61"/>
      <c r="Q488" s="61"/>
      <c r="R488" s="61"/>
      <c r="S488" s="61"/>
      <c r="T488" s="61"/>
      <c r="U488" s="80"/>
      <c r="V488" s="80"/>
      <c r="W488" s="80"/>
    </row>
    <row r="489">
      <c r="A489" s="34">
        <v>45705.0</v>
      </c>
      <c r="B489" s="34">
        <v>45716.0</v>
      </c>
      <c r="C489" s="120">
        <v>232610.0</v>
      </c>
      <c r="D489" s="120" t="s">
        <v>125</v>
      </c>
      <c r="E489" s="121">
        <v>44927.0</v>
      </c>
      <c r="F489" s="36">
        <v>25.0</v>
      </c>
      <c r="G489" s="154">
        <v>45593.0</v>
      </c>
      <c r="H489" s="36">
        <v>3.0</v>
      </c>
      <c r="I489" s="120" t="s">
        <v>62</v>
      </c>
      <c r="J489" s="39"/>
      <c r="K489" s="38"/>
      <c r="L489" s="39"/>
      <c r="M489" s="39"/>
      <c r="N489" s="35" t="s">
        <v>17</v>
      </c>
      <c r="O489" s="39"/>
      <c r="P489" s="61"/>
      <c r="Q489" s="61"/>
      <c r="R489" s="61"/>
      <c r="S489" s="61"/>
      <c r="T489" s="61"/>
      <c r="U489" s="80"/>
      <c r="V489" s="80"/>
      <c r="W489" s="80"/>
    </row>
    <row r="490">
      <c r="A490" s="34">
        <v>45705.0</v>
      </c>
      <c r="B490" s="34">
        <v>45716.0</v>
      </c>
      <c r="C490" s="120">
        <v>221584.0</v>
      </c>
      <c r="D490" s="120" t="s">
        <v>158</v>
      </c>
      <c r="E490" s="121">
        <v>45474.0</v>
      </c>
      <c r="F490" s="36">
        <v>7.0</v>
      </c>
      <c r="G490" s="121">
        <v>45489.0</v>
      </c>
      <c r="H490" s="36">
        <v>6.0</v>
      </c>
      <c r="I490" s="120" t="s">
        <v>62</v>
      </c>
      <c r="J490" s="39"/>
      <c r="K490" s="38"/>
      <c r="L490" s="39"/>
      <c r="M490" s="39"/>
      <c r="N490" s="35" t="s">
        <v>17</v>
      </c>
      <c r="O490" s="39"/>
      <c r="P490" s="61"/>
      <c r="Q490" s="61"/>
      <c r="R490" s="61"/>
      <c r="S490" s="61"/>
      <c r="T490" s="61"/>
      <c r="U490" s="80"/>
      <c r="V490" s="80"/>
      <c r="W490" s="80"/>
    </row>
    <row r="491">
      <c r="A491" s="34">
        <v>45705.0</v>
      </c>
      <c r="B491" s="34">
        <v>45716.0</v>
      </c>
      <c r="C491" s="120">
        <v>227866.0</v>
      </c>
      <c r="D491" s="120" t="s">
        <v>158</v>
      </c>
      <c r="E491" s="121">
        <v>45505.0</v>
      </c>
      <c r="F491" s="36">
        <v>6.0</v>
      </c>
      <c r="G491" s="121">
        <v>45551.0</v>
      </c>
      <c r="H491" s="36">
        <v>4.0</v>
      </c>
      <c r="I491" s="120" t="s">
        <v>49</v>
      </c>
      <c r="J491" s="39"/>
      <c r="K491" s="38"/>
      <c r="L491" s="39"/>
      <c r="M491" s="39"/>
      <c r="N491" s="35" t="s">
        <v>17</v>
      </c>
      <c r="O491" s="39"/>
      <c r="P491" s="61"/>
      <c r="Q491" s="61"/>
      <c r="R491" s="61"/>
      <c r="S491" s="61"/>
      <c r="T491" s="61"/>
      <c r="U491" s="80"/>
      <c r="V491" s="80"/>
      <c r="W491" s="80"/>
    </row>
    <row r="492">
      <c r="A492" s="34">
        <v>45705.0</v>
      </c>
      <c r="B492" s="34">
        <v>45716.0</v>
      </c>
      <c r="C492" s="120">
        <v>227867.0</v>
      </c>
      <c r="D492" s="120" t="s">
        <v>158</v>
      </c>
      <c r="E492" s="121">
        <v>45536.0</v>
      </c>
      <c r="F492" s="36">
        <v>5.0</v>
      </c>
      <c r="G492" s="121">
        <v>45551.0</v>
      </c>
      <c r="H492" s="36">
        <v>4.0</v>
      </c>
      <c r="I492" s="120" t="s">
        <v>62</v>
      </c>
      <c r="J492" s="39"/>
      <c r="K492" s="38"/>
      <c r="L492" s="39"/>
      <c r="M492" s="39"/>
      <c r="N492" s="35" t="s">
        <v>17</v>
      </c>
      <c r="O492" s="39"/>
      <c r="P492" s="61"/>
      <c r="Q492" s="61"/>
      <c r="R492" s="61"/>
      <c r="S492" s="61"/>
      <c r="T492" s="61"/>
      <c r="U492" s="80"/>
      <c r="V492" s="80"/>
      <c r="W492" s="80"/>
    </row>
    <row r="493">
      <c r="A493" s="34">
        <v>45705.0</v>
      </c>
      <c r="B493" s="34">
        <v>45716.0</v>
      </c>
      <c r="C493" s="120">
        <v>228307.0</v>
      </c>
      <c r="D493" s="120" t="s">
        <v>158</v>
      </c>
      <c r="E493" s="121">
        <v>45536.0</v>
      </c>
      <c r="F493" s="36">
        <v>5.0</v>
      </c>
      <c r="G493" s="121">
        <v>45553.0</v>
      </c>
      <c r="H493" s="36">
        <v>4.0</v>
      </c>
      <c r="I493" s="120" t="s">
        <v>62</v>
      </c>
      <c r="J493" s="39"/>
      <c r="K493" s="38"/>
      <c r="L493" s="39"/>
      <c r="M493" s="39"/>
      <c r="N493" s="35" t="s">
        <v>17</v>
      </c>
      <c r="O493" s="39"/>
      <c r="P493" s="61"/>
      <c r="Q493" s="61"/>
      <c r="R493" s="61"/>
      <c r="S493" s="61"/>
      <c r="T493" s="61"/>
      <c r="U493" s="80"/>
      <c r="V493" s="80"/>
      <c r="W493" s="80"/>
    </row>
    <row r="494">
      <c r="A494" s="34">
        <v>45705.0</v>
      </c>
      <c r="B494" s="34">
        <v>45716.0</v>
      </c>
      <c r="C494" s="120">
        <v>227808.0</v>
      </c>
      <c r="D494" s="120" t="s">
        <v>158</v>
      </c>
      <c r="E494" s="121">
        <v>45536.0</v>
      </c>
      <c r="F494" s="36">
        <v>5.0</v>
      </c>
      <c r="G494" s="121">
        <v>45553.0</v>
      </c>
      <c r="H494" s="36">
        <v>4.0</v>
      </c>
      <c r="I494" s="120" t="s">
        <v>62</v>
      </c>
      <c r="J494" s="39"/>
      <c r="K494" s="38"/>
      <c r="L494" s="39"/>
      <c r="M494" s="39"/>
      <c r="N494" s="35" t="s">
        <v>17</v>
      </c>
      <c r="O494" s="39"/>
      <c r="P494" s="61"/>
      <c r="Q494" s="61"/>
      <c r="R494" s="61"/>
      <c r="S494" s="61"/>
      <c r="T494" s="61"/>
      <c r="U494" s="80"/>
      <c r="V494" s="80"/>
      <c r="W494" s="80"/>
    </row>
    <row r="495">
      <c r="A495" s="34">
        <v>45705.0</v>
      </c>
      <c r="B495" s="34">
        <v>45716.0</v>
      </c>
      <c r="C495" s="120">
        <v>73000.0</v>
      </c>
      <c r="D495" s="120" t="s">
        <v>89</v>
      </c>
      <c r="E495" s="121">
        <v>42339.0</v>
      </c>
      <c r="F495" s="36">
        <v>110.0</v>
      </c>
      <c r="G495" s="121">
        <v>44201.0</v>
      </c>
      <c r="H495" s="36">
        <v>49.0</v>
      </c>
      <c r="I495" s="120" t="s">
        <v>49</v>
      </c>
      <c r="J495" s="39"/>
      <c r="K495" s="38"/>
      <c r="L495" s="39"/>
      <c r="M495" s="39"/>
      <c r="N495" s="35" t="s">
        <v>17</v>
      </c>
      <c r="O495" s="39"/>
      <c r="P495" s="61"/>
      <c r="Q495" s="61"/>
      <c r="R495" s="61"/>
      <c r="S495" s="61"/>
      <c r="T495" s="61"/>
      <c r="U495" s="80"/>
      <c r="V495" s="80"/>
      <c r="W495" s="80"/>
    </row>
    <row r="496">
      <c r="A496" s="34">
        <v>45705.0</v>
      </c>
      <c r="B496" s="34">
        <v>45716.0</v>
      </c>
      <c r="C496" s="120">
        <v>98551.0</v>
      </c>
      <c r="D496" s="120" t="s">
        <v>89</v>
      </c>
      <c r="E496" s="121">
        <v>44256.0</v>
      </c>
      <c r="F496" s="36">
        <v>47.0</v>
      </c>
      <c r="G496" s="121">
        <v>44435.0</v>
      </c>
      <c r="H496" s="36">
        <v>41.0</v>
      </c>
      <c r="I496" s="120" t="s">
        <v>265</v>
      </c>
      <c r="J496" s="39"/>
      <c r="K496" s="38"/>
      <c r="L496" s="39"/>
      <c r="M496" s="39"/>
      <c r="N496" s="35" t="s">
        <v>17</v>
      </c>
      <c r="O496" s="39"/>
      <c r="P496" s="61"/>
      <c r="Q496" s="61"/>
      <c r="R496" s="61"/>
      <c r="S496" s="61"/>
      <c r="T496" s="61"/>
      <c r="U496" s="80"/>
      <c r="V496" s="80"/>
      <c r="W496" s="80"/>
    </row>
    <row r="497">
      <c r="A497" s="34">
        <v>45705.0</v>
      </c>
      <c r="B497" s="34">
        <v>45716.0</v>
      </c>
      <c r="C497" s="120">
        <v>204946.0</v>
      </c>
      <c r="D497" s="120" t="s">
        <v>89</v>
      </c>
      <c r="E497" s="121">
        <v>45261.0</v>
      </c>
      <c r="F497" s="36">
        <v>14.0</v>
      </c>
      <c r="G497" s="121">
        <v>45357.0</v>
      </c>
      <c r="H497" s="36">
        <v>11.0</v>
      </c>
      <c r="I497" s="120" t="s">
        <v>39</v>
      </c>
      <c r="J497" s="39"/>
      <c r="K497" s="38"/>
      <c r="L497" s="39"/>
      <c r="M497" s="39"/>
      <c r="N497" s="35" t="s">
        <v>17</v>
      </c>
      <c r="O497" s="39"/>
      <c r="P497" s="61"/>
      <c r="Q497" s="61"/>
      <c r="R497" s="61"/>
      <c r="S497" s="61"/>
      <c r="T497" s="61"/>
      <c r="U497" s="80"/>
      <c r="V497" s="80"/>
      <c r="W497" s="80"/>
    </row>
    <row r="498">
      <c r="A498" s="34">
        <v>45705.0</v>
      </c>
      <c r="B498" s="34">
        <v>45716.0</v>
      </c>
      <c r="C498" s="120">
        <v>213789.0</v>
      </c>
      <c r="D498" s="120" t="s">
        <v>89</v>
      </c>
      <c r="E498" s="121">
        <v>45352.0</v>
      </c>
      <c r="F498" s="36">
        <v>11.0</v>
      </c>
      <c r="G498" s="121">
        <v>45422.0</v>
      </c>
      <c r="H498" s="36">
        <v>9.0</v>
      </c>
      <c r="I498" s="120" t="s">
        <v>39</v>
      </c>
      <c r="J498" s="39"/>
      <c r="K498" s="38"/>
      <c r="L498" s="39"/>
      <c r="M498" s="39"/>
      <c r="N498" s="35" t="s">
        <v>17</v>
      </c>
      <c r="O498" s="39"/>
      <c r="P498" s="61"/>
      <c r="Q498" s="61"/>
      <c r="R498" s="61"/>
      <c r="S498" s="61"/>
      <c r="T498" s="61"/>
      <c r="U498" s="80"/>
      <c r="V498" s="80"/>
      <c r="W498" s="80"/>
    </row>
    <row r="499">
      <c r="A499" s="34">
        <v>45705.0</v>
      </c>
      <c r="B499" s="34">
        <v>45716.0</v>
      </c>
      <c r="C499" s="120">
        <v>177889.0</v>
      </c>
      <c r="D499" s="120" t="s">
        <v>89</v>
      </c>
      <c r="E499" s="121">
        <v>45078.0</v>
      </c>
      <c r="F499" s="36">
        <v>20.0</v>
      </c>
      <c r="G499" s="121">
        <v>45119.0</v>
      </c>
      <c r="H499" s="36">
        <v>19.0</v>
      </c>
      <c r="I499" s="120" t="s">
        <v>62</v>
      </c>
      <c r="J499" s="39"/>
      <c r="K499" s="38"/>
      <c r="L499" s="39"/>
      <c r="M499" s="39"/>
      <c r="N499" s="35" t="s">
        <v>17</v>
      </c>
      <c r="O499" s="39"/>
      <c r="P499" s="61"/>
      <c r="Q499" s="61"/>
      <c r="R499" s="61"/>
      <c r="S499" s="61"/>
      <c r="T499" s="61"/>
      <c r="U499" s="80"/>
      <c r="V499" s="80"/>
      <c r="W499" s="80"/>
    </row>
    <row r="500">
      <c r="A500" s="34">
        <v>45705.0</v>
      </c>
      <c r="B500" s="34">
        <v>45716.0</v>
      </c>
      <c r="C500" s="120">
        <v>184423.0</v>
      </c>
      <c r="D500" s="120" t="s">
        <v>89</v>
      </c>
      <c r="E500" s="121">
        <v>45139.0</v>
      </c>
      <c r="F500" s="36">
        <v>18.0</v>
      </c>
      <c r="G500" s="121">
        <v>45170.0</v>
      </c>
      <c r="H500" s="36">
        <v>17.0</v>
      </c>
      <c r="I500" s="120" t="s">
        <v>39</v>
      </c>
      <c r="J500" s="39"/>
      <c r="K500" s="38"/>
      <c r="L500" s="39"/>
      <c r="M500" s="39"/>
      <c r="N500" s="35" t="s">
        <v>17</v>
      </c>
      <c r="O500" s="39"/>
      <c r="P500" s="61"/>
      <c r="Q500" s="61"/>
      <c r="R500" s="61"/>
      <c r="S500" s="61"/>
      <c r="T500" s="61"/>
      <c r="U500" s="80"/>
      <c r="V500" s="80"/>
      <c r="W500" s="80"/>
    </row>
    <row r="501">
      <c r="A501" s="34">
        <v>45705.0</v>
      </c>
      <c r="B501" s="34">
        <v>45716.0</v>
      </c>
      <c r="C501" s="120">
        <v>181381.0</v>
      </c>
      <c r="D501" s="120" t="s">
        <v>89</v>
      </c>
      <c r="E501" s="121">
        <v>45170.0</v>
      </c>
      <c r="F501" s="36">
        <v>17.0</v>
      </c>
      <c r="G501" s="121">
        <v>45239.0</v>
      </c>
      <c r="H501" s="36">
        <v>15.0</v>
      </c>
      <c r="I501" s="120" t="s">
        <v>46</v>
      </c>
      <c r="J501" s="39"/>
      <c r="K501" s="38"/>
      <c r="L501" s="39"/>
      <c r="M501" s="39"/>
      <c r="N501" s="35" t="s">
        <v>17</v>
      </c>
      <c r="O501" s="39"/>
      <c r="P501" s="61"/>
      <c r="Q501" s="61"/>
      <c r="R501" s="61"/>
      <c r="S501" s="61"/>
      <c r="T501" s="61"/>
      <c r="U501" s="80"/>
      <c r="V501" s="80"/>
      <c r="W501" s="80"/>
    </row>
    <row r="502">
      <c r="A502" s="34">
        <v>45705.0</v>
      </c>
      <c r="B502" s="34">
        <v>45716.0</v>
      </c>
      <c r="C502" s="120">
        <v>196883.0</v>
      </c>
      <c r="D502" s="120" t="s">
        <v>89</v>
      </c>
      <c r="E502" s="121">
        <v>45200.0</v>
      </c>
      <c r="F502" s="36">
        <v>16.0</v>
      </c>
      <c r="G502" s="121">
        <v>45293.0</v>
      </c>
      <c r="H502" s="36">
        <v>13.0</v>
      </c>
      <c r="I502" s="120" t="s">
        <v>49</v>
      </c>
      <c r="J502" s="39"/>
      <c r="K502" s="38"/>
      <c r="L502" s="39"/>
      <c r="M502" s="39"/>
      <c r="N502" s="35" t="s">
        <v>17</v>
      </c>
      <c r="O502" s="39"/>
      <c r="P502" s="61"/>
      <c r="Q502" s="61"/>
      <c r="R502" s="61"/>
      <c r="S502" s="61"/>
      <c r="T502" s="61"/>
      <c r="U502" s="80"/>
      <c r="V502" s="80"/>
      <c r="W502" s="80"/>
    </row>
    <row r="503">
      <c r="A503" s="34">
        <v>45705.0</v>
      </c>
      <c r="B503" s="34">
        <v>45716.0</v>
      </c>
      <c r="C503" s="120">
        <v>200944.0</v>
      </c>
      <c r="D503" s="120" t="s">
        <v>89</v>
      </c>
      <c r="E503" s="121">
        <v>45292.0</v>
      </c>
      <c r="F503" s="36">
        <v>13.0</v>
      </c>
      <c r="G503" s="121">
        <v>45324.0</v>
      </c>
      <c r="H503" s="36">
        <v>12.0</v>
      </c>
      <c r="I503" s="120" t="s">
        <v>49</v>
      </c>
      <c r="J503" s="39"/>
      <c r="K503" s="38"/>
      <c r="L503" s="39"/>
      <c r="M503" s="39"/>
      <c r="N503" s="35" t="s">
        <v>17</v>
      </c>
      <c r="O503" s="39"/>
      <c r="P503" s="61"/>
      <c r="Q503" s="61"/>
      <c r="R503" s="61"/>
      <c r="S503" s="61"/>
      <c r="T503" s="61"/>
      <c r="U503" s="80"/>
      <c r="V503" s="80"/>
      <c r="W503" s="80"/>
    </row>
    <row r="504">
      <c r="A504" s="34">
        <v>45705.0</v>
      </c>
      <c r="B504" s="34">
        <v>45716.0</v>
      </c>
      <c r="C504" s="120">
        <v>203619.0</v>
      </c>
      <c r="D504" s="120" t="s">
        <v>89</v>
      </c>
      <c r="E504" s="121">
        <v>45261.0</v>
      </c>
      <c r="F504" s="36">
        <v>14.0</v>
      </c>
      <c r="G504" s="121">
        <v>45352.0</v>
      </c>
      <c r="H504" s="36">
        <v>11.0</v>
      </c>
      <c r="I504" s="120" t="s">
        <v>62</v>
      </c>
      <c r="J504" s="39"/>
      <c r="K504" s="38"/>
      <c r="L504" s="39"/>
      <c r="M504" s="39"/>
      <c r="N504" s="35" t="s">
        <v>17</v>
      </c>
      <c r="O504" s="39"/>
      <c r="P504" s="61"/>
      <c r="Q504" s="61"/>
      <c r="R504" s="61"/>
      <c r="S504" s="61"/>
      <c r="T504" s="61"/>
      <c r="U504" s="80"/>
      <c r="V504" s="80"/>
      <c r="W504" s="80"/>
    </row>
    <row r="505">
      <c r="A505" s="34">
        <v>45705.0</v>
      </c>
      <c r="B505" s="34">
        <v>45716.0</v>
      </c>
      <c r="C505" s="120">
        <v>207493.0</v>
      </c>
      <c r="D505" s="120" t="s">
        <v>89</v>
      </c>
      <c r="E505" s="121">
        <v>45323.0</v>
      </c>
      <c r="F505" s="36">
        <v>12.0</v>
      </c>
      <c r="G505" s="121">
        <v>45376.0</v>
      </c>
      <c r="H505" s="36">
        <v>10.0</v>
      </c>
      <c r="I505" s="120" t="s">
        <v>39</v>
      </c>
      <c r="J505" s="39"/>
      <c r="K505" s="38"/>
      <c r="L505" s="39"/>
      <c r="M505" s="39"/>
      <c r="N505" s="35" t="s">
        <v>17</v>
      </c>
      <c r="O505" s="39"/>
      <c r="P505" s="61"/>
      <c r="Q505" s="61"/>
      <c r="R505" s="61"/>
      <c r="S505" s="61"/>
      <c r="T505" s="61"/>
      <c r="U505" s="80"/>
      <c r="V505" s="80"/>
      <c r="W505" s="80"/>
    </row>
    <row r="506">
      <c r="A506" s="34">
        <v>45705.0</v>
      </c>
      <c r="B506" s="34">
        <v>45716.0</v>
      </c>
      <c r="C506" s="120">
        <v>215094.0</v>
      </c>
      <c r="D506" s="120" t="s">
        <v>89</v>
      </c>
      <c r="E506" s="121">
        <v>45352.0</v>
      </c>
      <c r="F506" s="36">
        <v>11.0</v>
      </c>
      <c r="G506" s="121">
        <v>45432.0</v>
      </c>
      <c r="H506" s="36">
        <v>8.0</v>
      </c>
      <c r="I506" s="120" t="s">
        <v>39</v>
      </c>
      <c r="J506" s="39"/>
      <c r="K506" s="38"/>
      <c r="L506" s="39"/>
      <c r="M506" s="39"/>
      <c r="N506" s="35" t="s">
        <v>17</v>
      </c>
      <c r="O506" s="39"/>
      <c r="P506" s="61"/>
      <c r="Q506" s="61"/>
      <c r="R506" s="61"/>
      <c r="S506" s="61"/>
      <c r="T506" s="61"/>
      <c r="U506" s="80"/>
      <c r="V506" s="80"/>
      <c r="W506" s="80"/>
    </row>
    <row r="507">
      <c r="A507" s="34">
        <v>45705.0</v>
      </c>
      <c r="B507" s="34">
        <v>45716.0</v>
      </c>
      <c r="C507" s="120">
        <v>218946.0</v>
      </c>
      <c r="D507" s="120" t="s">
        <v>89</v>
      </c>
      <c r="E507" s="121">
        <v>45444.0</v>
      </c>
      <c r="F507" s="36">
        <v>8.0</v>
      </c>
      <c r="G507" s="121">
        <v>45467.0</v>
      </c>
      <c r="H507" s="36">
        <v>7.0</v>
      </c>
      <c r="I507" s="120" t="s">
        <v>39</v>
      </c>
      <c r="J507" s="39"/>
      <c r="K507" s="38"/>
      <c r="L507" s="39"/>
      <c r="M507" s="39"/>
      <c r="N507" s="35" t="s">
        <v>17</v>
      </c>
      <c r="O507" s="39"/>
      <c r="P507" s="61"/>
      <c r="Q507" s="61"/>
      <c r="R507" s="61"/>
      <c r="S507" s="61"/>
      <c r="T507" s="61"/>
      <c r="U507" s="80"/>
      <c r="V507" s="80"/>
      <c r="W507" s="80"/>
    </row>
    <row r="508">
      <c r="A508" s="34">
        <v>45707.0</v>
      </c>
      <c r="B508" s="34">
        <v>45716.0</v>
      </c>
      <c r="C508" s="120">
        <v>240292.0</v>
      </c>
      <c r="D508" s="120" t="s">
        <v>163</v>
      </c>
      <c r="E508" s="121">
        <v>44774.0</v>
      </c>
      <c r="F508" s="36">
        <v>30.0</v>
      </c>
      <c r="G508" s="121">
        <v>45679.0</v>
      </c>
      <c r="H508" s="36">
        <v>0.0</v>
      </c>
      <c r="I508" s="120" t="s">
        <v>49</v>
      </c>
      <c r="J508" s="35" t="s">
        <v>31</v>
      </c>
      <c r="K508" s="38"/>
      <c r="L508" s="39"/>
      <c r="M508" s="39"/>
      <c r="N508" s="35" t="s">
        <v>18</v>
      </c>
      <c r="O508" s="39"/>
      <c r="P508" s="61"/>
      <c r="Q508" s="61"/>
      <c r="R508" s="61"/>
      <c r="S508" s="61"/>
      <c r="T508" s="61"/>
      <c r="U508" s="80"/>
      <c r="V508" s="80"/>
      <c r="W508" s="80"/>
    </row>
    <row r="509">
      <c r="A509" s="34">
        <v>45705.0</v>
      </c>
      <c r="B509" s="34">
        <v>45716.0</v>
      </c>
      <c r="C509" s="120">
        <v>241026.0</v>
      </c>
      <c r="D509" s="120" t="s">
        <v>163</v>
      </c>
      <c r="E509" s="121">
        <v>45536.0</v>
      </c>
      <c r="F509" s="36">
        <v>5.0</v>
      </c>
      <c r="G509" s="121">
        <v>45685.0</v>
      </c>
      <c r="H509" s="36">
        <v>0.0</v>
      </c>
      <c r="I509" s="120" t="s">
        <v>268</v>
      </c>
      <c r="J509" s="39"/>
      <c r="K509" s="38"/>
      <c r="L509" s="39"/>
      <c r="M509" s="39"/>
      <c r="N509" s="35" t="s">
        <v>17</v>
      </c>
      <c r="O509" s="39"/>
      <c r="P509" s="61"/>
      <c r="Q509" s="61"/>
      <c r="R509" s="61"/>
      <c r="S509" s="61"/>
      <c r="T509" s="61"/>
      <c r="U509" s="80"/>
      <c r="V509" s="80"/>
      <c r="W509" s="80"/>
    </row>
    <row r="510">
      <c r="A510" s="34">
        <v>45705.0</v>
      </c>
      <c r="B510" s="34">
        <v>45716.0</v>
      </c>
      <c r="C510" s="120">
        <v>229982.0</v>
      </c>
      <c r="D510" s="120" t="s">
        <v>163</v>
      </c>
      <c r="E510" s="121">
        <v>45352.0</v>
      </c>
      <c r="F510" s="36">
        <v>11.0</v>
      </c>
      <c r="G510" s="121">
        <v>45572.0</v>
      </c>
      <c r="H510" s="239">
        <v>4.0</v>
      </c>
      <c r="I510" s="120" t="s">
        <v>62</v>
      </c>
      <c r="J510" s="39"/>
      <c r="K510" s="38"/>
      <c r="L510" s="39"/>
      <c r="M510" s="39"/>
      <c r="N510" s="35" t="s">
        <v>17</v>
      </c>
      <c r="O510" s="39"/>
      <c r="P510" s="61"/>
      <c r="Q510" s="61"/>
      <c r="R510" s="61"/>
      <c r="S510" s="61"/>
      <c r="T510" s="61"/>
      <c r="U510" s="80"/>
      <c r="V510" s="80"/>
      <c r="W510" s="80"/>
    </row>
    <row r="511">
      <c r="A511" s="34">
        <v>45705.0</v>
      </c>
      <c r="B511" s="34">
        <v>45716.0</v>
      </c>
      <c r="C511" s="120">
        <v>220040.0</v>
      </c>
      <c r="D511" s="120" t="s">
        <v>163</v>
      </c>
      <c r="E511" s="121">
        <v>45444.0</v>
      </c>
      <c r="F511" s="36">
        <v>8.0</v>
      </c>
      <c r="G511" s="121">
        <v>45476.0</v>
      </c>
      <c r="H511" s="239">
        <v>7.0</v>
      </c>
      <c r="I511" s="120" t="s">
        <v>62</v>
      </c>
      <c r="J511" s="39"/>
      <c r="K511" s="38"/>
      <c r="L511" s="39"/>
      <c r="M511" s="39"/>
      <c r="N511" s="35" t="s">
        <v>17</v>
      </c>
      <c r="O511" s="39"/>
      <c r="P511" s="61"/>
      <c r="Q511" s="61"/>
      <c r="R511" s="61"/>
      <c r="S511" s="61"/>
      <c r="T511" s="61"/>
      <c r="U511" s="80"/>
      <c r="V511" s="80"/>
      <c r="W511" s="80"/>
    </row>
    <row r="512">
      <c r="A512" s="34">
        <v>45705.0</v>
      </c>
      <c r="B512" s="34">
        <v>45709.0</v>
      </c>
      <c r="C512" s="120">
        <v>208916.0</v>
      </c>
      <c r="D512" s="120" t="s">
        <v>163</v>
      </c>
      <c r="E512" s="121">
        <v>45352.0</v>
      </c>
      <c r="F512" s="36">
        <v>11.0</v>
      </c>
      <c r="G512" s="121">
        <v>45387.0</v>
      </c>
      <c r="H512" s="239">
        <v>10.0</v>
      </c>
      <c r="I512" s="120" t="s">
        <v>46</v>
      </c>
      <c r="J512" s="39"/>
      <c r="K512" s="48">
        <v>22000.0</v>
      </c>
      <c r="L512" s="35" t="s">
        <v>68</v>
      </c>
      <c r="M512" s="143">
        <v>22183.26</v>
      </c>
      <c r="N512" s="35" t="s">
        <v>20</v>
      </c>
      <c r="O512" s="35" t="s">
        <v>20</v>
      </c>
      <c r="P512" s="61"/>
      <c r="Q512" s="61"/>
      <c r="R512" s="61"/>
      <c r="S512" s="61"/>
      <c r="T512" s="61"/>
      <c r="U512" s="80"/>
      <c r="V512" s="80"/>
      <c r="W512" s="80"/>
    </row>
    <row r="513">
      <c r="A513" s="34">
        <v>45705.0</v>
      </c>
      <c r="B513" s="34">
        <v>45716.0</v>
      </c>
      <c r="C513" s="120">
        <v>227271.0</v>
      </c>
      <c r="D513" s="120" t="s">
        <v>163</v>
      </c>
      <c r="E513" s="121">
        <v>45505.0</v>
      </c>
      <c r="F513" s="36">
        <v>6.0</v>
      </c>
      <c r="G513" s="121">
        <v>45541.0</v>
      </c>
      <c r="H513" s="239">
        <v>5.0</v>
      </c>
      <c r="I513" s="120" t="s">
        <v>62</v>
      </c>
      <c r="J513" s="39"/>
      <c r="K513" s="38"/>
      <c r="L513" s="39"/>
      <c r="M513" s="39"/>
      <c r="N513" s="35" t="s">
        <v>17</v>
      </c>
      <c r="O513" s="39"/>
      <c r="P513" s="61"/>
      <c r="Q513" s="61"/>
      <c r="R513" s="61"/>
      <c r="S513" s="61"/>
      <c r="T513" s="61"/>
      <c r="U513" s="80"/>
      <c r="V513" s="80"/>
      <c r="W513" s="80"/>
    </row>
    <row r="514">
      <c r="A514" s="34">
        <v>45705.0</v>
      </c>
      <c r="B514" s="34">
        <v>45716.0</v>
      </c>
      <c r="C514" s="120">
        <v>228345.0</v>
      </c>
      <c r="D514" s="120" t="s">
        <v>163</v>
      </c>
      <c r="E514" s="121">
        <v>45474.0</v>
      </c>
      <c r="F514" s="36">
        <v>7.0</v>
      </c>
      <c r="G514" s="121">
        <v>45553.0</v>
      </c>
      <c r="H514" s="239">
        <v>4.0</v>
      </c>
      <c r="I514" s="120" t="s">
        <v>62</v>
      </c>
      <c r="J514" s="39"/>
      <c r="K514" s="38"/>
      <c r="L514" s="39"/>
      <c r="M514" s="39"/>
      <c r="N514" s="35" t="s">
        <v>17</v>
      </c>
      <c r="O514" s="39"/>
      <c r="P514" s="61"/>
      <c r="Q514" s="61"/>
      <c r="R514" s="61"/>
      <c r="S514" s="61"/>
      <c r="T514" s="61"/>
      <c r="U514" s="80"/>
      <c r="V514" s="80"/>
      <c r="W514" s="80"/>
    </row>
    <row r="515">
      <c r="A515" s="34">
        <v>45705.0</v>
      </c>
      <c r="B515" s="34">
        <v>45716.0</v>
      </c>
      <c r="C515" s="120">
        <v>229719.0</v>
      </c>
      <c r="D515" s="120" t="s">
        <v>163</v>
      </c>
      <c r="E515" s="121">
        <v>45536.0</v>
      </c>
      <c r="F515" s="36">
        <v>5.0</v>
      </c>
      <c r="G515" s="121">
        <v>45567.0</v>
      </c>
      <c r="H515" s="239">
        <v>4.0</v>
      </c>
      <c r="I515" s="120" t="s">
        <v>46</v>
      </c>
      <c r="J515" s="39"/>
      <c r="K515" s="38"/>
      <c r="L515" s="39"/>
      <c r="M515" s="39"/>
      <c r="N515" s="35" t="s">
        <v>17</v>
      </c>
      <c r="O515" s="39"/>
      <c r="P515" s="61"/>
      <c r="Q515" s="61"/>
      <c r="R515" s="61"/>
      <c r="S515" s="61"/>
      <c r="T515" s="61"/>
      <c r="U515" s="80"/>
      <c r="V515" s="80"/>
      <c r="W515" s="80"/>
    </row>
    <row r="516">
      <c r="A516" s="34">
        <v>45705.0</v>
      </c>
      <c r="B516" s="34">
        <v>45716.0</v>
      </c>
      <c r="C516" s="120">
        <v>231170.0</v>
      </c>
      <c r="D516" s="120" t="s">
        <v>163</v>
      </c>
      <c r="E516" s="121">
        <v>45536.0</v>
      </c>
      <c r="F516" s="36">
        <v>5.0</v>
      </c>
      <c r="G516" s="154">
        <v>45581.0</v>
      </c>
      <c r="H516" s="239">
        <v>3.0</v>
      </c>
      <c r="I516" s="120" t="s">
        <v>39</v>
      </c>
      <c r="J516" s="39"/>
      <c r="K516" s="38"/>
      <c r="L516" s="39"/>
      <c r="M516" s="39"/>
      <c r="N516" s="35" t="s">
        <v>17</v>
      </c>
      <c r="O516" s="39"/>
      <c r="P516" s="61"/>
      <c r="Q516" s="61"/>
      <c r="R516" s="61"/>
      <c r="S516" s="61"/>
      <c r="T516" s="61"/>
      <c r="U516" s="80"/>
      <c r="V516" s="80"/>
      <c r="W516" s="80"/>
    </row>
    <row r="517">
      <c r="A517" s="34">
        <v>45705.0</v>
      </c>
      <c r="B517" s="34">
        <v>45716.0</v>
      </c>
      <c r="C517" s="120">
        <v>211402.0</v>
      </c>
      <c r="D517" s="120" t="s">
        <v>163</v>
      </c>
      <c r="E517" s="121">
        <v>45566.0</v>
      </c>
      <c r="F517" s="36">
        <v>4.0</v>
      </c>
      <c r="G517" s="121">
        <v>45601.0</v>
      </c>
      <c r="H517" s="239">
        <v>3.0</v>
      </c>
      <c r="I517" s="120" t="s">
        <v>43</v>
      </c>
      <c r="J517" s="39"/>
      <c r="K517" s="38"/>
      <c r="L517" s="39"/>
      <c r="M517" s="39"/>
      <c r="N517" s="35" t="s">
        <v>17</v>
      </c>
      <c r="O517" s="39"/>
      <c r="P517" s="61"/>
      <c r="Q517" s="61"/>
      <c r="R517" s="61"/>
      <c r="S517" s="61"/>
      <c r="T517" s="61"/>
      <c r="U517" s="80"/>
      <c r="V517" s="80"/>
      <c r="W517" s="80"/>
    </row>
    <row r="518">
      <c r="A518" s="34">
        <v>45705.0</v>
      </c>
      <c r="B518" s="34">
        <v>45716.0</v>
      </c>
      <c r="C518" s="120">
        <v>233493.0</v>
      </c>
      <c r="D518" s="120" t="s">
        <v>163</v>
      </c>
      <c r="E518" s="121">
        <v>45566.0</v>
      </c>
      <c r="F518" s="36">
        <v>4.0</v>
      </c>
      <c r="G518" s="154">
        <v>45610.0</v>
      </c>
      <c r="H518" s="239">
        <v>2.0</v>
      </c>
      <c r="I518" s="120" t="s">
        <v>62</v>
      </c>
      <c r="J518" s="39"/>
      <c r="K518" s="38"/>
      <c r="L518" s="39"/>
      <c r="M518" s="39"/>
      <c r="N518" s="35" t="s">
        <v>17</v>
      </c>
      <c r="O518" s="39"/>
      <c r="P518" s="61"/>
      <c r="Q518" s="61"/>
      <c r="R518" s="61"/>
      <c r="S518" s="61"/>
      <c r="T518" s="61"/>
      <c r="U518" s="80"/>
      <c r="V518" s="80"/>
      <c r="W518" s="80"/>
    </row>
    <row r="519">
      <c r="A519" s="34">
        <v>45705.0</v>
      </c>
      <c r="B519" s="34">
        <v>45716.0</v>
      </c>
      <c r="C519" s="120">
        <v>231719.0</v>
      </c>
      <c r="D519" s="120" t="s">
        <v>163</v>
      </c>
      <c r="E519" s="121">
        <v>45566.0</v>
      </c>
      <c r="F519" s="36">
        <v>4.0</v>
      </c>
      <c r="G519" s="154">
        <v>45617.0</v>
      </c>
      <c r="H519" s="239">
        <v>2.0</v>
      </c>
      <c r="I519" s="120" t="s">
        <v>43</v>
      </c>
      <c r="J519" s="39"/>
      <c r="K519" s="38"/>
      <c r="L519" s="39"/>
      <c r="M519" s="39"/>
      <c r="N519" s="35" t="s">
        <v>17</v>
      </c>
      <c r="O519" s="39"/>
      <c r="P519" s="61"/>
      <c r="Q519" s="61"/>
      <c r="R519" s="61"/>
      <c r="S519" s="61"/>
      <c r="T519" s="61"/>
      <c r="U519" s="80"/>
      <c r="V519" s="80"/>
      <c r="W519" s="80"/>
    </row>
    <row r="520">
      <c r="A520" s="34">
        <v>45705.0</v>
      </c>
      <c r="B520" s="34">
        <v>45716.0</v>
      </c>
      <c r="C520" s="120">
        <v>236068.0</v>
      </c>
      <c r="D520" s="120" t="s">
        <v>163</v>
      </c>
      <c r="E520" s="121">
        <v>45597.0</v>
      </c>
      <c r="F520" s="36">
        <v>3.0</v>
      </c>
      <c r="G520" s="121">
        <v>45630.0</v>
      </c>
      <c r="H520" s="239">
        <v>2.0</v>
      </c>
      <c r="I520" s="120" t="s">
        <v>43</v>
      </c>
      <c r="J520" s="39"/>
      <c r="K520" s="38"/>
      <c r="L520" s="39"/>
      <c r="M520" s="39"/>
      <c r="N520" s="35" t="s">
        <v>17</v>
      </c>
      <c r="O520" s="39"/>
      <c r="P520" s="61"/>
      <c r="Q520" s="61"/>
      <c r="R520" s="61"/>
      <c r="S520" s="61"/>
      <c r="T520" s="61"/>
      <c r="U520" s="80"/>
      <c r="V520" s="80"/>
      <c r="W520" s="80"/>
    </row>
    <row r="521">
      <c r="A521" s="34">
        <v>45705.0</v>
      </c>
      <c r="B521" s="34">
        <v>45716.0</v>
      </c>
      <c r="C521" s="120">
        <v>237120.0</v>
      </c>
      <c r="D521" s="120" t="s">
        <v>163</v>
      </c>
      <c r="E521" s="121">
        <v>45505.0</v>
      </c>
      <c r="F521" s="36">
        <v>6.0</v>
      </c>
      <c r="G521" s="154">
        <v>45639.0</v>
      </c>
      <c r="H521" s="239">
        <v>2.0</v>
      </c>
      <c r="I521" s="120" t="s">
        <v>39</v>
      </c>
      <c r="J521" s="39"/>
      <c r="K521" s="38"/>
      <c r="L521" s="39"/>
      <c r="M521" s="39"/>
      <c r="N521" s="35" t="s">
        <v>17</v>
      </c>
      <c r="O521" s="39"/>
      <c r="P521" s="61"/>
      <c r="Q521" s="61"/>
      <c r="R521" s="61"/>
      <c r="S521" s="61"/>
      <c r="T521" s="61"/>
      <c r="U521" s="80"/>
      <c r="V521" s="80"/>
      <c r="W521" s="80"/>
    </row>
    <row r="522">
      <c r="A522" s="34">
        <v>45705.0</v>
      </c>
      <c r="B522" s="34">
        <v>45716.0</v>
      </c>
      <c r="C522" s="120">
        <v>238053.0</v>
      </c>
      <c r="D522" s="120" t="s">
        <v>163</v>
      </c>
      <c r="E522" s="121">
        <v>45261.0</v>
      </c>
      <c r="F522" s="36">
        <v>14.0</v>
      </c>
      <c r="G522" s="121">
        <v>45661.0</v>
      </c>
      <c r="H522" s="239">
        <v>1.0</v>
      </c>
      <c r="I522" s="120" t="s">
        <v>39</v>
      </c>
      <c r="J522" s="39"/>
      <c r="K522" s="38"/>
      <c r="L522" s="39"/>
      <c r="M522" s="39"/>
      <c r="N522" s="35" t="s">
        <v>17</v>
      </c>
      <c r="O522" s="39"/>
      <c r="P522" s="61"/>
      <c r="Q522" s="61"/>
      <c r="R522" s="61"/>
      <c r="S522" s="61"/>
      <c r="T522" s="61"/>
      <c r="U522" s="80"/>
      <c r="V522" s="80"/>
      <c r="W522" s="80"/>
    </row>
    <row r="523">
      <c r="A523" s="34">
        <v>45705.0</v>
      </c>
      <c r="B523" s="34">
        <v>45716.0</v>
      </c>
      <c r="C523" s="120">
        <v>238690.0</v>
      </c>
      <c r="D523" s="120" t="s">
        <v>163</v>
      </c>
      <c r="E523" s="121">
        <v>45658.0</v>
      </c>
      <c r="F523" s="36">
        <v>1.0</v>
      </c>
      <c r="G523" s="121">
        <v>45666.0</v>
      </c>
      <c r="H523" s="239">
        <v>1.0</v>
      </c>
      <c r="I523" s="120" t="s">
        <v>46</v>
      </c>
      <c r="J523" s="39"/>
      <c r="K523" s="38"/>
      <c r="L523" s="39"/>
      <c r="M523" s="39"/>
      <c r="N523" s="35" t="s">
        <v>17</v>
      </c>
      <c r="O523" s="39"/>
      <c r="P523" s="61"/>
      <c r="Q523" s="61"/>
      <c r="R523" s="61"/>
      <c r="S523" s="61"/>
      <c r="T523" s="61"/>
      <c r="U523" s="80"/>
      <c r="V523" s="80"/>
      <c r="W523" s="80"/>
    </row>
    <row r="524">
      <c r="A524" s="34">
        <v>45705.0</v>
      </c>
      <c r="B524" s="34">
        <v>45716.0</v>
      </c>
      <c r="C524" s="120">
        <v>239880.0</v>
      </c>
      <c r="D524" s="120" t="s">
        <v>163</v>
      </c>
      <c r="E524" s="121">
        <v>45627.0</v>
      </c>
      <c r="F524" s="36">
        <v>2.0</v>
      </c>
      <c r="G524" s="121">
        <v>45674.0</v>
      </c>
      <c r="H524" s="239">
        <v>0.0</v>
      </c>
      <c r="I524" s="120" t="s">
        <v>47</v>
      </c>
      <c r="J524" s="39"/>
      <c r="K524" s="38"/>
      <c r="L524" s="39"/>
      <c r="M524" s="39"/>
      <c r="N524" s="35" t="s">
        <v>17</v>
      </c>
      <c r="O524" s="39"/>
      <c r="P524" s="61"/>
      <c r="Q524" s="61"/>
      <c r="R524" s="61"/>
      <c r="S524" s="61"/>
      <c r="T524" s="61"/>
      <c r="U524" s="80"/>
      <c r="V524" s="80"/>
      <c r="W524" s="80"/>
    </row>
    <row r="525">
      <c r="A525" s="34">
        <v>45705.0</v>
      </c>
      <c r="B525" s="34">
        <v>45716.0</v>
      </c>
      <c r="C525" s="120">
        <v>241434.0</v>
      </c>
      <c r="D525" s="120" t="s">
        <v>163</v>
      </c>
      <c r="E525" s="121">
        <v>45474.0</v>
      </c>
      <c r="F525" s="36">
        <v>7.0</v>
      </c>
      <c r="G525" s="121">
        <v>45688.0</v>
      </c>
      <c r="H525" s="239">
        <v>0.0</v>
      </c>
      <c r="I525" s="120" t="s">
        <v>39</v>
      </c>
      <c r="J525" s="39"/>
      <c r="K525" s="38"/>
      <c r="L525" s="39"/>
      <c r="M525" s="39"/>
      <c r="N525" s="35" t="s">
        <v>17</v>
      </c>
      <c r="O525" s="39"/>
      <c r="P525" s="61"/>
      <c r="Q525" s="61"/>
      <c r="R525" s="61"/>
      <c r="S525" s="61"/>
      <c r="T525" s="61"/>
      <c r="U525" s="80"/>
      <c r="V525" s="80"/>
      <c r="W525" s="80"/>
    </row>
    <row r="526">
      <c r="A526" s="34">
        <v>45705.0</v>
      </c>
      <c r="B526" s="34">
        <v>45716.0</v>
      </c>
      <c r="C526" s="120">
        <v>242395.0</v>
      </c>
      <c r="D526" s="120" t="s">
        <v>163</v>
      </c>
      <c r="E526" s="121">
        <v>45536.0</v>
      </c>
      <c r="F526" s="36">
        <v>5.0</v>
      </c>
      <c r="G526" s="121">
        <v>45698.0</v>
      </c>
      <c r="H526" s="239">
        <v>0.0</v>
      </c>
      <c r="I526" s="120" t="s">
        <v>62</v>
      </c>
      <c r="J526" s="39"/>
      <c r="K526" s="38"/>
      <c r="L526" s="39"/>
      <c r="M526" s="39"/>
      <c r="N526" s="35" t="s">
        <v>17</v>
      </c>
      <c r="O526" s="39"/>
      <c r="P526" s="61"/>
      <c r="Q526" s="61"/>
      <c r="R526" s="61"/>
      <c r="S526" s="61"/>
      <c r="T526" s="61"/>
      <c r="U526" s="80"/>
      <c r="V526" s="80"/>
      <c r="W526" s="80"/>
    </row>
    <row r="527">
      <c r="A527" s="34">
        <v>45705.0</v>
      </c>
      <c r="B527" s="34">
        <v>45716.0</v>
      </c>
      <c r="C527" s="120">
        <v>99529.0</v>
      </c>
      <c r="D527" s="120" t="s">
        <v>166</v>
      </c>
      <c r="E527" s="121">
        <v>43556.0</v>
      </c>
      <c r="F527" s="36">
        <v>70.0</v>
      </c>
      <c r="G527" s="121">
        <v>44509.0</v>
      </c>
      <c r="H527" s="239">
        <v>39.0</v>
      </c>
      <c r="I527" s="120" t="s">
        <v>43</v>
      </c>
      <c r="J527" s="39"/>
      <c r="K527" s="38"/>
      <c r="L527" s="39"/>
      <c r="M527" s="39"/>
      <c r="N527" s="35" t="s">
        <v>17</v>
      </c>
      <c r="O527" s="39"/>
      <c r="P527" s="61"/>
      <c r="Q527" s="61"/>
      <c r="R527" s="61"/>
      <c r="S527" s="61"/>
      <c r="T527" s="61"/>
      <c r="U527" s="80"/>
      <c r="V527" s="80"/>
      <c r="W527" s="80"/>
    </row>
    <row r="528">
      <c r="A528" s="34">
        <v>45705.0</v>
      </c>
      <c r="B528" s="34">
        <v>45716.0</v>
      </c>
      <c r="C528" s="120">
        <v>209419.0</v>
      </c>
      <c r="D528" s="120" t="s">
        <v>166</v>
      </c>
      <c r="E528" s="121">
        <v>45231.0</v>
      </c>
      <c r="F528" s="36">
        <v>15.0</v>
      </c>
      <c r="G528" s="121">
        <v>45390.0</v>
      </c>
      <c r="H528" s="239">
        <v>10.0</v>
      </c>
      <c r="I528" s="120" t="s">
        <v>49</v>
      </c>
      <c r="J528" s="39"/>
      <c r="K528" s="38"/>
      <c r="L528" s="39"/>
      <c r="M528" s="39"/>
      <c r="N528" s="35" t="s">
        <v>17</v>
      </c>
      <c r="O528" s="39"/>
      <c r="P528" s="61"/>
      <c r="Q528" s="61"/>
      <c r="R528" s="61"/>
      <c r="S528" s="61"/>
      <c r="T528" s="61"/>
      <c r="U528" s="80"/>
      <c r="V528" s="80"/>
      <c r="W528" s="80"/>
    </row>
    <row r="529">
      <c r="A529" s="34">
        <v>45705.0</v>
      </c>
      <c r="B529" s="34">
        <v>45716.0</v>
      </c>
      <c r="C529" s="120">
        <v>225371.0</v>
      </c>
      <c r="D529" s="120" t="s">
        <v>166</v>
      </c>
      <c r="E529" s="121">
        <v>45474.0</v>
      </c>
      <c r="F529" s="36">
        <v>7.0</v>
      </c>
      <c r="G529" s="121">
        <v>45524.0</v>
      </c>
      <c r="H529" s="239">
        <v>5.0</v>
      </c>
      <c r="I529" s="120" t="s">
        <v>39</v>
      </c>
      <c r="J529" s="39"/>
      <c r="K529" s="38"/>
      <c r="L529" s="39"/>
      <c r="M529" s="39"/>
      <c r="N529" s="35" t="s">
        <v>17</v>
      </c>
      <c r="O529" s="39"/>
      <c r="P529" s="61"/>
      <c r="Q529" s="61"/>
      <c r="R529" s="61"/>
      <c r="S529" s="61"/>
      <c r="T529" s="61"/>
      <c r="U529" s="80"/>
      <c r="V529" s="80"/>
      <c r="W529" s="80"/>
    </row>
    <row r="530">
      <c r="A530" s="34">
        <v>45705.0</v>
      </c>
      <c r="B530" s="34">
        <v>45716.0</v>
      </c>
      <c r="C530" s="120">
        <v>233748.0</v>
      </c>
      <c r="D530" s="120" t="s">
        <v>166</v>
      </c>
      <c r="E530" s="121">
        <v>45597.0</v>
      </c>
      <c r="F530" s="36">
        <v>3.0</v>
      </c>
      <c r="G530" s="154">
        <v>45607.0</v>
      </c>
      <c r="H530" s="239">
        <v>3.0</v>
      </c>
      <c r="I530" s="120" t="s">
        <v>62</v>
      </c>
      <c r="J530" s="39"/>
      <c r="K530" s="38"/>
      <c r="L530" s="39"/>
      <c r="M530" s="39"/>
      <c r="N530" s="35" t="s">
        <v>17</v>
      </c>
      <c r="O530" s="39"/>
      <c r="P530" s="61"/>
      <c r="Q530" s="61"/>
      <c r="R530" s="61"/>
      <c r="S530" s="61"/>
      <c r="T530" s="61"/>
      <c r="U530" s="80"/>
      <c r="V530" s="80"/>
      <c r="W530" s="80"/>
    </row>
    <row r="531">
      <c r="A531" s="34">
        <v>45705.0</v>
      </c>
      <c r="B531" s="34">
        <v>45716.0</v>
      </c>
      <c r="C531" s="120">
        <v>153386.0</v>
      </c>
      <c r="D531" s="120" t="s">
        <v>166</v>
      </c>
      <c r="E531" s="121">
        <v>45566.0</v>
      </c>
      <c r="F531" s="36">
        <v>4.0</v>
      </c>
      <c r="G531" s="154">
        <v>45618.0</v>
      </c>
      <c r="H531" s="239">
        <v>2.0</v>
      </c>
      <c r="I531" s="120" t="s">
        <v>39</v>
      </c>
      <c r="J531" s="39"/>
      <c r="K531" s="38"/>
      <c r="L531" s="39"/>
      <c r="M531" s="39"/>
      <c r="N531" s="35" t="s">
        <v>17</v>
      </c>
      <c r="O531" s="39"/>
      <c r="P531" s="61"/>
      <c r="Q531" s="61"/>
      <c r="R531" s="61"/>
      <c r="S531" s="61"/>
      <c r="T531" s="61"/>
      <c r="U531" s="80"/>
      <c r="V531" s="80"/>
      <c r="W531" s="80"/>
    </row>
    <row r="532">
      <c r="A532" s="34">
        <v>45712.0</v>
      </c>
      <c r="B532" s="34">
        <v>45712.0</v>
      </c>
      <c r="C532" s="120">
        <v>237745.0</v>
      </c>
      <c r="D532" s="120" t="s">
        <v>166</v>
      </c>
      <c r="E532" s="121">
        <v>45505.0</v>
      </c>
      <c r="F532" s="36">
        <v>6.0</v>
      </c>
      <c r="G532" s="154">
        <v>45651.0</v>
      </c>
      <c r="H532" s="239">
        <v>1.0</v>
      </c>
      <c r="I532" s="120" t="s">
        <v>39</v>
      </c>
      <c r="J532" s="35">
        <v>520.0</v>
      </c>
      <c r="K532" s="48">
        <v>4500.0</v>
      </c>
      <c r="L532" s="35" t="s">
        <v>54</v>
      </c>
      <c r="M532" s="34">
        <v>45712.0</v>
      </c>
      <c r="N532" s="35" t="s">
        <v>20</v>
      </c>
      <c r="O532" s="35" t="s">
        <v>20</v>
      </c>
      <c r="P532" s="61"/>
      <c r="Q532" s="61"/>
      <c r="R532" s="61"/>
      <c r="S532" s="61"/>
      <c r="T532" s="61"/>
      <c r="U532" s="80"/>
      <c r="V532" s="80"/>
      <c r="W532" s="80"/>
    </row>
    <row r="533">
      <c r="A533" s="34">
        <v>45705.0</v>
      </c>
      <c r="B533" s="34">
        <v>45716.0</v>
      </c>
      <c r="C533" s="120">
        <v>47739.0</v>
      </c>
      <c r="D533" s="120" t="s">
        <v>140</v>
      </c>
      <c r="E533" s="121">
        <v>43466.0</v>
      </c>
      <c r="F533" s="36">
        <v>73.0</v>
      </c>
      <c r="G533" s="121">
        <v>43950.0</v>
      </c>
      <c r="H533" s="239">
        <v>57.0</v>
      </c>
      <c r="I533" s="120" t="s">
        <v>43</v>
      </c>
      <c r="J533" s="39"/>
      <c r="K533" s="38"/>
      <c r="L533" s="39"/>
      <c r="M533" s="39"/>
      <c r="N533" s="35" t="s">
        <v>17</v>
      </c>
      <c r="O533" s="39"/>
      <c r="P533" s="61"/>
      <c r="Q533" s="61"/>
      <c r="R533" s="61"/>
      <c r="S533" s="61"/>
      <c r="T533" s="61"/>
      <c r="U533" s="80"/>
      <c r="V533" s="80"/>
      <c r="W533" s="80"/>
    </row>
    <row r="534">
      <c r="A534" s="34">
        <v>45705.0</v>
      </c>
      <c r="B534" s="34">
        <v>45716.0</v>
      </c>
      <c r="C534" s="120">
        <v>195822.0</v>
      </c>
      <c r="D534" s="120" t="s">
        <v>94</v>
      </c>
      <c r="E534" s="121">
        <v>44593.0</v>
      </c>
      <c r="F534" s="36">
        <v>36.0</v>
      </c>
      <c r="G534" s="154">
        <v>45273.0</v>
      </c>
      <c r="H534" s="239">
        <v>14.0</v>
      </c>
      <c r="I534" s="120" t="s">
        <v>62</v>
      </c>
      <c r="J534" s="39"/>
      <c r="K534" s="38"/>
      <c r="L534" s="39"/>
      <c r="M534" s="39"/>
      <c r="N534" s="35" t="s">
        <v>17</v>
      </c>
      <c r="O534" s="39"/>
      <c r="P534" s="61"/>
      <c r="Q534" s="61"/>
      <c r="R534" s="61"/>
      <c r="S534" s="61"/>
      <c r="T534" s="61"/>
      <c r="U534" s="80"/>
      <c r="V534" s="80"/>
      <c r="W534" s="80"/>
    </row>
    <row r="535">
      <c r="A535" s="34">
        <v>45705.0</v>
      </c>
      <c r="B535" s="34">
        <v>45716.0</v>
      </c>
      <c r="C535" s="120">
        <v>193890.0</v>
      </c>
      <c r="D535" s="120" t="s">
        <v>94</v>
      </c>
      <c r="E535" s="121">
        <v>44743.0</v>
      </c>
      <c r="F535" s="36">
        <v>31.0</v>
      </c>
      <c r="G535" s="154">
        <v>45254.0</v>
      </c>
      <c r="H535" s="239">
        <v>14.0</v>
      </c>
      <c r="I535" s="120" t="s">
        <v>62</v>
      </c>
      <c r="J535" s="39"/>
      <c r="K535" s="38"/>
      <c r="L535" s="39"/>
      <c r="M535" s="39"/>
      <c r="N535" s="35" t="s">
        <v>17</v>
      </c>
      <c r="O535" s="39"/>
      <c r="P535" s="61"/>
      <c r="Q535" s="61"/>
      <c r="R535" s="61"/>
      <c r="S535" s="61"/>
      <c r="T535" s="61"/>
      <c r="U535" s="80"/>
      <c r="V535" s="80"/>
      <c r="W535" s="80"/>
    </row>
    <row r="536">
      <c r="A536" s="34">
        <v>45705.0</v>
      </c>
      <c r="B536" s="34">
        <v>45716.0</v>
      </c>
      <c r="C536" s="120">
        <v>203526.0</v>
      </c>
      <c r="D536" s="120" t="s">
        <v>94</v>
      </c>
      <c r="E536" s="121">
        <v>45292.0</v>
      </c>
      <c r="F536" s="36">
        <v>13.0</v>
      </c>
      <c r="G536" s="121">
        <v>45344.0</v>
      </c>
      <c r="H536" s="239">
        <v>11.0</v>
      </c>
      <c r="I536" s="120" t="s">
        <v>62</v>
      </c>
      <c r="J536" s="39"/>
      <c r="K536" s="38"/>
      <c r="L536" s="39"/>
      <c r="M536" s="39"/>
      <c r="N536" s="35" t="s">
        <v>17</v>
      </c>
      <c r="O536" s="39"/>
      <c r="P536" s="61"/>
      <c r="Q536" s="61"/>
      <c r="R536" s="61"/>
      <c r="S536" s="61"/>
      <c r="T536" s="61"/>
      <c r="U536" s="80"/>
      <c r="V536" s="80"/>
      <c r="W536" s="80"/>
    </row>
    <row r="537">
      <c r="A537" s="34">
        <v>45705.0</v>
      </c>
      <c r="B537" s="34">
        <v>45716.0</v>
      </c>
      <c r="C537" s="120">
        <v>220790.0</v>
      </c>
      <c r="D537" s="120" t="s">
        <v>94</v>
      </c>
      <c r="E537" s="121">
        <v>44896.0</v>
      </c>
      <c r="F537" s="36">
        <v>26.0</v>
      </c>
      <c r="G537" s="121">
        <v>45482.0</v>
      </c>
      <c r="H537" s="239">
        <v>7.0</v>
      </c>
      <c r="I537" s="120" t="s">
        <v>62</v>
      </c>
      <c r="J537" s="39"/>
      <c r="K537" s="38"/>
      <c r="L537" s="39"/>
      <c r="M537" s="39"/>
      <c r="N537" s="35" t="s">
        <v>17</v>
      </c>
      <c r="O537" s="39"/>
      <c r="P537" s="61"/>
      <c r="Q537" s="61"/>
      <c r="R537" s="61"/>
      <c r="S537" s="61"/>
      <c r="T537" s="61"/>
      <c r="U537" s="80"/>
      <c r="V537" s="80"/>
      <c r="W537" s="80"/>
    </row>
    <row r="538">
      <c r="A538" s="34">
        <v>45705.0</v>
      </c>
      <c r="B538" s="34">
        <v>45716.0</v>
      </c>
      <c r="C538" s="120">
        <v>227194.0</v>
      </c>
      <c r="D538" s="120" t="s">
        <v>94</v>
      </c>
      <c r="E538" s="121">
        <v>45444.0</v>
      </c>
      <c r="F538" s="36">
        <v>8.0</v>
      </c>
      <c r="G538" s="121">
        <v>45541.0</v>
      </c>
      <c r="H538" s="239">
        <v>5.0</v>
      </c>
      <c r="I538" s="120" t="s">
        <v>49</v>
      </c>
      <c r="J538" s="39"/>
      <c r="K538" s="38"/>
      <c r="L538" s="39"/>
      <c r="M538" s="39"/>
      <c r="N538" s="35" t="s">
        <v>17</v>
      </c>
      <c r="O538" s="39"/>
      <c r="P538" s="61"/>
      <c r="Q538" s="61"/>
      <c r="R538" s="61"/>
      <c r="S538" s="61"/>
      <c r="T538" s="61"/>
      <c r="U538" s="80"/>
      <c r="V538" s="80"/>
      <c r="W538" s="80"/>
    </row>
    <row r="539">
      <c r="A539" s="34">
        <v>45705.0</v>
      </c>
      <c r="B539" s="34">
        <v>45716.0</v>
      </c>
      <c r="C539" s="120">
        <v>229378.0</v>
      </c>
      <c r="D539" s="120" t="s">
        <v>94</v>
      </c>
      <c r="E539" s="121">
        <v>45536.0</v>
      </c>
      <c r="F539" s="36">
        <v>5.0</v>
      </c>
      <c r="G539" s="121">
        <v>45562.0</v>
      </c>
      <c r="H539" s="239">
        <v>4.0</v>
      </c>
      <c r="I539" s="120" t="s">
        <v>49</v>
      </c>
      <c r="J539" s="39"/>
      <c r="K539" s="38"/>
      <c r="L539" s="39"/>
      <c r="M539" s="39"/>
      <c r="N539" s="35" t="s">
        <v>17</v>
      </c>
      <c r="O539" s="39"/>
      <c r="P539" s="61"/>
      <c r="Q539" s="61"/>
      <c r="R539" s="61"/>
      <c r="S539" s="61"/>
      <c r="T539" s="61"/>
      <c r="U539" s="80"/>
      <c r="V539" s="80"/>
      <c r="W539" s="80"/>
    </row>
    <row r="540">
      <c r="A540" s="34">
        <v>45705.0</v>
      </c>
      <c r="B540" s="34">
        <v>45716.0</v>
      </c>
      <c r="C540" s="120">
        <v>240297.0</v>
      </c>
      <c r="D540" s="120" t="s">
        <v>94</v>
      </c>
      <c r="E540" s="121">
        <v>45597.0</v>
      </c>
      <c r="F540" s="36">
        <v>3.0</v>
      </c>
      <c r="G540" s="121">
        <v>45679.0</v>
      </c>
      <c r="H540" s="239">
        <v>0.0</v>
      </c>
      <c r="I540" s="120" t="s">
        <v>46</v>
      </c>
      <c r="J540" s="39"/>
      <c r="K540" s="38"/>
      <c r="L540" s="39"/>
      <c r="M540" s="39"/>
      <c r="N540" s="35" t="s">
        <v>17</v>
      </c>
      <c r="O540" s="39"/>
      <c r="P540" s="61"/>
      <c r="Q540" s="61"/>
      <c r="R540" s="61"/>
      <c r="S540" s="61"/>
      <c r="T540" s="61"/>
      <c r="U540" s="80"/>
      <c r="V540" s="80"/>
      <c r="W540" s="80"/>
    </row>
    <row r="541">
      <c r="A541" s="34">
        <v>45705.0</v>
      </c>
      <c r="B541" s="34">
        <v>45716.0</v>
      </c>
      <c r="C541" s="120">
        <v>224975.0</v>
      </c>
      <c r="D541" s="120" t="s">
        <v>94</v>
      </c>
      <c r="E541" s="121">
        <v>45444.0</v>
      </c>
      <c r="F541" s="36">
        <v>8.0</v>
      </c>
      <c r="G541" s="121">
        <v>45523.0</v>
      </c>
      <c r="H541" s="239">
        <v>5.0</v>
      </c>
      <c r="I541" s="120" t="s">
        <v>39</v>
      </c>
      <c r="J541" s="39"/>
      <c r="K541" s="38"/>
      <c r="L541" s="39"/>
      <c r="M541" s="39"/>
      <c r="N541" s="35" t="s">
        <v>17</v>
      </c>
      <c r="O541" s="39"/>
      <c r="P541" s="61"/>
      <c r="Q541" s="61"/>
      <c r="R541" s="61"/>
      <c r="S541" s="61"/>
      <c r="T541" s="61"/>
      <c r="U541" s="80"/>
      <c r="V541" s="80"/>
      <c r="W541" s="80"/>
    </row>
    <row r="542">
      <c r="A542" s="34">
        <v>45705.0</v>
      </c>
      <c r="B542" s="34">
        <v>45716.0</v>
      </c>
      <c r="C542" s="120">
        <v>171027.0</v>
      </c>
      <c r="D542" s="120" t="s">
        <v>94</v>
      </c>
      <c r="E542" s="121">
        <v>44805.0</v>
      </c>
      <c r="F542" s="36">
        <v>29.0</v>
      </c>
      <c r="G542" s="121">
        <v>45062.0</v>
      </c>
      <c r="H542" s="239">
        <v>20.0</v>
      </c>
      <c r="I542" s="120" t="s">
        <v>66</v>
      </c>
      <c r="J542" s="39"/>
      <c r="K542" s="38"/>
      <c r="L542" s="39"/>
      <c r="M542" s="39"/>
      <c r="N542" s="35" t="s">
        <v>17</v>
      </c>
      <c r="O542" s="39"/>
      <c r="P542" s="61"/>
      <c r="Q542" s="61"/>
      <c r="R542" s="61"/>
      <c r="S542" s="61"/>
      <c r="T542" s="61"/>
      <c r="U542" s="80"/>
      <c r="V542" s="80"/>
      <c r="W542" s="80"/>
    </row>
    <row r="543">
      <c r="A543" s="34">
        <v>45705.0</v>
      </c>
      <c r="B543" s="34">
        <v>45716.0</v>
      </c>
      <c r="C543" s="120">
        <v>188780.0</v>
      </c>
      <c r="D543" s="120" t="s">
        <v>94</v>
      </c>
      <c r="E543" s="121">
        <v>45170.0</v>
      </c>
      <c r="F543" s="36">
        <v>17.0</v>
      </c>
      <c r="G543" s="121">
        <v>45208.0</v>
      </c>
      <c r="H543" s="239">
        <v>16.0</v>
      </c>
      <c r="I543" s="120" t="s">
        <v>39</v>
      </c>
      <c r="J543" s="39"/>
      <c r="K543" s="38"/>
      <c r="L543" s="39"/>
      <c r="M543" s="39"/>
      <c r="N543" s="35" t="s">
        <v>17</v>
      </c>
      <c r="O543" s="39"/>
      <c r="P543" s="61"/>
      <c r="Q543" s="61"/>
      <c r="R543" s="61"/>
      <c r="S543" s="61"/>
      <c r="T543" s="61"/>
      <c r="U543" s="80"/>
      <c r="V543" s="80"/>
      <c r="W543" s="80"/>
    </row>
    <row r="544">
      <c r="A544" s="34">
        <v>45705.0</v>
      </c>
      <c r="B544" s="34">
        <v>45716.0</v>
      </c>
      <c r="C544" s="120">
        <v>204190.0</v>
      </c>
      <c r="D544" s="120" t="s">
        <v>94</v>
      </c>
      <c r="E544" s="121">
        <v>45323.0</v>
      </c>
      <c r="F544" s="36">
        <v>12.0</v>
      </c>
      <c r="G544" s="121">
        <v>45350.0</v>
      </c>
      <c r="H544" s="239">
        <v>11.0</v>
      </c>
      <c r="I544" s="120" t="s">
        <v>39</v>
      </c>
      <c r="J544" s="39"/>
      <c r="K544" s="38"/>
      <c r="L544" s="39"/>
      <c r="M544" s="39"/>
      <c r="N544" s="35" t="s">
        <v>17</v>
      </c>
      <c r="O544" s="39"/>
      <c r="P544" s="61"/>
      <c r="Q544" s="61"/>
      <c r="R544" s="61"/>
      <c r="S544" s="61"/>
      <c r="T544" s="61"/>
      <c r="U544" s="80"/>
      <c r="V544" s="80"/>
      <c r="W544" s="80"/>
    </row>
    <row r="545">
      <c r="A545" s="34">
        <v>45705.0</v>
      </c>
      <c r="B545" s="34">
        <v>45716.0</v>
      </c>
      <c r="C545" s="120">
        <v>215341.0</v>
      </c>
      <c r="D545" s="120" t="s">
        <v>94</v>
      </c>
      <c r="E545" s="121">
        <v>45383.0</v>
      </c>
      <c r="F545" s="36">
        <v>10.0</v>
      </c>
      <c r="G545" s="121">
        <v>45433.0</v>
      </c>
      <c r="H545" s="239">
        <v>8.0</v>
      </c>
      <c r="I545" s="120" t="s">
        <v>39</v>
      </c>
      <c r="J545" s="39"/>
      <c r="K545" s="38"/>
      <c r="L545" s="39"/>
      <c r="M545" s="39"/>
      <c r="N545" s="35" t="s">
        <v>17</v>
      </c>
      <c r="O545" s="39"/>
      <c r="P545" s="61"/>
      <c r="Q545" s="61"/>
      <c r="R545" s="61"/>
      <c r="S545" s="61"/>
      <c r="T545" s="61"/>
      <c r="U545" s="80"/>
      <c r="V545" s="80"/>
      <c r="W545" s="80"/>
    </row>
    <row r="546">
      <c r="A546" s="34">
        <v>45705.0</v>
      </c>
      <c r="B546" s="34">
        <v>45716.0</v>
      </c>
      <c r="C546" s="120">
        <v>223744.0</v>
      </c>
      <c r="D546" s="120" t="s">
        <v>94</v>
      </c>
      <c r="E546" s="121">
        <v>45444.0</v>
      </c>
      <c r="F546" s="36">
        <v>8.0</v>
      </c>
      <c r="G546" s="121">
        <v>45509.0</v>
      </c>
      <c r="H546" s="239">
        <v>6.0</v>
      </c>
      <c r="I546" s="120" t="s">
        <v>39</v>
      </c>
      <c r="J546" s="39"/>
      <c r="K546" s="38"/>
      <c r="L546" s="39"/>
      <c r="M546" s="39"/>
      <c r="N546" s="35" t="s">
        <v>17</v>
      </c>
      <c r="O546" s="39"/>
      <c r="P546" s="61"/>
      <c r="Q546" s="61"/>
      <c r="R546" s="61"/>
      <c r="S546" s="61"/>
      <c r="T546" s="61"/>
      <c r="U546" s="80"/>
      <c r="V546" s="80"/>
      <c r="W546" s="80"/>
    </row>
    <row r="547">
      <c r="A547" s="34">
        <v>45705.0</v>
      </c>
      <c r="B547" s="34">
        <v>45716.0</v>
      </c>
      <c r="C547" s="120">
        <v>231913.0</v>
      </c>
      <c r="D547" s="120" t="s">
        <v>94</v>
      </c>
      <c r="E547" s="121">
        <v>45536.0</v>
      </c>
      <c r="F547" s="36">
        <v>5.0</v>
      </c>
      <c r="G547" s="154">
        <v>45587.0</v>
      </c>
      <c r="H547" s="239">
        <v>3.0</v>
      </c>
      <c r="I547" s="120" t="s">
        <v>39</v>
      </c>
      <c r="J547" s="39"/>
      <c r="K547" s="38"/>
      <c r="L547" s="39"/>
      <c r="M547" s="39"/>
      <c r="N547" s="35" t="s">
        <v>17</v>
      </c>
      <c r="O547" s="39"/>
      <c r="P547" s="61"/>
      <c r="Q547" s="61"/>
      <c r="R547" s="61"/>
      <c r="S547" s="61"/>
      <c r="T547" s="61"/>
      <c r="U547" s="80"/>
      <c r="V547" s="80"/>
      <c r="W547" s="80"/>
    </row>
    <row r="548">
      <c r="A548" s="34">
        <v>45705.0</v>
      </c>
      <c r="B548" s="34">
        <v>45716.0</v>
      </c>
      <c r="C548" s="120">
        <v>238172.0</v>
      </c>
      <c r="D548" s="120" t="s">
        <v>94</v>
      </c>
      <c r="E548" s="121">
        <v>45658.0</v>
      </c>
      <c r="F548" s="36">
        <v>1.0</v>
      </c>
      <c r="G548" s="121">
        <v>45661.0</v>
      </c>
      <c r="H548" s="239">
        <v>1.0</v>
      </c>
      <c r="I548" s="120" t="s">
        <v>268</v>
      </c>
      <c r="J548" s="39"/>
      <c r="K548" s="38"/>
      <c r="L548" s="39"/>
      <c r="M548" s="39"/>
      <c r="N548" s="35" t="s">
        <v>17</v>
      </c>
      <c r="O548" s="39"/>
      <c r="P548" s="61"/>
      <c r="Q548" s="61"/>
      <c r="R548" s="61"/>
      <c r="S548" s="61"/>
      <c r="T548" s="61"/>
      <c r="U548" s="80"/>
      <c r="V548" s="80"/>
      <c r="W548" s="80"/>
    </row>
    <row r="549">
      <c r="A549" s="34">
        <v>45705.0</v>
      </c>
      <c r="B549" s="34">
        <v>45716.0</v>
      </c>
      <c r="C549" s="120">
        <v>239760.0</v>
      </c>
      <c r="D549" s="120" t="s">
        <v>94</v>
      </c>
      <c r="E549" s="121">
        <v>45597.0</v>
      </c>
      <c r="F549" s="36">
        <v>3.0</v>
      </c>
      <c r="G549" s="121">
        <v>45674.0</v>
      </c>
      <c r="H549" s="239">
        <v>0.0</v>
      </c>
      <c r="I549" s="120" t="s">
        <v>49</v>
      </c>
      <c r="J549" s="39"/>
      <c r="K549" s="38"/>
      <c r="L549" s="39"/>
      <c r="M549" s="39"/>
      <c r="N549" s="35" t="s">
        <v>17</v>
      </c>
      <c r="O549" s="39"/>
      <c r="P549" s="61"/>
      <c r="Q549" s="61"/>
      <c r="R549" s="61"/>
      <c r="S549" s="61"/>
      <c r="T549" s="61"/>
      <c r="U549" s="80"/>
      <c r="V549" s="80"/>
      <c r="W549" s="80"/>
    </row>
    <row r="550">
      <c r="A550" s="34">
        <v>45705.0</v>
      </c>
      <c r="B550" s="34">
        <v>45716.0</v>
      </c>
      <c r="C550" s="35">
        <v>207815.0</v>
      </c>
      <c r="D550" s="35" t="s">
        <v>42</v>
      </c>
      <c r="E550" s="34"/>
      <c r="F550" s="36"/>
      <c r="G550" s="34"/>
      <c r="H550" s="239"/>
      <c r="I550" s="35" t="s">
        <v>62</v>
      </c>
      <c r="J550" s="39"/>
      <c r="K550" s="38"/>
      <c r="L550" s="39"/>
      <c r="M550" s="39"/>
      <c r="N550" s="35" t="s">
        <v>17</v>
      </c>
      <c r="O550" s="39"/>
      <c r="P550" s="61"/>
      <c r="Q550" s="61"/>
      <c r="R550" s="61"/>
      <c r="S550" s="61"/>
      <c r="T550" s="61"/>
      <c r="U550" s="80"/>
      <c r="V550" s="80"/>
      <c r="W550" s="80"/>
    </row>
    <row r="551">
      <c r="A551" s="34">
        <v>45705.0</v>
      </c>
      <c r="B551" s="34">
        <v>45716.0</v>
      </c>
      <c r="C551" s="35">
        <v>231511.0</v>
      </c>
      <c r="D551" s="35" t="s">
        <v>116</v>
      </c>
      <c r="E551" s="34"/>
      <c r="F551" s="36"/>
      <c r="G551" s="34"/>
      <c r="H551" s="239"/>
      <c r="I551" s="35" t="s">
        <v>43</v>
      </c>
      <c r="J551" s="39"/>
      <c r="K551" s="38"/>
      <c r="L551" s="39"/>
      <c r="M551" s="39"/>
      <c r="N551" s="35" t="s">
        <v>17</v>
      </c>
      <c r="O551" s="39"/>
      <c r="P551" s="61"/>
      <c r="Q551" s="61"/>
      <c r="R551" s="61"/>
      <c r="S551" s="61"/>
      <c r="T551" s="61"/>
      <c r="U551" s="80"/>
      <c r="V551" s="80"/>
      <c r="W551" s="80"/>
    </row>
    <row r="552">
      <c r="A552" s="34">
        <v>45705.0</v>
      </c>
      <c r="B552" s="34">
        <v>45707.0</v>
      </c>
      <c r="C552" s="35">
        <v>240923.0</v>
      </c>
      <c r="D552" s="35" t="s">
        <v>48</v>
      </c>
      <c r="E552" s="240">
        <v>45474.0</v>
      </c>
      <c r="F552" s="90">
        <v>8.0</v>
      </c>
      <c r="G552" s="35" t="s">
        <v>810</v>
      </c>
      <c r="H552" s="90">
        <v>10.0</v>
      </c>
      <c r="I552" s="35" t="s">
        <v>49</v>
      </c>
      <c r="J552" s="35" t="s">
        <v>138</v>
      </c>
      <c r="K552" s="48">
        <v>3500.0</v>
      </c>
      <c r="L552" s="39"/>
      <c r="M552" s="143">
        <v>17628.63</v>
      </c>
      <c r="N552" s="35" t="s">
        <v>15</v>
      </c>
      <c r="O552" s="35" t="s">
        <v>811</v>
      </c>
      <c r="P552" s="61"/>
      <c r="Q552" s="61"/>
      <c r="R552" s="61"/>
      <c r="S552" s="61"/>
      <c r="T552" s="61"/>
      <c r="U552" s="80"/>
      <c r="V552" s="80"/>
      <c r="W552" s="80"/>
    </row>
    <row r="553">
      <c r="A553" s="34">
        <v>45705.0</v>
      </c>
      <c r="B553" s="34">
        <v>45707.0</v>
      </c>
      <c r="C553" s="35">
        <v>225784.0</v>
      </c>
      <c r="D553" s="35" t="s">
        <v>81</v>
      </c>
      <c r="E553" s="240">
        <v>45505.0</v>
      </c>
      <c r="F553" s="90">
        <v>7.0</v>
      </c>
      <c r="G553" s="35" t="s">
        <v>812</v>
      </c>
      <c r="H553" s="90">
        <v>11.0</v>
      </c>
      <c r="I553" s="35" t="s">
        <v>49</v>
      </c>
      <c r="J553" s="35" t="s">
        <v>813</v>
      </c>
      <c r="K553" s="48">
        <v>3628.0</v>
      </c>
      <c r="L553" s="39"/>
      <c r="M553" s="39"/>
      <c r="N553" s="35" t="s">
        <v>15</v>
      </c>
      <c r="O553" s="39"/>
      <c r="P553" s="61"/>
      <c r="Q553" s="61"/>
      <c r="R553" s="61"/>
      <c r="S553" s="61"/>
      <c r="T553" s="61"/>
      <c r="U553" s="80"/>
      <c r="V553" s="80"/>
      <c r="W553" s="80"/>
    </row>
    <row r="554">
      <c r="A554" s="34">
        <v>45705.0</v>
      </c>
      <c r="B554" s="34">
        <v>45707.0</v>
      </c>
      <c r="C554" s="35">
        <v>232555.0</v>
      </c>
      <c r="D554" s="35"/>
      <c r="E554" s="34">
        <v>45566.0</v>
      </c>
      <c r="F554" s="90">
        <v>4.0</v>
      </c>
      <c r="G554" s="35" t="s">
        <v>810</v>
      </c>
      <c r="H554" s="90">
        <v>14.0</v>
      </c>
      <c r="I554" s="35" t="s">
        <v>62</v>
      </c>
      <c r="J554" s="35" t="s">
        <v>31</v>
      </c>
      <c r="K554" s="48">
        <v>7000.0</v>
      </c>
      <c r="L554" s="39"/>
      <c r="M554" s="39"/>
      <c r="N554" s="35" t="s">
        <v>23</v>
      </c>
      <c r="O554" s="35" t="s">
        <v>23</v>
      </c>
      <c r="P554" s="61"/>
      <c r="Q554" s="61"/>
      <c r="R554" s="61"/>
      <c r="S554" s="61"/>
      <c r="T554" s="61"/>
      <c r="U554" s="80"/>
      <c r="V554" s="80"/>
      <c r="W554" s="80"/>
    </row>
    <row r="555">
      <c r="A555" s="34">
        <v>45705.0</v>
      </c>
      <c r="B555" s="34">
        <v>45707.0</v>
      </c>
      <c r="C555" s="35">
        <v>222111.0</v>
      </c>
      <c r="D555" s="35"/>
      <c r="E555" s="34">
        <v>45383.0</v>
      </c>
      <c r="F555" s="90">
        <v>10.0</v>
      </c>
      <c r="G555" s="35" t="s">
        <v>810</v>
      </c>
      <c r="H555" s="90">
        <v>8.0</v>
      </c>
      <c r="I555" s="35" t="s">
        <v>39</v>
      </c>
      <c r="J555" s="35">
        <v>512.0</v>
      </c>
      <c r="K555" s="48">
        <v>7000.0</v>
      </c>
      <c r="L555" s="35" t="s">
        <v>54</v>
      </c>
      <c r="M555" s="143">
        <v>13243.31</v>
      </c>
      <c r="N555" s="35" t="s">
        <v>20</v>
      </c>
      <c r="O555" s="35" t="s">
        <v>814</v>
      </c>
      <c r="P555" s="61"/>
      <c r="Q555" s="61"/>
      <c r="R555" s="61"/>
      <c r="S555" s="61"/>
      <c r="T555" s="61"/>
      <c r="U555" s="80"/>
      <c r="V555" s="80"/>
      <c r="W555" s="80"/>
    </row>
    <row r="556">
      <c r="A556" s="34">
        <v>45705.0</v>
      </c>
      <c r="B556" s="34">
        <v>45708.0</v>
      </c>
      <c r="C556" s="35">
        <v>215679.0</v>
      </c>
      <c r="D556" s="35"/>
      <c r="E556" s="34"/>
      <c r="F556" s="36"/>
      <c r="G556" s="34"/>
      <c r="H556" s="239"/>
      <c r="I556" s="35"/>
      <c r="J556" s="39"/>
      <c r="K556" s="48">
        <v>5000.0</v>
      </c>
      <c r="L556" s="39"/>
      <c r="M556" s="39"/>
      <c r="N556" s="35" t="s">
        <v>15</v>
      </c>
      <c r="O556" s="35" t="s">
        <v>815</v>
      </c>
      <c r="P556" s="61"/>
      <c r="Q556" s="61"/>
      <c r="R556" s="61"/>
      <c r="S556" s="61"/>
      <c r="T556" s="61"/>
      <c r="U556" s="80"/>
      <c r="V556" s="80"/>
      <c r="W556" s="80"/>
    </row>
    <row r="557">
      <c r="A557" s="34">
        <v>45705.0</v>
      </c>
      <c r="B557" s="34">
        <v>45708.0</v>
      </c>
      <c r="C557" s="35"/>
      <c r="D557" s="35"/>
      <c r="E557" s="34"/>
      <c r="F557" s="36"/>
      <c r="G557" s="34"/>
      <c r="H557" s="239"/>
      <c r="I557" s="35"/>
      <c r="J557" s="39"/>
      <c r="K557" s="38"/>
      <c r="L557" s="39"/>
      <c r="M557" s="39"/>
      <c r="N557" s="120"/>
      <c r="O557" s="39"/>
      <c r="P557" s="61"/>
      <c r="Q557" s="61"/>
      <c r="R557" s="61"/>
      <c r="S557" s="61"/>
      <c r="T557" s="61"/>
      <c r="U557" s="80"/>
      <c r="V557" s="80"/>
      <c r="W557" s="80"/>
    </row>
    <row r="558">
      <c r="A558" s="85"/>
      <c r="B558" s="85"/>
      <c r="C558" s="83"/>
      <c r="D558" s="83"/>
      <c r="E558" s="85"/>
      <c r="F558" s="167"/>
      <c r="G558" s="85"/>
      <c r="H558" s="216"/>
      <c r="I558" s="83"/>
      <c r="J558" s="135"/>
      <c r="K558" s="173"/>
      <c r="L558" s="135"/>
      <c r="M558" s="135"/>
      <c r="N558" s="241"/>
      <c r="O558" s="135"/>
      <c r="P558" s="61"/>
      <c r="Q558" s="61"/>
      <c r="R558" s="61"/>
      <c r="S558" s="61"/>
      <c r="T558" s="61"/>
      <c r="U558" s="80"/>
      <c r="V558" s="80"/>
      <c r="W558" s="80"/>
    </row>
    <row r="559">
      <c r="A559" s="85"/>
      <c r="B559" s="85"/>
      <c r="C559" s="83"/>
      <c r="D559" s="83"/>
      <c r="E559" s="85"/>
      <c r="F559" s="167"/>
      <c r="G559" s="85"/>
      <c r="H559" s="216"/>
      <c r="I559" s="83"/>
      <c r="J559" s="135"/>
      <c r="K559" s="173"/>
      <c r="L559" s="135"/>
      <c r="M559" s="135"/>
      <c r="N559" s="241"/>
      <c r="O559" s="135"/>
      <c r="P559" s="61"/>
      <c r="Q559" s="61"/>
      <c r="R559" s="61"/>
      <c r="S559" s="61"/>
      <c r="T559" s="61"/>
      <c r="U559" s="80"/>
      <c r="V559" s="80"/>
      <c r="W559" s="80"/>
    </row>
    <row r="560">
      <c r="A560" s="85"/>
      <c r="B560" s="85"/>
      <c r="C560" s="83"/>
      <c r="D560" s="83"/>
      <c r="E560" s="85"/>
      <c r="F560" s="167"/>
      <c r="G560" s="85"/>
      <c r="H560" s="216"/>
      <c r="I560" s="83"/>
      <c r="J560" s="135"/>
      <c r="K560" s="173"/>
      <c r="L560" s="135"/>
      <c r="M560" s="135"/>
      <c r="N560" s="241"/>
      <c r="O560" s="135"/>
      <c r="P560" s="61"/>
      <c r="Q560" s="61"/>
      <c r="R560" s="61"/>
      <c r="S560" s="61"/>
      <c r="T560" s="61"/>
      <c r="U560" s="80"/>
      <c r="V560" s="80"/>
      <c r="W560" s="80"/>
    </row>
    <row r="561">
      <c r="A561" s="85"/>
      <c r="B561" s="85"/>
      <c r="C561" s="83"/>
      <c r="D561" s="83"/>
      <c r="E561" s="85"/>
      <c r="F561" s="167"/>
      <c r="G561" s="85"/>
      <c r="H561" s="216"/>
      <c r="I561" s="83"/>
      <c r="J561" s="135"/>
      <c r="K561" s="173"/>
      <c r="L561" s="135"/>
      <c r="M561" s="135"/>
      <c r="N561" s="241"/>
      <c r="O561" s="135"/>
      <c r="P561" s="61"/>
      <c r="Q561" s="61"/>
      <c r="R561" s="61"/>
      <c r="S561" s="61"/>
      <c r="T561" s="61"/>
      <c r="U561" s="80"/>
      <c r="V561" s="80"/>
      <c r="W561" s="80"/>
    </row>
    <row r="562">
      <c r="A562" s="85"/>
      <c r="B562" s="85"/>
      <c r="C562" s="83"/>
      <c r="D562" s="83"/>
      <c r="E562" s="85"/>
      <c r="F562" s="167"/>
      <c r="G562" s="85"/>
      <c r="H562" s="216"/>
      <c r="I562" s="83"/>
      <c r="J562" s="135"/>
      <c r="K562" s="173"/>
      <c r="L562" s="135"/>
      <c r="M562" s="135"/>
      <c r="N562" s="241"/>
      <c r="O562" s="135"/>
      <c r="P562" s="61"/>
      <c r="Q562" s="61"/>
      <c r="R562" s="61"/>
      <c r="S562" s="61"/>
      <c r="T562" s="61"/>
      <c r="U562" s="80"/>
      <c r="V562" s="80"/>
      <c r="W562" s="80"/>
    </row>
    <row r="563">
      <c r="A563" s="85"/>
      <c r="B563" s="85"/>
      <c r="C563" s="83"/>
      <c r="D563" s="83"/>
      <c r="E563" s="85"/>
      <c r="F563" s="167"/>
      <c r="G563" s="85"/>
      <c r="H563" s="216"/>
      <c r="I563" s="83"/>
      <c r="J563" s="135"/>
      <c r="K563" s="173"/>
      <c r="L563" s="135"/>
      <c r="M563" s="135"/>
      <c r="N563" s="241"/>
      <c r="O563" s="135"/>
      <c r="P563" s="61"/>
      <c r="Q563" s="61"/>
      <c r="R563" s="61"/>
      <c r="S563" s="61"/>
      <c r="T563" s="61"/>
      <c r="U563" s="80"/>
      <c r="V563" s="80"/>
      <c r="W563" s="80"/>
    </row>
    <row r="564">
      <c r="A564" s="85"/>
      <c r="B564" s="85"/>
      <c r="C564" s="83"/>
      <c r="D564" s="83"/>
      <c r="E564" s="85"/>
      <c r="F564" s="167"/>
      <c r="G564" s="85"/>
      <c r="H564" s="216"/>
      <c r="I564" s="83"/>
      <c r="J564" s="135"/>
      <c r="K564" s="173"/>
      <c r="L564" s="135"/>
      <c r="M564" s="135"/>
      <c r="N564" s="241"/>
      <c r="O564" s="135"/>
      <c r="P564" s="61"/>
      <c r="Q564" s="61"/>
      <c r="R564" s="61"/>
      <c r="S564" s="61"/>
      <c r="T564" s="61"/>
      <c r="U564" s="80"/>
      <c r="V564" s="80"/>
      <c r="W564" s="80"/>
    </row>
    <row r="565">
      <c r="A565" s="85"/>
      <c r="B565" s="85"/>
      <c r="C565" s="83"/>
      <c r="D565" s="83"/>
      <c r="E565" s="85"/>
      <c r="F565" s="167"/>
      <c r="G565" s="85"/>
      <c r="H565" s="216"/>
      <c r="I565" s="83"/>
      <c r="J565" s="135"/>
      <c r="K565" s="173"/>
      <c r="L565" s="135"/>
      <c r="M565" s="135"/>
      <c r="N565" s="241"/>
      <c r="O565" s="135"/>
      <c r="P565" s="61"/>
      <c r="Q565" s="61"/>
      <c r="R565" s="61"/>
      <c r="S565" s="61"/>
      <c r="T565" s="61"/>
      <c r="U565" s="80"/>
      <c r="V565" s="80"/>
      <c r="W565" s="80"/>
    </row>
    <row r="566">
      <c r="A566" s="85"/>
      <c r="B566" s="85"/>
      <c r="C566" s="83"/>
      <c r="D566" s="83"/>
      <c r="E566" s="85"/>
      <c r="F566" s="167"/>
      <c r="G566" s="85"/>
      <c r="H566" s="216"/>
      <c r="I566" s="83"/>
      <c r="J566" s="135"/>
      <c r="K566" s="173"/>
      <c r="L566" s="135"/>
      <c r="M566" s="135"/>
      <c r="N566" s="241"/>
      <c r="O566" s="135"/>
      <c r="P566" s="61"/>
      <c r="Q566" s="61"/>
      <c r="R566" s="61"/>
      <c r="S566" s="61"/>
      <c r="T566" s="61"/>
      <c r="U566" s="80"/>
      <c r="V566" s="80"/>
      <c r="W566" s="80"/>
    </row>
    <row r="567">
      <c r="A567" s="85"/>
      <c r="B567" s="85"/>
      <c r="C567" s="83"/>
      <c r="D567" s="83"/>
      <c r="E567" s="85"/>
      <c r="F567" s="167"/>
      <c r="G567" s="85"/>
      <c r="H567" s="216"/>
      <c r="I567" s="83"/>
      <c r="J567" s="135"/>
      <c r="K567" s="173"/>
      <c r="L567" s="135"/>
      <c r="M567" s="135"/>
      <c r="N567" s="241"/>
      <c r="O567" s="135"/>
      <c r="P567" s="61"/>
      <c r="Q567" s="61"/>
      <c r="R567" s="61"/>
      <c r="S567" s="61"/>
      <c r="T567" s="61"/>
      <c r="U567" s="80"/>
      <c r="V567" s="80"/>
      <c r="W567" s="80"/>
    </row>
    <row r="568">
      <c r="A568" s="85"/>
      <c r="B568" s="85"/>
      <c r="C568" s="83"/>
      <c r="D568" s="83"/>
      <c r="E568" s="85"/>
      <c r="F568" s="167"/>
      <c r="G568" s="85"/>
      <c r="H568" s="216"/>
      <c r="I568" s="83"/>
      <c r="J568" s="135"/>
      <c r="K568" s="173"/>
      <c r="L568" s="135"/>
      <c r="M568" s="135"/>
      <c r="N568" s="241"/>
      <c r="O568" s="135"/>
      <c r="P568" s="61"/>
      <c r="Q568" s="61"/>
      <c r="R568" s="61"/>
      <c r="S568" s="61"/>
      <c r="T568" s="61"/>
      <c r="U568" s="80"/>
      <c r="V568" s="80"/>
      <c r="W568" s="80"/>
    </row>
    <row r="569">
      <c r="A569" s="85"/>
      <c r="B569" s="85"/>
      <c r="C569" s="83"/>
      <c r="D569" s="83"/>
      <c r="E569" s="85"/>
      <c r="F569" s="167"/>
      <c r="G569" s="85"/>
      <c r="H569" s="216"/>
      <c r="I569" s="83"/>
      <c r="J569" s="135"/>
      <c r="K569" s="173"/>
      <c r="L569" s="135"/>
      <c r="M569" s="135"/>
      <c r="N569" s="241"/>
      <c r="O569" s="135"/>
      <c r="P569" s="61"/>
      <c r="Q569" s="61"/>
      <c r="R569" s="61"/>
      <c r="S569" s="61"/>
      <c r="T569" s="61"/>
      <c r="U569" s="80"/>
      <c r="V569" s="80"/>
      <c r="W569" s="80"/>
    </row>
    <row r="570">
      <c r="A570" s="85"/>
      <c r="B570" s="85"/>
      <c r="C570" s="83"/>
      <c r="D570" s="83"/>
      <c r="E570" s="85"/>
      <c r="F570" s="167"/>
      <c r="G570" s="85"/>
      <c r="H570" s="216"/>
      <c r="I570" s="83"/>
      <c r="J570" s="135"/>
      <c r="K570" s="173"/>
      <c r="L570" s="135"/>
      <c r="M570" s="135"/>
      <c r="N570" s="241"/>
      <c r="O570" s="135"/>
      <c r="P570" s="61"/>
      <c r="Q570" s="61"/>
      <c r="R570" s="61"/>
      <c r="S570" s="61"/>
      <c r="T570" s="61"/>
      <c r="U570" s="80"/>
      <c r="V570" s="80"/>
      <c r="W570" s="80"/>
    </row>
    <row r="571">
      <c r="A571" s="85"/>
      <c r="B571" s="85"/>
      <c r="C571" s="83"/>
      <c r="D571" s="83"/>
      <c r="E571" s="85"/>
      <c r="F571" s="167"/>
      <c r="G571" s="85"/>
      <c r="H571" s="216"/>
      <c r="I571" s="83"/>
      <c r="J571" s="135"/>
      <c r="K571" s="173"/>
      <c r="L571" s="135"/>
      <c r="M571" s="135"/>
      <c r="N571" s="241"/>
      <c r="O571" s="135"/>
      <c r="P571" s="61"/>
      <c r="Q571" s="61"/>
      <c r="R571" s="61"/>
      <c r="S571" s="61"/>
      <c r="T571" s="61"/>
      <c r="U571" s="80"/>
      <c r="V571" s="80"/>
      <c r="W571" s="80"/>
    </row>
    <row r="572">
      <c r="A572" s="85"/>
      <c r="B572" s="85"/>
      <c r="C572" s="83"/>
      <c r="D572" s="83"/>
      <c r="E572" s="85"/>
      <c r="F572" s="167"/>
      <c r="G572" s="85"/>
      <c r="H572" s="216"/>
      <c r="I572" s="83"/>
      <c r="J572" s="135"/>
      <c r="K572" s="173"/>
      <c r="L572" s="135"/>
      <c r="M572" s="135"/>
      <c r="N572" s="241"/>
      <c r="O572" s="135"/>
      <c r="P572" s="61"/>
      <c r="Q572" s="61"/>
      <c r="R572" s="61"/>
      <c r="S572" s="61"/>
      <c r="T572" s="61"/>
      <c r="U572" s="80"/>
      <c r="V572" s="80"/>
      <c r="W572" s="80"/>
    </row>
    <row r="573">
      <c r="A573" s="85"/>
      <c r="B573" s="85"/>
      <c r="C573" s="83"/>
      <c r="D573" s="83"/>
      <c r="E573" s="85"/>
      <c r="F573" s="167"/>
      <c r="G573" s="85"/>
      <c r="H573" s="216"/>
      <c r="I573" s="83"/>
      <c r="J573" s="135"/>
      <c r="K573" s="173"/>
      <c r="L573" s="135"/>
      <c r="M573" s="135"/>
      <c r="N573" s="241"/>
      <c r="O573" s="135"/>
      <c r="P573" s="61"/>
      <c r="Q573" s="61"/>
      <c r="R573" s="61"/>
      <c r="S573" s="61"/>
      <c r="T573" s="61"/>
      <c r="U573" s="80"/>
      <c r="V573" s="80"/>
      <c r="W573" s="80"/>
    </row>
    <row r="574">
      <c r="A574" s="85"/>
      <c r="B574" s="85"/>
      <c r="C574" s="83"/>
      <c r="D574" s="83"/>
      <c r="E574" s="85"/>
      <c r="F574" s="167"/>
      <c r="G574" s="85"/>
      <c r="H574" s="216"/>
      <c r="I574" s="83"/>
      <c r="J574" s="135"/>
      <c r="K574" s="173"/>
      <c r="L574" s="135"/>
      <c r="M574" s="135"/>
      <c r="N574" s="241"/>
      <c r="O574" s="135"/>
      <c r="P574" s="61"/>
      <c r="Q574" s="61"/>
      <c r="R574" s="61"/>
      <c r="S574" s="61"/>
      <c r="T574" s="61"/>
      <c r="U574" s="80"/>
      <c r="V574" s="80"/>
      <c r="W574" s="80"/>
    </row>
    <row r="575">
      <c r="A575" s="85"/>
      <c r="B575" s="85"/>
      <c r="C575" s="83"/>
      <c r="D575" s="83"/>
      <c r="E575" s="85"/>
      <c r="F575" s="167"/>
      <c r="G575" s="85"/>
      <c r="H575" s="216"/>
      <c r="I575" s="83"/>
      <c r="J575" s="135"/>
      <c r="K575" s="173"/>
      <c r="L575" s="135"/>
      <c r="M575" s="135"/>
      <c r="N575" s="241"/>
      <c r="O575" s="135"/>
      <c r="P575" s="61"/>
      <c r="Q575" s="61"/>
      <c r="R575" s="61"/>
      <c r="S575" s="61"/>
      <c r="T575" s="61"/>
      <c r="U575" s="80"/>
      <c r="V575" s="80"/>
      <c r="W575" s="80"/>
    </row>
    <row r="576">
      <c r="A576" s="85"/>
      <c r="B576" s="85"/>
      <c r="C576" s="83"/>
      <c r="D576" s="83"/>
      <c r="E576" s="85"/>
      <c r="F576" s="167"/>
      <c r="G576" s="85"/>
      <c r="H576" s="216"/>
      <c r="I576" s="83"/>
      <c r="J576" s="135"/>
      <c r="K576" s="173"/>
      <c r="L576" s="135"/>
      <c r="M576" s="135"/>
      <c r="N576" s="241"/>
      <c r="O576" s="135"/>
      <c r="P576" s="61"/>
      <c r="Q576" s="61"/>
      <c r="R576" s="61"/>
      <c r="S576" s="61"/>
      <c r="T576" s="61"/>
      <c r="U576" s="80"/>
      <c r="V576" s="80"/>
      <c r="W576" s="80"/>
    </row>
    <row r="577">
      <c r="A577" s="85"/>
      <c r="B577" s="85"/>
      <c r="C577" s="83"/>
      <c r="D577" s="83"/>
      <c r="E577" s="85"/>
      <c r="F577" s="167"/>
      <c r="G577" s="85"/>
      <c r="H577" s="216"/>
      <c r="I577" s="83"/>
      <c r="J577" s="135"/>
      <c r="K577" s="173"/>
      <c r="L577" s="135"/>
      <c r="M577" s="135"/>
      <c r="N577" s="241"/>
      <c r="O577" s="135"/>
      <c r="P577" s="61"/>
      <c r="Q577" s="61"/>
      <c r="R577" s="61"/>
      <c r="S577" s="61"/>
      <c r="T577" s="61"/>
      <c r="U577" s="80"/>
      <c r="V577" s="80"/>
      <c r="W577" s="80"/>
    </row>
    <row r="578">
      <c r="A578" s="85"/>
      <c r="B578" s="85"/>
      <c r="C578" s="83"/>
      <c r="D578" s="83"/>
      <c r="E578" s="85"/>
      <c r="F578" s="167"/>
      <c r="G578" s="85"/>
      <c r="H578" s="216"/>
      <c r="I578" s="83"/>
      <c r="J578" s="135"/>
      <c r="K578" s="173"/>
      <c r="L578" s="135"/>
      <c r="M578" s="135"/>
      <c r="N578" s="241"/>
      <c r="O578" s="135"/>
      <c r="P578" s="61"/>
      <c r="Q578" s="61"/>
      <c r="R578" s="61"/>
      <c r="S578" s="61"/>
      <c r="T578" s="61"/>
      <c r="U578" s="80"/>
      <c r="V578" s="80"/>
      <c r="W578" s="80"/>
    </row>
    <row r="579">
      <c r="A579" s="85"/>
      <c r="B579" s="85"/>
      <c r="C579" s="83"/>
      <c r="D579" s="83"/>
      <c r="E579" s="85"/>
      <c r="F579" s="167"/>
      <c r="G579" s="85"/>
      <c r="H579" s="216"/>
      <c r="I579" s="83"/>
      <c r="J579" s="135"/>
      <c r="K579" s="173"/>
      <c r="L579" s="135"/>
      <c r="M579" s="135"/>
      <c r="N579" s="241"/>
      <c r="O579" s="135"/>
      <c r="P579" s="61"/>
      <c r="Q579" s="61"/>
      <c r="R579" s="61"/>
      <c r="S579" s="61"/>
      <c r="T579" s="61"/>
      <c r="U579" s="80"/>
      <c r="V579" s="80"/>
      <c r="W579" s="80"/>
    </row>
    <row r="580">
      <c r="A580" s="85"/>
      <c r="B580" s="85"/>
      <c r="C580" s="83"/>
      <c r="D580" s="83"/>
      <c r="E580" s="85"/>
      <c r="F580" s="167"/>
      <c r="G580" s="85"/>
      <c r="H580" s="216"/>
      <c r="I580" s="83"/>
      <c r="J580" s="135"/>
      <c r="K580" s="173"/>
      <c r="L580" s="135"/>
      <c r="M580" s="135"/>
      <c r="N580" s="241"/>
      <c r="O580" s="135"/>
      <c r="P580" s="61"/>
      <c r="Q580" s="61"/>
      <c r="R580" s="61"/>
      <c r="S580" s="61"/>
      <c r="T580" s="61"/>
      <c r="U580" s="80"/>
      <c r="V580" s="80"/>
      <c r="W580" s="80"/>
    </row>
    <row r="581">
      <c r="A581" s="85"/>
      <c r="B581" s="85"/>
      <c r="C581" s="83"/>
      <c r="D581" s="83"/>
      <c r="E581" s="85"/>
      <c r="F581" s="167"/>
      <c r="G581" s="85"/>
      <c r="H581" s="216"/>
      <c r="I581" s="83"/>
      <c r="J581" s="135"/>
      <c r="K581" s="173"/>
      <c r="L581" s="135"/>
      <c r="M581" s="135"/>
      <c r="N581" s="241"/>
      <c r="O581" s="135"/>
      <c r="P581" s="61"/>
      <c r="Q581" s="61"/>
      <c r="R581" s="61"/>
      <c r="S581" s="61"/>
      <c r="T581" s="61"/>
      <c r="U581" s="80"/>
      <c r="V581" s="80"/>
      <c r="W581" s="80"/>
    </row>
    <row r="582">
      <c r="A582" s="85"/>
      <c r="B582" s="85"/>
      <c r="C582" s="83"/>
      <c r="D582" s="83"/>
      <c r="E582" s="85"/>
      <c r="F582" s="167"/>
      <c r="G582" s="85"/>
      <c r="H582" s="216"/>
      <c r="I582" s="83"/>
      <c r="J582" s="135"/>
      <c r="K582" s="173"/>
      <c r="L582" s="135"/>
      <c r="M582" s="135"/>
      <c r="N582" s="241"/>
      <c r="O582" s="135"/>
      <c r="P582" s="61"/>
      <c r="Q582" s="61"/>
      <c r="R582" s="61"/>
      <c r="S582" s="61"/>
      <c r="T582" s="61"/>
      <c r="U582" s="80"/>
      <c r="V582" s="80"/>
      <c r="W582" s="80"/>
    </row>
    <row r="583">
      <c r="A583" s="85"/>
      <c r="B583" s="85"/>
      <c r="C583" s="83"/>
      <c r="D583" s="83"/>
      <c r="E583" s="85"/>
      <c r="F583" s="167"/>
      <c r="G583" s="85"/>
      <c r="H583" s="216"/>
      <c r="I583" s="83"/>
      <c r="J583" s="135"/>
      <c r="K583" s="173"/>
      <c r="L583" s="135"/>
      <c r="M583" s="135"/>
      <c r="N583" s="241"/>
      <c r="O583" s="135"/>
      <c r="P583" s="61"/>
      <c r="Q583" s="61"/>
      <c r="R583" s="61"/>
      <c r="S583" s="61"/>
      <c r="T583" s="61"/>
      <c r="U583" s="80"/>
      <c r="V583" s="80"/>
      <c r="W583" s="80"/>
    </row>
    <row r="584">
      <c r="A584" s="85"/>
      <c r="B584" s="85"/>
      <c r="C584" s="83"/>
      <c r="D584" s="83"/>
      <c r="E584" s="85"/>
      <c r="F584" s="167"/>
      <c r="G584" s="85"/>
      <c r="H584" s="216"/>
      <c r="I584" s="83"/>
      <c r="J584" s="135"/>
      <c r="K584" s="173"/>
      <c r="L584" s="135"/>
      <c r="M584" s="135"/>
      <c r="N584" s="241"/>
      <c r="O584" s="135"/>
      <c r="P584" s="61"/>
      <c r="Q584" s="61"/>
      <c r="R584" s="61"/>
      <c r="S584" s="61"/>
      <c r="T584" s="61"/>
      <c r="U584" s="80"/>
      <c r="V584" s="80"/>
      <c r="W584" s="80"/>
    </row>
    <row r="585">
      <c r="A585" s="85"/>
      <c r="B585" s="85"/>
      <c r="C585" s="83"/>
      <c r="D585" s="83"/>
      <c r="E585" s="85"/>
      <c r="F585" s="167"/>
      <c r="G585" s="85"/>
      <c r="H585" s="216"/>
      <c r="I585" s="83"/>
      <c r="J585" s="135"/>
      <c r="K585" s="173"/>
      <c r="L585" s="135"/>
      <c r="M585" s="135"/>
      <c r="N585" s="241"/>
      <c r="O585" s="135"/>
      <c r="P585" s="61"/>
      <c r="Q585" s="61"/>
      <c r="R585" s="61"/>
      <c r="S585" s="61"/>
      <c r="T585" s="61"/>
      <c r="U585" s="80"/>
      <c r="V585" s="80"/>
      <c r="W585" s="80"/>
    </row>
    <row r="586">
      <c r="A586" s="85"/>
      <c r="B586" s="85"/>
      <c r="C586" s="83"/>
      <c r="D586" s="83"/>
      <c r="E586" s="85"/>
      <c r="F586" s="167"/>
      <c r="G586" s="85"/>
      <c r="H586" s="216"/>
      <c r="I586" s="83"/>
      <c r="J586" s="135"/>
      <c r="K586" s="173"/>
      <c r="L586" s="135"/>
      <c r="M586" s="135"/>
      <c r="N586" s="241"/>
      <c r="O586" s="135"/>
      <c r="P586" s="61"/>
      <c r="Q586" s="61"/>
      <c r="R586" s="61"/>
      <c r="S586" s="61"/>
      <c r="T586" s="61"/>
      <c r="U586" s="80"/>
      <c r="V586" s="80"/>
      <c r="W586" s="80"/>
    </row>
    <row r="587">
      <c r="A587" s="85"/>
      <c r="B587" s="85"/>
      <c r="C587" s="83"/>
      <c r="D587" s="83"/>
      <c r="E587" s="85"/>
      <c r="F587" s="167"/>
      <c r="G587" s="85"/>
      <c r="H587" s="216"/>
      <c r="I587" s="83"/>
      <c r="J587" s="135"/>
      <c r="K587" s="173"/>
      <c r="L587" s="135"/>
      <c r="M587" s="135"/>
      <c r="N587" s="241"/>
      <c r="O587" s="135"/>
      <c r="P587" s="61"/>
      <c r="Q587" s="61"/>
      <c r="R587" s="61"/>
      <c r="S587" s="61"/>
      <c r="T587" s="61"/>
      <c r="U587" s="80"/>
      <c r="V587" s="80"/>
      <c r="W587" s="80"/>
    </row>
    <row r="588">
      <c r="A588" s="85"/>
      <c r="B588" s="85"/>
      <c r="C588" s="83"/>
      <c r="D588" s="83"/>
      <c r="E588" s="85"/>
      <c r="F588" s="167"/>
      <c r="G588" s="85"/>
      <c r="H588" s="216"/>
      <c r="I588" s="83"/>
      <c r="J588" s="135"/>
      <c r="K588" s="173"/>
      <c r="L588" s="135"/>
      <c r="M588" s="135"/>
      <c r="N588" s="241"/>
      <c r="O588" s="135"/>
      <c r="P588" s="61"/>
      <c r="Q588" s="61"/>
      <c r="R588" s="61"/>
      <c r="S588" s="61"/>
      <c r="T588" s="61"/>
      <c r="U588" s="80"/>
      <c r="V588" s="80"/>
      <c r="W588" s="80"/>
    </row>
    <row r="589">
      <c r="A589" s="85"/>
      <c r="B589" s="85"/>
      <c r="C589" s="83"/>
      <c r="D589" s="83"/>
      <c r="E589" s="85"/>
      <c r="F589" s="167"/>
      <c r="G589" s="85"/>
      <c r="H589" s="216"/>
      <c r="I589" s="83"/>
      <c r="J589" s="135"/>
      <c r="K589" s="173"/>
      <c r="L589" s="135"/>
      <c r="M589" s="135"/>
      <c r="N589" s="241"/>
      <c r="O589" s="135"/>
      <c r="P589" s="61"/>
      <c r="Q589" s="61"/>
      <c r="R589" s="61"/>
      <c r="S589" s="61"/>
      <c r="T589" s="61"/>
      <c r="U589" s="80"/>
      <c r="V589" s="80"/>
      <c r="W589" s="80"/>
    </row>
    <row r="590">
      <c r="A590" s="85"/>
      <c r="B590" s="85"/>
      <c r="C590" s="83"/>
      <c r="D590" s="83"/>
      <c r="E590" s="85"/>
      <c r="F590" s="167"/>
      <c r="G590" s="85"/>
      <c r="H590" s="216"/>
      <c r="I590" s="83"/>
      <c r="J590" s="135"/>
      <c r="K590" s="173"/>
      <c r="L590" s="135"/>
      <c r="M590" s="135"/>
      <c r="N590" s="241"/>
      <c r="O590" s="135"/>
      <c r="P590" s="61"/>
      <c r="Q590" s="61"/>
      <c r="R590" s="61"/>
      <c r="S590" s="61"/>
      <c r="T590" s="61"/>
      <c r="U590" s="80"/>
      <c r="V590" s="80"/>
      <c r="W590" s="80"/>
    </row>
    <row r="591">
      <c r="A591" s="85"/>
      <c r="B591" s="85"/>
      <c r="C591" s="83"/>
      <c r="D591" s="83"/>
      <c r="E591" s="85"/>
      <c r="F591" s="167"/>
      <c r="G591" s="85"/>
      <c r="H591" s="216"/>
      <c r="I591" s="83"/>
      <c r="J591" s="135"/>
      <c r="K591" s="173"/>
      <c r="L591" s="135"/>
      <c r="M591" s="135"/>
      <c r="N591" s="241"/>
      <c r="O591" s="135"/>
      <c r="P591" s="61"/>
      <c r="Q591" s="61"/>
      <c r="R591" s="61"/>
      <c r="S591" s="61"/>
      <c r="T591" s="61"/>
      <c r="U591" s="80"/>
      <c r="V591" s="80"/>
      <c r="W591" s="80"/>
    </row>
    <row r="592">
      <c r="A592" s="85"/>
      <c r="B592" s="85"/>
      <c r="C592" s="83"/>
      <c r="D592" s="83"/>
      <c r="E592" s="85"/>
      <c r="F592" s="167"/>
      <c r="G592" s="85"/>
      <c r="H592" s="216"/>
      <c r="I592" s="83"/>
      <c r="J592" s="135"/>
      <c r="K592" s="173"/>
      <c r="L592" s="135"/>
      <c r="M592" s="135"/>
      <c r="N592" s="241"/>
      <c r="O592" s="135"/>
      <c r="P592" s="61"/>
      <c r="Q592" s="61"/>
      <c r="R592" s="61"/>
      <c r="S592" s="61"/>
      <c r="T592" s="61"/>
      <c r="U592" s="80"/>
      <c r="V592" s="80"/>
      <c r="W592" s="80"/>
    </row>
    <row r="593">
      <c r="A593" s="85"/>
      <c r="B593" s="85"/>
      <c r="C593" s="83"/>
      <c r="D593" s="83"/>
      <c r="E593" s="85"/>
      <c r="F593" s="167"/>
      <c r="G593" s="85"/>
      <c r="H593" s="216"/>
      <c r="I593" s="83"/>
      <c r="J593" s="135"/>
      <c r="K593" s="173"/>
      <c r="L593" s="135"/>
      <c r="M593" s="135"/>
      <c r="N593" s="241"/>
      <c r="O593" s="135"/>
      <c r="P593" s="61"/>
      <c r="Q593" s="61"/>
      <c r="R593" s="61"/>
      <c r="S593" s="61"/>
      <c r="T593" s="61"/>
      <c r="U593" s="80"/>
      <c r="V593" s="80"/>
      <c r="W593" s="80"/>
    </row>
    <row r="594">
      <c r="A594" s="85"/>
      <c r="B594" s="85"/>
      <c r="C594" s="83"/>
      <c r="D594" s="83"/>
      <c r="E594" s="85"/>
      <c r="F594" s="167"/>
      <c r="G594" s="85"/>
      <c r="H594" s="216"/>
      <c r="I594" s="83"/>
      <c r="J594" s="135"/>
      <c r="K594" s="173"/>
      <c r="L594" s="135"/>
      <c r="M594" s="135"/>
      <c r="N594" s="241"/>
      <c r="O594" s="135"/>
      <c r="P594" s="61"/>
      <c r="Q594" s="61"/>
      <c r="R594" s="61"/>
      <c r="S594" s="61"/>
      <c r="T594" s="61"/>
      <c r="U594" s="80"/>
      <c r="V594" s="80"/>
      <c r="W594" s="80"/>
    </row>
    <row r="595">
      <c r="A595" s="85"/>
      <c r="B595" s="85"/>
      <c r="C595" s="83"/>
      <c r="D595" s="83"/>
      <c r="E595" s="85"/>
      <c r="F595" s="167"/>
      <c r="G595" s="85"/>
      <c r="H595" s="216"/>
      <c r="I595" s="83"/>
      <c r="J595" s="135"/>
      <c r="K595" s="173"/>
      <c r="L595" s="135"/>
      <c r="M595" s="135"/>
      <c r="N595" s="241"/>
      <c r="O595" s="135"/>
      <c r="P595" s="61"/>
      <c r="Q595" s="61"/>
      <c r="R595" s="61"/>
      <c r="S595" s="61"/>
      <c r="T595" s="61"/>
      <c r="U595" s="80"/>
      <c r="V595" s="80"/>
      <c r="W595" s="80"/>
    </row>
    <row r="596">
      <c r="A596" s="85"/>
      <c r="B596" s="85"/>
      <c r="C596" s="83"/>
      <c r="D596" s="83"/>
      <c r="E596" s="85"/>
      <c r="F596" s="167"/>
      <c r="G596" s="85"/>
      <c r="H596" s="216"/>
      <c r="I596" s="83"/>
      <c r="J596" s="135"/>
      <c r="K596" s="173"/>
      <c r="L596" s="135"/>
      <c r="M596" s="135"/>
      <c r="N596" s="241"/>
      <c r="O596" s="135"/>
      <c r="P596" s="61"/>
      <c r="Q596" s="61"/>
      <c r="R596" s="61"/>
      <c r="S596" s="61"/>
      <c r="T596" s="61"/>
      <c r="U596" s="80"/>
      <c r="V596" s="80"/>
      <c r="W596" s="80"/>
    </row>
    <row r="597">
      <c r="A597" s="85"/>
      <c r="B597" s="85"/>
      <c r="C597" s="83"/>
      <c r="D597" s="83"/>
      <c r="E597" s="85"/>
      <c r="F597" s="167"/>
      <c r="G597" s="85"/>
      <c r="H597" s="216"/>
      <c r="I597" s="83"/>
      <c r="J597" s="135"/>
      <c r="K597" s="173"/>
      <c r="L597" s="135"/>
      <c r="M597" s="135"/>
      <c r="N597" s="241"/>
      <c r="O597" s="135"/>
      <c r="P597" s="61"/>
      <c r="Q597" s="61"/>
      <c r="R597" s="61"/>
      <c r="S597" s="61"/>
      <c r="T597" s="61"/>
      <c r="U597" s="80"/>
      <c r="V597" s="80"/>
      <c r="W597" s="80"/>
    </row>
    <row r="598">
      <c r="A598" s="85"/>
      <c r="B598" s="85"/>
      <c r="C598" s="83"/>
      <c r="D598" s="83"/>
      <c r="E598" s="85"/>
      <c r="F598" s="167"/>
      <c r="G598" s="85"/>
      <c r="H598" s="216"/>
      <c r="I598" s="83"/>
      <c r="J598" s="135"/>
      <c r="K598" s="173"/>
      <c r="L598" s="135"/>
      <c r="M598" s="135"/>
      <c r="N598" s="241"/>
      <c r="O598" s="135"/>
      <c r="P598" s="61"/>
      <c r="Q598" s="61"/>
      <c r="R598" s="61"/>
      <c r="S598" s="61"/>
      <c r="T598" s="61"/>
      <c r="U598" s="80"/>
      <c r="V598" s="80"/>
      <c r="W598" s="80"/>
    </row>
    <row r="599">
      <c r="A599" s="85"/>
      <c r="B599" s="85"/>
      <c r="C599" s="83"/>
      <c r="D599" s="83"/>
      <c r="E599" s="85"/>
      <c r="F599" s="167"/>
      <c r="G599" s="85"/>
      <c r="H599" s="216"/>
      <c r="I599" s="83"/>
      <c r="J599" s="135"/>
      <c r="K599" s="173"/>
      <c r="L599" s="135"/>
      <c r="M599" s="135"/>
      <c r="N599" s="241"/>
      <c r="O599" s="135"/>
      <c r="P599" s="61"/>
      <c r="Q599" s="61"/>
      <c r="R599" s="61"/>
      <c r="S599" s="61"/>
      <c r="T599" s="61"/>
      <c r="U599" s="80"/>
      <c r="V599" s="80"/>
      <c r="W599" s="80"/>
    </row>
    <row r="600">
      <c r="A600" s="85"/>
      <c r="B600" s="85"/>
      <c r="C600" s="83"/>
      <c r="D600" s="83"/>
      <c r="E600" s="85"/>
      <c r="F600" s="167"/>
      <c r="G600" s="85"/>
      <c r="H600" s="216"/>
      <c r="I600" s="83"/>
      <c r="J600" s="135"/>
      <c r="K600" s="173"/>
      <c r="L600" s="135"/>
      <c r="M600" s="135"/>
      <c r="N600" s="241"/>
      <c r="O600" s="135"/>
      <c r="P600" s="61"/>
      <c r="Q600" s="61"/>
      <c r="R600" s="61"/>
      <c r="S600" s="61"/>
      <c r="T600" s="61"/>
      <c r="U600" s="80"/>
      <c r="V600" s="80"/>
      <c r="W600" s="80"/>
    </row>
    <row r="601">
      <c r="A601" s="85"/>
      <c r="B601" s="85"/>
      <c r="C601" s="83"/>
      <c r="D601" s="83"/>
      <c r="E601" s="85"/>
      <c r="F601" s="167"/>
      <c r="G601" s="85"/>
      <c r="H601" s="216"/>
      <c r="I601" s="83"/>
      <c r="J601" s="135"/>
      <c r="K601" s="173"/>
      <c r="L601" s="135"/>
      <c r="M601" s="135"/>
      <c r="N601" s="241"/>
      <c r="O601" s="135"/>
      <c r="P601" s="61"/>
      <c r="Q601" s="61"/>
      <c r="R601" s="61"/>
      <c r="S601" s="61"/>
      <c r="T601" s="61"/>
      <c r="U601" s="80"/>
      <c r="V601" s="80"/>
      <c r="W601" s="80"/>
    </row>
    <row r="602">
      <c r="A602" s="85"/>
      <c r="B602" s="85"/>
      <c r="C602" s="83"/>
      <c r="D602" s="83"/>
      <c r="E602" s="85"/>
      <c r="F602" s="167"/>
      <c r="G602" s="85"/>
      <c r="H602" s="216"/>
      <c r="I602" s="83"/>
      <c r="J602" s="135"/>
      <c r="K602" s="173"/>
      <c r="L602" s="135"/>
      <c r="M602" s="135"/>
      <c r="N602" s="241"/>
      <c r="O602" s="135"/>
      <c r="P602" s="61"/>
      <c r="Q602" s="61"/>
      <c r="R602" s="61"/>
      <c r="S602" s="61"/>
      <c r="T602" s="61"/>
      <c r="U602" s="80"/>
      <c r="V602" s="80"/>
      <c r="W602" s="80"/>
    </row>
    <row r="603">
      <c r="A603" s="85"/>
      <c r="B603" s="85"/>
      <c r="C603" s="83"/>
      <c r="D603" s="83"/>
      <c r="E603" s="85"/>
      <c r="F603" s="167"/>
      <c r="G603" s="85"/>
      <c r="H603" s="216"/>
      <c r="I603" s="83"/>
      <c r="J603" s="135"/>
      <c r="K603" s="173"/>
      <c r="L603" s="135"/>
      <c r="M603" s="135"/>
      <c r="N603" s="241"/>
      <c r="O603" s="135"/>
      <c r="P603" s="61"/>
      <c r="Q603" s="61"/>
      <c r="R603" s="61"/>
      <c r="S603" s="61"/>
      <c r="T603" s="61"/>
      <c r="U603" s="80"/>
      <c r="V603" s="80"/>
      <c r="W603" s="80"/>
    </row>
    <row r="604">
      <c r="A604" s="85"/>
      <c r="B604" s="85"/>
      <c r="C604" s="83"/>
      <c r="D604" s="83"/>
      <c r="E604" s="85"/>
      <c r="F604" s="167"/>
      <c r="G604" s="85"/>
      <c r="H604" s="216"/>
      <c r="I604" s="83"/>
      <c r="J604" s="135"/>
      <c r="K604" s="173"/>
      <c r="L604" s="135"/>
      <c r="M604" s="135"/>
      <c r="N604" s="241"/>
      <c r="O604" s="135"/>
      <c r="P604" s="61"/>
      <c r="Q604" s="61"/>
      <c r="R604" s="61"/>
      <c r="S604" s="61"/>
      <c r="T604" s="61"/>
      <c r="U604" s="80"/>
      <c r="V604" s="80"/>
      <c r="W604" s="80"/>
    </row>
    <row r="605">
      <c r="A605" s="85"/>
      <c r="B605" s="85"/>
      <c r="C605" s="83"/>
      <c r="D605" s="83"/>
      <c r="E605" s="85"/>
      <c r="F605" s="167"/>
      <c r="G605" s="85"/>
      <c r="H605" s="216"/>
      <c r="I605" s="83"/>
      <c r="J605" s="135"/>
      <c r="K605" s="173"/>
      <c r="L605" s="135"/>
      <c r="M605" s="135"/>
      <c r="N605" s="241"/>
      <c r="O605" s="135"/>
      <c r="P605" s="61"/>
      <c r="Q605" s="61"/>
      <c r="R605" s="61"/>
      <c r="S605" s="61"/>
      <c r="T605" s="61"/>
      <c r="U605" s="80"/>
      <c r="V605" s="80"/>
      <c r="W605" s="80"/>
    </row>
    <row r="606">
      <c r="A606" s="85"/>
      <c r="B606" s="85"/>
      <c r="C606" s="83"/>
      <c r="D606" s="83"/>
      <c r="E606" s="85"/>
      <c r="F606" s="167"/>
      <c r="G606" s="85"/>
      <c r="H606" s="216"/>
      <c r="I606" s="83"/>
      <c r="J606" s="135"/>
      <c r="K606" s="173"/>
      <c r="L606" s="135"/>
      <c r="M606" s="135"/>
      <c r="N606" s="241"/>
      <c r="O606" s="135"/>
      <c r="P606" s="61"/>
      <c r="Q606" s="61"/>
      <c r="R606" s="61"/>
      <c r="S606" s="61"/>
      <c r="T606" s="61"/>
      <c r="U606" s="80"/>
      <c r="V606" s="80"/>
      <c r="W606" s="80"/>
    </row>
    <row r="607">
      <c r="A607" s="85"/>
      <c r="B607" s="85"/>
      <c r="C607" s="83"/>
      <c r="D607" s="83"/>
      <c r="E607" s="85"/>
      <c r="F607" s="167"/>
      <c r="G607" s="85"/>
      <c r="H607" s="216"/>
      <c r="I607" s="83"/>
      <c r="J607" s="135"/>
      <c r="K607" s="173"/>
      <c r="L607" s="135"/>
      <c r="M607" s="135"/>
      <c r="N607" s="241"/>
      <c r="O607" s="135"/>
      <c r="P607" s="61"/>
      <c r="Q607" s="61"/>
      <c r="R607" s="61"/>
      <c r="S607" s="61"/>
      <c r="T607" s="61"/>
      <c r="U607" s="80"/>
      <c r="V607" s="80"/>
      <c r="W607" s="80"/>
    </row>
    <row r="608">
      <c r="A608" s="85"/>
      <c r="B608" s="85"/>
      <c r="C608" s="83"/>
      <c r="D608" s="83"/>
      <c r="E608" s="85"/>
      <c r="F608" s="167"/>
      <c r="G608" s="85"/>
      <c r="H608" s="216"/>
      <c r="I608" s="83"/>
      <c r="J608" s="135"/>
      <c r="K608" s="173"/>
      <c r="L608" s="135"/>
      <c r="M608" s="135"/>
      <c r="N608" s="241"/>
      <c r="O608" s="135"/>
      <c r="P608" s="61"/>
      <c r="Q608" s="61"/>
      <c r="R608" s="61"/>
      <c r="S608" s="61"/>
      <c r="T608" s="61"/>
      <c r="U608" s="80"/>
      <c r="V608" s="80"/>
      <c r="W608" s="80"/>
    </row>
    <row r="609">
      <c r="A609" s="85"/>
      <c r="B609" s="85"/>
      <c r="C609" s="83"/>
      <c r="D609" s="83"/>
      <c r="E609" s="85"/>
      <c r="F609" s="167"/>
      <c r="G609" s="85"/>
      <c r="H609" s="216"/>
      <c r="I609" s="83"/>
      <c r="J609" s="135"/>
      <c r="K609" s="173"/>
      <c r="L609" s="135"/>
      <c r="M609" s="135"/>
      <c r="N609" s="241"/>
      <c r="O609" s="135"/>
      <c r="P609" s="61"/>
      <c r="Q609" s="61"/>
      <c r="R609" s="61"/>
      <c r="S609" s="61"/>
      <c r="T609" s="61"/>
      <c r="U609" s="80"/>
      <c r="V609" s="80"/>
      <c r="W609" s="80"/>
    </row>
    <row r="610">
      <c r="A610" s="85"/>
      <c r="B610" s="85"/>
      <c r="C610" s="83"/>
      <c r="D610" s="83"/>
      <c r="E610" s="85"/>
      <c r="F610" s="167"/>
      <c r="G610" s="85"/>
      <c r="H610" s="216"/>
      <c r="I610" s="83"/>
      <c r="J610" s="135"/>
      <c r="K610" s="173"/>
      <c r="L610" s="135"/>
      <c r="M610" s="135"/>
      <c r="N610" s="241"/>
      <c r="O610" s="135"/>
      <c r="P610" s="61"/>
      <c r="Q610" s="61"/>
      <c r="R610" s="61"/>
      <c r="S610" s="61"/>
      <c r="T610" s="61"/>
      <c r="U610" s="80"/>
      <c r="V610" s="80"/>
      <c r="W610" s="80"/>
    </row>
    <row r="611">
      <c r="A611" s="85"/>
      <c r="B611" s="85"/>
      <c r="C611" s="83"/>
      <c r="D611" s="83"/>
      <c r="E611" s="85"/>
      <c r="F611" s="167"/>
      <c r="G611" s="85"/>
      <c r="H611" s="216"/>
      <c r="I611" s="83"/>
      <c r="J611" s="135"/>
      <c r="K611" s="173"/>
      <c r="L611" s="135"/>
      <c r="M611" s="135"/>
      <c r="N611" s="241"/>
      <c r="O611" s="135"/>
      <c r="P611" s="61"/>
      <c r="Q611" s="61"/>
      <c r="R611" s="61"/>
      <c r="S611" s="61"/>
      <c r="T611" s="61"/>
      <c r="U611" s="80"/>
      <c r="V611" s="80"/>
      <c r="W611" s="80"/>
    </row>
    <row r="612">
      <c r="A612" s="85"/>
      <c r="B612" s="85"/>
      <c r="C612" s="83"/>
      <c r="D612" s="83"/>
      <c r="E612" s="85"/>
      <c r="F612" s="167"/>
      <c r="G612" s="85"/>
      <c r="H612" s="216"/>
      <c r="I612" s="83"/>
      <c r="J612" s="135"/>
      <c r="K612" s="173"/>
      <c r="L612" s="135"/>
      <c r="M612" s="135"/>
      <c r="N612" s="241"/>
      <c r="O612" s="135"/>
      <c r="P612" s="61"/>
      <c r="Q612" s="61"/>
      <c r="R612" s="61"/>
      <c r="S612" s="61"/>
      <c r="T612" s="61"/>
      <c r="U612" s="80"/>
      <c r="V612" s="80"/>
      <c r="W612" s="80"/>
    </row>
    <row r="613">
      <c r="A613" s="85"/>
      <c r="B613" s="85"/>
      <c r="C613" s="83"/>
      <c r="D613" s="83"/>
      <c r="E613" s="85"/>
      <c r="F613" s="167"/>
      <c r="G613" s="85"/>
      <c r="H613" s="216"/>
      <c r="I613" s="83"/>
      <c r="J613" s="135"/>
      <c r="K613" s="173"/>
      <c r="L613" s="135"/>
      <c r="M613" s="135"/>
      <c r="N613" s="241"/>
      <c r="O613" s="135"/>
      <c r="P613" s="61"/>
      <c r="Q613" s="61"/>
      <c r="R613" s="61"/>
      <c r="S613" s="61"/>
      <c r="T613" s="61"/>
      <c r="U613" s="80"/>
      <c r="V613" s="80"/>
      <c r="W613" s="80"/>
    </row>
    <row r="614">
      <c r="A614" s="85"/>
      <c r="B614" s="85"/>
      <c r="C614" s="83"/>
      <c r="D614" s="83"/>
      <c r="E614" s="85"/>
      <c r="F614" s="167"/>
      <c r="G614" s="85"/>
      <c r="H614" s="216"/>
      <c r="I614" s="83"/>
      <c r="J614" s="135"/>
      <c r="K614" s="173"/>
      <c r="L614" s="135"/>
      <c r="M614" s="135"/>
      <c r="N614" s="241"/>
      <c r="O614" s="135"/>
      <c r="P614" s="61"/>
      <c r="Q614" s="61"/>
      <c r="R614" s="61"/>
      <c r="S614" s="61"/>
      <c r="T614" s="61"/>
      <c r="U614" s="80"/>
      <c r="V614" s="80"/>
      <c r="W614" s="80"/>
    </row>
    <row r="615">
      <c r="A615" s="85"/>
      <c r="B615" s="85"/>
      <c r="C615" s="83"/>
      <c r="D615" s="83"/>
      <c r="E615" s="85"/>
      <c r="F615" s="167"/>
      <c r="G615" s="85"/>
      <c r="H615" s="216"/>
      <c r="I615" s="83"/>
      <c r="J615" s="135"/>
      <c r="K615" s="173"/>
      <c r="L615" s="135"/>
      <c r="M615" s="135"/>
      <c r="N615" s="241"/>
      <c r="O615" s="135"/>
      <c r="P615" s="61"/>
      <c r="Q615" s="61"/>
      <c r="R615" s="61"/>
      <c r="S615" s="61"/>
      <c r="T615" s="61"/>
      <c r="U615" s="80"/>
      <c r="V615" s="80"/>
      <c r="W615" s="80"/>
    </row>
    <row r="616">
      <c r="A616" s="85"/>
      <c r="B616" s="85"/>
      <c r="C616" s="83"/>
      <c r="D616" s="83"/>
      <c r="E616" s="85"/>
      <c r="F616" s="167"/>
      <c r="G616" s="85"/>
      <c r="H616" s="216"/>
      <c r="I616" s="83"/>
      <c r="J616" s="135"/>
      <c r="K616" s="173"/>
      <c r="L616" s="135"/>
      <c r="M616" s="135"/>
      <c r="N616" s="241"/>
      <c r="O616" s="135"/>
      <c r="P616" s="61"/>
      <c r="Q616" s="61"/>
      <c r="R616" s="61"/>
      <c r="S616" s="61"/>
      <c r="T616" s="61"/>
      <c r="U616" s="80"/>
      <c r="V616" s="80"/>
      <c r="W616" s="80"/>
    </row>
    <row r="617">
      <c r="A617" s="85"/>
      <c r="B617" s="85"/>
      <c r="C617" s="83"/>
      <c r="D617" s="83"/>
      <c r="E617" s="85"/>
      <c r="F617" s="167"/>
      <c r="G617" s="85"/>
      <c r="H617" s="216"/>
      <c r="I617" s="83"/>
      <c r="J617" s="135"/>
      <c r="K617" s="173"/>
      <c r="L617" s="135"/>
      <c r="M617" s="135"/>
      <c r="N617" s="241"/>
      <c r="O617" s="135"/>
      <c r="P617" s="61"/>
      <c r="Q617" s="61"/>
      <c r="R617" s="61"/>
      <c r="S617" s="61"/>
      <c r="T617" s="61"/>
      <c r="U617" s="80"/>
      <c r="V617" s="80"/>
      <c r="W617" s="80"/>
    </row>
    <row r="618">
      <c r="A618" s="85"/>
      <c r="B618" s="85"/>
      <c r="C618" s="83"/>
      <c r="D618" s="83"/>
      <c r="E618" s="85"/>
      <c r="F618" s="167"/>
      <c r="G618" s="85"/>
      <c r="H618" s="216"/>
      <c r="I618" s="83"/>
      <c r="J618" s="135"/>
      <c r="K618" s="173"/>
      <c r="L618" s="135"/>
      <c r="M618" s="135"/>
      <c r="N618" s="241"/>
      <c r="O618" s="135"/>
      <c r="P618" s="61"/>
      <c r="Q618" s="61"/>
      <c r="R618" s="61"/>
      <c r="S618" s="61"/>
      <c r="T618" s="61"/>
      <c r="U618" s="80"/>
      <c r="V618" s="80"/>
      <c r="W618" s="80"/>
    </row>
    <row r="619">
      <c r="A619" s="85"/>
      <c r="B619" s="85"/>
      <c r="C619" s="83"/>
      <c r="D619" s="83"/>
      <c r="E619" s="85"/>
      <c r="F619" s="167"/>
      <c r="G619" s="85"/>
      <c r="H619" s="216"/>
      <c r="I619" s="83"/>
      <c r="J619" s="135"/>
      <c r="K619" s="173"/>
      <c r="L619" s="135"/>
      <c r="M619" s="135"/>
      <c r="N619" s="241"/>
      <c r="O619" s="135"/>
      <c r="P619" s="61"/>
      <c r="Q619" s="61"/>
      <c r="R619" s="61"/>
      <c r="S619" s="61"/>
      <c r="T619" s="61"/>
      <c r="U619" s="80"/>
      <c r="V619" s="80"/>
      <c r="W619" s="80"/>
    </row>
    <row r="620">
      <c r="A620" s="85"/>
      <c r="B620" s="85"/>
      <c r="C620" s="83"/>
      <c r="D620" s="83"/>
      <c r="E620" s="85"/>
      <c r="F620" s="167"/>
      <c r="G620" s="85"/>
      <c r="H620" s="216"/>
      <c r="I620" s="83"/>
      <c r="J620" s="135"/>
      <c r="K620" s="173"/>
      <c r="L620" s="135"/>
      <c r="M620" s="135"/>
      <c r="N620" s="241"/>
      <c r="O620" s="135"/>
      <c r="P620" s="61"/>
      <c r="Q620" s="61"/>
      <c r="R620" s="61"/>
      <c r="S620" s="61"/>
      <c r="T620" s="61"/>
      <c r="U620" s="80"/>
      <c r="V620" s="80"/>
      <c r="W620" s="80"/>
    </row>
    <row r="621">
      <c r="A621" s="85"/>
      <c r="B621" s="85"/>
      <c r="C621" s="83"/>
      <c r="D621" s="83"/>
      <c r="E621" s="85"/>
      <c r="F621" s="167"/>
      <c r="G621" s="85"/>
      <c r="H621" s="216"/>
      <c r="I621" s="83"/>
      <c r="J621" s="135"/>
      <c r="K621" s="173"/>
      <c r="L621" s="135"/>
      <c r="M621" s="135"/>
      <c r="N621" s="241"/>
      <c r="O621" s="135"/>
      <c r="P621" s="61"/>
      <c r="Q621" s="61"/>
      <c r="R621" s="61"/>
      <c r="S621" s="61"/>
      <c r="T621" s="61"/>
      <c r="U621" s="80"/>
      <c r="V621" s="80"/>
      <c r="W621" s="80"/>
    </row>
    <row r="622">
      <c r="A622" s="85"/>
      <c r="B622" s="85"/>
      <c r="C622" s="83"/>
      <c r="D622" s="83"/>
      <c r="E622" s="85"/>
      <c r="F622" s="167"/>
      <c r="G622" s="85"/>
      <c r="H622" s="216"/>
      <c r="I622" s="83"/>
      <c r="J622" s="135"/>
      <c r="K622" s="173"/>
      <c r="L622" s="135"/>
      <c r="M622" s="135"/>
      <c r="N622" s="241"/>
      <c r="O622" s="135"/>
      <c r="P622" s="61"/>
      <c r="Q622" s="61"/>
      <c r="R622" s="61"/>
      <c r="S622" s="61"/>
      <c r="T622" s="61"/>
      <c r="U622" s="80"/>
      <c r="V622" s="80"/>
      <c r="W622" s="80"/>
    </row>
    <row r="623">
      <c r="A623" s="85"/>
      <c r="B623" s="85"/>
      <c r="C623" s="83"/>
      <c r="D623" s="83"/>
      <c r="E623" s="85"/>
      <c r="F623" s="167"/>
      <c r="G623" s="85"/>
      <c r="H623" s="216"/>
      <c r="I623" s="83"/>
      <c r="J623" s="135"/>
      <c r="K623" s="173"/>
      <c r="L623" s="135"/>
      <c r="M623" s="135"/>
      <c r="N623" s="241"/>
      <c r="O623" s="135"/>
      <c r="P623" s="61"/>
      <c r="Q623" s="61"/>
      <c r="R623" s="61"/>
      <c r="S623" s="61"/>
      <c r="T623" s="61"/>
      <c r="U623" s="80"/>
      <c r="V623" s="80"/>
      <c r="W623" s="80"/>
    </row>
    <row r="624">
      <c r="A624" s="85"/>
      <c r="B624" s="85"/>
      <c r="C624" s="83"/>
      <c r="D624" s="83"/>
      <c r="E624" s="85"/>
      <c r="F624" s="167"/>
      <c r="G624" s="85"/>
      <c r="H624" s="216"/>
      <c r="I624" s="83"/>
      <c r="J624" s="135"/>
      <c r="K624" s="173"/>
      <c r="L624" s="135"/>
      <c r="M624" s="135"/>
      <c r="N624" s="241"/>
      <c r="O624" s="135"/>
      <c r="P624" s="61"/>
      <c r="Q624" s="61"/>
      <c r="R624" s="61"/>
      <c r="S624" s="61"/>
      <c r="T624" s="61"/>
      <c r="U624" s="80"/>
      <c r="V624" s="80"/>
      <c r="W624" s="80"/>
    </row>
    <row r="625">
      <c r="A625" s="85"/>
      <c r="B625" s="85"/>
      <c r="C625" s="83"/>
      <c r="D625" s="83"/>
      <c r="E625" s="85"/>
      <c r="F625" s="167"/>
      <c r="G625" s="85"/>
      <c r="H625" s="216"/>
      <c r="I625" s="83"/>
      <c r="J625" s="135"/>
      <c r="K625" s="173"/>
      <c r="L625" s="135"/>
      <c r="M625" s="135"/>
      <c r="N625" s="241"/>
      <c r="O625" s="135"/>
      <c r="P625" s="61"/>
      <c r="Q625" s="61"/>
      <c r="R625" s="61"/>
      <c r="S625" s="61"/>
      <c r="T625" s="61"/>
      <c r="U625" s="80"/>
      <c r="V625" s="80"/>
      <c r="W625" s="80"/>
    </row>
    <row r="626">
      <c r="A626" s="85"/>
      <c r="B626" s="85"/>
      <c r="C626" s="83"/>
      <c r="D626" s="83"/>
      <c r="E626" s="85"/>
      <c r="F626" s="167"/>
      <c r="G626" s="85"/>
      <c r="H626" s="216"/>
      <c r="I626" s="83"/>
      <c r="J626" s="135"/>
      <c r="K626" s="173"/>
      <c r="L626" s="135"/>
      <c r="M626" s="135"/>
      <c r="N626" s="241"/>
      <c r="O626" s="135"/>
      <c r="P626" s="61"/>
      <c r="Q626" s="61"/>
      <c r="R626" s="61"/>
      <c r="S626" s="61"/>
      <c r="T626" s="61"/>
      <c r="U626" s="80"/>
      <c r="V626" s="80"/>
      <c r="W626" s="80"/>
    </row>
    <row r="627">
      <c r="A627" s="85"/>
      <c r="B627" s="85"/>
      <c r="C627" s="83"/>
      <c r="D627" s="83"/>
      <c r="E627" s="85"/>
      <c r="F627" s="167"/>
      <c r="G627" s="85"/>
      <c r="H627" s="216"/>
      <c r="I627" s="83"/>
      <c r="J627" s="135"/>
      <c r="K627" s="173"/>
      <c r="L627" s="135"/>
      <c r="M627" s="135"/>
      <c r="N627" s="241"/>
      <c r="O627" s="135"/>
      <c r="P627" s="61"/>
      <c r="Q627" s="61"/>
      <c r="R627" s="61"/>
      <c r="S627" s="61"/>
      <c r="T627" s="61"/>
      <c r="U627" s="80"/>
      <c r="V627" s="80"/>
      <c r="W627" s="80"/>
    </row>
    <row r="628">
      <c r="A628" s="85"/>
      <c r="B628" s="85"/>
      <c r="C628" s="83"/>
      <c r="D628" s="83"/>
      <c r="E628" s="85"/>
      <c r="F628" s="167"/>
      <c r="G628" s="85"/>
      <c r="H628" s="216"/>
      <c r="I628" s="83"/>
      <c r="J628" s="135"/>
      <c r="K628" s="173"/>
      <c r="L628" s="135"/>
      <c r="M628" s="135"/>
      <c r="N628" s="241"/>
      <c r="O628" s="135"/>
      <c r="P628" s="61"/>
      <c r="Q628" s="61"/>
      <c r="R628" s="61"/>
      <c r="S628" s="61"/>
      <c r="T628" s="61"/>
      <c r="U628" s="80"/>
      <c r="V628" s="80"/>
      <c r="W628" s="80"/>
    </row>
    <row r="629">
      <c r="A629" s="85"/>
      <c r="B629" s="85"/>
      <c r="C629" s="83"/>
      <c r="D629" s="83"/>
      <c r="E629" s="85"/>
      <c r="F629" s="167"/>
      <c r="G629" s="85"/>
      <c r="H629" s="216"/>
      <c r="I629" s="83"/>
      <c r="J629" s="135"/>
      <c r="K629" s="173"/>
      <c r="L629" s="135"/>
      <c r="M629" s="135"/>
      <c r="N629" s="241"/>
      <c r="O629" s="135"/>
      <c r="P629" s="61"/>
      <c r="Q629" s="61"/>
      <c r="R629" s="61"/>
      <c r="S629" s="61"/>
      <c r="T629" s="61"/>
      <c r="U629" s="80"/>
      <c r="V629" s="80"/>
      <c r="W629" s="80"/>
    </row>
    <row r="630">
      <c r="A630" s="85"/>
      <c r="B630" s="85"/>
      <c r="C630" s="83"/>
      <c r="D630" s="83"/>
      <c r="E630" s="85"/>
      <c r="F630" s="167"/>
      <c r="G630" s="85"/>
      <c r="H630" s="216"/>
      <c r="I630" s="83"/>
      <c r="J630" s="135"/>
      <c r="K630" s="173"/>
      <c r="L630" s="135"/>
      <c r="M630" s="135"/>
      <c r="N630" s="241"/>
      <c r="O630" s="135"/>
      <c r="P630" s="61"/>
      <c r="Q630" s="61"/>
      <c r="R630" s="61"/>
      <c r="S630" s="61"/>
      <c r="T630" s="61"/>
      <c r="U630" s="80"/>
      <c r="V630" s="80"/>
      <c r="W630" s="80"/>
    </row>
    <row r="631">
      <c r="A631" s="85"/>
      <c r="B631" s="85"/>
      <c r="C631" s="83"/>
      <c r="D631" s="83"/>
      <c r="E631" s="85"/>
      <c r="F631" s="167"/>
      <c r="G631" s="85"/>
      <c r="H631" s="216"/>
      <c r="I631" s="83"/>
      <c r="J631" s="135"/>
      <c r="K631" s="173"/>
      <c r="L631" s="135"/>
      <c r="M631" s="135"/>
      <c r="N631" s="241"/>
      <c r="O631" s="135"/>
      <c r="P631" s="61"/>
      <c r="Q631" s="61"/>
      <c r="R631" s="61"/>
      <c r="S631" s="61"/>
      <c r="T631" s="61"/>
      <c r="U631" s="80"/>
      <c r="V631" s="80"/>
      <c r="W631" s="80"/>
    </row>
    <row r="632">
      <c r="A632" s="85"/>
      <c r="B632" s="85"/>
      <c r="C632" s="83"/>
      <c r="D632" s="83"/>
      <c r="E632" s="85"/>
      <c r="F632" s="167"/>
      <c r="G632" s="85"/>
      <c r="H632" s="216"/>
      <c r="I632" s="83"/>
      <c r="J632" s="135"/>
      <c r="K632" s="173"/>
      <c r="L632" s="135"/>
      <c r="M632" s="135"/>
      <c r="N632" s="241"/>
      <c r="O632" s="135"/>
      <c r="P632" s="61"/>
      <c r="Q632" s="61"/>
      <c r="R632" s="61"/>
      <c r="S632" s="61"/>
      <c r="T632" s="61"/>
      <c r="U632" s="80"/>
      <c r="V632" s="80"/>
      <c r="W632" s="80"/>
    </row>
    <row r="633">
      <c r="A633" s="85"/>
      <c r="B633" s="85"/>
      <c r="C633" s="83"/>
      <c r="D633" s="83"/>
      <c r="E633" s="85"/>
      <c r="F633" s="167"/>
      <c r="G633" s="85"/>
      <c r="H633" s="216"/>
      <c r="I633" s="83"/>
      <c r="J633" s="135"/>
      <c r="K633" s="173"/>
      <c r="L633" s="135"/>
      <c r="M633" s="135"/>
      <c r="N633" s="241"/>
      <c r="O633" s="135"/>
      <c r="P633" s="61"/>
      <c r="Q633" s="61"/>
      <c r="R633" s="61"/>
      <c r="S633" s="61"/>
      <c r="T633" s="61"/>
      <c r="U633" s="80"/>
      <c r="V633" s="80"/>
      <c r="W633" s="80"/>
    </row>
    <row r="634">
      <c r="A634" s="85"/>
      <c r="B634" s="85"/>
      <c r="C634" s="83"/>
      <c r="D634" s="83"/>
      <c r="E634" s="85"/>
      <c r="F634" s="167"/>
      <c r="G634" s="85"/>
      <c r="H634" s="216"/>
      <c r="I634" s="83"/>
      <c r="J634" s="135"/>
      <c r="K634" s="173"/>
      <c r="L634" s="135"/>
      <c r="M634" s="135"/>
      <c r="N634" s="241"/>
      <c r="O634" s="135"/>
      <c r="P634" s="61"/>
      <c r="Q634" s="61"/>
      <c r="R634" s="61"/>
      <c r="S634" s="61"/>
      <c r="T634" s="61"/>
      <c r="U634" s="80"/>
      <c r="V634" s="80"/>
      <c r="W634" s="80"/>
    </row>
    <row r="635">
      <c r="A635" s="85"/>
      <c r="B635" s="85"/>
      <c r="C635" s="83"/>
      <c r="D635" s="83"/>
      <c r="E635" s="85"/>
      <c r="F635" s="167"/>
      <c r="G635" s="85"/>
      <c r="H635" s="216"/>
      <c r="I635" s="83"/>
      <c r="J635" s="135"/>
      <c r="K635" s="173"/>
      <c r="L635" s="135"/>
      <c r="M635" s="135"/>
      <c r="N635" s="241"/>
      <c r="O635" s="135"/>
      <c r="P635" s="61"/>
      <c r="Q635" s="61"/>
      <c r="R635" s="61"/>
      <c r="S635" s="61"/>
      <c r="T635" s="61"/>
      <c r="U635" s="80"/>
      <c r="V635" s="80"/>
      <c r="W635" s="80"/>
    </row>
    <row r="636">
      <c r="A636" s="85"/>
      <c r="B636" s="85"/>
      <c r="C636" s="83"/>
      <c r="D636" s="83"/>
      <c r="E636" s="85"/>
      <c r="F636" s="167"/>
      <c r="G636" s="85"/>
      <c r="H636" s="216"/>
      <c r="I636" s="83"/>
      <c r="J636" s="135"/>
      <c r="K636" s="173"/>
      <c r="L636" s="135"/>
      <c r="M636" s="135"/>
      <c r="N636" s="241"/>
      <c r="O636" s="135"/>
      <c r="P636" s="61"/>
      <c r="Q636" s="61"/>
      <c r="R636" s="61"/>
      <c r="S636" s="61"/>
      <c r="T636" s="61"/>
      <c r="U636" s="80"/>
      <c r="V636" s="80"/>
      <c r="W636" s="80"/>
    </row>
    <row r="637">
      <c r="A637" s="85"/>
      <c r="B637" s="85"/>
      <c r="C637" s="83"/>
      <c r="D637" s="83"/>
      <c r="E637" s="85"/>
      <c r="F637" s="167"/>
      <c r="G637" s="85"/>
      <c r="H637" s="216"/>
      <c r="I637" s="83"/>
      <c r="J637" s="135"/>
      <c r="K637" s="173"/>
      <c r="L637" s="135"/>
      <c r="M637" s="135"/>
      <c r="N637" s="241"/>
      <c r="O637" s="135"/>
      <c r="P637" s="61"/>
      <c r="Q637" s="61"/>
      <c r="R637" s="61"/>
      <c r="S637" s="61"/>
      <c r="T637" s="61"/>
      <c r="U637" s="80"/>
      <c r="V637" s="80"/>
      <c r="W637" s="80"/>
    </row>
    <row r="638">
      <c r="A638" s="85"/>
      <c r="B638" s="85"/>
      <c r="C638" s="83"/>
      <c r="D638" s="83"/>
      <c r="E638" s="85"/>
      <c r="F638" s="167"/>
      <c r="G638" s="85"/>
      <c r="H638" s="216"/>
      <c r="I638" s="83"/>
      <c r="J638" s="135"/>
      <c r="K638" s="173"/>
      <c r="L638" s="135"/>
      <c r="M638" s="135"/>
      <c r="N638" s="241"/>
      <c r="O638" s="135"/>
      <c r="P638" s="61"/>
      <c r="Q638" s="61"/>
      <c r="R638" s="61"/>
      <c r="S638" s="61"/>
      <c r="T638" s="61"/>
      <c r="U638" s="80"/>
      <c r="V638" s="80"/>
      <c r="W638" s="80"/>
    </row>
    <row r="639">
      <c r="A639" s="85"/>
      <c r="B639" s="85"/>
      <c r="C639" s="83"/>
      <c r="D639" s="83"/>
      <c r="E639" s="85"/>
      <c r="F639" s="167"/>
      <c r="G639" s="85"/>
      <c r="H639" s="216"/>
      <c r="I639" s="83"/>
      <c r="J639" s="135"/>
      <c r="K639" s="173"/>
      <c r="L639" s="135"/>
      <c r="M639" s="135"/>
      <c r="N639" s="241"/>
      <c r="O639" s="135"/>
      <c r="P639" s="61"/>
      <c r="Q639" s="61"/>
      <c r="R639" s="61"/>
      <c r="S639" s="61"/>
      <c r="T639" s="61"/>
      <c r="U639" s="80"/>
      <c r="V639" s="80"/>
      <c r="W639" s="80"/>
    </row>
    <row r="640">
      <c r="A640" s="85"/>
      <c r="B640" s="85"/>
      <c r="C640" s="83"/>
      <c r="D640" s="83"/>
      <c r="E640" s="85"/>
      <c r="F640" s="167"/>
      <c r="G640" s="85"/>
      <c r="H640" s="216"/>
      <c r="I640" s="83"/>
      <c r="J640" s="135"/>
      <c r="K640" s="173"/>
      <c r="L640" s="135"/>
      <c r="M640" s="135"/>
      <c r="N640" s="241"/>
      <c r="O640" s="135"/>
      <c r="P640" s="61"/>
      <c r="Q640" s="61"/>
      <c r="R640" s="61"/>
      <c r="S640" s="61"/>
      <c r="T640" s="61"/>
      <c r="U640" s="80"/>
      <c r="V640" s="80"/>
      <c r="W640" s="80"/>
    </row>
    <row r="641">
      <c r="A641" s="85"/>
      <c r="B641" s="85"/>
      <c r="C641" s="83"/>
      <c r="D641" s="83"/>
      <c r="E641" s="85"/>
      <c r="F641" s="167"/>
      <c r="G641" s="85"/>
      <c r="H641" s="216"/>
      <c r="I641" s="83"/>
      <c r="J641" s="135"/>
      <c r="K641" s="173"/>
      <c r="L641" s="135"/>
      <c r="M641" s="135"/>
      <c r="N641" s="241"/>
      <c r="O641" s="135"/>
      <c r="P641" s="61"/>
      <c r="Q641" s="61"/>
      <c r="R641" s="61"/>
      <c r="S641" s="61"/>
      <c r="T641" s="61"/>
      <c r="U641" s="80"/>
      <c r="V641" s="80"/>
      <c r="W641" s="80"/>
    </row>
    <row r="642">
      <c r="A642" s="85"/>
      <c r="B642" s="85"/>
      <c r="C642" s="83"/>
      <c r="D642" s="83"/>
      <c r="E642" s="85"/>
      <c r="F642" s="167"/>
      <c r="G642" s="85"/>
      <c r="H642" s="216"/>
      <c r="I642" s="83"/>
      <c r="J642" s="135"/>
      <c r="K642" s="173"/>
      <c r="L642" s="135"/>
      <c r="M642" s="135"/>
      <c r="N642" s="241"/>
      <c r="O642" s="135"/>
      <c r="P642" s="61"/>
      <c r="Q642" s="61"/>
      <c r="R642" s="61"/>
      <c r="S642" s="61"/>
      <c r="T642" s="61"/>
      <c r="U642" s="80"/>
      <c r="V642" s="80"/>
      <c r="W642" s="80"/>
    </row>
    <row r="643">
      <c r="A643" s="85"/>
      <c r="B643" s="85"/>
      <c r="C643" s="83"/>
      <c r="D643" s="83"/>
      <c r="E643" s="85"/>
      <c r="F643" s="167"/>
      <c r="G643" s="85"/>
      <c r="H643" s="216"/>
      <c r="I643" s="83"/>
      <c r="J643" s="135"/>
      <c r="K643" s="173"/>
      <c r="L643" s="135"/>
      <c r="M643" s="135"/>
      <c r="N643" s="241"/>
      <c r="O643" s="135"/>
      <c r="P643" s="61"/>
      <c r="Q643" s="61"/>
      <c r="R643" s="61"/>
      <c r="S643" s="61"/>
      <c r="T643" s="61"/>
      <c r="U643" s="80"/>
      <c r="V643" s="80"/>
      <c r="W643" s="80"/>
    </row>
    <row r="644">
      <c r="A644" s="85"/>
      <c r="B644" s="85"/>
      <c r="C644" s="83"/>
      <c r="D644" s="83"/>
      <c r="E644" s="85"/>
      <c r="F644" s="167"/>
      <c r="G644" s="85"/>
      <c r="H644" s="216"/>
      <c r="I644" s="83"/>
      <c r="J644" s="135"/>
      <c r="K644" s="173"/>
      <c r="L644" s="135"/>
      <c r="M644" s="135"/>
      <c r="N644" s="241"/>
      <c r="O644" s="135"/>
      <c r="P644" s="61"/>
      <c r="Q644" s="61"/>
      <c r="R644" s="61"/>
      <c r="S644" s="61"/>
      <c r="T644" s="61"/>
      <c r="U644" s="80"/>
      <c r="V644" s="80"/>
      <c r="W644" s="80"/>
    </row>
    <row r="645">
      <c r="A645" s="85"/>
      <c r="B645" s="85"/>
      <c r="C645" s="83"/>
      <c r="D645" s="83"/>
      <c r="E645" s="85"/>
      <c r="F645" s="167"/>
      <c r="G645" s="85"/>
      <c r="H645" s="216"/>
      <c r="I645" s="83"/>
      <c r="J645" s="135"/>
      <c r="K645" s="173"/>
      <c r="L645" s="135"/>
      <c r="M645" s="135"/>
      <c r="N645" s="241"/>
      <c r="O645" s="135"/>
      <c r="P645" s="61"/>
      <c r="Q645" s="61"/>
      <c r="R645" s="61"/>
      <c r="S645" s="61"/>
      <c r="T645" s="61"/>
      <c r="U645" s="80"/>
      <c r="V645" s="80"/>
      <c r="W645" s="80"/>
    </row>
    <row r="646">
      <c r="A646" s="85"/>
      <c r="B646" s="85"/>
      <c r="C646" s="83"/>
      <c r="D646" s="83"/>
      <c r="E646" s="85"/>
      <c r="F646" s="167"/>
      <c r="G646" s="85"/>
      <c r="H646" s="216"/>
      <c r="I646" s="83"/>
      <c r="J646" s="135"/>
      <c r="K646" s="173"/>
      <c r="L646" s="135"/>
      <c r="M646" s="135"/>
      <c r="N646" s="241"/>
      <c r="O646" s="135"/>
      <c r="P646" s="61"/>
      <c r="Q646" s="61"/>
      <c r="R646" s="61"/>
      <c r="S646" s="61"/>
      <c r="T646" s="61"/>
      <c r="U646" s="80"/>
      <c r="V646" s="80"/>
      <c r="W646" s="80"/>
    </row>
    <row r="647">
      <c r="A647" s="85"/>
      <c r="B647" s="85"/>
      <c r="C647" s="83"/>
      <c r="D647" s="83"/>
      <c r="E647" s="85"/>
      <c r="F647" s="167"/>
      <c r="G647" s="85"/>
      <c r="H647" s="216"/>
      <c r="I647" s="83"/>
      <c r="J647" s="135"/>
      <c r="K647" s="173"/>
      <c r="L647" s="135"/>
      <c r="M647" s="135"/>
      <c r="N647" s="241"/>
      <c r="O647" s="135"/>
      <c r="P647" s="61"/>
      <c r="Q647" s="61"/>
      <c r="R647" s="61"/>
      <c r="S647" s="61"/>
      <c r="T647" s="61"/>
      <c r="U647" s="80"/>
      <c r="V647" s="80"/>
      <c r="W647" s="80"/>
    </row>
    <row r="648">
      <c r="A648" s="85"/>
      <c r="B648" s="85"/>
      <c r="C648" s="83"/>
      <c r="D648" s="83"/>
      <c r="E648" s="85"/>
      <c r="F648" s="167"/>
      <c r="G648" s="85"/>
      <c r="H648" s="216"/>
      <c r="I648" s="83"/>
      <c r="J648" s="135"/>
      <c r="K648" s="173"/>
      <c r="L648" s="135"/>
      <c r="M648" s="135"/>
      <c r="N648" s="241"/>
      <c r="O648" s="135"/>
      <c r="P648" s="61"/>
      <c r="Q648" s="61"/>
      <c r="R648" s="61"/>
      <c r="S648" s="61"/>
      <c r="T648" s="61"/>
      <c r="U648" s="80"/>
      <c r="V648" s="80"/>
      <c r="W648" s="80"/>
    </row>
    <row r="649">
      <c r="A649" s="85"/>
      <c r="B649" s="85"/>
      <c r="C649" s="83"/>
      <c r="D649" s="83"/>
      <c r="E649" s="85"/>
      <c r="F649" s="167"/>
      <c r="G649" s="85"/>
      <c r="H649" s="216"/>
      <c r="I649" s="83"/>
      <c r="J649" s="135"/>
      <c r="K649" s="173"/>
      <c r="L649" s="135"/>
      <c r="M649" s="135"/>
      <c r="N649" s="241"/>
      <c r="O649" s="135"/>
      <c r="P649" s="61"/>
      <c r="Q649" s="61"/>
      <c r="R649" s="61"/>
      <c r="S649" s="61"/>
      <c r="T649" s="61"/>
      <c r="U649" s="80"/>
      <c r="V649" s="80"/>
      <c r="W649" s="80"/>
    </row>
    <row r="650">
      <c r="A650" s="85"/>
      <c r="B650" s="85"/>
      <c r="C650" s="83"/>
      <c r="D650" s="83"/>
      <c r="E650" s="85"/>
      <c r="F650" s="167"/>
      <c r="G650" s="85"/>
      <c r="H650" s="216"/>
      <c r="I650" s="83"/>
      <c r="J650" s="135"/>
      <c r="K650" s="173"/>
      <c r="L650" s="135"/>
      <c r="M650" s="135"/>
      <c r="N650" s="241"/>
      <c r="O650" s="135"/>
      <c r="P650" s="61"/>
      <c r="Q650" s="61"/>
      <c r="R650" s="61"/>
      <c r="S650" s="61"/>
      <c r="T650" s="61"/>
      <c r="U650" s="80"/>
      <c r="V650" s="80"/>
      <c r="W650" s="80"/>
    </row>
    <row r="651">
      <c r="A651" s="85"/>
      <c r="B651" s="85"/>
      <c r="C651" s="83"/>
      <c r="D651" s="83"/>
      <c r="E651" s="85"/>
      <c r="F651" s="167"/>
      <c r="G651" s="85"/>
      <c r="H651" s="216"/>
      <c r="I651" s="83"/>
      <c r="J651" s="135"/>
      <c r="K651" s="173"/>
      <c r="L651" s="135"/>
      <c r="M651" s="135"/>
      <c r="N651" s="241"/>
      <c r="O651" s="135"/>
      <c r="P651" s="61"/>
      <c r="Q651" s="61"/>
      <c r="R651" s="61"/>
      <c r="S651" s="61"/>
      <c r="T651" s="61"/>
      <c r="U651" s="80"/>
      <c r="V651" s="80"/>
      <c r="W651" s="80"/>
    </row>
    <row r="652">
      <c r="A652" s="85"/>
      <c r="B652" s="85"/>
      <c r="C652" s="83"/>
      <c r="D652" s="83"/>
      <c r="E652" s="85"/>
      <c r="F652" s="167"/>
      <c r="G652" s="85"/>
      <c r="H652" s="216"/>
      <c r="I652" s="83"/>
      <c r="J652" s="135"/>
      <c r="K652" s="173"/>
      <c r="L652" s="135"/>
      <c r="M652" s="135"/>
      <c r="N652" s="241"/>
      <c r="O652" s="135"/>
      <c r="P652" s="61"/>
      <c r="Q652" s="61"/>
      <c r="R652" s="61"/>
      <c r="S652" s="61"/>
      <c r="T652" s="61"/>
      <c r="U652" s="80"/>
      <c r="V652" s="80"/>
      <c r="W652" s="80"/>
    </row>
    <row r="653">
      <c r="A653" s="85"/>
      <c r="B653" s="85"/>
      <c r="C653" s="83"/>
      <c r="D653" s="83"/>
      <c r="E653" s="85"/>
      <c r="F653" s="167"/>
      <c r="G653" s="85"/>
      <c r="H653" s="216"/>
      <c r="I653" s="83"/>
      <c r="J653" s="135"/>
      <c r="K653" s="173"/>
      <c r="L653" s="135"/>
      <c r="M653" s="135"/>
      <c r="N653" s="241"/>
      <c r="O653" s="135"/>
      <c r="P653" s="61"/>
      <c r="Q653" s="61"/>
      <c r="R653" s="61"/>
      <c r="S653" s="61"/>
      <c r="T653" s="61"/>
      <c r="U653" s="80"/>
      <c r="V653" s="80"/>
      <c r="W653" s="80"/>
    </row>
    <row r="654">
      <c r="A654" s="85"/>
      <c r="B654" s="85"/>
      <c r="C654" s="83"/>
      <c r="D654" s="83"/>
      <c r="E654" s="85"/>
      <c r="F654" s="167"/>
      <c r="G654" s="85"/>
      <c r="H654" s="216"/>
      <c r="I654" s="83"/>
      <c r="J654" s="135"/>
      <c r="K654" s="173"/>
      <c r="L654" s="135"/>
      <c r="M654" s="135"/>
      <c r="N654" s="241"/>
      <c r="O654" s="135"/>
      <c r="P654" s="61"/>
      <c r="Q654" s="61"/>
      <c r="R654" s="61"/>
      <c r="S654" s="61"/>
      <c r="T654" s="61"/>
      <c r="U654" s="80"/>
      <c r="V654" s="80"/>
      <c r="W654" s="80"/>
    </row>
    <row r="655">
      <c r="A655" s="85"/>
      <c r="B655" s="85"/>
      <c r="C655" s="83"/>
      <c r="D655" s="83"/>
      <c r="E655" s="85"/>
      <c r="F655" s="167"/>
      <c r="G655" s="85"/>
      <c r="H655" s="216"/>
      <c r="I655" s="83"/>
      <c r="J655" s="135"/>
      <c r="K655" s="173"/>
      <c r="L655" s="135"/>
      <c r="M655" s="135"/>
      <c r="N655" s="241"/>
      <c r="O655" s="135"/>
      <c r="P655" s="61"/>
      <c r="Q655" s="61"/>
      <c r="R655" s="61"/>
      <c r="S655" s="61"/>
      <c r="T655" s="61"/>
      <c r="U655" s="80"/>
      <c r="V655" s="80"/>
      <c r="W655" s="80"/>
    </row>
    <row r="656">
      <c r="A656" s="85"/>
      <c r="B656" s="85"/>
      <c r="C656" s="83"/>
      <c r="D656" s="83"/>
      <c r="E656" s="85"/>
      <c r="F656" s="167"/>
      <c r="G656" s="85"/>
      <c r="H656" s="216"/>
      <c r="I656" s="83"/>
      <c r="J656" s="135"/>
      <c r="K656" s="173"/>
      <c r="L656" s="135"/>
      <c r="M656" s="135"/>
      <c r="N656" s="241"/>
      <c r="O656" s="135"/>
      <c r="P656" s="61"/>
      <c r="Q656" s="61"/>
      <c r="R656" s="61"/>
      <c r="S656" s="61"/>
      <c r="T656" s="61"/>
      <c r="U656" s="80"/>
      <c r="V656" s="80"/>
      <c r="W656" s="80"/>
    </row>
    <row r="657">
      <c r="A657" s="85"/>
      <c r="B657" s="85"/>
      <c r="C657" s="83"/>
      <c r="D657" s="83"/>
      <c r="E657" s="85"/>
      <c r="F657" s="167"/>
      <c r="G657" s="85"/>
      <c r="H657" s="216"/>
      <c r="I657" s="83"/>
      <c r="J657" s="135"/>
      <c r="K657" s="173"/>
      <c r="L657" s="135"/>
      <c r="M657" s="135"/>
      <c r="N657" s="241"/>
      <c r="O657" s="135"/>
      <c r="P657" s="61"/>
      <c r="Q657" s="61"/>
      <c r="R657" s="61"/>
      <c r="S657" s="61"/>
      <c r="T657" s="61"/>
      <c r="U657" s="80"/>
      <c r="V657" s="80"/>
      <c r="W657" s="80"/>
    </row>
    <row r="658">
      <c r="A658" s="85"/>
      <c r="B658" s="85"/>
      <c r="C658" s="83"/>
      <c r="D658" s="83"/>
      <c r="E658" s="85"/>
      <c r="F658" s="167"/>
      <c r="G658" s="85"/>
      <c r="H658" s="216"/>
      <c r="I658" s="83"/>
      <c r="J658" s="135"/>
      <c r="K658" s="173"/>
      <c r="L658" s="135"/>
      <c r="M658" s="135"/>
      <c r="N658" s="241"/>
      <c r="O658" s="135"/>
      <c r="P658" s="61"/>
      <c r="Q658" s="61"/>
      <c r="R658" s="61"/>
      <c r="S658" s="61"/>
      <c r="T658" s="61"/>
      <c r="U658" s="80"/>
      <c r="V658" s="80"/>
      <c r="W658" s="80"/>
    </row>
    <row r="659">
      <c r="A659" s="85"/>
      <c r="B659" s="85"/>
      <c r="C659" s="83"/>
      <c r="D659" s="83"/>
      <c r="E659" s="85"/>
      <c r="F659" s="167"/>
      <c r="G659" s="85"/>
      <c r="H659" s="216"/>
      <c r="I659" s="83"/>
      <c r="J659" s="135"/>
      <c r="K659" s="173"/>
      <c r="L659" s="135"/>
      <c r="M659" s="135"/>
      <c r="N659" s="241"/>
      <c r="O659" s="135"/>
      <c r="P659" s="61"/>
      <c r="Q659" s="61"/>
      <c r="R659" s="61"/>
      <c r="S659" s="61"/>
      <c r="T659" s="61"/>
      <c r="U659" s="80"/>
      <c r="V659" s="80"/>
      <c r="W659" s="80"/>
    </row>
    <row r="660">
      <c r="A660" s="85"/>
      <c r="B660" s="85"/>
      <c r="C660" s="83"/>
      <c r="D660" s="83"/>
      <c r="E660" s="85"/>
      <c r="F660" s="167"/>
      <c r="G660" s="85"/>
      <c r="H660" s="216"/>
      <c r="I660" s="83"/>
      <c r="J660" s="135"/>
      <c r="K660" s="173"/>
      <c r="L660" s="135"/>
      <c r="M660" s="135"/>
      <c r="N660" s="241"/>
      <c r="O660" s="135"/>
      <c r="P660" s="61"/>
      <c r="Q660" s="61"/>
      <c r="R660" s="61"/>
      <c r="S660" s="61"/>
      <c r="T660" s="61"/>
      <c r="U660" s="80"/>
      <c r="V660" s="80"/>
      <c r="W660" s="80"/>
    </row>
    <row r="661">
      <c r="A661" s="85"/>
      <c r="B661" s="85"/>
      <c r="C661" s="83"/>
      <c r="D661" s="83"/>
      <c r="E661" s="85"/>
      <c r="F661" s="167"/>
      <c r="G661" s="85"/>
      <c r="H661" s="216"/>
      <c r="I661" s="83"/>
      <c r="J661" s="135"/>
      <c r="K661" s="173"/>
      <c r="L661" s="135"/>
      <c r="M661" s="135"/>
      <c r="N661" s="241"/>
      <c r="O661" s="135"/>
      <c r="P661" s="61"/>
      <c r="Q661" s="61"/>
      <c r="R661" s="61"/>
      <c r="S661" s="61"/>
      <c r="T661" s="61"/>
      <c r="U661" s="80"/>
      <c r="V661" s="80"/>
      <c r="W661" s="80"/>
    </row>
    <row r="662">
      <c r="A662" s="85"/>
      <c r="B662" s="85"/>
      <c r="C662" s="83"/>
      <c r="D662" s="83"/>
      <c r="E662" s="85"/>
      <c r="F662" s="167"/>
      <c r="G662" s="85"/>
      <c r="H662" s="216"/>
      <c r="I662" s="83"/>
      <c r="J662" s="135"/>
      <c r="K662" s="173"/>
      <c r="L662" s="135"/>
      <c r="M662" s="135"/>
      <c r="N662" s="241"/>
      <c r="O662" s="135"/>
      <c r="P662" s="61"/>
      <c r="Q662" s="61"/>
      <c r="R662" s="61"/>
      <c r="S662" s="61"/>
      <c r="T662" s="61"/>
      <c r="U662" s="80"/>
      <c r="V662" s="80"/>
      <c r="W662" s="80"/>
    </row>
    <row r="663">
      <c r="A663" s="85"/>
      <c r="B663" s="85"/>
      <c r="C663" s="83"/>
      <c r="D663" s="83"/>
      <c r="E663" s="85"/>
      <c r="F663" s="167"/>
      <c r="G663" s="85"/>
      <c r="H663" s="216"/>
      <c r="I663" s="83"/>
      <c r="J663" s="135"/>
      <c r="K663" s="173"/>
      <c r="L663" s="135"/>
      <c r="M663" s="135"/>
      <c r="N663" s="241"/>
      <c r="O663" s="135"/>
      <c r="P663" s="61"/>
      <c r="Q663" s="61"/>
      <c r="R663" s="61"/>
      <c r="S663" s="61"/>
      <c r="T663" s="61"/>
      <c r="U663" s="80"/>
      <c r="V663" s="80"/>
      <c r="W663" s="80"/>
    </row>
    <row r="664">
      <c r="A664" s="85"/>
      <c r="B664" s="85"/>
      <c r="C664" s="83"/>
      <c r="D664" s="83"/>
      <c r="E664" s="85"/>
      <c r="F664" s="167"/>
      <c r="G664" s="85"/>
      <c r="H664" s="216"/>
      <c r="I664" s="83"/>
      <c r="J664" s="135"/>
      <c r="K664" s="173"/>
      <c r="L664" s="135"/>
      <c r="M664" s="135"/>
      <c r="N664" s="241"/>
      <c r="O664" s="135"/>
      <c r="P664" s="61"/>
      <c r="Q664" s="61"/>
      <c r="R664" s="61"/>
      <c r="S664" s="61"/>
      <c r="T664" s="61"/>
      <c r="U664" s="80"/>
      <c r="V664" s="80"/>
      <c r="W664" s="80"/>
    </row>
    <row r="665">
      <c r="A665" s="85"/>
      <c r="B665" s="85"/>
      <c r="C665" s="83"/>
      <c r="D665" s="83"/>
      <c r="E665" s="85"/>
      <c r="F665" s="167"/>
      <c r="G665" s="85"/>
      <c r="H665" s="216"/>
      <c r="I665" s="83"/>
      <c r="J665" s="135"/>
      <c r="K665" s="173"/>
      <c r="L665" s="135"/>
      <c r="M665" s="135"/>
      <c r="N665" s="241"/>
      <c r="O665" s="135"/>
      <c r="P665" s="61"/>
      <c r="Q665" s="61"/>
      <c r="R665" s="61"/>
      <c r="S665" s="61"/>
      <c r="T665" s="61"/>
      <c r="U665" s="80"/>
      <c r="V665" s="80"/>
      <c r="W665" s="80"/>
    </row>
    <row r="666">
      <c r="A666" s="85"/>
      <c r="B666" s="85"/>
      <c r="C666" s="83"/>
      <c r="D666" s="83"/>
      <c r="E666" s="85"/>
      <c r="F666" s="167"/>
      <c r="G666" s="85"/>
      <c r="H666" s="216"/>
      <c r="I666" s="83"/>
      <c r="J666" s="135"/>
      <c r="K666" s="173"/>
      <c r="L666" s="135"/>
      <c r="M666" s="135"/>
      <c r="N666" s="241"/>
      <c r="O666" s="135"/>
      <c r="P666" s="61"/>
      <c r="Q666" s="61"/>
      <c r="R666" s="61"/>
      <c r="S666" s="61"/>
      <c r="T666" s="61"/>
      <c r="U666" s="80"/>
      <c r="V666" s="80"/>
      <c r="W666" s="80"/>
    </row>
    <row r="667">
      <c r="A667" s="85"/>
      <c r="B667" s="85"/>
      <c r="C667" s="83"/>
      <c r="D667" s="83"/>
      <c r="E667" s="85"/>
      <c r="F667" s="167"/>
      <c r="G667" s="85"/>
      <c r="H667" s="216"/>
      <c r="I667" s="83"/>
      <c r="J667" s="135"/>
      <c r="K667" s="173"/>
      <c r="L667" s="135"/>
      <c r="M667" s="135"/>
      <c r="N667" s="241"/>
      <c r="O667" s="135"/>
      <c r="P667" s="61"/>
      <c r="Q667" s="61"/>
      <c r="R667" s="61"/>
      <c r="S667" s="61"/>
      <c r="T667" s="61"/>
      <c r="U667" s="80"/>
      <c r="V667" s="80"/>
      <c r="W667" s="80"/>
    </row>
    <row r="668">
      <c r="A668" s="85"/>
      <c r="B668" s="85"/>
      <c r="C668" s="83"/>
      <c r="D668" s="83"/>
      <c r="E668" s="85"/>
      <c r="F668" s="167"/>
      <c r="G668" s="85"/>
      <c r="H668" s="216"/>
      <c r="I668" s="83"/>
      <c r="J668" s="135"/>
      <c r="K668" s="173"/>
      <c r="L668" s="135"/>
      <c r="M668" s="135"/>
      <c r="N668" s="241"/>
      <c r="O668" s="135"/>
      <c r="P668" s="61"/>
      <c r="Q668" s="61"/>
      <c r="R668" s="61"/>
      <c r="S668" s="61"/>
      <c r="T668" s="61"/>
      <c r="U668" s="80"/>
      <c r="V668" s="80"/>
      <c r="W668" s="80"/>
    </row>
    <row r="669">
      <c r="A669" s="85"/>
      <c r="B669" s="85"/>
      <c r="C669" s="83"/>
      <c r="D669" s="83"/>
      <c r="E669" s="85"/>
      <c r="F669" s="167"/>
      <c r="G669" s="85"/>
      <c r="H669" s="216"/>
      <c r="I669" s="83"/>
      <c r="J669" s="135"/>
      <c r="K669" s="173"/>
      <c r="L669" s="135"/>
      <c r="M669" s="135"/>
      <c r="N669" s="241"/>
      <c r="O669" s="135"/>
      <c r="P669" s="61"/>
      <c r="Q669" s="61"/>
      <c r="R669" s="61"/>
      <c r="S669" s="61"/>
      <c r="T669" s="61"/>
      <c r="U669" s="80"/>
      <c r="V669" s="80"/>
      <c r="W669" s="80"/>
    </row>
    <row r="670">
      <c r="A670" s="85"/>
      <c r="B670" s="85"/>
      <c r="C670" s="83"/>
      <c r="D670" s="83"/>
      <c r="E670" s="85"/>
      <c r="F670" s="167"/>
      <c r="G670" s="85"/>
      <c r="H670" s="216"/>
      <c r="I670" s="83"/>
      <c r="J670" s="135"/>
      <c r="K670" s="173"/>
      <c r="L670" s="135"/>
      <c r="M670" s="135"/>
      <c r="N670" s="241"/>
      <c r="O670" s="135"/>
      <c r="P670" s="61"/>
      <c r="Q670" s="61"/>
      <c r="R670" s="61"/>
      <c r="S670" s="61"/>
      <c r="T670" s="61"/>
      <c r="U670" s="80"/>
      <c r="V670" s="80"/>
      <c r="W670" s="80"/>
    </row>
    <row r="671">
      <c r="A671" s="85"/>
      <c r="B671" s="85"/>
      <c r="C671" s="83"/>
      <c r="D671" s="83"/>
      <c r="E671" s="85"/>
      <c r="F671" s="167"/>
      <c r="G671" s="85"/>
      <c r="H671" s="216"/>
      <c r="I671" s="83"/>
      <c r="J671" s="135"/>
      <c r="K671" s="173"/>
      <c r="L671" s="135"/>
      <c r="M671" s="135"/>
      <c r="N671" s="241"/>
      <c r="O671" s="135"/>
      <c r="P671" s="61"/>
      <c r="Q671" s="61"/>
      <c r="R671" s="61"/>
      <c r="S671" s="61"/>
      <c r="T671" s="61"/>
      <c r="U671" s="80"/>
      <c r="V671" s="80"/>
      <c r="W671" s="80"/>
    </row>
    <row r="672">
      <c r="A672" s="85"/>
      <c r="B672" s="85"/>
      <c r="C672" s="83"/>
      <c r="D672" s="83"/>
      <c r="E672" s="85"/>
      <c r="F672" s="167"/>
      <c r="G672" s="85"/>
      <c r="H672" s="216"/>
      <c r="I672" s="83"/>
      <c r="J672" s="135"/>
      <c r="K672" s="173"/>
      <c r="L672" s="135"/>
      <c r="M672" s="135"/>
      <c r="N672" s="241"/>
      <c r="O672" s="135"/>
      <c r="P672" s="61"/>
      <c r="Q672" s="61"/>
      <c r="R672" s="61"/>
      <c r="S672" s="61"/>
      <c r="T672" s="61"/>
      <c r="U672" s="80"/>
      <c r="V672" s="80"/>
      <c r="W672" s="80"/>
    </row>
    <row r="673">
      <c r="A673" s="85"/>
      <c r="B673" s="85"/>
      <c r="C673" s="83"/>
      <c r="D673" s="83"/>
      <c r="E673" s="85"/>
      <c r="F673" s="167"/>
      <c r="G673" s="85"/>
      <c r="H673" s="216"/>
      <c r="I673" s="83"/>
      <c r="J673" s="135"/>
      <c r="K673" s="173"/>
      <c r="L673" s="135"/>
      <c r="M673" s="135"/>
      <c r="N673" s="241"/>
      <c r="O673" s="135"/>
      <c r="P673" s="61"/>
      <c r="Q673" s="61"/>
      <c r="R673" s="61"/>
      <c r="S673" s="61"/>
      <c r="T673" s="61"/>
      <c r="U673" s="80"/>
      <c r="V673" s="80"/>
      <c r="W673" s="80"/>
    </row>
    <row r="674">
      <c r="A674" s="85"/>
      <c r="B674" s="85"/>
      <c r="C674" s="83"/>
      <c r="D674" s="83"/>
      <c r="E674" s="85"/>
      <c r="F674" s="167"/>
      <c r="G674" s="85"/>
      <c r="H674" s="216"/>
      <c r="I674" s="83"/>
      <c r="J674" s="135"/>
      <c r="K674" s="173"/>
      <c r="L674" s="135"/>
      <c r="M674" s="135"/>
      <c r="N674" s="241"/>
      <c r="O674" s="135"/>
      <c r="P674" s="61"/>
      <c r="Q674" s="61"/>
      <c r="R674" s="61"/>
      <c r="S674" s="61"/>
      <c r="T674" s="61"/>
      <c r="U674" s="80"/>
      <c r="V674" s="80"/>
      <c r="W674" s="80"/>
    </row>
    <row r="675">
      <c r="A675" s="85"/>
      <c r="B675" s="85"/>
      <c r="C675" s="83"/>
      <c r="D675" s="83"/>
      <c r="E675" s="85"/>
      <c r="F675" s="167"/>
      <c r="G675" s="85"/>
      <c r="H675" s="216"/>
      <c r="I675" s="83"/>
      <c r="J675" s="135"/>
      <c r="K675" s="173"/>
      <c r="L675" s="135"/>
      <c r="M675" s="135"/>
      <c r="N675" s="241"/>
      <c r="O675" s="135"/>
      <c r="P675" s="61"/>
      <c r="Q675" s="61"/>
      <c r="R675" s="61"/>
      <c r="S675" s="61"/>
      <c r="T675" s="61"/>
      <c r="U675" s="80"/>
      <c r="V675" s="80"/>
      <c r="W675" s="80"/>
    </row>
    <row r="676">
      <c r="A676" s="85"/>
      <c r="B676" s="85"/>
      <c r="C676" s="83"/>
      <c r="D676" s="83"/>
      <c r="E676" s="85"/>
      <c r="F676" s="167"/>
      <c r="G676" s="85"/>
      <c r="H676" s="216"/>
      <c r="I676" s="83"/>
      <c r="J676" s="135"/>
      <c r="K676" s="173"/>
      <c r="L676" s="135"/>
      <c r="M676" s="135"/>
      <c r="N676" s="241"/>
      <c r="O676" s="135"/>
      <c r="P676" s="61"/>
      <c r="Q676" s="61"/>
      <c r="R676" s="61"/>
      <c r="S676" s="61"/>
      <c r="T676" s="61"/>
      <c r="U676" s="80"/>
      <c r="V676" s="80"/>
      <c r="W676" s="80"/>
    </row>
    <row r="677">
      <c r="A677" s="85"/>
      <c r="B677" s="85"/>
      <c r="C677" s="83"/>
      <c r="D677" s="83"/>
      <c r="E677" s="85"/>
      <c r="F677" s="167"/>
      <c r="G677" s="85"/>
      <c r="H677" s="216"/>
      <c r="I677" s="83"/>
      <c r="J677" s="135"/>
      <c r="K677" s="173"/>
      <c r="L677" s="135"/>
      <c r="M677" s="135"/>
      <c r="N677" s="241"/>
      <c r="O677" s="135"/>
      <c r="P677" s="61"/>
      <c r="Q677" s="61"/>
      <c r="R677" s="61"/>
      <c r="S677" s="61"/>
      <c r="T677" s="61"/>
      <c r="U677" s="80"/>
      <c r="V677" s="80"/>
      <c r="W677" s="80"/>
    </row>
    <row r="678">
      <c r="A678" s="85"/>
      <c r="B678" s="85"/>
      <c r="C678" s="83"/>
      <c r="D678" s="83"/>
      <c r="E678" s="85"/>
      <c r="F678" s="167"/>
      <c r="G678" s="85"/>
      <c r="H678" s="216"/>
      <c r="I678" s="83"/>
      <c r="J678" s="135"/>
      <c r="K678" s="173"/>
      <c r="L678" s="135"/>
      <c r="M678" s="135"/>
      <c r="N678" s="241"/>
      <c r="O678" s="135"/>
      <c r="P678" s="61"/>
      <c r="Q678" s="61"/>
      <c r="R678" s="61"/>
      <c r="S678" s="61"/>
      <c r="T678" s="61"/>
      <c r="U678" s="80"/>
      <c r="V678" s="80"/>
      <c r="W678" s="80"/>
    </row>
    <row r="679">
      <c r="A679" s="85"/>
      <c r="B679" s="85"/>
      <c r="C679" s="83"/>
      <c r="D679" s="83"/>
      <c r="E679" s="85"/>
      <c r="F679" s="167"/>
      <c r="G679" s="85"/>
      <c r="H679" s="216"/>
      <c r="I679" s="83"/>
      <c r="J679" s="135"/>
      <c r="K679" s="173"/>
      <c r="L679" s="135"/>
      <c r="M679" s="135"/>
      <c r="N679" s="241"/>
      <c r="O679" s="135"/>
      <c r="P679" s="61"/>
      <c r="Q679" s="61"/>
      <c r="R679" s="61"/>
      <c r="S679" s="61"/>
      <c r="T679" s="61"/>
      <c r="U679" s="80"/>
      <c r="V679" s="80"/>
      <c r="W679" s="80"/>
    </row>
    <row r="680">
      <c r="A680" s="85"/>
      <c r="B680" s="85"/>
      <c r="C680" s="83"/>
      <c r="D680" s="83"/>
      <c r="E680" s="85"/>
      <c r="F680" s="167"/>
      <c r="G680" s="85"/>
      <c r="H680" s="216"/>
      <c r="I680" s="83"/>
      <c r="J680" s="135"/>
      <c r="K680" s="173"/>
      <c r="L680" s="135"/>
      <c r="M680" s="135"/>
      <c r="N680" s="241"/>
      <c r="O680" s="135"/>
      <c r="P680" s="61"/>
      <c r="Q680" s="61"/>
      <c r="R680" s="61"/>
      <c r="S680" s="61"/>
      <c r="T680" s="61"/>
      <c r="U680" s="80"/>
      <c r="V680" s="80"/>
      <c r="W680" s="80"/>
    </row>
    <row r="681">
      <c r="A681" s="85"/>
      <c r="B681" s="85"/>
      <c r="C681" s="83"/>
      <c r="D681" s="83"/>
      <c r="E681" s="85"/>
      <c r="F681" s="167"/>
      <c r="G681" s="85"/>
      <c r="H681" s="216"/>
      <c r="I681" s="83"/>
      <c r="J681" s="135"/>
      <c r="K681" s="173"/>
      <c r="L681" s="135"/>
      <c r="M681" s="135"/>
      <c r="N681" s="241"/>
      <c r="O681" s="135"/>
      <c r="P681" s="61"/>
      <c r="Q681" s="61"/>
      <c r="R681" s="61"/>
      <c r="S681" s="61"/>
      <c r="T681" s="61"/>
      <c r="U681" s="80"/>
      <c r="V681" s="80"/>
      <c r="W681" s="80"/>
    </row>
    <row r="682">
      <c r="A682" s="85"/>
      <c r="B682" s="85"/>
      <c r="C682" s="83"/>
      <c r="D682" s="83"/>
      <c r="E682" s="85"/>
      <c r="F682" s="167"/>
      <c r="G682" s="85"/>
      <c r="H682" s="216"/>
      <c r="I682" s="83"/>
      <c r="J682" s="135"/>
      <c r="K682" s="173"/>
      <c r="L682" s="135"/>
      <c r="M682" s="135"/>
      <c r="N682" s="241"/>
      <c r="O682" s="135"/>
      <c r="P682" s="61"/>
      <c r="Q682" s="61"/>
      <c r="R682" s="61"/>
      <c r="S682" s="61"/>
      <c r="T682" s="61"/>
      <c r="U682" s="80"/>
      <c r="V682" s="80"/>
      <c r="W682" s="80"/>
    </row>
    <row r="683">
      <c r="A683" s="85"/>
      <c r="B683" s="85"/>
      <c r="C683" s="83"/>
      <c r="D683" s="83"/>
      <c r="E683" s="85"/>
      <c r="F683" s="167"/>
      <c r="G683" s="85"/>
      <c r="H683" s="216"/>
      <c r="I683" s="83"/>
      <c r="J683" s="135"/>
      <c r="K683" s="173"/>
      <c r="L683" s="135"/>
      <c r="M683" s="135"/>
      <c r="N683" s="241"/>
      <c r="O683" s="135"/>
      <c r="P683" s="61"/>
      <c r="Q683" s="61"/>
      <c r="R683" s="61"/>
      <c r="S683" s="61"/>
      <c r="T683" s="61"/>
      <c r="U683" s="80"/>
      <c r="V683" s="80"/>
      <c r="W683" s="80"/>
    </row>
    <row r="684">
      <c r="A684" s="85"/>
      <c r="B684" s="85"/>
      <c r="C684" s="83"/>
      <c r="D684" s="83"/>
      <c r="E684" s="85"/>
      <c r="F684" s="167"/>
      <c r="G684" s="85"/>
      <c r="H684" s="216"/>
      <c r="I684" s="83"/>
      <c r="J684" s="135"/>
      <c r="K684" s="173"/>
      <c r="L684" s="135"/>
      <c r="M684" s="135"/>
      <c r="N684" s="241"/>
      <c r="O684" s="135"/>
      <c r="P684" s="61"/>
      <c r="Q684" s="61"/>
      <c r="R684" s="61"/>
      <c r="S684" s="61"/>
      <c r="T684" s="61"/>
      <c r="U684" s="80"/>
      <c r="V684" s="80"/>
      <c r="W684" s="80"/>
    </row>
    <row r="685">
      <c r="A685" s="85"/>
      <c r="B685" s="85"/>
      <c r="C685" s="83"/>
      <c r="D685" s="83"/>
      <c r="E685" s="85"/>
      <c r="F685" s="167"/>
      <c r="G685" s="85"/>
      <c r="H685" s="216"/>
      <c r="I685" s="83"/>
      <c r="J685" s="135"/>
      <c r="K685" s="173"/>
      <c r="L685" s="135"/>
      <c r="M685" s="135"/>
      <c r="N685" s="241"/>
      <c r="O685" s="135"/>
      <c r="P685" s="61"/>
      <c r="Q685" s="61"/>
      <c r="R685" s="61"/>
      <c r="S685" s="61"/>
      <c r="T685" s="61"/>
      <c r="U685" s="80"/>
      <c r="V685" s="80"/>
      <c r="W685" s="80"/>
    </row>
    <row r="686">
      <c r="A686" s="85"/>
      <c r="B686" s="85"/>
      <c r="C686" s="83"/>
      <c r="D686" s="83"/>
      <c r="E686" s="85"/>
      <c r="F686" s="167"/>
      <c r="G686" s="85"/>
      <c r="H686" s="216"/>
      <c r="I686" s="83"/>
      <c r="J686" s="135"/>
      <c r="K686" s="173"/>
      <c r="L686" s="135"/>
      <c r="M686" s="135"/>
      <c r="N686" s="241"/>
      <c r="O686" s="135"/>
      <c r="P686" s="61"/>
      <c r="Q686" s="61"/>
      <c r="R686" s="61"/>
      <c r="S686" s="61"/>
      <c r="T686" s="61"/>
      <c r="U686" s="80"/>
      <c r="V686" s="80"/>
      <c r="W686" s="80"/>
    </row>
    <row r="687">
      <c r="A687" s="85"/>
      <c r="B687" s="85"/>
      <c r="C687" s="83"/>
      <c r="D687" s="83"/>
      <c r="E687" s="85"/>
      <c r="F687" s="167"/>
      <c r="G687" s="85"/>
      <c r="H687" s="216"/>
      <c r="I687" s="83"/>
      <c r="J687" s="135"/>
      <c r="K687" s="173"/>
      <c r="L687" s="135"/>
      <c r="M687" s="135"/>
      <c r="N687" s="241"/>
      <c r="O687" s="135"/>
      <c r="P687" s="61"/>
      <c r="Q687" s="61"/>
      <c r="R687" s="61"/>
      <c r="S687" s="61"/>
      <c r="T687" s="61"/>
      <c r="U687" s="80"/>
      <c r="V687" s="80"/>
      <c r="W687" s="80"/>
    </row>
    <row r="688">
      <c r="A688" s="85"/>
      <c r="B688" s="85"/>
      <c r="C688" s="83"/>
      <c r="D688" s="83"/>
      <c r="E688" s="85"/>
      <c r="F688" s="167"/>
      <c r="G688" s="85"/>
      <c r="H688" s="216"/>
      <c r="I688" s="83"/>
      <c r="J688" s="135"/>
      <c r="K688" s="173"/>
      <c r="L688" s="135"/>
      <c r="M688" s="135"/>
      <c r="N688" s="241"/>
      <c r="O688" s="135"/>
      <c r="P688" s="61"/>
      <c r="Q688" s="61"/>
      <c r="R688" s="61"/>
      <c r="S688" s="61"/>
      <c r="T688" s="61"/>
      <c r="U688" s="80"/>
      <c r="V688" s="80"/>
      <c r="W688" s="80"/>
    </row>
    <row r="689">
      <c r="A689" s="85"/>
      <c r="B689" s="85"/>
      <c r="C689" s="83"/>
      <c r="D689" s="83"/>
      <c r="E689" s="85"/>
      <c r="F689" s="167"/>
      <c r="G689" s="85"/>
      <c r="H689" s="216"/>
      <c r="I689" s="83"/>
      <c r="J689" s="135"/>
      <c r="K689" s="173"/>
      <c r="L689" s="135"/>
      <c r="M689" s="135"/>
      <c r="N689" s="241"/>
      <c r="O689" s="135"/>
      <c r="P689" s="61"/>
      <c r="Q689" s="61"/>
      <c r="R689" s="61"/>
      <c r="S689" s="61"/>
      <c r="T689" s="61"/>
      <c r="U689" s="80"/>
      <c r="V689" s="80"/>
      <c r="W689" s="80"/>
    </row>
    <row r="690">
      <c r="A690" s="85"/>
      <c r="B690" s="85"/>
      <c r="C690" s="83"/>
      <c r="D690" s="83"/>
      <c r="E690" s="85"/>
      <c r="F690" s="167"/>
      <c r="G690" s="85"/>
      <c r="H690" s="216"/>
      <c r="I690" s="83"/>
      <c r="J690" s="135"/>
      <c r="K690" s="173"/>
      <c r="L690" s="135"/>
      <c r="M690" s="135"/>
      <c r="N690" s="241"/>
      <c r="O690" s="135"/>
      <c r="P690" s="61"/>
      <c r="Q690" s="61"/>
      <c r="R690" s="61"/>
      <c r="S690" s="61"/>
      <c r="T690" s="61"/>
      <c r="U690" s="80"/>
      <c r="V690" s="80"/>
      <c r="W690" s="80"/>
    </row>
    <row r="691">
      <c r="A691" s="85"/>
      <c r="B691" s="85"/>
      <c r="C691" s="83"/>
      <c r="D691" s="83"/>
      <c r="E691" s="85"/>
      <c r="F691" s="167"/>
      <c r="G691" s="85"/>
      <c r="H691" s="216"/>
      <c r="I691" s="83"/>
      <c r="J691" s="135"/>
      <c r="K691" s="173"/>
      <c r="L691" s="135"/>
      <c r="M691" s="135"/>
      <c r="N691" s="241"/>
      <c r="O691" s="135"/>
      <c r="P691" s="61"/>
      <c r="Q691" s="61"/>
      <c r="R691" s="61"/>
      <c r="S691" s="61"/>
      <c r="T691" s="61"/>
      <c r="U691" s="80"/>
      <c r="V691" s="80"/>
      <c r="W691" s="80"/>
    </row>
    <row r="692">
      <c r="A692" s="85"/>
      <c r="B692" s="85"/>
      <c r="C692" s="83"/>
      <c r="D692" s="83"/>
      <c r="E692" s="85"/>
      <c r="F692" s="167"/>
      <c r="G692" s="85"/>
      <c r="H692" s="216"/>
      <c r="I692" s="83"/>
      <c r="J692" s="135"/>
      <c r="K692" s="173"/>
      <c r="L692" s="135"/>
      <c r="M692" s="135"/>
      <c r="N692" s="241"/>
      <c r="O692" s="135"/>
      <c r="P692" s="61"/>
      <c r="Q692" s="61"/>
      <c r="R692" s="61"/>
      <c r="S692" s="61"/>
      <c r="T692" s="61"/>
      <c r="U692" s="80"/>
      <c r="V692" s="80"/>
      <c r="W692" s="80"/>
    </row>
    <row r="693">
      <c r="A693" s="85"/>
      <c r="B693" s="85"/>
      <c r="C693" s="83"/>
      <c r="D693" s="83"/>
      <c r="E693" s="85"/>
      <c r="F693" s="167"/>
      <c r="G693" s="85"/>
      <c r="H693" s="216"/>
      <c r="I693" s="83"/>
      <c r="J693" s="135"/>
      <c r="K693" s="173"/>
      <c r="L693" s="135"/>
      <c r="M693" s="135"/>
      <c r="N693" s="241"/>
      <c r="O693" s="135"/>
      <c r="P693" s="61"/>
      <c r="Q693" s="61"/>
      <c r="R693" s="61"/>
      <c r="S693" s="61"/>
      <c r="T693" s="61"/>
      <c r="U693" s="80"/>
      <c r="V693" s="80"/>
      <c r="W693" s="80"/>
    </row>
    <row r="694">
      <c r="A694" s="85"/>
      <c r="B694" s="85"/>
      <c r="C694" s="83"/>
      <c r="D694" s="83"/>
      <c r="E694" s="85"/>
      <c r="F694" s="167"/>
      <c r="G694" s="85"/>
      <c r="H694" s="216"/>
      <c r="I694" s="83"/>
      <c r="J694" s="135"/>
      <c r="K694" s="173"/>
      <c r="L694" s="135"/>
      <c r="M694" s="135"/>
      <c r="N694" s="241"/>
      <c r="O694" s="135"/>
      <c r="P694" s="61"/>
      <c r="Q694" s="61"/>
      <c r="R694" s="61"/>
      <c r="S694" s="61"/>
      <c r="T694" s="61"/>
      <c r="U694" s="80"/>
      <c r="V694" s="80"/>
      <c r="W694" s="80"/>
    </row>
    <row r="695">
      <c r="A695" s="85"/>
      <c r="B695" s="85"/>
      <c r="C695" s="83"/>
      <c r="D695" s="83"/>
      <c r="E695" s="85"/>
      <c r="F695" s="167"/>
      <c r="G695" s="85"/>
      <c r="H695" s="216"/>
      <c r="I695" s="83"/>
      <c r="J695" s="135"/>
      <c r="K695" s="173"/>
      <c r="L695" s="135"/>
      <c r="M695" s="135"/>
      <c r="N695" s="241"/>
      <c r="O695" s="135"/>
      <c r="P695" s="61"/>
      <c r="Q695" s="61"/>
      <c r="R695" s="61"/>
      <c r="S695" s="61"/>
      <c r="T695" s="61"/>
      <c r="U695" s="80"/>
      <c r="V695" s="80"/>
      <c r="W695" s="80"/>
    </row>
    <row r="696">
      <c r="A696" s="85"/>
      <c r="B696" s="85"/>
      <c r="C696" s="83"/>
      <c r="D696" s="83"/>
      <c r="E696" s="85"/>
      <c r="F696" s="167"/>
      <c r="G696" s="85"/>
      <c r="H696" s="216"/>
      <c r="I696" s="83"/>
      <c r="J696" s="135"/>
      <c r="K696" s="173"/>
      <c r="L696" s="135"/>
      <c r="M696" s="135"/>
      <c r="N696" s="241"/>
      <c r="O696" s="135"/>
      <c r="P696" s="61"/>
      <c r="Q696" s="61"/>
      <c r="R696" s="61"/>
      <c r="S696" s="61"/>
      <c r="T696" s="61"/>
      <c r="U696" s="80"/>
      <c r="V696" s="80"/>
      <c r="W696" s="80"/>
    </row>
    <row r="697">
      <c r="A697" s="85"/>
      <c r="B697" s="85"/>
      <c r="C697" s="83"/>
      <c r="D697" s="83"/>
      <c r="E697" s="85"/>
      <c r="F697" s="167"/>
      <c r="G697" s="85"/>
      <c r="H697" s="216"/>
      <c r="I697" s="83"/>
      <c r="J697" s="135"/>
      <c r="K697" s="173"/>
      <c r="L697" s="135"/>
      <c r="M697" s="135"/>
      <c r="N697" s="241"/>
      <c r="O697" s="135"/>
      <c r="P697" s="61"/>
      <c r="Q697" s="61"/>
      <c r="R697" s="61"/>
      <c r="S697" s="61"/>
      <c r="T697" s="61"/>
      <c r="U697" s="80"/>
      <c r="V697" s="80"/>
      <c r="W697" s="80"/>
    </row>
    <row r="698">
      <c r="A698" s="85"/>
      <c r="B698" s="85"/>
      <c r="C698" s="83"/>
      <c r="D698" s="83"/>
      <c r="E698" s="85"/>
      <c r="F698" s="167"/>
      <c r="G698" s="85"/>
      <c r="H698" s="216"/>
      <c r="I698" s="83"/>
      <c r="J698" s="135"/>
      <c r="K698" s="173"/>
      <c r="L698" s="135"/>
      <c r="M698" s="135"/>
      <c r="N698" s="241"/>
      <c r="O698" s="135"/>
      <c r="P698" s="61"/>
      <c r="Q698" s="61"/>
      <c r="R698" s="61"/>
      <c r="S698" s="61"/>
      <c r="T698" s="61"/>
      <c r="U698" s="80"/>
      <c r="V698" s="80"/>
      <c r="W698" s="80"/>
    </row>
    <row r="699">
      <c r="A699" s="85"/>
      <c r="B699" s="85"/>
      <c r="C699" s="83"/>
      <c r="D699" s="83"/>
      <c r="E699" s="85"/>
      <c r="F699" s="167"/>
      <c r="G699" s="85"/>
      <c r="H699" s="216"/>
      <c r="I699" s="83"/>
      <c r="J699" s="135"/>
      <c r="K699" s="173"/>
      <c r="L699" s="135"/>
      <c r="M699" s="135"/>
      <c r="N699" s="241"/>
      <c r="O699" s="135"/>
      <c r="P699" s="61"/>
      <c r="Q699" s="61"/>
      <c r="R699" s="61"/>
      <c r="S699" s="61"/>
      <c r="T699" s="61"/>
      <c r="U699" s="80"/>
      <c r="V699" s="80"/>
      <c r="W699" s="80"/>
    </row>
    <row r="700">
      <c r="A700" s="85"/>
      <c r="B700" s="85"/>
      <c r="C700" s="83"/>
      <c r="D700" s="83"/>
      <c r="E700" s="85"/>
      <c r="F700" s="167"/>
      <c r="G700" s="85"/>
      <c r="H700" s="216"/>
      <c r="I700" s="83"/>
      <c r="J700" s="135"/>
      <c r="K700" s="173"/>
      <c r="L700" s="135"/>
      <c r="M700" s="135"/>
      <c r="N700" s="241"/>
      <c r="O700" s="135"/>
      <c r="P700" s="61"/>
      <c r="Q700" s="61"/>
      <c r="R700" s="61"/>
      <c r="S700" s="61"/>
      <c r="T700" s="61"/>
      <c r="U700" s="80"/>
      <c r="V700" s="80"/>
      <c r="W700" s="80"/>
    </row>
    <row r="701">
      <c r="A701" s="85"/>
      <c r="B701" s="85"/>
      <c r="C701" s="83"/>
      <c r="D701" s="83"/>
      <c r="E701" s="85"/>
      <c r="F701" s="167"/>
      <c r="G701" s="85"/>
      <c r="H701" s="216"/>
      <c r="I701" s="83"/>
      <c r="J701" s="135"/>
      <c r="K701" s="173"/>
      <c r="L701" s="135"/>
      <c r="M701" s="135"/>
      <c r="N701" s="241"/>
      <c r="O701" s="135"/>
      <c r="P701" s="61"/>
      <c r="Q701" s="61"/>
      <c r="R701" s="61"/>
      <c r="S701" s="61"/>
      <c r="T701" s="61"/>
      <c r="U701" s="80"/>
      <c r="V701" s="80"/>
      <c r="W701" s="80"/>
    </row>
    <row r="702">
      <c r="A702" s="85"/>
      <c r="B702" s="85"/>
      <c r="C702" s="83"/>
      <c r="D702" s="83"/>
      <c r="E702" s="85"/>
      <c r="F702" s="167"/>
      <c r="G702" s="85"/>
      <c r="H702" s="216"/>
      <c r="I702" s="83"/>
      <c r="J702" s="135"/>
      <c r="K702" s="173"/>
      <c r="L702" s="135"/>
      <c r="M702" s="135"/>
      <c r="N702" s="241"/>
      <c r="O702" s="135"/>
      <c r="P702" s="61"/>
      <c r="Q702" s="61"/>
      <c r="R702" s="61"/>
      <c r="S702" s="61"/>
      <c r="T702" s="61"/>
      <c r="U702" s="80"/>
      <c r="V702" s="80"/>
      <c r="W702" s="80"/>
    </row>
    <row r="703">
      <c r="A703" s="85"/>
      <c r="B703" s="85"/>
      <c r="C703" s="83"/>
      <c r="D703" s="83"/>
      <c r="E703" s="85"/>
      <c r="F703" s="167"/>
      <c r="G703" s="85"/>
      <c r="H703" s="216"/>
      <c r="I703" s="83"/>
      <c r="J703" s="135"/>
      <c r="K703" s="173"/>
      <c r="L703" s="135"/>
      <c r="M703" s="135"/>
      <c r="N703" s="241"/>
      <c r="O703" s="135"/>
      <c r="P703" s="61"/>
      <c r="Q703" s="61"/>
      <c r="R703" s="61"/>
      <c r="S703" s="61"/>
      <c r="T703" s="61"/>
      <c r="U703" s="80"/>
      <c r="V703" s="80"/>
      <c r="W703" s="80"/>
    </row>
    <row r="704">
      <c r="A704" s="85"/>
      <c r="B704" s="85"/>
      <c r="C704" s="83"/>
      <c r="D704" s="83"/>
      <c r="E704" s="85"/>
      <c r="F704" s="167"/>
      <c r="G704" s="85"/>
      <c r="H704" s="216"/>
      <c r="I704" s="83"/>
      <c r="J704" s="135"/>
      <c r="K704" s="173"/>
      <c r="L704" s="135"/>
      <c r="M704" s="135"/>
      <c r="N704" s="241"/>
      <c r="O704" s="135"/>
      <c r="P704" s="61"/>
      <c r="Q704" s="61"/>
      <c r="R704" s="61"/>
      <c r="S704" s="61"/>
      <c r="T704" s="61"/>
      <c r="U704" s="80"/>
      <c r="V704" s="80"/>
      <c r="W704" s="80"/>
    </row>
    <row r="705">
      <c r="A705" s="85"/>
      <c r="B705" s="85"/>
      <c r="C705" s="83"/>
      <c r="D705" s="83"/>
      <c r="E705" s="85"/>
      <c r="F705" s="167"/>
      <c r="G705" s="85"/>
      <c r="H705" s="216"/>
      <c r="I705" s="83"/>
      <c r="J705" s="135"/>
      <c r="K705" s="173"/>
      <c r="L705" s="135"/>
      <c r="M705" s="135"/>
      <c r="N705" s="241"/>
      <c r="O705" s="135"/>
      <c r="P705" s="61"/>
      <c r="Q705" s="61"/>
      <c r="R705" s="61"/>
      <c r="S705" s="61"/>
      <c r="T705" s="61"/>
      <c r="U705" s="80"/>
      <c r="V705" s="80"/>
      <c r="W705" s="80"/>
    </row>
    <row r="706">
      <c r="A706" s="85"/>
      <c r="B706" s="85"/>
      <c r="C706" s="83"/>
      <c r="D706" s="83"/>
      <c r="E706" s="85"/>
      <c r="F706" s="167"/>
      <c r="G706" s="85"/>
      <c r="H706" s="216"/>
      <c r="I706" s="83"/>
      <c r="J706" s="135"/>
      <c r="K706" s="173"/>
      <c r="L706" s="135"/>
      <c r="M706" s="135"/>
      <c r="N706" s="241"/>
      <c r="O706" s="135"/>
      <c r="P706" s="61"/>
      <c r="Q706" s="61"/>
      <c r="R706" s="61"/>
      <c r="S706" s="61"/>
      <c r="T706" s="61"/>
      <c r="U706" s="80"/>
      <c r="V706" s="80"/>
      <c r="W706" s="80"/>
    </row>
    <row r="707">
      <c r="A707" s="85"/>
      <c r="B707" s="85"/>
      <c r="C707" s="83"/>
      <c r="D707" s="83"/>
      <c r="E707" s="85"/>
      <c r="F707" s="167"/>
      <c r="G707" s="85"/>
      <c r="H707" s="216"/>
      <c r="I707" s="83"/>
      <c r="J707" s="135"/>
      <c r="K707" s="173"/>
      <c r="L707" s="135"/>
      <c r="M707" s="135"/>
      <c r="N707" s="241"/>
      <c r="O707" s="135"/>
      <c r="P707" s="61"/>
      <c r="Q707" s="61"/>
      <c r="R707" s="61"/>
      <c r="S707" s="61"/>
      <c r="T707" s="61"/>
      <c r="U707" s="80"/>
      <c r="V707" s="80"/>
      <c r="W707" s="80"/>
    </row>
    <row r="708">
      <c r="A708" s="85"/>
      <c r="B708" s="85"/>
      <c r="C708" s="83"/>
      <c r="D708" s="83"/>
      <c r="E708" s="85"/>
      <c r="F708" s="167"/>
      <c r="G708" s="85"/>
      <c r="H708" s="216"/>
      <c r="I708" s="83"/>
      <c r="J708" s="135"/>
      <c r="K708" s="173"/>
      <c r="L708" s="135"/>
      <c r="M708" s="135"/>
      <c r="N708" s="241"/>
      <c r="O708" s="135"/>
      <c r="P708" s="61"/>
      <c r="Q708" s="61"/>
      <c r="R708" s="61"/>
      <c r="S708" s="61"/>
      <c r="T708" s="61"/>
      <c r="U708" s="80"/>
      <c r="V708" s="80"/>
      <c r="W708" s="80"/>
    </row>
  </sheetData>
  <mergeCells count="5">
    <mergeCell ref="R2:S2"/>
    <mergeCell ref="U2:V2"/>
    <mergeCell ref="T3:T12"/>
    <mergeCell ref="Q14:S14"/>
    <mergeCell ref="U14:V14"/>
  </mergeCells>
  <conditionalFormatting sqref="N2:N708">
    <cfRule type="cellIs" dxfId="0" priority="1" operator="equal">
      <formula>"PENDENTE"</formula>
    </cfRule>
  </conditionalFormatting>
  <conditionalFormatting sqref="N2:N708">
    <cfRule type="cellIs" dxfId="1" priority="2" operator="equal">
      <formula>"PRIORIDADE"</formula>
    </cfRule>
  </conditionalFormatting>
  <conditionalFormatting sqref="N2:N708">
    <cfRule type="cellIs" dxfId="2" priority="3" operator="equal">
      <formula>"PRIORIDADE TOTAL"</formula>
    </cfRule>
  </conditionalFormatting>
  <conditionalFormatting sqref="N2:N708">
    <cfRule type="containsText" dxfId="3" priority="4" operator="containsText" text="ANÁLISE">
      <formula>NOT(ISERROR(SEARCH(("ANÁLISE"),(N2))))</formula>
    </cfRule>
  </conditionalFormatting>
  <conditionalFormatting sqref="N2:N708">
    <cfRule type="containsText" dxfId="4" priority="5" operator="containsText" text="VERIFICADO">
      <formula>NOT(ISERROR(SEARCH(("VERIFICADO"),(N2))))</formula>
    </cfRule>
  </conditionalFormatting>
  <conditionalFormatting sqref="N2:N708">
    <cfRule type="containsText" dxfId="5" priority="6" operator="containsText" text="APREENDIDO">
      <formula>NOT(ISERROR(SEARCH(("APREENDIDO"),(N2))))</formula>
    </cfRule>
  </conditionalFormatting>
  <conditionalFormatting sqref="N2:N708">
    <cfRule type="containsText" dxfId="6" priority="7" operator="containsText" text="APROVADO">
      <formula>NOT(ISERROR(SEARCH(("APROVADO"),(N2))))</formula>
    </cfRule>
  </conditionalFormatting>
  <conditionalFormatting sqref="N2:N708">
    <cfRule type="containsText" dxfId="7" priority="8" operator="containsText" text="QUITADO">
      <formula>NOT(ISERROR(SEARCH(("QUITADO"),(N2))))</formula>
    </cfRule>
  </conditionalFormatting>
  <conditionalFormatting sqref="N2:N708">
    <cfRule type="containsText" dxfId="8" priority="9" operator="containsText" text="OUTROS ACORDOS">
      <formula>NOT(ISERROR(SEARCH(("OUTROS ACORDOS"),(N2))))</formula>
    </cfRule>
  </conditionalFormatting>
  <conditionalFormatting sqref="N2:N708">
    <cfRule type="containsText" dxfId="9" priority="10" operator="containsText" text="CANCELADO">
      <formula>NOT(ISERROR(SEARCH(("CANCELADO"),(N2))))</formula>
    </cfRule>
  </conditionalFormatting>
  <dataValidations>
    <dataValidation type="list" allowBlank="1" showErrorMessage="1" sqref="N2:N708">
      <formula1>"PENDENTE,PRIORIDADE,PRIORIDADE TOTAL,VERIFICADO,ANÁLISE,APROVADO,QUITADO,APREENDIDO,CANCELADO,OUTROS ACORDOS"</formula1>
    </dataValidation>
    <dataValidation type="list" allowBlank="1" showErrorMessage="1" sqref="I2:I708">
      <formula1>"BRADESCO,BV FINANCEIRA,CREDITAS,GMAC,HYUNDAI,ITAÚ,OMNI S.A.,PANAMERICANO,PSA,RCI,RENNER,SAFRA,SANTANA,SANTANDER,TOYOTA,VOLKSWAGEN"</formula1>
    </dataValidation>
    <dataValidation type="list" allowBlank="1" showErrorMessage="1" sqref="L2:L708">
      <formula1>"LIGAÇÃO,WPP,SEM SUCESSO"</formula1>
    </dataValidation>
    <dataValidation type="list" allowBlank="1" showErrorMessage="1" sqref="S16:S55">
      <formula1>"PAGO,NÃO PAGO,AGUARDANDO"</formula1>
    </dataValidation>
    <dataValidation type="list" allowBlank="1" showErrorMessage="1" sqref="D2:D708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6" max="6" width="7.13"/>
    <col customWidth="1" min="8" max="8" width="7.75"/>
    <col customWidth="1" min="9" max="9" width="16.25"/>
    <col customWidth="1" min="10" max="10" width="9.5"/>
    <col customWidth="1" min="11" max="11" width="18.63"/>
    <col customWidth="1" min="12" max="12" width="16.5"/>
    <col customWidth="1" min="13" max="13" width="18.13"/>
    <col customWidth="1" min="14" max="14" width="19.0"/>
    <col customWidth="1" min="15" max="15" width="25.38"/>
    <col customWidth="1" min="16" max="17" width="18.0"/>
    <col customWidth="1" min="18" max="18" width="14.63"/>
    <col customWidth="1" min="19" max="19" width="14.5"/>
    <col customWidth="1" min="20" max="20" width="8.63"/>
    <col customWidth="1" min="21" max="21" width="16.63"/>
    <col customWidth="1" min="22" max="23" width="10.13"/>
  </cols>
  <sheetData>
    <row r="1" ht="24.0" customHeight="1">
      <c r="A1" s="242" t="s">
        <v>24</v>
      </c>
      <c r="B1" s="28" t="s">
        <v>25</v>
      </c>
      <c r="C1" s="28" t="s">
        <v>26</v>
      </c>
      <c r="D1" s="29" t="s">
        <v>27</v>
      </c>
      <c r="E1" s="30" t="s">
        <v>28</v>
      </c>
      <c r="F1" s="243" t="s">
        <v>816</v>
      </c>
      <c r="G1" s="31" t="s">
        <v>30</v>
      </c>
      <c r="H1" s="29" t="s">
        <v>817</v>
      </c>
      <c r="I1" s="29" t="s">
        <v>818</v>
      </c>
      <c r="J1" s="244"/>
      <c r="K1" s="32" t="s">
        <v>33</v>
      </c>
      <c r="L1" s="31" t="s">
        <v>34</v>
      </c>
      <c r="M1" s="243" t="s">
        <v>35</v>
      </c>
      <c r="N1" s="31" t="s">
        <v>36</v>
      </c>
      <c r="O1" s="31" t="s">
        <v>37</v>
      </c>
      <c r="P1" s="33"/>
      <c r="Q1" s="33"/>
      <c r="R1" s="33"/>
      <c r="S1" s="33"/>
      <c r="T1" s="33"/>
      <c r="U1" s="33"/>
      <c r="V1" s="33"/>
      <c r="W1" s="33"/>
    </row>
    <row r="2" ht="15.75" customHeight="1">
      <c r="A2" s="34">
        <v>45694.0</v>
      </c>
      <c r="B2" s="34">
        <v>45707.0</v>
      </c>
      <c r="C2" s="35">
        <v>179002.0</v>
      </c>
      <c r="D2" s="35" t="s">
        <v>42</v>
      </c>
      <c r="E2" s="34">
        <v>45078.0</v>
      </c>
      <c r="F2" s="36">
        <f t="shared" ref="F2:F649" si="1">DATEDIF(E2,TODAY(),"M")</f>
        <v>20</v>
      </c>
      <c r="G2" s="37">
        <v>45125.0</v>
      </c>
      <c r="H2" s="36">
        <f t="shared" ref="H2:H649" si="2">DATEDIF(G2,TODAY(),"M")</f>
        <v>19</v>
      </c>
      <c r="I2" s="35" t="s">
        <v>43</v>
      </c>
      <c r="J2" s="245">
        <v>308.0</v>
      </c>
      <c r="K2" s="48" t="s">
        <v>819</v>
      </c>
      <c r="L2" s="35" t="s">
        <v>68</v>
      </c>
      <c r="M2" s="245" t="s">
        <v>820</v>
      </c>
      <c r="N2" s="35" t="s">
        <v>15</v>
      </c>
      <c r="O2" s="35" t="s">
        <v>208</v>
      </c>
      <c r="P2" s="41"/>
      <c r="Q2" s="42"/>
      <c r="R2" s="43" t="s">
        <v>40</v>
      </c>
      <c r="S2" s="44"/>
      <c r="T2" s="45">
        <f>TODAY()</f>
        <v>45716</v>
      </c>
      <c r="U2" s="46" t="s">
        <v>41</v>
      </c>
      <c r="V2" s="44"/>
      <c r="W2" s="47"/>
    </row>
    <row r="3" ht="15.75" customHeight="1">
      <c r="A3" s="34">
        <v>45694.0</v>
      </c>
      <c r="B3" s="34">
        <v>45707.0</v>
      </c>
      <c r="C3" s="35">
        <v>205816.0</v>
      </c>
      <c r="D3" s="35" t="s">
        <v>42</v>
      </c>
      <c r="E3" s="34">
        <v>45231.0</v>
      </c>
      <c r="F3" s="36">
        <f t="shared" si="1"/>
        <v>15</v>
      </c>
      <c r="G3" s="34">
        <v>45362.0</v>
      </c>
      <c r="H3" s="36">
        <f t="shared" si="2"/>
        <v>11</v>
      </c>
      <c r="I3" s="35" t="s">
        <v>43</v>
      </c>
      <c r="J3" s="245">
        <v>301.0</v>
      </c>
      <c r="K3" s="48">
        <v>2000.0</v>
      </c>
      <c r="L3" s="35" t="s">
        <v>68</v>
      </c>
      <c r="M3" s="245" t="s">
        <v>821</v>
      </c>
      <c r="N3" s="35" t="s">
        <v>21</v>
      </c>
      <c r="O3" s="35" t="s">
        <v>822</v>
      </c>
      <c r="P3" s="41"/>
      <c r="Q3" s="42"/>
      <c r="R3" s="50" t="s">
        <v>15</v>
      </c>
      <c r="S3" s="51">
        <f>COUNTIFS(N:N,"VERIFICADO",B:B,T2)</f>
        <v>9</v>
      </c>
      <c r="T3" s="52"/>
      <c r="U3" s="50" t="s">
        <v>15</v>
      </c>
      <c r="V3" s="51">
        <f>COUNTIFS(N:N,"VERIFICADO")</f>
        <v>90</v>
      </c>
      <c r="W3" s="53"/>
    </row>
    <row r="4" ht="15.75" customHeight="1">
      <c r="A4" s="34">
        <v>45694.0</v>
      </c>
      <c r="B4" s="34">
        <v>45707.0</v>
      </c>
      <c r="C4" s="35">
        <v>203430.0</v>
      </c>
      <c r="D4" s="35" t="s">
        <v>42</v>
      </c>
      <c r="E4" s="34">
        <v>45323.0</v>
      </c>
      <c r="F4" s="36">
        <f t="shared" si="1"/>
        <v>12</v>
      </c>
      <c r="G4" s="34">
        <v>45369.0</v>
      </c>
      <c r="H4" s="36">
        <f t="shared" si="2"/>
        <v>11</v>
      </c>
      <c r="I4" s="35" t="s">
        <v>39</v>
      </c>
      <c r="J4" s="245" t="s">
        <v>823</v>
      </c>
      <c r="K4" s="48" t="s">
        <v>824</v>
      </c>
      <c r="L4" s="35" t="s">
        <v>54</v>
      </c>
      <c r="M4" s="245" t="s">
        <v>825</v>
      </c>
      <c r="N4" s="35" t="s">
        <v>20</v>
      </c>
      <c r="O4" s="35" t="s">
        <v>826</v>
      </c>
      <c r="P4" s="41"/>
      <c r="Q4" s="42"/>
      <c r="R4" s="50" t="s">
        <v>16</v>
      </c>
      <c r="S4" s="51">
        <f>COUNTIFS(N:N,"análise",B:B,T2)</f>
        <v>2</v>
      </c>
      <c r="U4" s="50" t="s">
        <v>16</v>
      </c>
      <c r="V4" s="51">
        <f>COUNTIFS(N:N,"ANÁLISE")</f>
        <v>9</v>
      </c>
      <c r="W4" s="53"/>
    </row>
    <row r="5" ht="15.75" customHeight="1">
      <c r="A5" s="34">
        <v>45694.0</v>
      </c>
      <c r="B5" s="34">
        <v>45707.0</v>
      </c>
      <c r="C5" s="35">
        <v>181168.0</v>
      </c>
      <c r="D5" s="35" t="s">
        <v>48</v>
      </c>
      <c r="E5" s="34">
        <v>45261.0</v>
      </c>
      <c r="F5" s="36">
        <f t="shared" si="1"/>
        <v>14</v>
      </c>
      <c r="G5" s="34">
        <v>45302.0</v>
      </c>
      <c r="H5" s="36">
        <f t="shared" si="2"/>
        <v>13</v>
      </c>
      <c r="I5" s="35" t="s">
        <v>49</v>
      </c>
      <c r="J5" s="245" t="s">
        <v>827</v>
      </c>
      <c r="K5" s="48">
        <v>15000.0</v>
      </c>
      <c r="L5" s="35" t="s">
        <v>54</v>
      </c>
      <c r="M5" s="246">
        <v>45706.0</v>
      </c>
      <c r="N5" s="35" t="s">
        <v>20</v>
      </c>
      <c r="O5" s="35" t="s">
        <v>828</v>
      </c>
      <c r="P5" s="41"/>
      <c r="Q5" s="42"/>
      <c r="R5" s="50" t="s">
        <v>17</v>
      </c>
      <c r="S5" s="51">
        <f>COUNTIFS(N:N,"pendente",B:B,T2)</f>
        <v>363</v>
      </c>
      <c r="U5" s="50" t="s">
        <v>17</v>
      </c>
      <c r="V5" s="51">
        <f>COUNTIFS(N:N,"PENDENTE")</f>
        <v>422</v>
      </c>
      <c r="W5" s="53"/>
    </row>
    <row r="6" ht="15.75" customHeight="1">
      <c r="A6" s="34">
        <v>45705.0</v>
      </c>
      <c r="B6" s="34">
        <v>45707.0</v>
      </c>
      <c r="C6" s="35">
        <v>194814.0</v>
      </c>
      <c r="D6" s="35" t="s">
        <v>48</v>
      </c>
      <c r="E6" s="34">
        <v>45108.0</v>
      </c>
      <c r="F6" s="36">
        <f t="shared" si="1"/>
        <v>19</v>
      </c>
      <c r="G6" s="34">
        <v>45264.0</v>
      </c>
      <c r="H6" s="36">
        <f t="shared" si="2"/>
        <v>14</v>
      </c>
      <c r="I6" s="35" t="s">
        <v>43</v>
      </c>
      <c r="J6" s="35">
        <v>328.0</v>
      </c>
      <c r="K6" s="48" t="s">
        <v>829</v>
      </c>
      <c r="L6" s="39"/>
      <c r="M6" s="39"/>
      <c r="N6" s="35" t="s">
        <v>21</v>
      </c>
      <c r="O6" s="35" t="s">
        <v>830</v>
      </c>
      <c r="P6" s="41"/>
      <c r="Q6" s="42"/>
      <c r="R6" s="50" t="s">
        <v>18</v>
      </c>
      <c r="S6" s="51">
        <f>COUNTIFS(N:N,"prioridade",B:B,T2)</f>
        <v>7</v>
      </c>
      <c r="U6" s="50" t="s">
        <v>18</v>
      </c>
      <c r="V6" s="51">
        <f>COUNTIFS(N:N,"PRIORIDADE")</f>
        <v>7</v>
      </c>
      <c r="W6" s="53"/>
    </row>
    <row r="7" ht="15.75" customHeight="1">
      <c r="A7" s="34">
        <v>45694.0</v>
      </c>
      <c r="B7" s="34">
        <v>45707.0</v>
      </c>
      <c r="C7" s="35">
        <v>200413.0</v>
      </c>
      <c r="D7" s="35" t="s">
        <v>48</v>
      </c>
      <c r="E7" s="34">
        <v>45170.0</v>
      </c>
      <c r="F7" s="36">
        <f t="shared" si="1"/>
        <v>17</v>
      </c>
      <c r="G7" s="37">
        <v>45321.0</v>
      </c>
      <c r="H7" s="36">
        <f t="shared" si="2"/>
        <v>12</v>
      </c>
      <c r="I7" s="35" t="s">
        <v>49</v>
      </c>
      <c r="J7" s="245" t="s">
        <v>292</v>
      </c>
      <c r="K7" s="48">
        <v>6000.0</v>
      </c>
      <c r="L7" s="35" t="s">
        <v>54</v>
      </c>
      <c r="M7" s="245"/>
      <c r="N7" s="35" t="s">
        <v>15</v>
      </c>
      <c r="O7" s="35" t="s">
        <v>178</v>
      </c>
      <c r="P7" s="41"/>
      <c r="Q7" s="42"/>
      <c r="R7" s="50" t="s">
        <v>19</v>
      </c>
      <c r="S7" s="51">
        <f>COUNTIFS(N:N,"prioridade total",B:B,T2)</f>
        <v>0</v>
      </c>
      <c r="U7" s="50" t="s">
        <v>19</v>
      </c>
      <c r="V7" s="51">
        <f>COUNTIFS(N:N,"PRIORIDADE TOTAL")</f>
        <v>0</v>
      </c>
      <c r="W7" s="53"/>
    </row>
    <row r="8" ht="15.75" customHeight="1">
      <c r="A8" s="34">
        <v>45698.0</v>
      </c>
      <c r="B8" s="34">
        <v>45707.0</v>
      </c>
      <c r="C8" s="35">
        <v>208800.0</v>
      </c>
      <c r="D8" s="35" t="s">
        <v>48</v>
      </c>
      <c r="E8" s="34">
        <v>45323.0</v>
      </c>
      <c r="F8" s="36">
        <f t="shared" si="1"/>
        <v>12</v>
      </c>
      <c r="G8" s="34">
        <v>45394.0</v>
      </c>
      <c r="H8" s="36">
        <f t="shared" si="2"/>
        <v>10</v>
      </c>
      <c r="I8" s="35" t="s">
        <v>43</v>
      </c>
      <c r="J8" s="245" t="s">
        <v>69</v>
      </c>
      <c r="K8" s="48">
        <v>11000.0</v>
      </c>
      <c r="L8" s="39"/>
      <c r="M8" s="245" t="s">
        <v>831</v>
      </c>
      <c r="N8" s="35" t="s">
        <v>15</v>
      </c>
      <c r="O8" s="39"/>
      <c r="P8" s="41"/>
      <c r="Q8" s="42"/>
      <c r="R8" s="50" t="s">
        <v>20</v>
      </c>
      <c r="S8" s="51">
        <f>COUNTIFS(N:N,"aprovado",B:B,T2)</f>
        <v>19</v>
      </c>
      <c r="U8" s="50" t="s">
        <v>20</v>
      </c>
      <c r="V8" s="51">
        <f>COUNTIFS(N:N,"APROVADO")</f>
        <v>109</v>
      </c>
      <c r="W8" s="53"/>
    </row>
    <row r="9" ht="15.75" customHeight="1">
      <c r="A9" s="34">
        <v>45699.0</v>
      </c>
      <c r="B9" s="34">
        <v>45706.0</v>
      </c>
      <c r="C9" s="35">
        <v>204113.0</v>
      </c>
      <c r="D9" s="35" t="s">
        <v>48</v>
      </c>
      <c r="E9" s="34">
        <v>45323.0</v>
      </c>
      <c r="F9" s="36">
        <f t="shared" si="1"/>
        <v>12</v>
      </c>
      <c r="G9" s="37">
        <v>45356.0</v>
      </c>
      <c r="H9" s="36">
        <f t="shared" si="2"/>
        <v>11</v>
      </c>
      <c r="I9" s="35" t="s">
        <v>46</v>
      </c>
      <c r="J9" s="35">
        <v>401.0</v>
      </c>
      <c r="K9" s="48">
        <v>8500.0</v>
      </c>
      <c r="L9" s="35" t="s">
        <v>54</v>
      </c>
      <c r="M9" s="34">
        <v>45706.0</v>
      </c>
      <c r="N9" s="35" t="s">
        <v>20</v>
      </c>
      <c r="O9" s="39"/>
      <c r="P9" s="41"/>
      <c r="Q9" s="42"/>
      <c r="R9" s="56" t="s">
        <v>21</v>
      </c>
      <c r="S9" s="51">
        <f>COUNTIFS(N:N,"quitado",B:B,T2)</f>
        <v>0</v>
      </c>
      <c r="U9" s="56" t="s">
        <v>21</v>
      </c>
      <c r="V9" s="51">
        <f>COUNTIFS(N:N,"QUITADO")</f>
        <v>48</v>
      </c>
      <c r="W9" s="53"/>
    </row>
    <row r="10" ht="15.75" customHeight="1">
      <c r="A10" s="34">
        <v>45701.0</v>
      </c>
      <c r="B10" s="34">
        <v>45716.0</v>
      </c>
      <c r="C10" s="35">
        <v>196604.0</v>
      </c>
      <c r="D10" s="35" t="s">
        <v>48</v>
      </c>
      <c r="E10" s="34">
        <v>45292.0</v>
      </c>
      <c r="F10" s="36">
        <f t="shared" si="1"/>
        <v>13</v>
      </c>
      <c r="G10" s="34">
        <v>45311.0</v>
      </c>
      <c r="H10" s="36">
        <f t="shared" si="2"/>
        <v>13</v>
      </c>
      <c r="I10" s="35" t="s">
        <v>66</v>
      </c>
      <c r="J10" s="35">
        <v>4.797000404E9</v>
      </c>
      <c r="K10" s="48">
        <v>8700.0</v>
      </c>
      <c r="L10" s="35" t="s">
        <v>68</v>
      </c>
      <c r="M10" s="34">
        <v>45716.0</v>
      </c>
      <c r="N10" s="35" t="s">
        <v>15</v>
      </c>
      <c r="O10" s="35" t="s">
        <v>832</v>
      </c>
      <c r="P10" s="41"/>
      <c r="Q10" s="42"/>
      <c r="R10" s="50" t="s">
        <v>22</v>
      </c>
      <c r="S10" s="51">
        <f>COUNTIFS(N:N,"apreendido",B:B,T2)</f>
        <v>0</v>
      </c>
      <c r="U10" s="50" t="s">
        <v>22</v>
      </c>
      <c r="V10" s="51">
        <f>COUNTIFS(N:N,"APREENDIDO")</f>
        <v>4</v>
      </c>
      <c r="W10" s="53"/>
    </row>
    <row r="11" ht="15.75" customHeight="1">
      <c r="A11" s="34">
        <v>45705.0</v>
      </c>
      <c r="B11" s="34">
        <v>45707.0</v>
      </c>
      <c r="C11" s="35">
        <v>227566.0</v>
      </c>
      <c r="D11" s="35" t="s">
        <v>48</v>
      </c>
      <c r="E11" s="34">
        <v>45413.0</v>
      </c>
      <c r="F11" s="36">
        <f t="shared" si="1"/>
        <v>9</v>
      </c>
      <c r="G11" s="34">
        <v>45545.0</v>
      </c>
      <c r="H11" s="36">
        <f t="shared" si="2"/>
        <v>5</v>
      </c>
      <c r="I11" s="35" t="s">
        <v>49</v>
      </c>
      <c r="J11" s="245" t="s">
        <v>833</v>
      </c>
      <c r="K11" s="48" t="s">
        <v>824</v>
      </c>
      <c r="L11" s="35" t="s">
        <v>54</v>
      </c>
      <c r="M11" s="246">
        <v>45706.0</v>
      </c>
      <c r="N11" s="35" t="s">
        <v>15</v>
      </c>
      <c r="O11" s="39"/>
      <c r="P11" s="41"/>
      <c r="Q11" s="42"/>
      <c r="R11" s="50" t="s">
        <v>23</v>
      </c>
      <c r="S11" s="51">
        <f>COUNTIFS(N:N,"cancelado",B:B,T2)</f>
        <v>0</v>
      </c>
      <c r="U11" s="50" t="s">
        <v>23</v>
      </c>
      <c r="V11" s="51">
        <f>COUNTIFS(N:N,"CANCELADO")</f>
        <v>17</v>
      </c>
      <c r="W11" s="53"/>
    </row>
    <row r="12" ht="15.75" customHeight="1">
      <c r="A12" s="34">
        <v>45694.0</v>
      </c>
      <c r="B12" s="34">
        <v>45707.0</v>
      </c>
      <c r="C12" s="35">
        <v>203380.0</v>
      </c>
      <c r="D12" s="35" t="s">
        <v>48</v>
      </c>
      <c r="E12" s="34">
        <v>45261.0</v>
      </c>
      <c r="F12" s="36">
        <f t="shared" si="1"/>
        <v>14</v>
      </c>
      <c r="G12" s="34">
        <v>45343.0</v>
      </c>
      <c r="H12" s="36">
        <f t="shared" si="2"/>
        <v>12</v>
      </c>
      <c r="I12" s="35" t="s">
        <v>43</v>
      </c>
      <c r="J12" s="245">
        <v>328.0</v>
      </c>
      <c r="K12" s="48" t="s">
        <v>824</v>
      </c>
      <c r="L12" s="35" t="s">
        <v>54</v>
      </c>
      <c r="M12" s="34">
        <v>45707.0</v>
      </c>
      <c r="N12" s="35" t="s">
        <v>20</v>
      </c>
      <c r="O12" s="35" t="s">
        <v>834</v>
      </c>
      <c r="P12" s="57"/>
      <c r="Q12" s="42"/>
      <c r="R12" s="58" t="s">
        <v>14</v>
      </c>
      <c r="S12" s="59">
        <f>SUM(S3,S4,S8)</f>
        <v>30</v>
      </c>
      <c r="T12" s="19"/>
      <c r="U12" s="58" t="s">
        <v>14</v>
      </c>
      <c r="V12" s="59">
        <f>SUM(V3:V11)</f>
        <v>706</v>
      </c>
      <c r="W12" s="60"/>
    </row>
    <row r="13">
      <c r="A13" s="34">
        <v>45694.0</v>
      </c>
      <c r="B13" s="34">
        <v>45707.0</v>
      </c>
      <c r="C13" s="35">
        <v>180451.0</v>
      </c>
      <c r="D13" s="35" t="s">
        <v>48</v>
      </c>
      <c r="E13" s="34">
        <v>45108.0</v>
      </c>
      <c r="F13" s="36">
        <f t="shared" si="1"/>
        <v>19</v>
      </c>
      <c r="G13" s="34">
        <v>45138.0</v>
      </c>
      <c r="H13" s="36">
        <f t="shared" si="2"/>
        <v>18</v>
      </c>
      <c r="I13" s="35" t="s">
        <v>67</v>
      </c>
      <c r="J13" s="245">
        <v>4012.0</v>
      </c>
      <c r="K13" s="48" t="s">
        <v>824</v>
      </c>
      <c r="L13" s="35" t="s">
        <v>54</v>
      </c>
      <c r="M13" s="34">
        <v>45707.0</v>
      </c>
      <c r="N13" s="35" t="s">
        <v>15</v>
      </c>
      <c r="O13" s="35" t="s">
        <v>835</v>
      </c>
      <c r="P13" s="61"/>
      <c r="Q13" s="62"/>
      <c r="R13" s="63"/>
      <c r="S13" s="63"/>
      <c r="T13" s="64"/>
      <c r="U13" s="63"/>
      <c r="V13" s="63"/>
      <c r="W13" s="65"/>
    </row>
    <row r="14">
      <c r="A14" s="34">
        <v>45705.0</v>
      </c>
      <c r="B14" s="34">
        <v>45707.0</v>
      </c>
      <c r="C14" s="35">
        <v>238430.0</v>
      </c>
      <c r="D14" s="35" t="s">
        <v>48</v>
      </c>
      <c r="E14" s="34">
        <v>45536.0</v>
      </c>
      <c r="F14" s="36">
        <f t="shared" si="1"/>
        <v>5</v>
      </c>
      <c r="G14" s="34">
        <v>45666.0</v>
      </c>
      <c r="H14" s="36">
        <f t="shared" si="2"/>
        <v>1</v>
      </c>
      <c r="I14" s="35" t="s">
        <v>47</v>
      </c>
      <c r="J14" s="247" t="s">
        <v>790</v>
      </c>
      <c r="K14" s="48" t="s">
        <v>824</v>
      </c>
      <c r="L14" s="35" t="s">
        <v>54</v>
      </c>
      <c r="M14" s="34">
        <v>45707.0</v>
      </c>
      <c r="N14" s="35" t="s">
        <v>15</v>
      </c>
      <c r="O14" s="39"/>
      <c r="P14" s="66"/>
      <c r="Q14" s="67" t="s">
        <v>56</v>
      </c>
      <c r="R14" s="68"/>
      <c r="S14" s="44"/>
      <c r="T14" s="69"/>
      <c r="U14" s="70" t="s">
        <v>57</v>
      </c>
      <c r="V14" s="44"/>
      <c r="W14" s="71"/>
    </row>
    <row r="15">
      <c r="A15" s="34">
        <v>45705.0</v>
      </c>
      <c r="B15" s="34">
        <v>45707.0</v>
      </c>
      <c r="C15" s="35">
        <v>218038.0</v>
      </c>
      <c r="D15" s="35" t="s">
        <v>48</v>
      </c>
      <c r="E15" s="34">
        <v>45352.0</v>
      </c>
      <c r="F15" s="36">
        <f t="shared" si="1"/>
        <v>11</v>
      </c>
      <c r="G15" s="34">
        <v>45457.0</v>
      </c>
      <c r="H15" s="36">
        <f t="shared" si="2"/>
        <v>8</v>
      </c>
      <c r="I15" s="35" t="s">
        <v>39</v>
      </c>
      <c r="J15" s="245">
        <v>510.0</v>
      </c>
      <c r="K15" s="48" t="s">
        <v>824</v>
      </c>
      <c r="L15" s="35" t="s">
        <v>54</v>
      </c>
      <c r="M15" s="34">
        <v>45707.0</v>
      </c>
      <c r="N15" s="35" t="s">
        <v>20</v>
      </c>
      <c r="O15" s="39"/>
      <c r="P15" s="66"/>
      <c r="Q15" s="71" t="s">
        <v>24</v>
      </c>
      <c r="R15" s="71" t="s">
        <v>58</v>
      </c>
      <c r="S15" s="71" t="s">
        <v>36</v>
      </c>
      <c r="T15" s="69"/>
      <c r="U15" s="72"/>
      <c r="V15" s="73"/>
      <c r="W15" s="141" t="str">
        <f t="shared" ref="W15:W20" si="3">100% -(V15/U15)</f>
        <v>#DIV/0!</v>
      </c>
    </row>
    <row r="16">
      <c r="A16" s="34">
        <v>45705.0</v>
      </c>
      <c r="B16" s="34">
        <v>45707.0</v>
      </c>
      <c r="C16" s="35">
        <v>181650.0</v>
      </c>
      <c r="D16" s="35" t="s">
        <v>59</v>
      </c>
      <c r="E16" s="34">
        <v>45139.0</v>
      </c>
      <c r="F16" s="36">
        <f t="shared" si="1"/>
        <v>18</v>
      </c>
      <c r="G16" s="34">
        <v>45176.0</v>
      </c>
      <c r="H16" s="36">
        <f t="shared" si="2"/>
        <v>17</v>
      </c>
      <c r="I16" s="35" t="s">
        <v>43</v>
      </c>
      <c r="J16" s="35" t="s">
        <v>101</v>
      </c>
      <c r="K16" s="48" t="s">
        <v>829</v>
      </c>
      <c r="L16" s="39"/>
      <c r="M16" s="39"/>
      <c r="N16" s="35" t="s">
        <v>21</v>
      </c>
      <c r="O16" s="35" t="s">
        <v>830</v>
      </c>
      <c r="P16" s="66"/>
      <c r="Q16" s="162">
        <v>45713.0</v>
      </c>
      <c r="R16" s="75">
        <v>205839.0</v>
      </c>
      <c r="S16" s="75" t="s">
        <v>60</v>
      </c>
      <c r="T16" s="69"/>
      <c r="U16" s="76"/>
      <c r="V16" s="73"/>
      <c r="W16" s="141" t="str">
        <f t="shared" si="3"/>
        <v>#DIV/0!</v>
      </c>
    </row>
    <row r="17">
      <c r="A17" s="34">
        <v>45698.0</v>
      </c>
      <c r="B17" s="34">
        <v>45706.0</v>
      </c>
      <c r="C17" s="35">
        <v>205876.0</v>
      </c>
      <c r="D17" s="35" t="s">
        <v>59</v>
      </c>
      <c r="E17" s="34">
        <v>45292.0</v>
      </c>
      <c r="F17" s="36">
        <f t="shared" si="1"/>
        <v>13</v>
      </c>
      <c r="G17" s="34">
        <v>45378.0</v>
      </c>
      <c r="H17" s="36">
        <f t="shared" si="2"/>
        <v>11</v>
      </c>
      <c r="I17" s="35" t="s">
        <v>62</v>
      </c>
      <c r="J17" s="35">
        <v>105.0</v>
      </c>
      <c r="K17" s="48" t="s">
        <v>824</v>
      </c>
      <c r="L17" s="35" t="s">
        <v>54</v>
      </c>
      <c r="M17" s="34">
        <v>45705.0</v>
      </c>
      <c r="N17" s="35" t="s">
        <v>20</v>
      </c>
      <c r="O17" s="39"/>
      <c r="P17" s="66"/>
      <c r="Q17" s="162">
        <v>45713.0</v>
      </c>
      <c r="R17" s="75">
        <v>203300.0</v>
      </c>
      <c r="S17" s="75" t="s">
        <v>60</v>
      </c>
      <c r="T17" s="69"/>
      <c r="U17" s="79"/>
      <c r="V17" s="79"/>
      <c r="W17" s="141" t="str">
        <f t="shared" si="3"/>
        <v>#DIV/0!</v>
      </c>
    </row>
    <row r="18">
      <c r="A18" s="34">
        <v>45705.0</v>
      </c>
      <c r="B18" s="34">
        <v>45707.0</v>
      </c>
      <c r="C18" s="35">
        <v>228512.0</v>
      </c>
      <c r="D18" s="35" t="s">
        <v>59</v>
      </c>
      <c r="E18" s="34">
        <v>45352.0</v>
      </c>
      <c r="F18" s="36">
        <f t="shared" si="1"/>
        <v>11</v>
      </c>
      <c r="G18" s="34">
        <v>45555.0</v>
      </c>
      <c r="H18" s="36">
        <f t="shared" si="2"/>
        <v>5</v>
      </c>
      <c r="I18" s="35" t="s">
        <v>49</v>
      </c>
      <c r="J18" s="245" t="s">
        <v>833</v>
      </c>
      <c r="K18" s="48">
        <v>5000.0</v>
      </c>
      <c r="L18" s="35" t="s">
        <v>54</v>
      </c>
      <c r="M18" s="34">
        <v>45707.0</v>
      </c>
      <c r="N18" s="35" t="s">
        <v>15</v>
      </c>
      <c r="O18" s="139"/>
      <c r="P18" s="66"/>
      <c r="Q18" s="162">
        <v>45713.0</v>
      </c>
      <c r="R18" s="75">
        <v>182271.0</v>
      </c>
      <c r="S18" s="75" t="s">
        <v>507</v>
      </c>
      <c r="T18" s="69"/>
      <c r="U18" s="79"/>
      <c r="V18" s="79"/>
      <c r="W18" s="141" t="str">
        <f t="shared" si="3"/>
        <v>#DIV/0!</v>
      </c>
    </row>
    <row r="19">
      <c r="A19" s="34">
        <v>45705.0</v>
      </c>
      <c r="B19" s="34">
        <v>45707.0</v>
      </c>
      <c r="C19" s="35">
        <v>205247.0</v>
      </c>
      <c r="D19" s="35" t="s">
        <v>59</v>
      </c>
      <c r="E19" s="34">
        <v>45413.0</v>
      </c>
      <c r="F19" s="36">
        <f t="shared" si="1"/>
        <v>9</v>
      </c>
      <c r="G19" s="34">
        <v>45448.0</v>
      </c>
      <c r="H19" s="36">
        <f t="shared" si="2"/>
        <v>8</v>
      </c>
      <c r="I19" s="35" t="s">
        <v>49</v>
      </c>
      <c r="J19" s="35" t="s">
        <v>31</v>
      </c>
      <c r="K19" s="48" t="s">
        <v>829</v>
      </c>
      <c r="L19" s="39"/>
      <c r="M19" s="35" t="s">
        <v>22</v>
      </c>
      <c r="N19" s="35" t="s">
        <v>22</v>
      </c>
      <c r="O19" s="35" t="s">
        <v>22</v>
      </c>
      <c r="P19" s="66"/>
      <c r="Q19" s="162">
        <v>45715.0</v>
      </c>
      <c r="R19" s="75">
        <v>153792.0</v>
      </c>
      <c r="S19" s="75" t="s">
        <v>207</v>
      </c>
      <c r="T19" s="69"/>
      <c r="U19" s="79"/>
      <c r="V19" s="79"/>
      <c r="W19" s="141" t="str">
        <f t="shared" si="3"/>
        <v>#DIV/0!</v>
      </c>
    </row>
    <row r="20">
      <c r="A20" s="34">
        <v>45705.0</v>
      </c>
      <c r="B20" s="34">
        <v>45706.0</v>
      </c>
      <c r="C20" s="35">
        <v>106902.0</v>
      </c>
      <c r="D20" s="35" t="s">
        <v>65</v>
      </c>
      <c r="E20" s="34">
        <v>44409.0</v>
      </c>
      <c r="F20" s="36">
        <f t="shared" si="1"/>
        <v>42</v>
      </c>
      <c r="G20" s="37">
        <v>44518.0</v>
      </c>
      <c r="H20" s="36">
        <f t="shared" si="2"/>
        <v>39</v>
      </c>
      <c r="I20" s="35" t="s">
        <v>39</v>
      </c>
      <c r="J20" s="35" t="s">
        <v>836</v>
      </c>
      <c r="K20" s="48">
        <v>4000.0</v>
      </c>
      <c r="L20" s="35" t="s">
        <v>54</v>
      </c>
      <c r="M20" s="34">
        <v>45706.0</v>
      </c>
      <c r="N20" s="35" t="s">
        <v>15</v>
      </c>
      <c r="O20" s="39"/>
      <c r="P20" s="66"/>
      <c r="Q20" s="162">
        <v>45715.0</v>
      </c>
      <c r="R20" s="75">
        <v>80669.0</v>
      </c>
      <c r="S20" s="75" t="s">
        <v>60</v>
      </c>
      <c r="T20" s="69"/>
      <c r="U20" s="79"/>
      <c r="V20" s="79"/>
      <c r="W20" s="141" t="str">
        <f t="shared" si="3"/>
        <v>#DIV/0!</v>
      </c>
    </row>
    <row r="21">
      <c r="A21" s="34">
        <v>45705.0</v>
      </c>
      <c r="B21" s="34">
        <v>45707.0</v>
      </c>
      <c r="C21" s="35">
        <v>127908.0</v>
      </c>
      <c r="D21" s="35" t="s">
        <v>65</v>
      </c>
      <c r="E21" s="34">
        <v>44562.0</v>
      </c>
      <c r="F21" s="36">
        <f t="shared" si="1"/>
        <v>37</v>
      </c>
      <c r="G21" s="34">
        <v>44691.0</v>
      </c>
      <c r="H21" s="36">
        <f t="shared" si="2"/>
        <v>33</v>
      </c>
      <c r="I21" s="35" t="s">
        <v>49</v>
      </c>
      <c r="J21" s="245">
        <v>207.0</v>
      </c>
      <c r="K21" s="48" t="s">
        <v>824</v>
      </c>
      <c r="L21" s="35" t="s">
        <v>54</v>
      </c>
      <c r="M21" s="34">
        <v>45707.0</v>
      </c>
      <c r="N21" s="35" t="s">
        <v>15</v>
      </c>
      <c r="O21" s="39"/>
      <c r="P21" s="66"/>
      <c r="Q21" s="162">
        <v>45716.0</v>
      </c>
      <c r="R21" s="75">
        <v>185317.0</v>
      </c>
      <c r="S21" s="75" t="s">
        <v>60</v>
      </c>
      <c r="T21" s="80"/>
      <c r="U21" s="80"/>
      <c r="V21" s="80"/>
      <c r="W21" s="81"/>
    </row>
    <row r="22">
      <c r="A22" s="34">
        <v>45705.0</v>
      </c>
      <c r="B22" s="34">
        <v>45706.0</v>
      </c>
      <c r="C22" s="35">
        <v>176604.0</v>
      </c>
      <c r="D22" s="35" t="s">
        <v>65</v>
      </c>
      <c r="E22" s="34">
        <v>44986.0</v>
      </c>
      <c r="F22" s="36">
        <f t="shared" si="1"/>
        <v>23</v>
      </c>
      <c r="G22" s="34">
        <v>45106.0</v>
      </c>
      <c r="H22" s="36">
        <f t="shared" si="2"/>
        <v>19</v>
      </c>
      <c r="I22" s="35" t="s">
        <v>43</v>
      </c>
      <c r="J22" s="35">
        <v>301.0</v>
      </c>
      <c r="K22" s="48" t="s">
        <v>824</v>
      </c>
      <c r="L22" s="35" t="s">
        <v>68</v>
      </c>
      <c r="M22" s="34">
        <v>45706.0</v>
      </c>
      <c r="N22" s="35" t="s">
        <v>20</v>
      </c>
      <c r="O22" s="39"/>
      <c r="P22" s="66"/>
      <c r="Q22" s="79"/>
      <c r="R22" s="79"/>
      <c r="S22" s="79"/>
      <c r="T22" s="80"/>
      <c r="U22" s="80"/>
      <c r="V22" s="80"/>
      <c r="W22" s="80"/>
    </row>
    <row r="23">
      <c r="A23" s="34">
        <v>45705.0</v>
      </c>
      <c r="B23" s="34">
        <v>45707.0</v>
      </c>
      <c r="C23" s="35">
        <v>190833.0</v>
      </c>
      <c r="D23" s="35" t="s">
        <v>65</v>
      </c>
      <c r="E23" s="34">
        <v>45170.0</v>
      </c>
      <c r="F23" s="36">
        <f t="shared" si="1"/>
        <v>17</v>
      </c>
      <c r="G23" s="37">
        <v>45225.0</v>
      </c>
      <c r="H23" s="36">
        <f t="shared" si="2"/>
        <v>16</v>
      </c>
      <c r="I23" s="35" t="s">
        <v>118</v>
      </c>
      <c r="J23" s="245">
        <v>607.0</v>
      </c>
      <c r="K23" s="48">
        <v>18000.0</v>
      </c>
      <c r="L23" s="35" t="s">
        <v>54</v>
      </c>
      <c r="M23" s="34">
        <v>45707.0</v>
      </c>
      <c r="N23" s="35" t="s">
        <v>15</v>
      </c>
      <c r="O23" s="39"/>
      <c r="P23" s="66"/>
      <c r="Q23" s="79"/>
      <c r="R23" s="79"/>
      <c r="S23" s="79"/>
      <c r="T23" s="80"/>
      <c r="U23" s="80"/>
      <c r="V23" s="80"/>
      <c r="W23" s="80"/>
    </row>
    <row r="24">
      <c r="A24" s="34">
        <v>45705.0</v>
      </c>
      <c r="B24" s="34">
        <v>45707.0</v>
      </c>
      <c r="C24" s="35">
        <v>196102.0</v>
      </c>
      <c r="D24" s="35" t="s">
        <v>65</v>
      </c>
      <c r="E24" s="34">
        <v>45261.0</v>
      </c>
      <c r="F24" s="36">
        <f t="shared" si="1"/>
        <v>14</v>
      </c>
      <c r="G24" s="34">
        <v>45297.0</v>
      </c>
      <c r="H24" s="36">
        <f t="shared" si="2"/>
        <v>13</v>
      </c>
      <c r="I24" s="35" t="s">
        <v>265</v>
      </c>
      <c r="J24" s="245" t="s">
        <v>837</v>
      </c>
      <c r="K24" s="48">
        <v>5000.0</v>
      </c>
      <c r="L24" s="35" t="s">
        <v>54</v>
      </c>
      <c r="M24" s="34">
        <v>45707.0</v>
      </c>
      <c r="N24" s="35" t="s">
        <v>15</v>
      </c>
      <c r="O24" s="39"/>
      <c r="P24" s="66"/>
      <c r="Q24" s="79"/>
      <c r="R24" s="79"/>
      <c r="S24" s="79"/>
      <c r="T24" s="80"/>
      <c r="U24" s="80"/>
      <c r="V24" s="80"/>
      <c r="W24" s="80"/>
    </row>
    <row r="25">
      <c r="A25" s="34">
        <v>45705.0</v>
      </c>
      <c r="B25" s="34">
        <v>45707.0</v>
      </c>
      <c r="C25" s="35">
        <v>200087.0</v>
      </c>
      <c r="D25" s="35" t="s">
        <v>65</v>
      </c>
      <c r="E25" s="34">
        <v>45292.0</v>
      </c>
      <c r="F25" s="36">
        <f t="shared" si="1"/>
        <v>13</v>
      </c>
      <c r="G25" s="34">
        <v>45316.0</v>
      </c>
      <c r="H25" s="36">
        <f t="shared" si="2"/>
        <v>13</v>
      </c>
      <c r="I25" s="35" t="s">
        <v>43</v>
      </c>
      <c r="J25" s="35" t="s">
        <v>838</v>
      </c>
      <c r="K25" s="48" t="s">
        <v>829</v>
      </c>
      <c r="L25" s="39"/>
      <c r="M25" s="39"/>
      <c r="N25" s="35" t="s">
        <v>21</v>
      </c>
      <c r="O25" s="39"/>
      <c r="P25" s="66"/>
      <c r="Q25" s="79"/>
      <c r="R25" s="79"/>
      <c r="S25" s="79"/>
      <c r="T25" s="80"/>
      <c r="U25" s="80"/>
      <c r="V25" s="80"/>
      <c r="W25" s="80"/>
    </row>
    <row r="26">
      <c r="A26" s="34">
        <v>45705.0</v>
      </c>
      <c r="B26" s="34">
        <v>45706.0</v>
      </c>
      <c r="C26" s="35">
        <v>208128.0</v>
      </c>
      <c r="D26" s="35" t="s">
        <v>65</v>
      </c>
      <c r="E26" s="34">
        <v>45292.0</v>
      </c>
      <c r="F26" s="36">
        <f t="shared" si="1"/>
        <v>13</v>
      </c>
      <c r="G26" s="34">
        <v>45378.0</v>
      </c>
      <c r="H26" s="36">
        <f t="shared" si="2"/>
        <v>11</v>
      </c>
      <c r="I26" s="35" t="s">
        <v>62</v>
      </c>
      <c r="J26" s="35" t="s">
        <v>361</v>
      </c>
      <c r="K26" s="48">
        <v>3000.0</v>
      </c>
      <c r="L26" s="35" t="s">
        <v>70</v>
      </c>
      <c r="M26" s="34">
        <v>45671.0</v>
      </c>
      <c r="N26" s="35" t="s">
        <v>20</v>
      </c>
      <c r="O26" s="35" t="s">
        <v>839</v>
      </c>
      <c r="P26" s="66"/>
      <c r="Q26" s="79"/>
      <c r="R26" s="79"/>
      <c r="S26" s="79"/>
      <c r="T26" s="80"/>
      <c r="U26" s="80"/>
      <c r="V26" s="80"/>
      <c r="W26" s="80"/>
    </row>
    <row r="27">
      <c r="A27" s="34">
        <v>45705.0</v>
      </c>
      <c r="B27" s="34">
        <v>45707.0</v>
      </c>
      <c r="C27" s="35">
        <v>226102.0</v>
      </c>
      <c r="D27" s="35" t="s">
        <v>65</v>
      </c>
      <c r="E27" s="34">
        <v>45383.0</v>
      </c>
      <c r="F27" s="36">
        <f t="shared" si="1"/>
        <v>10</v>
      </c>
      <c r="G27" s="34">
        <v>45530.0</v>
      </c>
      <c r="H27" s="36">
        <f t="shared" si="2"/>
        <v>6</v>
      </c>
      <c r="I27" s="35" t="s">
        <v>43</v>
      </c>
      <c r="J27" s="35" t="s">
        <v>31</v>
      </c>
      <c r="K27" s="48" t="s">
        <v>829</v>
      </c>
      <c r="L27" s="39"/>
      <c r="M27" s="35" t="s">
        <v>840</v>
      </c>
      <c r="N27" s="35" t="s">
        <v>23</v>
      </c>
      <c r="O27" s="35" t="s">
        <v>840</v>
      </c>
      <c r="P27" s="66"/>
      <c r="Q27" s="79"/>
      <c r="R27" s="79"/>
      <c r="S27" s="79"/>
      <c r="T27" s="80"/>
      <c r="U27" s="80"/>
      <c r="V27" s="80"/>
      <c r="W27" s="80"/>
    </row>
    <row r="28">
      <c r="A28" s="34">
        <v>45695.0</v>
      </c>
      <c r="B28" s="34">
        <v>45706.0</v>
      </c>
      <c r="C28" s="35">
        <v>226294.0</v>
      </c>
      <c r="D28" s="35" t="s">
        <v>65</v>
      </c>
      <c r="E28" s="34">
        <v>45474.0</v>
      </c>
      <c r="F28" s="36">
        <f t="shared" si="1"/>
        <v>7</v>
      </c>
      <c r="G28" s="34">
        <v>45532.0</v>
      </c>
      <c r="H28" s="36">
        <f t="shared" si="2"/>
        <v>6</v>
      </c>
      <c r="I28" s="35" t="s">
        <v>43</v>
      </c>
      <c r="J28" s="35">
        <v>301.0</v>
      </c>
      <c r="K28" s="48">
        <v>7000.0</v>
      </c>
      <c r="L28" s="35" t="s">
        <v>70</v>
      </c>
      <c r="M28" s="34">
        <v>45706.0</v>
      </c>
      <c r="N28" s="35" t="s">
        <v>20</v>
      </c>
      <c r="O28" s="35" t="s">
        <v>841</v>
      </c>
      <c r="P28" s="66"/>
      <c r="Q28" s="79"/>
      <c r="R28" s="79"/>
      <c r="S28" s="79"/>
      <c r="T28" s="80"/>
      <c r="U28" s="80"/>
      <c r="V28" s="80"/>
      <c r="W28" s="80"/>
    </row>
    <row r="29">
      <c r="A29" s="34">
        <v>45705.0</v>
      </c>
      <c r="B29" s="34">
        <v>45707.0</v>
      </c>
      <c r="C29" s="35">
        <v>229302.0</v>
      </c>
      <c r="D29" s="35" t="s">
        <v>65</v>
      </c>
      <c r="E29" s="34">
        <v>45536.0</v>
      </c>
      <c r="F29" s="36">
        <f t="shared" si="1"/>
        <v>5</v>
      </c>
      <c r="G29" s="34">
        <v>45566.0</v>
      </c>
      <c r="H29" s="36">
        <f t="shared" si="2"/>
        <v>4</v>
      </c>
      <c r="I29" s="35" t="s">
        <v>47</v>
      </c>
      <c r="J29" s="35" t="s">
        <v>31</v>
      </c>
      <c r="K29" s="48" t="s">
        <v>829</v>
      </c>
      <c r="L29" s="39"/>
      <c r="M29" s="35" t="s">
        <v>22</v>
      </c>
      <c r="N29" s="35" t="s">
        <v>22</v>
      </c>
      <c r="O29" s="35" t="s">
        <v>22</v>
      </c>
      <c r="P29" s="66"/>
      <c r="Q29" s="79"/>
      <c r="R29" s="79"/>
      <c r="S29" s="79"/>
      <c r="T29" s="80"/>
      <c r="U29" s="80"/>
      <c r="V29" s="80"/>
      <c r="W29" s="80"/>
    </row>
    <row r="30">
      <c r="A30" s="121">
        <v>45705.0</v>
      </c>
      <c r="B30" s="34">
        <v>45712.0</v>
      </c>
      <c r="C30" s="120">
        <v>227576.0</v>
      </c>
      <c r="D30" s="120" t="s">
        <v>260</v>
      </c>
      <c r="E30" s="121">
        <v>44774.0</v>
      </c>
      <c r="F30" s="36">
        <f t="shared" si="1"/>
        <v>30</v>
      </c>
      <c r="G30" s="121">
        <v>45546.0</v>
      </c>
      <c r="H30" s="36">
        <f t="shared" si="2"/>
        <v>5</v>
      </c>
      <c r="I30" s="120" t="s">
        <v>62</v>
      </c>
      <c r="J30" s="157">
        <v>132.0</v>
      </c>
      <c r="K30" s="248" t="s">
        <v>824</v>
      </c>
      <c r="L30" s="157" t="s">
        <v>54</v>
      </c>
      <c r="M30" s="249">
        <v>45649.0</v>
      </c>
      <c r="N30" s="159" t="s">
        <v>15</v>
      </c>
      <c r="O30" s="35" t="s">
        <v>842</v>
      </c>
      <c r="P30" s="66"/>
      <c r="Q30" s="79"/>
      <c r="R30" s="79"/>
      <c r="S30" s="79"/>
      <c r="T30" s="80"/>
      <c r="U30" s="80"/>
      <c r="V30" s="80"/>
      <c r="W30" s="80"/>
    </row>
    <row r="31">
      <c r="A31" s="34">
        <v>45705.0</v>
      </c>
      <c r="B31" s="34">
        <v>45707.0</v>
      </c>
      <c r="C31" s="35">
        <v>225737.0</v>
      </c>
      <c r="D31" s="35" t="s">
        <v>65</v>
      </c>
      <c r="E31" s="34">
        <v>45444.0</v>
      </c>
      <c r="F31" s="36">
        <f t="shared" si="1"/>
        <v>8</v>
      </c>
      <c r="G31" s="34">
        <v>45527.0</v>
      </c>
      <c r="H31" s="36">
        <f t="shared" si="2"/>
        <v>6</v>
      </c>
      <c r="I31" s="35" t="s">
        <v>43</v>
      </c>
      <c r="J31" s="245" t="s">
        <v>69</v>
      </c>
      <c r="K31" s="48" t="s">
        <v>824</v>
      </c>
      <c r="L31" s="35" t="s">
        <v>54</v>
      </c>
      <c r="M31" s="34">
        <v>45707.0</v>
      </c>
      <c r="N31" s="35" t="s">
        <v>15</v>
      </c>
      <c r="O31" s="39"/>
      <c r="P31" s="66"/>
      <c r="Q31" s="79"/>
      <c r="R31" s="79"/>
      <c r="S31" s="79"/>
      <c r="T31" s="80"/>
      <c r="U31" s="80"/>
      <c r="V31" s="80"/>
      <c r="W31" s="80"/>
    </row>
    <row r="32">
      <c r="A32" s="34">
        <v>45705.0</v>
      </c>
      <c r="B32" s="34">
        <v>45707.0</v>
      </c>
      <c r="C32" s="35">
        <v>241487.0</v>
      </c>
      <c r="D32" s="35" t="s">
        <v>65</v>
      </c>
      <c r="E32" s="34">
        <v>45108.0</v>
      </c>
      <c r="F32" s="36">
        <f t="shared" si="1"/>
        <v>19</v>
      </c>
      <c r="G32" s="34">
        <v>45688.0</v>
      </c>
      <c r="H32" s="36">
        <f t="shared" si="2"/>
        <v>0</v>
      </c>
      <c r="I32" s="35" t="s">
        <v>39</v>
      </c>
      <c r="J32" s="245">
        <v>517.0</v>
      </c>
      <c r="K32" s="48">
        <v>5000.0</v>
      </c>
      <c r="L32" s="35" t="s">
        <v>70</v>
      </c>
      <c r="M32" s="34">
        <v>45707.0</v>
      </c>
      <c r="N32" s="35" t="s">
        <v>15</v>
      </c>
      <c r="O32" s="39"/>
      <c r="P32" s="66"/>
      <c r="Q32" s="79"/>
      <c r="R32" s="79"/>
      <c r="S32" s="79"/>
      <c r="T32" s="80"/>
      <c r="U32" s="80"/>
      <c r="V32" s="80"/>
      <c r="W32" s="80"/>
    </row>
    <row r="33">
      <c r="A33" s="34">
        <v>45705.0</v>
      </c>
      <c r="B33" s="34">
        <v>45707.0</v>
      </c>
      <c r="C33" s="35">
        <v>230721.0</v>
      </c>
      <c r="D33" s="35" t="s">
        <v>72</v>
      </c>
      <c r="E33" s="34">
        <v>45292.0</v>
      </c>
      <c r="F33" s="36">
        <f t="shared" si="1"/>
        <v>13</v>
      </c>
      <c r="G33" s="37">
        <v>45581.0</v>
      </c>
      <c r="H33" s="36">
        <f t="shared" si="2"/>
        <v>4</v>
      </c>
      <c r="I33" s="35" t="s">
        <v>287</v>
      </c>
      <c r="J33" s="245">
        <v>3008.0</v>
      </c>
      <c r="K33" s="48">
        <v>20000.0</v>
      </c>
      <c r="L33" s="35" t="s">
        <v>68</v>
      </c>
      <c r="M33" s="34">
        <v>45707.0</v>
      </c>
      <c r="N33" s="35" t="s">
        <v>15</v>
      </c>
      <c r="O33" s="39"/>
      <c r="P33" s="66"/>
      <c r="Q33" s="79"/>
      <c r="R33" s="79"/>
      <c r="S33" s="79"/>
      <c r="T33" s="80"/>
      <c r="U33" s="80"/>
      <c r="V33" s="80"/>
      <c r="W33" s="80"/>
    </row>
    <row r="34">
      <c r="A34" s="34">
        <v>45705.0</v>
      </c>
      <c r="B34" s="34">
        <v>45706.0</v>
      </c>
      <c r="C34" s="35">
        <v>212019.0</v>
      </c>
      <c r="D34" s="35" t="s">
        <v>72</v>
      </c>
      <c r="E34" s="34">
        <v>45383.0</v>
      </c>
      <c r="F34" s="36">
        <f t="shared" si="1"/>
        <v>10</v>
      </c>
      <c r="G34" s="34">
        <v>45414.0</v>
      </c>
      <c r="H34" s="36">
        <f t="shared" si="2"/>
        <v>9</v>
      </c>
      <c r="I34" s="35" t="s">
        <v>43</v>
      </c>
      <c r="J34" s="245">
        <v>302.0</v>
      </c>
      <c r="K34" s="48">
        <v>10000.0</v>
      </c>
      <c r="L34" s="35" t="s">
        <v>54</v>
      </c>
      <c r="M34" s="34">
        <v>45706.0</v>
      </c>
      <c r="N34" s="35" t="s">
        <v>15</v>
      </c>
      <c r="O34" s="35" t="s">
        <v>253</v>
      </c>
      <c r="P34" s="66"/>
      <c r="Q34" s="79"/>
      <c r="R34" s="79"/>
      <c r="S34" s="79"/>
      <c r="T34" s="80"/>
      <c r="U34" s="80"/>
      <c r="V34" s="80"/>
      <c r="W34" s="80"/>
    </row>
    <row r="35">
      <c r="A35" s="34">
        <v>45705.0</v>
      </c>
      <c r="B35" s="34">
        <v>45707.0</v>
      </c>
      <c r="C35" s="35">
        <v>239874.0</v>
      </c>
      <c r="D35" s="35" t="s">
        <v>72</v>
      </c>
      <c r="E35" s="34">
        <v>45352.0</v>
      </c>
      <c r="F35" s="36">
        <f t="shared" si="1"/>
        <v>11</v>
      </c>
      <c r="G35" s="34">
        <v>45308.0</v>
      </c>
      <c r="H35" s="36">
        <f t="shared" si="2"/>
        <v>13</v>
      </c>
      <c r="I35" s="35" t="s">
        <v>62</v>
      </c>
      <c r="J35" s="35">
        <v>102.0</v>
      </c>
      <c r="K35" s="48" t="s">
        <v>829</v>
      </c>
      <c r="L35" s="39"/>
      <c r="M35" s="39"/>
      <c r="N35" s="35" t="s">
        <v>21</v>
      </c>
      <c r="O35" s="39"/>
      <c r="P35" s="66"/>
      <c r="Q35" s="79"/>
      <c r="R35" s="79"/>
      <c r="S35" s="79"/>
      <c r="T35" s="80"/>
      <c r="U35" s="80"/>
      <c r="V35" s="80"/>
      <c r="W35" s="80"/>
    </row>
    <row r="36">
      <c r="A36" s="34">
        <v>45705.0</v>
      </c>
      <c r="B36" s="34">
        <v>45714.0</v>
      </c>
      <c r="C36" s="35">
        <v>153792.0</v>
      </c>
      <c r="D36" s="35" t="s">
        <v>73</v>
      </c>
      <c r="E36" s="34">
        <v>44866.0</v>
      </c>
      <c r="F36" s="36">
        <f t="shared" si="1"/>
        <v>27</v>
      </c>
      <c r="G36" s="37">
        <v>44907.0</v>
      </c>
      <c r="H36" s="36">
        <f t="shared" si="2"/>
        <v>26</v>
      </c>
      <c r="I36" s="35" t="s">
        <v>265</v>
      </c>
      <c r="J36" s="245">
        <v>4.591151183E9</v>
      </c>
      <c r="K36" s="48" t="s">
        <v>253</v>
      </c>
      <c r="L36" s="39"/>
      <c r="M36" s="34">
        <v>45714.0</v>
      </c>
      <c r="N36" s="35" t="s">
        <v>15</v>
      </c>
      <c r="O36" s="245" t="s">
        <v>843</v>
      </c>
      <c r="P36" s="66"/>
      <c r="Q36" s="79"/>
      <c r="R36" s="79"/>
      <c r="S36" s="79"/>
      <c r="T36" s="80"/>
      <c r="U36" s="80"/>
      <c r="V36" s="80"/>
      <c r="W36" s="80"/>
    </row>
    <row r="37">
      <c r="A37" s="34">
        <v>45705.0</v>
      </c>
      <c r="B37" s="34">
        <v>45707.0</v>
      </c>
      <c r="C37" s="35">
        <v>203364.0</v>
      </c>
      <c r="D37" s="35" t="s">
        <v>73</v>
      </c>
      <c r="E37" s="34">
        <v>45292.0</v>
      </c>
      <c r="F37" s="36">
        <f t="shared" si="1"/>
        <v>13</v>
      </c>
      <c r="G37" s="34">
        <v>45312.0</v>
      </c>
      <c r="H37" s="36">
        <f t="shared" si="2"/>
        <v>13</v>
      </c>
      <c r="I37" s="35" t="s">
        <v>43</v>
      </c>
      <c r="J37" s="245">
        <v>314.0</v>
      </c>
      <c r="K37" s="48">
        <v>17000.0</v>
      </c>
      <c r="L37" s="35" t="s">
        <v>54</v>
      </c>
      <c r="M37" s="85">
        <v>45707.0</v>
      </c>
      <c r="N37" s="35" t="s">
        <v>15</v>
      </c>
      <c r="O37" s="35" t="s">
        <v>844</v>
      </c>
      <c r="P37" s="66"/>
      <c r="Q37" s="79"/>
      <c r="R37" s="79"/>
      <c r="S37" s="79"/>
      <c r="T37" s="80"/>
      <c r="U37" s="80"/>
      <c r="V37" s="80"/>
      <c r="W37" s="80"/>
    </row>
    <row r="38">
      <c r="A38" s="34">
        <v>45705.0</v>
      </c>
      <c r="B38" s="34">
        <v>45707.0</v>
      </c>
      <c r="C38" s="35">
        <v>196648.0</v>
      </c>
      <c r="D38" s="35" t="s">
        <v>73</v>
      </c>
      <c r="E38" s="34">
        <v>45261.0</v>
      </c>
      <c r="F38" s="36">
        <f t="shared" si="1"/>
        <v>14</v>
      </c>
      <c r="G38" s="37">
        <v>45282.0</v>
      </c>
      <c r="H38" s="36">
        <f t="shared" si="2"/>
        <v>14</v>
      </c>
      <c r="I38" s="35" t="s">
        <v>43</v>
      </c>
      <c r="J38" s="245">
        <v>301.0</v>
      </c>
      <c r="K38" s="48" t="s">
        <v>824</v>
      </c>
      <c r="L38" s="35" t="s">
        <v>54</v>
      </c>
      <c r="M38" s="34">
        <v>45707.0</v>
      </c>
      <c r="N38" s="35" t="s">
        <v>15</v>
      </c>
      <c r="O38" s="39"/>
      <c r="P38" s="66"/>
      <c r="Q38" s="79"/>
      <c r="R38" s="79"/>
      <c r="S38" s="79"/>
      <c r="T38" s="80"/>
      <c r="U38" s="80"/>
      <c r="V38" s="80"/>
      <c r="W38" s="80"/>
    </row>
    <row r="39">
      <c r="A39" s="34">
        <v>45705.0</v>
      </c>
      <c r="B39" s="34">
        <v>45707.0</v>
      </c>
      <c r="C39" s="35">
        <v>220287.0</v>
      </c>
      <c r="D39" s="35" t="s">
        <v>73</v>
      </c>
      <c r="E39" s="34">
        <v>45444.0</v>
      </c>
      <c r="F39" s="36">
        <f t="shared" si="1"/>
        <v>8</v>
      </c>
      <c r="G39" s="34">
        <v>45478.0</v>
      </c>
      <c r="H39" s="36">
        <f t="shared" si="2"/>
        <v>7</v>
      </c>
      <c r="I39" s="35" t="s">
        <v>43</v>
      </c>
      <c r="J39" s="245">
        <v>328.0</v>
      </c>
      <c r="K39" s="48">
        <v>9000.0</v>
      </c>
      <c r="L39" s="35" t="s">
        <v>68</v>
      </c>
      <c r="M39" s="34">
        <v>45707.0</v>
      </c>
      <c r="N39" s="35" t="s">
        <v>20</v>
      </c>
      <c r="O39" s="39"/>
      <c r="P39" s="66"/>
      <c r="Q39" s="79"/>
      <c r="R39" s="79"/>
      <c r="S39" s="79"/>
      <c r="T39" s="80"/>
      <c r="U39" s="80"/>
      <c r="V39" s="80"/>
      <c r="W39" s="80"/>
    </row>
    <row r="40">
      <c r="A40" s="34">
        <v>45705.0</v>
      </c>
      <c r="B40" s="34">
        <v>45707.0</v>
      </c>
      <c r="C40" s="35">
        <v>235947.0</v>
      </c>
      <c r="D40" s="35" t="s">
        <v>73</v>
      </c>
      <c r="E40" s="34">
        <v>45505.0</v>
      </c>
      <c r="F40" s="36">
        <f t="shared" si="1"/>
        <v>6</v>
      </c>
      <c r="G40" s="34">
        <v>45628.0</v>
      </c>
      <c r="H40" s="36">
        <f t="shared" si="2"/>
        <v>2</v>
      </c>
      <c r="I40" s="35" t="s">
        <v>43</v>
      </c>
      <c r="J40" s="245">
        <v>310.0</v>
      </c>
      <c r="K40" s="48" t="s">
        <v>824</v>
      </c>
      <c r="L40" s="35" t="s">
        <v>54</v>
      </c>
      <c r="M40" s="34">
        <v>45707.0</v>
      </c>
      <c r="N40" s="35" t="s">
        <v>15</v>
      </c>
      <c r="O40" s="39"/>
      <c r="P40" s="66"/>
      <c r="Q40" s="79"/>
      <c r="R40" s="79"/>
      <c r="S40" s="79"/>
      <c r="T40" s="80"/>
      <c r="U40" s="80"/>
      <c r="V40" s="80"/>
      <c r="W40" s="80"/>
    </row>
    <row r="41">
      <c r="A41" s="34">
        <v>45701.0</v>
      </c>
      <c r="B41" s="34">
        <v>45707.0</v>
      </c>
      <c r="C41" s="35">
        <v>225521.0</v>
      </c>
      <c r="D41" s="35" t="s">
        <v>73</v>
      </c>
      <c r="E41" s="34">
        <v>45525.0</v>
      </c>
      <c r="F41" s="36">
        <f t="shared" si="1"/>
        <v>6</v>
      </c>
      <c r="G41" s="34">
        <v>45474.0</v>
      </c>
      <c r="H41" s="36">
        <f t="shared" si="2"/>
        <v>7</v>
      </c>
      <c r="I41" s="35" t="s">
        <v>265</v>
      </c>
      <c r="J41" s="245">
        <v>50.0</v>
      </c>
      <c r="K41" s="48">
        <v>3000.0</v>
      </c>
      <c r="L41" s="35" t="s">
        <v>54</v>
      </c>
      <c r="M41" s="34">
        <v>45707.0</v>
      </c>
      <c r="N41" s="35" t="s">
        <v>15</v>
      </c>
      <c r="O41" s="39"/>
      <c r="P41" s="66"/>
      <c r="Q41" s="79"/>
      <c r="R41" s="79"/>
      <c r="S41" s="79"/>
      <c r="T41" s="80"/>
      <c r="U41" s="80"/>
      <c r="V41" s="80"/>
      <c r="W41" s="80"/>
    </row>
    <row r="42">
      <c r="A42" s="34">
        <v>45705.0</v>
      </c>
      <c r="B42" s="34">
        <v>45707.0</v>
      </c>
      <c r="C42" s="35">
        <v>231463.0</v>
      </c>
      <c r="D42" s="35" t="s">
        <v>73</v>
      </c>
      <c r="E42" s="34">
        <v>45536.0</v>
      </c>
      <c r="F42" s="36">
        <f t="shared" si="1"/>
        <v>5</v>
      </c>
      <c r="G42" s="37">
        <v>45582.0</v>
      </c>
      <c r="H42" s="36">
        <f t="shared" si="2"/>
        <v>4</v>
      </c>
      <c r="I42" s="35" t="s">
        <v>43</v>
      </c>
      <c r="J42" s="245" t="s">
        <v>101</v>
      </c>
      <c r="K42" s="48">
        <v>12500.0</v>
      </c>
      <c r="L42" s="35" t="s">
        <v>54</v>
      </c>
      <c r="M42" s="34">
        <v>45707.0</v>
      </c>
      <c r="N42" s="35" t="s">
        <v>15</v>
      </c>
      <c r="O42" s="39"/>
      <c r="P42" s="66"/>
      <c r="Q42" s="79"/>
      <c r="R42" s="79"/>
      <c r="S42" s="79"/>
      <c r="T42" s="80"/>
      <c r="U42" s="80"/>
      <c r="V42" s="80"/>
      <c r="W42" s="80"/>
    </row>
    <row r="43">
      <c r="A43" s="34">
        <v>45702.0</v>
      </c>
      <c r="B43" s="34">
        <v>45716.0</v>
      </c>
      <c r="C43" s="35">
        <v>168022.0</v>
      </c>
      <c r="D43" s="35" t="s">
        <v>73</v>
      </c>
      <c r="E43" s="34">
        <v>44986.0</v>
      </c>
      <c r="F43" s="36">
        <f t="shared" si="1"/>
        <v>23</v>
      </c>
      <c r="G43" s="34">
        <v>45110.0</v>
      </c>
      <c r="H43" s="36">
        <f t="shared" si="2"/>
        <v>19</v>
      </c>
      <c r="I43" s="35" t="s">
        <v>265</v>
      </c>
      <c r="J43" s="245">
        <v>42.0</v>
      </c>
      <c r="K43" s="48">
        <v>4000.0</v>
      </c>
      <c r="L43" s="39"/>
      <c r="M43" s="250"/>
      <c r="N43" s="35" t="s">
        <v>18</v>
      </c>
      <c r="O43" s="39"/>
      <c r="P43" s="66"/>
      <c r="Q43" s="79"/>
      <c r="R43" s="79"/>
      <c r="S43" s="79"/>
      <c r="T43" s="80"/>
      <c r="U43" s="80"/>
      <c r="V43" s="80"/>
      <c r="W43" s="80"/>
    </row>
    <row r="44">
      <c r="A44" s="34">
        <v>45694.0</v>
      </c>
      <c r="B44" s="34">
        <v>45707.0</v>
      </c>
      <c r="C44" s="35">
        <v>203277.0</v>
      </c>
      <c r="D44" s="35" t="s">
        <v>73</v>
      </c>
      <c r="E44" s="34">
        <v>45292.0</v>
      </c>
      <c r="F44" s="36">
        <f t="shared" si="1"/>
        <v>13</v>
      </c>
      <c r="G44" s="34">
        <v>45344.0</v>
      </c>
      <c r="H44" s="36">
        <f t="shared" si="2"/>
        <v>12</v>
      </c>
      <c r="I44" s="35" t="s">
        <v>43</v>
      </c>
      <c r="J44" s="245" t="s">
        <v>845</v>
      </c>
      <c r="K44" s="48">
        <v>10000.0</v>
      </c>
      <c r="L44" s="35" t="s">
        <v>54</v>
      </c>
      <c r="M44" s="34">
        <v>45707.0</v>
      </c>
      <c r="N44" s="35" t="s">
        <v>20</v>
      </c>
      <c r="O44" s="39"/>
      <c r="P44" s="66"/>
      <c r="Q44" s="79"/>
      <c r="R44" s="79"/>
      <c r="S44" s="79"/>
      <c r="T44" s="80"/>
      <c r="U44" s="80"/>
      <c r="V44" s="80"/>
      <c r="W44" s="80"/>
    </row>
    <row r="45">
      <c r="A45" s="34">
        <v>45694.0</v>
      </c>
      <c r="B45" s="34">
        <v>45707.0</v>
      </c>
      <c r="C45" s="35">
        <v>203369.0</v>
      </c>
      <c r="D45" s="35" t="s">
        <v>73</v>
      </c>
      <c r="E45" s="34">
        <v>45323.0</v>
      </c>
      <c r="F45" s="36">
        <f t="shared" si="1"/>
        <v>12</v>
      </c>
      <c r="G45" s="34">
        <v>45312.0</v>
      </c>
      <c r="H45" s="36">
        <f t="shared" si="2"/>
        <v>13</v>
      </c>
      <c r="I45" s="35" t="s">
        <v>49</v>
      </c>
      <c r="J45" s="245" t="s">
        <v>77</v>
      </c>
      <c r="K45" s="48">
        <v>13000.0</v>
      </c>
      <c r="L45" s="35" t="s">
        <v>54</v>
      </c>
      <c r="M45" s="34">
        <v>45707.0</v>
      </c>
      <c r="N45" s="35" t="s">
        <v>15</v>
      </c>
      <c r="O45" s="39"/>
      <c r="P45" s="66"/>
      <c r="Q45" s="79"/>
      <c r="R45" s="79"/>
      <c r="S45" s="79"/>
      <c r="T45" s="80"/>
      <c r="U45" s="80"/>
      <c r="V45" s="80"/>
      <c r="W45" s="80"/>
    </row>
    <row r="46">
      <c r="A46" s="34">
        <v>45694.0</v>
      </c>
      <c r="B46" s="34">
        <v>45707.0</v>
      </c>
      <c r="C46" s="35">
        <v>215847.0</v>
      </c>
      <c r="D46" s="35" t="s">
        <v>73</v>
      </c>
      <c r="E46" s="34">
        <v>45413.0</v>
      </c>
      <c r="F46" s="36">
        <f t="shared" si="1"/>
        <v>9</v>
      </c>
      <c r="G46" s="34">
        <v>45436.0</v>
      </c>
      <c r="H46" s="36">
        <f t="shared" si="2"/>
        <v>9</v>
      </c>
      <c r="I46" s="35" t="s">
        <v>43</v>
      </c>
      <c r="J46" s="245" t="s">
        <v>674</v>
      </c>
      <c r="K46" s="48">
        <v>7000.0</v>
      </c>
      <c r="L46" s="35" t="s">
        <v>54</v>
      </c>
      <c r="M46" s="34">
        <v>45707.0</v>
      </c>
      <c r="N46" s="35" t="s">
        <v>15</v>
      </c>
      <c r="O46" s="39"/>
      <c r="P46" s="66"/>
      <c r="Q46" s="79"/>
      <c r="R46" s="79"/>
      <c r="S46" s="79"/>
      <c r="T46" s="80"/>
      <c r="U46" s="80"/>
      <c r="V46" s="80"/>
      <c r="W46" s="80"/>
    </row>
    <row r="47">
      <c r="A47" s="34">
        <v>45694.0</v>
      </c>
      <c r="B47" s="34">
        <v>45706.0</v>
      </c>
      <c r="C47" s="35">
        <v>210322.0</v>
      </c>
      <c r="D47" s="35" t="s">
        <v>73</v>
      </c>
      <c r="E47" s="34">
        <v>45261.0</v>
      </c>
      <c r="F47" s="36">
        <f t="shared" si="1"/>
        <v>14</v>
      </c>
      <c r="G47" s="34">
        <v>45415.0</v>
      </c>
      <c r="H47" s="36">
        <f t="shared" si="2"/>
        <v>9</v>
      </c>
      <c r="I47" s="35" t="s">
        <v>62</v>
      </c>
      <c r="J47" s="251" t="s">
        <v>434</v>
      </c>
      <c r="K47" s="48" t="s">
        <v>824</v>
      </c>
      <c r="L47" s="35" t="s">
        <v>54</v>
      </c>
      <c r="M47" s="34">
        <v>45701.0</v>
      </c>
      <c r="N47" s="35" t="s">
        <v>20</v>
      </c>
      <c r="O47" s="39"/>
      <c r="P47" s="66"/>
      <c r="Q47" s="79"/>
      <c r="R47" s="79"/>
      <c r="S47" s="79"/>
      <c r="T47" s="80"/>
      <c r="U47" s="80"/>
      <c r="V47" s="80"/>
      <c r="W47" s="80"/>
    </row>
    <row r="48">
      <c r="A48" s="34">
        <v>45705.0</v>
      </c>
      <c r="B48" s="34">
        <v>45707.0</v>
      </c>
      <c r="C48" s="35">
        <v>227838.0</v>
      </c>
      <c r="D48" s="35" t="s">
        <v>73</v>
      </c>
      <c r="E48" s="34">
        <v>45505.0</v>
      </c>
      <c r="F48" s="36">
        <f t="shared" si="1"/>
        <v>6</v>
      </c>
      <c r="G48" s="34">
        <v>45547.0</v>
      </c>
      <c r="H48" s="36">
        <f t="shared" si="2"/>
        <v>5</v>
      </c>
      <c r="I48" s="35" t="s">
        <v>43</v>
      </c>
      <c r="J48" s="245">
        <v>307.0</v>
      </c>
      <c r="K48" s="48" t="s">
        <v>824</v>
      </c>
      <c r="L48" s="35" t="s">
        <v>54</v>
      </c>
      <c r="M48" s="34">
        <v>45707.0</v>
      </c>
      <c r="N48" s="35" t="s">
        <v>15</v>
      </c>
      <c r="O48" s="39"/>
      <c r="P48" s="66"/>
      <c r="Q48" s="79"/>
      <c r="R48" s="79"/>
      <c r="S48" s="79"/>
      <c r="T48" s="80"/>
      <c r="U48" s="80"/>
      <c r="V48" s="80"/>
      <c r="W48" s="80"/>
    </row>
    <row r="49">
      <c r="A49" s="34">
        <v>45705.0</v>
      </c>
      <c r="B49" s="34">
        <v>45707.0</v>
      </c>
      <c r="C49" s="35">
        <v>230173.0</v>
      </c>
      <c r="D49" s="35" t="s">
        <v>73</v>
      </c>
      <c r="E49" s="34">
        <v>45536.0</v>
      </c>
      <c r="F49" s="36">
        <f t="shared" si="1"/>
        <v>5</v>
      </c>
      <c r="G49" s="37">
        <v>45581.0</v>
      </c>
      <c r="H49" s="36">
        <f t="shared" si="2"/>
        <v>4</v>
      </c>
      <c r="I49" s="35" t="s">
        <v>43</v>
      </c>
      <c r="J49" s="96" t="s">
        <v>846</v>
      </c>
      <c r="K49" s="48" t="s">
        <v>824</v>
      </c>
      <c r="L49" s="35" t="s">
        <v>54</v>
      </c>
      <c r="M49" s="34">
        <v>45707.0</v>
      </c>
      <c r="N49" s="35" t="s">
        <v>15</v>
      </c>
      <c r="O49" s="39"/>
      <c r="P49" s="66"/>
      <c r="Q49" s="79"/>
      <c r="R49" s="79"/>
      <c r="S49" s="79"/>
      <c r="T49" s="80"/>
      <c r="U49" s="80"/>
      <c r="V49" s="80"/>
      <c r="W49" s="80"/>
    </row>
    <row r="50">
      <c r="A50" s="34">
        <v>45698.0</v>
      </c>
      <c r="B50" s="34">
        <v>45706.0</v>
      </c>
      <c r="C50" s="35">
        <v>215229.0</v>
      </c>
      <c r="D50" s="35" t="s">
        <v>73</v>
      </c>
      <c r="E50" s="34">
        <v>45413.0</v>
      </c>
      <c r="F50" s="36">
        <f t="shared" si="1"/>
        <v>9</v>
      </c>
      <c r="G50" s="34">
        <v>45433.0</v>
      </c>
      <c r="H50" s="36">
        <f t="shared" si="2"/>
        <v>9</v>
      </c>
      <c r="I50" s="35" t="s">
        <v>62</v>
      </c>
      <c r="J50" s="35">
        <v>105.0</v>
      </c>
      <c r="K50" s="48">
        <v>14000.0</v>
      </c>
      <c r="L50" s="35" t="s">
        <v>54</v>
      </c>
      <c r="M50" s="34">
        <v>45699.0</v>
      </c>
      <c r="N50" s="35" t="s">
        <v>20</v>
      </c>
      <c r="O50" s="39"/>
      <c r="P50" s="66"/>
      <c r="Q50" s="79"/>
      <c r="R50" s="79"/>
      <c r="S50" s="79"/>
      <c r="T50" s="80"/>
      <c r="U50" s="80"/>
      <c r="V50" s="80"/>
      <c r="W50" s="80"/>
    </row>
    <row r="51">
      <c r="A51" s="34">
        <v>45694.0</v>
      </c>
      <c r="B51" s="34">
        <v>45706.0</v>
      </c>
      <c r="C51" s="35">
        <v>221730.0</v>
      </c>
      <c r="D51" s="35" t="s">
        <v>73</v>
      </c>
      <c r="E51" s="34">
        <v>45444.0</v>
      </c>
      <c r="F51" s="36">
        <f t="shared" si="1"/>
        <v>8</v>
      </c>
      <c r="G51" s="34">
        <v>45489.0</v>
      </c>
      <c r="H51" s="36">
        <f t="shared" si="2"/>
        <v>7</v>
      </c>
      <c r="I51" s="35" t="s">
        <v>62</v>
      </c>
      <c r="J51" s="35">
        <v>120.0</v>
      </c>
      <c r="K51" s="48" t="s">
        <v>824</v>
      </c>
      <c r="L51" s="35" t="s">
        <v>54</v>
      </c>
      <c r="M51" s="34">
        <v>45698.0</v>
      </c>
      <c r="N51" s="35" t="s">
        <v>15</v>
      </c>
      <c r="O51" s="39"/>
      <c r="P51" s="66"/>
      <c r="Q51" s="79"/>
      <c r="R51" s="79"/>
      <c r="S51" s="79"/>
      <c r="T51" s="80"/>
      <c r="U51" s="80"/>
      <c r="V51" s="80"/>
      <c r="W51" s="80"/>
    </row>
    <row r="52">
      <c r="A52" s="34">
        <v>45694.0</v>
      </c>
      <c r="B52" s="34">
        <v>45707.0</v>
      </c>
      <c r="C52" s="35">
        <v>211490.0</v>
      </c>
      <c r="D52" s="35" t="s">
        <v>79</v>
      </c>
      <c r="E52" s="34">
        <v>45383.0</v>
      </c>
      <c r="F52" s="36">
        <f t="shared" si="1"/>
        <v>10</v>
      </c>
      <c r="G52" s="34">
        <v>45408.0</v>
      </c>
      <c r="H52" s="36">
        <f t="shared" si="2"/>
        <v>10</v>
      </c>
      <c r="I52" s="35" t="s">
        <v>43</v>
      </c>
      <c r="J52" s="245">
        <v>316.0</v>
      </c>
      <c r="K52" s="48" t="s">
        <v>824</v>
      </c>
      <c r="L52" s="35" t="s">
        <v>54</v>
      </c>
      <c r="M52" s="34">
        <v>45707.0</v>
      </c>
      <c r="N52" s="35" t="s">
        <v>20</v>
      </c>
      <c r="O52" s="39"/>
      <c r="P52" s="66"/>
      <c r="Q52" s="79"/>
      <c r="R52" s="79"/>
      <c r="S52" s="79"/>
      <c r="T52" s="80"/>
      <c r="U52" s="80"/>
      <c r="V52" s="80"/>
      <c r="W52" s="80"/>
    </row>
    <row r="53">
      <c r="A53" s="34">
        <v>45694.0</v>
      </c>
      <c r="B53" s="34">
        <v>45706.0</v>
      </c>
      <c r="C53" s="35">
        <v>179411.0</v>
      </c>
      <c r="D53" s="35" t="s">
        <v>79</v>
      </c>
      <c r="E53" s="34">
        <v>45078.0</v>
      </c>
      <c r="F53" s="36">
        <f t="shared" si="1"/>
        <v>20</v>
      </c>
      <c r="G53" s="34">
        <v>45176.0</v>
      </c>
      <c r="H53" s="36">
        <f t="shared" si="2"/>
        <v>17</v>
      </c>
      <c r="I53" s="35" t="s">
        <v>265</v>
      </c>
      <c r="J53" s="35">
        <v>4.991288771E9</v>
      </c>
      <c r="K53" s="48">
        <v>8000.0</v>
      </c>
      <c r="L53" s="35" t="s">
        <v>54</v>
      </c>
      <c r="M53" s="34">
        <v>45706.0</v>
      </c>
      <c r="N53" s="35" t="s">
        <v>15</v>
      </c>
      <c r="O53" s="39"/>
      <c r="P53" s="66"/>
      <c r="Q53" s="79"/>
      <c r="R53" s="79"/>
      <c r="S53" s="79"/>
      <c r="T53" s="80"/>
      <c r="U53" s="80"/>
      <c r="V53" s="80"/>
      <c r="W53" s="80"/>
    </row>
    <row r="54">
      <c r="A54" s="34">
        <v>45694.0</v>
      </c>
      <c r="B54" s="34">
        <v>45716.0</v>
      </c>
      <c r="C54" s="35">
        <v>182899.0</v>
      </c>
      <c r="D54" s="35" t="s">
        <v>79</v>
      </c>
      <c r="E54" s="34">
        <v>45139.0</v>
      </c>
      <c r="F54" s="36">
        <f t="shared" si="1"/>
        <v>18</v>
      </c>
      <c r="G54" s="34">
        <v>45156.0</v>
      </c>
      <c r="H54" s="36">
        <f t="shared" si="2"/>
        <v>18</v>
      </c>
      <c r="I54" s="35" t="s">
        <v>265</v>
      </c>
      <c r="J54" s="245">
        <v>42.0</v>
      </c>
      <c r="K54" s="48">
        <v>17000.0</v>
      </c>
      <c r="L54" s="39"/>
      <c r="M54" s="250"/>
      <c r="N54" s="35" t="s">
        <v>18</v>
      </c>
      <c r="O54" s="39"/>
      <c r="P54" s="66"/>
      <c r="Q54" s="79"/>
      <c r="R54" s="79"/>
      <c r="S54" s="79"/>
      <c r="T54" s="80"/>
      <c r="U54" s="80"/>
      <c r="V54" s="80"/>
      <c r="W54" s="80"/>
    </row>
    <row r="55">
      <c r="A55" s="34">
        <v>45705.0</v>
      </c>
      <c r="B55" s="34">
        <v>45707.0</v>
      </c>
      <c r="C55" s="35">
        <v>198517.0</v>
      </c>
      <c r="D55" s="35" t="s">
        <v>79</v>
      </c>
      <c r="E55" s="34">
        <v>45292.0</v>
      </c>
      <c r="F55" s="36">
        <f t="shared" si="1"/>
        <v>13</v>
      </c>
      <c r="G55" s="34">
        <v>45303.0</v>
      </c>
      <c r="H55" s="36">
        <f t="shared" si="2"/>
        <v>13</v>
      </c>
      <c r="I55" s="35" t="s">
        <v>43</v>
      </c>
      <c r="J55" s="35" t="s">
        <v>101</v>
      </c>
      <c r="K55" s="48" t="s">
        <v>829</v>
      </c>
      <c r="L55" s="39"/>
      <c r="M55" s="39"/>
      <c r="N55" s="35" t="s">
        <v>21</v>
      </c>
      <c r="O55" s="35" t="s">
        <v>830</v>
      </c>
      <c r="P55" s="66"/>
      <c r="Q55" s="79"/>
      <c r="R55" s="79"/>
      <c r="S55" s="79"/>
      <c r="T55" s="80"/>
      <c r="U55" s="80"/>
      <c r="V55" s="80"/>
      <c r="W55" s="80"/>
    </row>
    <row r="56">
      <c r="A56" s="34">
        <v>45694.0</v>
      </c>
      <c r="B56" s="34">
        <v>45707.0</v>
      </c>
      <c r="C56" s="35">
        <v>212674.0</v>
      </c>
      <c r="D56" s="35" t="s">
        <v>79</v>
      </c>
      <c r="E56" s="34">
        <v>45383.0</v>
      </c>
      <c r="F56" s="36">
        <f t="shared" si="1"/>
        <v>10</v>
      </c>
      <c r="G56" s="34">
        <v>45412.0</v>
      </c>
      <c r="H56" s="36">
        <f t="shared" si="2"/>
        <v>9</v>
      </c>
      <c r="I56" s="35" t="s">
        <v>43</v>
      </c>
      <c r="J56" s="245">
        <v>312.0</v>
      </c>
      <c r="K56" s="48">
        <v>4000.0</v>
      </c>
      <c r="L56" s="35" t="s">
        <v>54</v>
      </c>
      <c r="M56" s="34">
        <v>45707.0</v>
      </c>
      <c r="N56" s="35" t="s">
        <v>15</v>
      </c>
      <c r="O56" s="245" t="s">
        <v>847</v>
      </c>
      <c r="P56" s="61"/>
      <c r="Q56" s="82"/>
      <c r="R56" s="82"/>
      <c r="S56" s="82"/>
      <c r="T56" s="61"/>
      <c r="U56" s="80"/>
      <c r="V56" s="80"/>
      <c r="W56" s="80"/>
    </row>
    <row r="57">
      <c r="A57" s="34">
        <v>45705.0</v>
      </c>
      <c r="B57" s="34">
        <v>45716.0</v>
      </c>
      <c r="C57" s="35">
        <v>230772.0</v>
      </c>
      <c r="D57" s="35" t="s">
        <v>79</v>
      </c>
      <c r="E57" s="34">
        <v>45383.0</v>
      </c>
      <c r="F57" s="36">
        <f t="shared" si="1"/>
        <v>10</v>
      </c>
      <c r="G57" s="37">
        <v>45576.0</v>
      </c>
      <c r="H57" s="36">
        <f t="shared" si="2"/>
        <v>4</v>
      </c>
      <c r="I57" s="35" t="s">
        <v>49</v>
      </c>
      <c r="J57" s="245">
        <v>222.0</v>
      </c>
      <c r="K57" s="48" t="s">
        <v>824</v>
      </c>
      <c r="L57" s="39"/>
      <c r="M57" s="245" t="s">
        <v>848</v>
      </c>
      <c r="N57" s="35" t="s">
        <v>18</v>
      </c>
      <c r="O57" s="39"/>
      <c r="P57" s="61"/>
      <c r="Q57" s="61"/>
      <c r="R57" s="61"/>
      <c r="S57" s="61"/>
      <c r="T57" s="61"/>
      <c r="U57" s="80"/>
      <c r="V57" s="80"/>
      <c r="W57" s="80"/>
    </row>
    <row r="58">
      <c r="A58" s="34">
        <v>45694.0</v>
      </c>
      <c r="B58" s="34">
        <v>45707.0</v>
      </c>
      <c r="C58" s="35">
        <v>219565.0</v>
      </c>
      <c r="D58" s="35" t="s">
        <v>79</v>
      </c>
      <c r="E58" s="34">
        <v>45413.0</v>
      </c>
      <c r="F58" s="36">
        <f t="shared" si="1"/>
        <v>9</v>
      </c>
      <c r="G58" s="34">
        <v>45470.0</v>
      </c>
      <c r="H58" s="36">
        <f t="shared" si="2"/>
        <v>8</v>
      </c>
      <c r="I58" s="35" t="s">
        <v>39</v>
      </c>
      <c r="J58" s="245">
        <v>501.0</v>
      </c>
      <c r="K58" s="48">
        <v>9000.0</v>
      </c>
      <c r="L58" s="35" t="s">
        <v>68</v>
      </c>
      <c r="M58" s="34">
        <v>45707.0</v>
      </c>
      <c r="N58" s="35" t="s">
        <v>20</v>
      </c>
      <c r="O58" s="39"/>
      <c r="P58" s="61"/>
      <c r="Q58" s="61"/>
      <c r="R58" s="61"/>
      <c r="S58" s="61"/>
      <c r="T58" s="61"/>
      <c r="U58" s="80"/>
      <c r="V58" s="80"/>
      <c r="W58" s="80"/>
    </row>
    <row r="59">
      <c r="A59" s="34">
        <v>45705.0</v>
      </c>
      <c r="B59" s="34">
        <v>45707.0</v>
      </c>
      <c r="C59" s="35">
        <v>224366.0</v>
      </c>
      <c r="D59" s="35" t="s">
        <v>79</v>
      </c>
      <c r="E59" s="34">
        <v>45474.0</v>
      </c>
      <c r="F59" s="36">
        <f t="shared" si="1"/>
        <v>7</v>
      </c>
      <c r="G59" s="34">
        <v>45513.0</v>
      </c>
      <c r="H59" s="36">
        <f t="shared" si="2"/>
        <v>6</v>
      </c>
      <c r="I59" s="35" t="s">
        <v>39</v>
      </c>
      <c r="J59" s="35" t="s">
        <v>31</v>
      </c>
      <c r="K59" s="48" t="s">
        <v>829</v>
      </c>
      <c r="L59" s="39"/>
      <c r="M59" s="35" t="s">
        <v>22</v>
      </c>
      <c r="N59" s="35" t="s">
        <v>22</v>
      </c>
      <c r="O59" s="35" t="s">
        <v>22</v>
      </c>
      <c r="P59" s="61"/>
      <c r="Q59" s="61"/>
      <c r="R59" s="61"/>
      <c r="S59" s="61"/>
      <c r="T59" s="61"/>
      <c r="U59" s="80"/>
      <c r="V59" s="80"/>
      <c r="W59" s="80"/>
    </row>
    <row r="60">
      <c r="A60" s="34">
        <v>45705.0</v>
      </c>
      <c r="B60" s="34">
        <v>45716.0</v>
      </c>
      <c r="C60" s="35">
        <v>219618.0</v>
      </c>
      <c r="D60" s="35" t="s">
        <v>79</v>
      </c>
      <c r="E60" s="34">
        <v>45444.0</v>
      </c>
      <c r="F60" s="36">
        <f t="shared" si="1"/>
        <v>8</v>
      </c>
      <c r="G60" s="34">
        <v>45490.0</v>
      </c>
      <c r="H60" s="36">
        <f t="shared" si="2"/>
        <v>7</v>
      </c>
      <c r="I60" s="35" t="s">
        <v>49</v>
      </c>
      <c r="J60" s="35">
        <v>208.0</v>
      </c>
      <c r="K60" s="48">
        <v>9000.0</v>
      </c>
      <c r="L60" s="39"/>
      <c r="M60" s="39"/>
      <c r="N60" s="35" t="s">
        <v>17</v>
      </c>
      <c r="O60" s="39"/>
      <c r="P60" s="61"/>
      <c r="Q60" s="61"/>
      <c r="R60" s="61"/>
      <c r="S60" s="61"/>
      <c r="T60" s="61"/>
      <c r="U60" s="80"/>
      <c r="V60" s="80"/>
      <c r="W60" s="80"/>
    </row>
    <row r="61">
      <c r="A61" s="34">
        <v>45705.0</v>
      </c>
      <c r="B61" s="34">
        <v>45716.0</v>
      </c>
      <c r="C61" s="35">
        <v>228774.0</v>
      </c>
      <c r="D61" s="35" t="s">
        <v>79</v>
      </c>
      <c r="E61" s="34">
        <v>45474.0</v>
      </c>
      <c r="F61" s="36">
        <f t="shared" si="1"/>
        <v>7</v>
      </c>
      <c r="G61" s="34">
        <v>45558.0</v>
      </c>
      <c r="H61" s="36">
        <f t="shared" si="2"/>
        <v>5</v>
      </c>
      <c r="I61" s="35" t="s">
        <v>62</v>
      </c>
      <c r="J61" s="35" t="s">
        <v>849</v>
      </c>
      <c r="K61" s="48" t="s">
        <v>829</v>
      </c>
      <c r="L61" s="39"/>
      <c r="M61" s="39"/>
      <c r="N61" s="35" t="s">
        <v>17</v>
      </c>
      <c r="O61" s="39"/>
      <c r="P61" s="61"/>
      <c r="Q61" s="61"/>
      <c r="R61" s="61"/>
      <c r="S61" s="61"/>
      <c r="T61" s="61"/>
      <c r="U61" s="80"/>
      <c r="V61" s="80"/>
      <c r="W61" s="80"/>
    </row>
    <row r="62">
      <c r="A62" s="34">
        <v>45705.0</v>
      </c>
      <c r="B62" s="34">
        <v>45716.0</v>
      </c>
      <c r="C62" s="35">
        <v>143306.0</v>
      </c>
      <c r="D62" s="35" t="s">
        <v>81</v>
      </c>
      <c r="E62" s="34">
        <v>44774.0</v>
      </c>
      <c r="F62" s="36">
        <f t="shared" si="1"/>
        <v>30</v>
      </c>
      <c r="G62" s="34">
        <v>44810.0</v>
      </c>
      <c r="H62" s="36">
        <f t="shared" si="2"/>
        <v>29</v>
      </c>
      <c r="I62" s="35" t="s">
        <v>49</v>
      </c>
      <c r="J62" s="35">
        <v>201.0</v>
      </c>
      <c r="K62" s="48" t="s">
        <v>829</v>
      </c>
      <c r="L62" s="39"/>
      <c r="M62" s="39"/>
      <c r="N62" s="35" t="s">
        <v>17</v>
      </c>
      <c r="O62" s="39"/>
      <c r="P62" s="61"/>
      <c r="Q62" s="61"/>
      <c r="R62" s="61"/>
      <c r="S62" s="61"/>
      <c r="T62" s="61"/>
      <c r="U62" s="80"/>
      <c r="V62" s="80"/>
      <c r="W62" s="80"/>
    </row>
    <row r="63">
      <c r="A63" s="34">
        <v>45705.0</v>
      </c>
      <c r="B63" s="34">
        <v>45714.0</v>
      </c>
      <c r="C63" s="35">
        <v>195722.0</v>
      </c>
      <c r="D63" s="35" t="s">
        <v>81</v>
      </c>
      <c r="E63" s="34">
        <v>45231.0</v>
      </c>
      <c r="F63" s="36">
        <f t="shared" si="1"/>
        <v>15</v>
      </c>
      <c r="G63" s="37">
        <v>45280.0</v>
      </c>
      <c r="H63" s="36">
        <f t="shared" si="2"/>
        <v>14</v>
      </c>
      <c r="I63" s="35" t="s">
        <v>43</v>
      </c>
      <c r="J63" s="35" t="s">
        <v>31</v>
      </c>
      <c r="K63" s="48" t="s">
        <v>829</v>
      </c>
      <c r="L63" s="39"/>
      <c r="M63" s="35" t="s">
        <v>721</v>
      </c>
      <c r="N63" s="35" t="s">
        <v>21</v>
      </c>
      <c r="O63" s="35" t="s">
        <v>721</v>
      </c>
      <c r="P63" s="61"/>
      <c r="Q63" s="61"/>
      <c r="R63" s="61"/>
      <c r="S63" s="61"/>
      <c r="T63" s="61"/>
      <c r="U63" s="80"/>
      <c r="V63" s="80"/>
      <c r="W63" s="80"/>
    </row>
    <row r="64">
      <c r="A64" s="34">
        <v>45705.0</v>
      </c>
      <c r="B64" s="34">
        <v>45716.0</v>
      </c>
      <c r="C64" s="35">
        <v>201759.0</v>
      </c>
      <c r="D64" s="35" t="s">
        <v>81</v>
      </c>
      <c r="E64" s="34">
        <v>45292.0</v>
      </c>
      <c r="F64" s="36">
        <f t="shared" si="1"/>
        <v>13</v>
      </c>
      <c r="G64" s="34">
        <v>45330.0</v>
      </c>
      <c r="H64" s="36">
        <f t="shared" si="2"/>
        <v>12</v>
      </c>
      <c r="I64" s="35" t="s">
        <v>131</v>
      </c>
      <c r="J64" s="35">
        <v>8003.0</v>
      </c>
      <c r="K64" s="48">
        <v>15000.0</v>
      </c>
      <c r="L64" s="39"/>
      <c r="M64" s="39"/>
      <c r="N64" s="35" t="s">
        <v>17</v>
      </c>
      <c r="O64" s="39"/>
      <c r="P64" s="61"/>
      <c r="Q64" s="61"/>
      <c r="R64" s="61"/>
      <c r="S64" s="61"/>
      <c r="T64" s="61"/>
      <c r="U64" s="80"/>
      <c r="V64" s="80"/>
      <c r="W64" s="80"/>
    </row>
    <row r="65">
      <c r="A65" s="34">
        <v>45705.0</v>
      </c>
      <c r="B65" s="34">
        <v>45709.0</v>
      </c>
      <c r="C65" s="35">
        <v>197659.0</v>
      </c>
      <c r="D65" s="35" t="s">
        <v>81</v>
      </c>
      <c r="E65" s="34">
        <v>45292.0</v>
      </c>
      <c r="F65" s="36">
        <f t="shared" si="1"/>
        <v>13</v>
      </c>
      <c r="G65" s="34">
        <v>45334.0</v>
      </c>
      <c r="H65" s="36">
        <f t="shared" si="2"/>
        <v>12</v>
      </c>
      <c r="I65" s="35" t="s">
        <v>62</v>
      </c>
      <c r="J65" s="35" t="s">
        <v>31</v>
      </c>
      <c r="K65" s="48" t="s">
        <v>829</v>
      </c>
      <c r="L65" s="39"/>
      <c r="M65" s="39"/>
      <c r="N65" s="35" t="s">
        <v>21</v>
      </c>
      <c r="O65" s="39"/>
      <c r="P65" s="61"/>
      <c r="Q65" s="61"/>
      <c r="R65" s="61"/>
      <c r="S65" s="61"/>
      <c r="T65" s="61"/>
      <c r="U65" s="80"/>
      <c r="V65" s="80"/>
      <c r="W65" s="80"/>
    </row>
    <row r="66">
      <c r="A66" s="34">
        <v>45705.0</v>
      </c>
      <c r="B66" s="34">
        <v>45713.0</v>
      </c>
      <c r="C66" s="35">
        <v>208566.0</v>
      </c>
      <c r="D66" s="35" t="s">
        <v>81</v>
      </c>
      <c r="E66" s="34">
        <v>45323.0</v>
      </c>
      <c r="F66" s="36">
        <f t="shared" si="1"/>
        <v>12</v>
      </c>
      <c r="G66" s="34">
        <v>45385.0</v>
      </c>
      <c r="H66" s="36">
        <f t="shared" si="2"/>
        <v>10</v>
      </c>
      <c r="I66" s="35" t="s">
        <v>39</v>
      </c>
      <c r="J66" s="35">
        <v>537.0</v>
      </c>
      <c r="K66" s="48" t="s">
        <v>824</v>
      </c>
      <c r="L66" s="35" t="s">
        <v>54</v>
      </c>
      <c r="M66" s="34">
        <v>45713.0</v>
      </c>
      <c r="N66" s="35" t="s">
        <v>20</v>
      </c>
      <c r="O66" s="39"/>
      <c r="P66" s="61"/>
      <c r="Q66" s="61"/>
      <c r="R66" s="61"/>
      <c r="S66" s="61"/>
      <c r="T66" s="61"/>
      <c r="U66" s="80"/>
      <c r="V66" s="80"/>
      <c r="W66" s="80"/>
    </row>
    <row r="67">
      <c r="A67" s="34">
        <v>45705.0</v>
      </c>
      <c r="B67" s="34">
        <v>45716.0</v>
      </c>
      <c r="C67" s="35">
        <v>212330.0</v>
      </c>
      <c r="D67" s="35" t="s">
        <v>81</v>
      </c>
      <c r="E67" s="34">
        <v>45261.0</v>
      </c>
      <c r="F67" s="36">
        <f t="shared" si="1"/>
        <v>14</v>
      </c>
      <c r="G67" s="34">
        <v>45411.0</v>
      </c>
      <c r="H67" s="36">
        <f t="shared" si="2"/>
        <v>9</v>
      </c>
      <c r="I67" s="35" t="s">
        <v>49</v>
      </c>
      <c r="J67" s="35">
        <v>1.4998678231E10</v>
      </c>
      <c r="K67" s="48">
        <v>5000.0</v>
      </c>
      <c r="L67" s="39"/>
      <c r="M67" s="39"/>
      <c r="N67" s="35" t="s">
        <v>17</v>
      </c>
      <c r="O67" s="39"/>
      <c r="P67" s="61"/>
      <c r="Q67" s="61"/>
      <c r="R67" s="61"/>
      <c r="S67" s="61"/>
      <c r="T67" s="61"/>
      <c r="U67" s="80"/>
      <c r="V67" s="80"/>
      <c r="W67" s="80"/>
    </row>
    <row r="68">
      <c r="A68" s="34">
        <v>45705.0</v>
      </c>
      <c r="B68" s="34">
        <v>45716.0</v>
      </c>
      <c r="C68" s="35">
        <v>205580.0</v>
      </c>
      <c r="D68" s="35" t="s">
        <v>81</v>
      </c>
      <c r="E68" s="34">
        <v>45323.0</v>
      </c>
      <c r="F68" s="36">
        <f t="shared" si="1"/>
        <v>12</v>
      </c>
      <c r="G68" s="34">
        <v>45371.0</v>
      </c>
      <c r="H68" s="36">
        <f t="shared" si="2"/>
        <v>11</v>
      </c>
      <c r="I68" s="35" t="s">
        <v>49</v>
      </c>
      <c r="J68" s="35">
        <v>269.0</v>
      </c>
      <c r="K68" s="48">
        <v>30000.0</v>
      </c>
      <c r="L68" s="39"/>
      <c r="M68" s="39"/>
      <c r="N68" s="35" t="s">
        <v>17</v>
      </c>
      <c r="O68" s="39"/>
      <c r="P68" s="61"/>
      <c r="Q68" s="61"/>
      <c r="R68" s="61"/>
      <c r="S68" s="61"/>
      <c r="T68" s="61"/>
      <c r="U68" s="80"/>
      <c r="V68" s="80"/>
      <c r="W68" s="80"/>
    </row>
    <row r="69">
      <c r="A69" s="34">
        <v>45705.0</v>
      </c>
      <c r="B69" s="34">
        <v>45713.0</v>
      </c>
      <c r="C69" s="35">
        <v>216556.0</v>
      </c>
      <c r="D69" s="35" t="s">
        <v>84</v>
      </c>
      <c r="E69" s="34">
        <v>45413.0</v>
      </c>
      <c r="F69" s="36">
        <f t="shared" si="1"/>
        <v>9</v>
      </c>
      <c r="G69" s="34">
        <v>45467.0</v>
      </c>
      <c r="H69" s="36">
        <f t="shared" si="2"/>
        <v>8</v>
      </c>
      <c r="I69" s="35" t="s">
        <v>62</v>
      </c>
      <c r="J69" s="35">
        <v>106.0</v>
      </c>
      <c r="K69" s="48">
        <v>7000.0</v>
      </c>
      <c r="L69" s="35" t="s">
        <v>68</v>
      </c>
      <c r="M69" s="35" t="s">
        <v>247</v>
      </c>
      <c r="N69" s="35" t="s">
        <v>15</v>
      </c>
      <c r="O69" s="35" t="s">
        <v>850</v>
      </c>
      <c r="P69" s="61"/>
      <c r="Q69" s="61"/>
      <c r="R69" s="61"/>
      <c r="S69" s="61"/>
      <c r="T69" s="61"/>
      <c r="U69" s="80"/>
      <c r="V69" s="80"/>
      <c r="W69" s="80"/>
    </row>
    <row r="70">
      <c r="A70" s="34">
        <v>45705.0</v>
      </c>
      <c r="B70" s="34">
        <v>45716.0</v>
      </c>
      <c r="C70" s="35">
        <v>161467.0</v>
      </c>
      <c r="D70" s="35" t="s">
        <v>84</v>
      </c>
      <c r="E70" s="34">
        <v>44866.0</v>
      </c>
      <c r="F70" s="36">
        <f t="shared" si="1"/>
        <v>27</v>
      </c>
      <c r="G70" s="34">
        <v>44979.0</v>
      </c>
      <c r="H70" s="36">
        <f t="shared" si="2"/>
        <v>24</v>
      </c>
      <c r="I70" s="35" t="s">
        <v>39</v>
      </c>
      <c r="J70" s="35" t="s">
        <v>138</v>
      </c>
      <c r="K70" s="48">
        <v>5000.0</v>
      </c>
      <c r="L70" s="39"/>
      <c r="M70" s="39"/>
      <c r="N70" s="35" t="s">
        <v>17</v>
      </c>
      <c r="O70" s="39"/>
      <c r="P70" s="61"/>
      <c r="Q70" s="61"/>
      <c r="R70" s="61"/>
      <c r="S70" s="61"/>
      <c r="T70" s="61"/>
      <c r="U70" s="80"/>
      <c r="V70" s="80"/>
      <c r="W70" s="80"/>
    </row>
    <row r="71">
      <c r="A71" s="34">
        <v>45705.0</v>
      </c>
      <c r="B71" s="34">
        <v>45714.0</v>
      </c>
      <c r="C71" s="35">
        <v>176976.0</v>
      </c>
      <c r="D71" s="35" t="s">
        <v>84</v>
      </c>
      <c r="E71" s="34">
        <v>45017.0</v>
      </c>
      <c r="F71" s="36">
        <f t="shared" si="1"/>
        <v>22</v>
      </c>
      <c r="G71" s="34">
        <v>45121.0</v>
      </c>
      <c r="H71" s="36">
        <f t="shared" si="2"/>
        <v>19</v>
      </c>
      <c r="I71" s="35" t="s">
        <v>46</v>
      </c>
      <c r="J71" s="35">
        <v>402.0</v>
      </c>
      <c r="K71" s="48" t="s">
        <v>829</v>
      </c>
      <c r="L71" s="39"/>
      <c r="M71" s="35" t="s">
        <v>267</v>
      </c>
      <c r="N71" s="35" t="s">
        <v>21</v>
      </c>
      <c r="O71" s="35" t="s">
        <v>721</v>
      </c>
      <c r="P71" s="61"/>
      <c r="Q71" s="61"/>
      <c r="R71" s="61"/>
      <c r="S71" s="61"/>
      <c r="T71" s="61"/>
      <c r="U71" s="80"/>
      <c r="V71" s="80"/>
      <c r="W71" s="80"/>
    </row>
    <row r="72">
      <c r="A72" s="34">
        <v>45705.0</v>
      </c>
      <c r="B72" s="34">
        <v>45713.0</v>
      </c>
      <c r="C72" s="35">
        <v>186462.0</v>
      </c>
      <c r="D72" s="35" t="s">
        <v>84</v>
      </c>
      <c r="E72" s="34">
        <v>45139.0</v>
      </c>
      <c r="F72" s="36">
        <f t="shared" si="1"/>
        <v>18</v>
      </c>
      <c r="G72" s="34">
        <v>45189.0</v>
      </c>
      <c r="H72" s="36">
        <f t="shared" si="2"/>
        <v>17</v>
      </c>
      <c r="I72" s="35" t="s">
        <v>62</v>
      </c>
      <c r="J72" s="35">
        <v>106.0</v>
      </c>
      <c r="K72" s="48" t="s">
        <v>829</v>
      </c>
      <c r="L72" s="35" t="s">
        <v>54</v>
      </c>
      <c r="M72" s="34">
        <v>45713.0</v>
      </c>
      <c r="N72" s="35" t="s">
        <v>20</v>
      </c>
      <c r="O72" s="35" t="s">
        <v>851</v>
      </c>
      <c r="P72" s="61"/>
      <c r="Q72" s="61"/>
      <c r="R72" s="61"/>
      <c r="S72" s="61"/>
      <c r="T72" s="61"/>
      <c r="U72" s="80"/>
      <c r="V72" s="80"/>
      <c r="W72" s="80"/>
    </row>
    <row r="73">
      <c r="A73" s="34">
        <v>45705.0</v>
      </c>
      <c r="B73" s="34">
        <v>45714.0</v>
      </c>
      <c r="C73" s="35">
        <v>217187.0</v>
      </c>
      <c r="D73" s="35" t="s">
        <v>84</v>
      </c>
      <c r="E73" s="34">
        <v>45200.0</v>
      </c>
      <c r="F73" s="36">
        <f t="shared" si="1"/>
        <v>16</v>
      </c>
      <c r="G73" s="34">
        <v>45456.0</v>
      </c>
      <c r="H73" s="36">
        <f t="shared" si="2"/>
        <v>8</v>
      </c>
      <c r="I73" s="35" t="s">
        <v>43</v>
      </c>
      <c r="J73" s="35" t="s">
        <v>31</v>
      </c>
      <c r="K73" s="48" t="s">
        <v>829</v>
      </c>
      <c r="L73" s="39"/>
      <c r="M73" s="39"/>
      <c r="N73" s="35" t="s">
        <v>21</v>
      </c>
      <c r="O73" s="39"/>
      <c r="P73" s="61"/>
      <c r="Q73" s="61"/>
      <c r="R73" s="61"/>
      <c r="S73" s="61"/>
      <c r="T73" s="61"/>
      <c r="U73" s="80"/>
      <c r="V73" s="80"/>
      <c r="W73" s="80"/>
    </row>
    <row r="74">
      <c r="A74" s="34">
        <v>45705.0</v>
      </c>
      <c r="B74" s="34">
        <v>45708.0</v>
      </c>
      <c r="C74" s="35">
        <v>202436.0</v>
      </c>
      <c r="D74" s="35" t="s">
        <v>84</v>
      </c>
      <c r="E74" s="34">
        <v>45292.0</v>
      </c>
      <c r="F74" s="36">
        <f t="shared" si="1"/>
        <v>13</v>
      </c>
      <c r="G74" s="34">
        <v>45338.0</v>
      </c>
      <c r="H74" s="36">
        <f t="shared" si="2"/>
        <v>12</v>
      </c>
      <c r="I74" s="35" t="s">
        <v>39</v>
      </c>
      <c r="J74" s="35" t="s">
        <v>146</v>
      </c>
      <c r="K74" s="48">
        <v>14500.0</v>
      </c>
      <c r="L74" s="35" t="s">
        <v>68</v>
      </c>
      <c r="M74" s="34">
        <v>45708.0</v>
      </c>
      <c r="N74" s="35" t="s">
        <v>21</v>
      </c>
      <c r="O74" s="35" t="s">
        <v>852</v>
      </c>
      <c r="P74" s="61"/>
      <c r="Q74" s="61"/>
      <c r="R74" s="61"/>
      <c r="S74" s="61"/>
      <c r="T74" s="61"/>
      <c r="U74" s="80"/>
      <c r="V74" s="80"/>
      <c r="W74" s="80"/>
    </row>
    <row r="75">
      <c r="A75" s="34">
        <v>45705.0</v>
      </c>
      <c r="B75" s="34">
        <v>45716.0</v>
      </c>
      <c r="C75" s="35">
        <v>213219.0</v>
      </c>
      <c r="D75" s="35" t="s">
        <v>84</v>
      </c>
      <c r="E75" s="34">
        <v>45413.0</v>
      </c>
      <c r="F75" s="36">
        <f t="shared" si="1"/>
        <v>9</v>
      </c>
      <c r="G75" s="34">
        <v>45421.0</v>
      </c>
      <c r="H75" s="36">
        <f t="shared" si="2"/>
        <v>9</v>
      </c>
      <c r="I75" s="35" t="s">
        <v>43</v>
      </c>
      <c r="J75" s="35">
        <v>307.0</v>
      </c>
      <c r="K75" s="48">
        <v>9000.0</v>
      </c>
      <c r="L75" s="39"/>
      <c r="M75" s="34">
        <v>45674.0</v>
      </c>
      <c r="N75" s="35" t="s">
        <v>17</v>
      </c>
      <c r="O75" s="39"/>
      <c r="P75" s="61"/>
      <c r="Q75" s="61"/>
      <c r="R75" s="61"/>
      <c r="S75" s="61"/>
      <c r="T75" s="61"/>
      <c r="U75" s="80"/>
      <c r="V75" s="80"/>
      <c r="W75" s="80"/>
    </row>
    <row r="76">
      <c r="A76" s="34">
        <v>45705.0</v>
      </c>
      <c r="B76" s="34">
        <v>45708.0</v>
      </c>
      <c r="C76" s="35">
        <v>222853.0</v>
      </c>
      <c r="D76" s="35" t="s">
        <v>84</v>
      </c>
      <c r="E76" s="34">
        <v>45444.0</v>
      </c>
      <c r="F76" s="36">
        <f t="shared" si="1"/>
        <v>8</v>
      </c>
      <c r="G76" s="34">
        <v>45502.0</v>
      </c>
      <c r="H76" s="36">
        <f t="shared" si="2"/>
        <v>6</v>
      </c>
      <c r="I76" s="35" t="s">
        <v>43</v>
      </c>
      <c r="J76" s="35">
        <v>312.0</v>
      </c>
      <c r="K76" s="143">
        <v>3000.0</v>
      </c>
      <c r="L76" s="35" t="s">
        <v>54</v>
      </c>
      <c r="M76" s="34">
        <v>45708.0</v>
      </c>
      <c r="N76" s="35" t="s">
        <v>15</v>
      </c>
      <c r="O76" s="39"/>
      <c r="P76" s="61"/>
      <c r="Q76" s="61"/>
      <c r="R76" s="61"/>
      <c r="S76" s="61"/>
      <c r="T76" s="61"/>
      <c r="U76" s="80"/>
      <c r="V76" s="80"/>
      <c r="W76" s="80"/>
    </row>
    <row r="77">
      <c r="A77" s="34">
        <v>45705.0</v>
      </c>
      <c r="B77" s="34">
        <v>45716.0</v>
      </c>
      <c r="C77" s="35">
        <v>223761.0</v>
      </c>
      <c r="D77" s="35" t="s">
        <v>84</v>
      </c>
      <c r="E77" s="34">
        <v>45444.0</v>
      </c>
      <c r="F77" s="36">
        <f t="shared" si="1"/>
        <v>8</v>
      </c>
      <c r="G77" s="34">
        <v>45509.0</v>
      </c>
      <c r="H77" s="36">
        <f t="shared" si="2"/>
        <v>6</v>
      </c>
      <c r="I77" s="35" t="s">
        <v>131</v>
      </c>
      <c r="J77" s="35" t="s">
        <v>31</v>
      </c>
      <c r="K77" s="48" t="s">
        <v>829</v>
      </c>
      <c r="L77" s="39"/>
      <c r="M77" s="39"/>
      <c r="N77" s="35" t="s">
        <v>17</v>
      </c>
      <c r="O77" s="39"/>
      <c r="P77" s="61"/>
      <c r="Q77" s="61"/>
      <c r="R77" s="61"/>
      <c r="S77" s="61"/>
      <c r="T77" s="61"/>
      <c r="U77" s="80"/>
      <c r="V77" s="80"/>
      <c r="W77" s="80"/>
    </row>
    <row r="78">
      <c r="A78" s="34">
        <v>45705.0</v>
      </c>
      <c r="B78" s="34">
        <v>45708.0</v>
      </c>
      <c r="C78" s="35">
        <v>214286.0</v>
      </c>
      <c r="D78" s="35" t="s">
        <v>84</v>
      </c>
      <c r="E78" s="34">
        <v>45078.0</v>
      </c>
      <c r="F78" s="36">
        <f t="shared" si="1"/>
        <v>20</v>
      </c>
      <c r="G78" s="34">
        <v>45426.0</v>
      </c>
      <c r="H78" s="36">
        <f t="shared" si="2"/>
        <v>9</v>
      </c>
      <c r="I78" s="35" t="s">
        <v>39</v>
      </c>
      <c r="J78" s="35" t="s">
        <v>146</v>
      </c>
      <c r="K78" s="48">
        <v>15000.0</v>
      </c>
      <c r="L78" s="35" t="s">
        <v>54</v>
      </c>
      <c r="M78" s="34">
        <v>45708.0</v>
      </c>
      <c r="N78" s="35" t="s">
        <v>20</v>
      </c>
      <c r="O78" s="39"/>
      <c r="P78" s="61"/>
      <c r="Q78" s="61"/>
      <c r="R78" s="61"/>
      <c r="S78" s="61"/>
      <c r="T78" s="61"/>
      <c r="U78" s="80"/>
      <c r="V78" s="80"/>
      <c r="W78" s="80"/>
    </row>
    <row r="79">
      <c r="A79" s="34">
        <v>45705.0</v>
      </c>
      <c r="B79" s="34">
        <v>45709.0</v>
      </c>
      <c r="C79" s="35">
        <v>213508.0</v>
      </c>
      <c r="D79" s="35" t="s">
        <v>84</v>
      </c>
      <c r="E79" s="34">
        <v>45474.0</v>
      </c>
      <c r="F79" s="36">
        <f t="shared" si="1"/>
        <v>7</v>
      </c>
      <c r="G79" s="34">
        <v>45502.0</v>
      </c>
      <c r="H79" s="36">
        <f t="shared" si="2"/>
        <v>6</v>
      </c>
      <c r="I79" s="35" t="s">
        <v>43</v>
      </c>
      <c r="J79" s="35">
        <v>301.0</v>
      </c>
      <c r="K79" s="48">
        <v>7000.0</v>
      </c>
      <c r="L79" s="35" t="s">
        <v>54</v>
      </c>
      <c r="M79" s="34">
        <v>45709.0</v>
      </c>
      <c r="N79" s="35" t="s">
        <v>15</v>
      </c>
      <c r="O79" s="39"/>
      <c r="P79" s="61"/>
      <c r="Q79" s="61"/>
      <c r="R79" s="61"/>
      <c r="S79" s="61"/>
      <c r="T79" s="61"/>
      <c r="U79" s="80"/>
      <c r="V79" s="80"/>
      <c r="W79" s="80"/>
    </row>
    <row r="80">
      <c r="A80" s="34">
        <v>45705.0</v>
      </c>
      <c r="B80" s="34">
        <v>45716.0</v>
      </c>
      <c r="C80" s="35">
        <v>206326.0</v>
      </c>
      <c r="D80" s="35" t="s">
        <v>84</v>
      </c>
      <c r="E80" s="34">
        <v>45444.0</v>
      </c>
      <c r="F80" s="36">
        <f t="shared" si="1"/>
        <v>8</v>
      </c>
      <c r="G80" s="34">
        <v>45516.0</v>
      </c>
      <c r="H80" s="36">
        <f t="shared" si="2"/>
        <v>6</v>
      </c>
      <c r="I80" s="35" t="s">
        <v>43</v>
      </c>
      <c r="J80" s="35">
        <v>316.0</v>
      </c>
      <c r="K80" s="48">
        <v>18000.0</v>
      </c>
      <c r="L80" s="39"/>
      <c r="M80" s="34">
        <v>45670.0</v>
      </c>
      <c r="N80" s="35" t="s">
        <v>17</v>
      </c>
      <c r="O80" s="39"/>
      <c r="P80" s="61"/>
      <c r="Q80" s="61"/>
      <c r="R80" s="61"/>
      <c r="S80" s="61"/>
      <c r="T80" s="61"/>
      <c r="U80" s="80"/>
      <c r="V80" s="80"/>
      <c r="W80" s="80"/>
    </row>
    <row r="81">
      <c r="A81" s="34">
        <v>45705.0</v>
      </c>
      <c r="B81" s="34">
        <v>45716.0</v>
      </c>
      <c r="C81" s="35">
        <v>234290.0</v>
      </c>
      <c r="D81" s="35" t="s">
        <v>84</v>
      </c>
      <c r="E81" s="34">
        <v>45536.0</v>
      </c>
      <c r="F81" s="36">
        <f t="shared" si="1"/>
        <v>5</v>
      </c>
      <c r="G81" s="37">
        <v>45610.0</v>
      </c>
      <c r="H81" s="36">
        <f t="shared" si="2"/>
        <v>3</v>
      </c>
      <c r="I81" s="35" t="s">
        <v>43</v>
      </c>
      <c r="J81" s="35" t="s">
        <v>723</v>
      </c>
      <c r="K81" s="48" t="s">
        <v>824</v>
      </c>
      <c r="L81" s="35" t="s">
        <v>54</v>
      </c>
      <c r="M81" s="34">
        <v>45716.0</v>
      </c>
      <c r="N81" s="35" t="s">
        <v>15</v>
      </c>
      <c r="O81" s="39"/>
      <c r="P81" s="61"/>
      <c r="Q81" s="61"/>
      <c r="R81" s="61"/>
      <c r="S81" s="61"/>
      <c r="T81" s="61"/>
      <c r="U81" s="80"/>
      <c r="V81" s="80"/>
      <c r="W81" s="80"/>
    </row>
    <row r="82">
      <c r="A82" s="34">
        <v>45705.0</v>
      </c>
      <c r="B82" s="34">
        <v>45712.0</v>
      </c>
      <c r="C82" s="35">
        <v>162101.0</v>
      </c>
      <c r="D82" s="35" t="s">
        <v>84</v>
      </c>
      <c r="E82" s="34">
        <v>45413.0</v>
      </c>
      <c r="F82" s="36">
        <f t="shared" si="1"/>
        <v>9</v>
      </c>
      <c r="G82" s="34">
        <v>45481.0</v>
      </c>
      <c r="H82" s="36">
        <f t="shared" si="2"/>
        <v>7</v>
      </c>
      <c r="I82" s="35" t="s">
        <v>46</v>
      </c>
      <c r="J82" s="35">
        <v>402.0</v>
      </c>
      <c r="K82" s="48">
        <v>5000.0</v>
      </c>
      <c r="L82" s="35" t="s">
        <v>54</v>
      </c>
      <c r="M82" s="34">
        <v>45712.0</v>
      </c>
      <c r="N82" s="35" t="s">
        <v>20</v>
      </c>
      <c r="O82" s="35" t="s">
        <v>853</v>
      </c>
      <c r="P82" s="61"/>
      <c r="Q82" s="61"/>
      <c r="R82" s="61"/>
      <c r="S82" s="61"/>
      <c r="T82" s="61"/>
      <c r="U82" s="80"/>
      <c r="V82" s="80"/>
      <c r="W82" s="80"/>
    </row>
    <row r="83">
      <c r="A83" s="34">
        <v>45705.0</v>
      </c>
      <c r="B83" s="34">
        <v>45716.0</v>
      </c>
      <c r="C83" s="35">
        <v>239657.0</v>
      </c>
      <c r="D83" s="35" t="s">
        <v>84</v>
      </c>
      <c r="E83" s="34">
        <v>45505.0</v>
      </c>
      <c r="F83" s="36">
        <f t="shared" si="1"/>
        <v>6</v>
      </c>
      <c r="G83" s="34">
        <v>45677.0</v>
      </c>
      <c r="H83" s="36">
        <f t="shared" si="2"/>
        <v>1</v>
      </c>
      <c r="I83" s="35" t="s">
        <v>46</v>
      </c>
      <c r="J83" s="35" t="s">
        <v>138</v>
      </c>
      <c r="K83" s="48" t="s">
        <v>829</v>
      </c>
      <c r="L83" s="39"/>
      <c r="M83" s="39"/>
      <c r="N83" s="35" t="s">
        <v>17</v>
      </c>
      <c r="O83" s="39"/>
      <c r="P83" s="61"/>
      <c r="Q83" s="61"/>
      <c r="R83" s="61"/>
      <c r="S83" s="61"/>
      <c r="T83" s="61"/>
      <c r="U83" s="80"/>
      <c r="V83" s="80"/>
      <c r="W83" s="80"/>
    </row>
    <row r="84">
      <c r="A84" s="34">
        <v>45705.0</v>
      </c>
      <c r="B84" s="34">
        <v>45712.0</v>
      </c>
      <c r="C84" s="35">
        <v>222997.0</v>
      </c>
      <c r="D84" s="35" t="s">
        <v>84</v>
      </c>
      <c r="E84" s="34">
        <v>45474.0</v>
      </c>
      <c r="F84" s="36">
        <f t="shared" si="1"/>
        <v>7</v>
      </c>
      <c r="G84" s="34">
        <v>45503.0</v>
      </c>
      <c r="H84" s="36">
        <f t="shared" si="2"/>
        <v>6</v>
      </c>
      <c r="I84" s="35" t="s">
        <v>46</v>
      </c>
      <c r="J84" s="35">
        <v>402.0</v>
      </c>
      <c r="K84" s="48" t="s">
        <v>824</v>
      </c>
      <c r="L84" s="35" t="s">
        <v>54</v>
      </c>
      <c r="M84" s="34">
        <v>45712.0</v>
      </c>
      <c r="N84" s="35" t="s">
        <v>15</v>
      </c>
      <c r="O84" s="35" t="s">
        <v>854</v>
      </c>
      <c r="P84" s="61"/>
      <c r="Q84" s="61"/>
      <c r="R84" s="61"/>
      <c r="S84" s="61"/>
      <c r="T84" s="61"/>
      <c r="U84" s="80"/>
      <c r="V84" s="80"/>
      <c r="W84" s="80"/>
    </row>
    <row r="85">
      <c r="A85" s="34">
        <v>45705.0</v>
      </c>
      <c r="B85" s="34">
        <v>45716.0</v>
      </c>
      <c r="C85" s="35">
        <v>228963.0</v>
      </c>
      <c r="D85" s="35" t="s">
        <v>84</v>
      </c>
      <c r="E85" s="34">
        <v>45536.0</v>
      </c>
      <c r="F85" s="36">
        <f t="shared" si="1"/>
        <v>5</v>
      </c>
      <c r="G85" s="34">
        <v>45562.0</v>
      </c>
      <c r="H85" s="36">
        <f t="shared" si="2"/>
        <v>5</v>
      </c>
      <c r="I85" s="35" t="s">
        <v>265</v>
      </c>
      <c r="J85" s="35" t="s">
        <v>138</v>
      </c>
      <c r="K85" s="48" t="s">
        <v>824</v>
      </c>
      <c r="L85" s="39"/>
      <c r="M85" s="39"/>
      <c r="N85" s="35" t="s">
        <v>17</v>
      </c>
      <c r="O85" s="39"/>
      <c r="P85" s="61"/>
      <c r="Q85" s="61"/>
      <c r="R85" s="61"/>
      <c r="S85" s="61"/>
      <c r="T85" s="61"/>
      <c r="U85" s="80"/>
      <c r="V85" s="80"/>
      <c r="W85" s="80"/>
    </row>
    <row r="86">
      <c r="A86" s="34">
        <v>45705.0</v>
      </c>
      <c r="B86" s="34">
        <v>45716.0</v>
      </c>
      <c r="C86" s="35">
        <v>130733.0</v>
      </c>
      <c r="D86" s="35" t="s">
        <v>89</v>
      </c>
      <c r="E86" s="34">
        <v>44682.0</v>
      </c>
      <c r="F86" s="36">
        <f t="shared" si="1"/>
        <v>33</v>
      </c>
      <c r="G86" s="34">
        <v>44711.0</v>
      </c>
      <c r="H86" s="36">
        <f t="shared" si="2"/>
        <v>32</v>
      </c>
      <c r="I86" s="35" t="s">
        <v>47</v>
      </c>
      <c r="J86" s="86" t="s">
        <v>790</v>
      </c>
      <c r="K86" s="48" t="s">
        <v>829</v>
      </c>
      <c r="L86" s="39"/>
      <c r="M86" s="39"/>
      <c r="N86" s="35" t="s">
        <v>17</v>
      </c>
      <c r="O86" s="39"/>
      <c r="P86" s="61"/>
      <c r="Q86" s="61"/>
      <c r="R86" s="61"/>
      <c r="S86" s="61"/>
      <c r="T86" s="61"/>
      <c r="U86" s="80"/>
      <c r="V86" s="80"/>
      <c r="W86" s="80"/>
    </row>
    <row r="87">
      <c r="A87" s="34">
        <v>45705.0</v>
      </c>
      <c r="B87" s="34">
        <v>45716.0</v>
      </c>
      <c r="C87" s="35">
        <v>194939.0</v>
      </c>
      <c r="D87" s="35" t="s">
        <v>89</v>
      </c>
      <c r="E87" s="34">
        <v>45200.0</v>
      </c>
      <c r="F87" s="36">
        <f t="shared" si="1"/>
        <v>16</v>
      </c>
      <c r="G87" s="34">
        <v>45267.0</v>
      </c>
      <c r="H87" s="36">
        <f t="shared" si="2"/>
        <v>14</v>
      </c>
      <c r="I87" s="35" t="s">
        <v>47</v>
      </c>
      <c r="J87" s="35">
        <v>1012.0</v>
      </c>
      <c r="K87" s="48">
        <v>31000.0</v>
      </c>
      <c r="L87" s="39"/>
      <c r="M87" s="39"/>
      <c r="N87" s="35" t="s">
        <v>17</v>
      </c>
      <c r="O87" s="39"/>
      <c r="P87" s="61"/>
      <c r="Q87" s="61"/>
      <c r="R87" s="61"/>
      <c r="S87" s="61"/>
      <c r="T87" s="61"/>
      <c r="U87" s="80"/>
      <c r="V87" s="80"/>
      <c r="W87" s="80"/>
    </row>
    <row r="88">
      <c r="A88" s="34">
        <v>45705.0</v>
      </c>
      <c r="B88" s="34">
        <v>45716.0</v>
      </c>
      <c r="C88" s="35">
        <v>192078.0</v>
      </c>
      <c r="D88" s="35" t="s">
        <v>89</v>
      </c>
      <c r="E88" s="34">
        <v>45108.0</v>
      </c>
      <c r="F88" s="36">
        <f t="shared" si="1"/>
        <v>19</v>
      </c>
      <c r="G88" s="37">
        <v>45246.0</v>
      </c>
      <c r="H88" s="36">
        <f t="shared" si="2"/>
        <v>15</v>
      </c>
      <c r="I88" s="35" t="s">
        <v>49</v>
      </c>
      <c r="J88" s="35">
        <v>215.0</v>
      </c>
      <c r="K88" s="48" t="s">
        <v>829</v>
      </c>
      <c r="L88" s="39"/>
      <c r="M88" s="39"/>
      <c r="N88" s="35" t="s">
        <v>17</v>
      </c>
      <c r="O88" s="39"/>
      <c r="P88" s="61"/>
      <c r="Q88" s="61"/>
      <c r="R88" s="61"/>
      <c r="S88" s="61"/>
      <c r="T88" s="61"/>
      <c r="U88" s="80"/>
      <c r="V88" s="80"/>
      <c r="W88" s="80"/>
    </row>
    <row r="89">
      <c r="A89" s="34">
        <v>45705.0</v>
      </c>
      <c r="B89" s="34">
        <v>45716.0</v>
      </c>
      <c r="C89" s="35">
        <v>214341.0</v>
      </c>
      <c r="D89" s="35" t="s">
        <v>89</v>
      </c>
      <c r="E89" s="34">
        <v>45261.0</v>
      </c>
      <c r="F89" s="36">
        <f t="shared" si="1"/>
        <v>14</v>
      </c>
      <c r="G89" s="34">
        <v>45429.0</v>
      </c>
      <c r="H89" s="36">
        <f t="shared" si="2"/>
        <v>9</v>
      </c>
      <c r="I89" s="35" t="s">
        <v>49</v>
      </c>
      <c r="J89" s="35">
        <v>207.0</v>
      </c>
      <c r="K89" s="48" t="s">
        <v>829</v>
      </c>
      <c r="L89" s="39"/>
      <c r="M89" s="39"/>
      <c r="N89" s="35" t="s">
        <v>17</v>
      </c>
      <c r="O89" s="39"/>
      <c r="P89" s="61"/>
      <c r="Q89" s="61"/>
      <c r="R89" s="61"/>
      <c r="S89" s="61"/>
      <c r="T89" s="61"/>
      <c r="U89" s="80"/>
      <c r="V89" s="80"/>
      <c r="W89" s="80"/>
    </row>
    <row r="90">
      <c r="A90" s="34">
        <v>45705.0</v>
      </c>
      <c r="B90" s="34">
        <v>45708.0</v>
      </c>
      <c r="C90" s="35">
        <v>195347.0</v>
      </c>
      <c r="D90" s="35" t="s">
        <v>89</v>
      </c>
      <c r="E90" s="34">
        <v>45170.0</v>
      </c>
      <c r="F90" s="36">
        <f t="shared" si="1"/>
        <v>17</v>
      </c>
      <c r="G90" s="34">
        <v>45268.0</v>
      </c>
      <c r="H90" s="36">
        <f t="shared" si="2"/>
        <v>14</v>
      </c>
      <c r="I90" s="35" t="s">
        <v>39</v>
      </c>
      <c r="J90" s="35">
        <v>501.0</v>
      </c>
      <c r="K90" s="48">
        <v>7000.0</v>
      </c>
      <c r="L90" s="35" t="s">
        <v>68</v>
      </c>
      <c r="M90" s="34">
        <v>45708.0</v>
      </c>
      <c r="N90" s="35" t="s">
        <v>20</v>
      </c>
      <c r="O90" s="39"/>
      <c r="P90" s="61"/>
      <c r="Q90" s="61"/>
      <c r="R90" s="61"/>
      <c r="S90" s="61"/>
      <c r="T90" s="61"/>
      <c r="U90" s="80"/>
      <c r="V90" s="80"/>
      <c r="W90" s="80"/>
    </row>
    <row r="91">
      <c r="A91" s="34">
        <v>45705.0</v>
      </c>
      <c r="B91" s="34">
        <v>45716.0</v>
      </c>
      <c r="C91" s="35">
        <v>226278.0</v>
      </c>
      <c r="D91" s="35" t="s">
        <v>89</v>
      </c>
      <c r="E91" s="34">
        <v>45261.0</v>
      </c>
      <c r="F91" s="36">
        <f t="shared" si="1"/>
        <v>14</v>
      </c>
      <c r="G91" s="34">
        <v>45532.0</v>
      </c>
      <c r="H91" s="36">
        <f t="shared" si="2"/>
        <v>6</v>
      </c>
      <c r="I91" s="35" t="s">
        <v>43</v>
      </c>
      <c r="J91" s="35" t="s">
        <v>138</v>
      </c>
      <c r="K91" s="48" t="s">
        <v>824</v>
      </c>
      <c r="L91" s="39"/>
      <c r="M91" s="39"/>
      <c r="N91" s="35" t="s">
        <v>17</v>
      </c>
      <c r="O91" s="39"/>
      <c r="P91" s="61"/>
      <c r="Q91" s="61"/>
      <c r="R91" s="61"/>
      <c r="S91" s="61"/>
      <c r="T91" s="61"/>
      <c r="U91" s="80"/>
      <c r="V91" s="80"/>
      <c r="W91" s="80"/>
    </row>
    <row r="92">
      <c r="A92" s="34">
        <v>45705.0</v>
      </c>
      <c r="B92" s="34">
        <v>45716.0</v>
      </c>
      <c r="C92" s="35">
        <v>228256.0</v>
      </c>
      <c r="D92" s="35" t="s">
        <v>89</v>
      </c>
      <c r="E92" s="34">
        <v>45413.0</v>
      </c>
      <c r="F92" s="36">
        <f t="shared" si="1"/>
        <v>9</v>
      </c>
      <c r="G92" s="34">
        <v>45552.0</v>
      </c>
      <c r="H92" s="36">
        <f t="shared" si="2"/>
        <v>5</v>
      </c>
      <c r="I92" s="35" t="s">
        <v>43</v>
      </c>
      <c r="J92" s="35" t="s">
        <v>138</v>
      </c>
      <c r="K92" s="48" t="s">
        <v>824</v>
      </c>
      <c r="L92" s="39"/>
      <c r="M92" s="39"/>
      <c r="N92" s="35" t="s">
        <v>17</v>
      </c>
      <c r="O92" s="39"/>
      <c r="P92" s="61"/>
      <c r="Q92" s="61"/>
      <c r="R92" s="61"/>
      <c r="S92" s="61"/>
      <c r="T92" s="61"/>
      <c r="U92" s="80"/>
      <c r="V92" s="80"/>
      <c r="W92" s="80"/>
    </row>
    <row r="93">
      <c r="A93" s="34">
        <v>45705.0</v>
      </c>
      <c r="B93" s="34">
        <v>45715.0</v>
      </c>
      <c r="C93" s="35">
        <v>218568.0</v>
      </c>
      <c r="D93" s="35" t="s">
        <v>89</v>
      </c>
      <c r="E93" s="34">
        <v>45323.0</v>
      </c>
      <c r="F93" s="36">
        <f t="shared" si="1"/>
        <v>12</v>
      </c>
      <c r="G93" s="34">
        <v>45463.0</v>
      </c>
      <c r="H93" s="36">
        <f t="shared" si="2"/>
        <v>8</v>
      </c>
      <c r="I93" s="35" t="s">
        <v>39</v>
      </c>
      <c r="J93" s="35">
        <v>514.0</v>
      </c>
      <c r="K93" s="48">
        <v>9000.0</v>
      </c>
      <c r="L93" s="35" t="s">
        <v>68</v>
      </c>
      <c r="M93" s="34">
        <v>45715.0</v>
      </c>
      <c r="N93" s="35" t="s">
        <v>20</v>
      </c>
      <c r="O93" s="35" t="s">
        <v>855</v>
      </c>
      <c r="P93" s="61"/>
      <c r="Q93" s="61"/>
      <c r="R93" s="61"/>
      <c r="S93" s="61"/>
      <c r="T93" s="61"/>
      <c r="U93" s="80"/>
      <c r="V93" s="80"/>
      <c r="W93" s="80"/>
    </row>
    <row r="94">
      <c r="A94" s="34">
        <v>45705.0</v>
      </c>
      <c r="B94" s="34">
        <v>45716.0</v>
      </c>
      <c r="C94" s="35">
        <v>227365.0</v>
      </c>
      <c r="D94" s="35" t="s">
        <v>89</v>
      </c>
      <c r="E94" s="34">
        <v>45413.0</v>
      </c>
      <c r="F94" s="36">
        <f t="shared" si="1"/>
        <v>9</v>
      </c>
      <c r="G94" s="34">
        <v>45545.0</v>
      </c>
      <c r="H94" s="36">
        <f t="shared" si="2"/>
        <v>5</v>
      </c>
      <c r="I94" s="35" t="s">
        <v>62</v>
      </c>
      <c r="J94" s="35">
        <v>104.0</v>
      </c>
      <c r="K94" s="48" t="s">
        <v>829</v>
      </c>
      <c r="L94" s="39"/>
      <c r="M94" s="34">
        <v>45702.0</v>
      </c>
      <c r="N94" s="35" t="s">
        <v>17</v>
      </c>
      <c r="O94" s="35" t="s">
        <v>856</v>
      </c>
      <c r="P94" s="61"/>
      <c r="Q94" s="61"/>
      <c r="R94" s="61"/>
      <c r="S94" s="61"/>
      <c r="T94" s="61"/>
      <c r="U94" s="80"/>
      <c r="V94" s="80"/>
      <c r="W94" s="80"/>
    </row>
    <row r="95">
      <c r="A95" s="34">
        <v>45705.0</v>
      </c>
      <c r="B95" s="34">
        <v>45716.0</v>
      </c>
      <c r="C95" s="35">
        <v>234970.0</v>
      </c>
      <c r="D95" s="35" t="s">
        <v>89</v>
      </c>
      <c r="E95" s="34">
        <v>45536.0</v>
      </c>
      <c r="F95" s="36">
        <f t="shared" si="1"/>
        <v>5</v>
      </c>
      <c r="G95" s="37">
        <v>45618.0</v>
      </c>
      <c r="H95" s="36">
        <f t="shared" si="2"/>
        <v>3</v>
      </c>
      <c r="I95" s="35" t="s">
        <v>43</v>
      </c>
      <c r="J95" s="35" t="s">
        <v>138</v>
      </c>
      <c r="K95" s="48" t="s">
        <v>824</v>
      </c>
      <c r="L95" s="39"/>
      <c r="M95" s="39"/>
      <c r="N95" s="35" t="s">
        <v>17</v>
      </c>
      <c r="O95" s="39"/>
      <c r="P95" s="61"/>
      <c r="Q95" s="61"/>
      <c r="R95" s="61"/>
      <c r="S95" s="61"/>
      <c r="T95" s="61"/>
      <c r="U95" s="80"/>
      <c r="V95" s="80"/>
      <c r="W95" s="80"/>
    </row>
    <row r="96">
      <c r="A96" s="34">
        <v>45705.0</v>
      </c>
      <c r="B96" s="34">
        <v>45716.0</v>
      </c>
      <c r="C96" s="35">
        <v>106968.0</v>
      </c>
      <c r="D96" s="35" t="s">
        <v>94</v>
      </c>
      <c r="E96" s="34">
        <v>44287.0</v>
      </c>
      <c r="F96" s="36">
        <f t="shared" si="1"/>
        <v>46</v>
      </c>
      <c r="G96" s="37">
        <v>44517.0</v>
      </c>
      <c r="H96" s="36">
        <f t="shared" si="2"/>
        <v>39</v>
      </c>
      <c r="I96" s="35" t="s">
        <v>265</v>
      </c>
      <c r="J96" s="35" t="s">
        <v>100</v>
      </c>
      <c r="K96" s="48" t="s">
        <v>829</v>
      </c>
      <c r="L96" s="39"/>
      <c r="M96" s="39"/>
      <c r="N96" s="35" t="s">
        <v>17</v>
      </c>
      <c r="O96" s="39"/>
      <c r="P96" s="61"/>
      <c r="Q96" s="61"/>
      <c r="R96" s="61"/>
      <c r="S96" s="61"/>
      <c r="T96" s="61"/>
      <c r="U96" s="80"/>
      <c r="V96" s="80"/>
      <c r="W96" s="80"/>
    </row>
    <row r="97">
      <c r="A97" s="34">
        <v>45705.0</v>
      </c>
      <c r="B97" s="34">
        <v>45709.0</v>
      </c>
      <c r="C97" s="35">
        <v>183679.0</v>
      </c>
      <c r="D97" s="35" t="s">
        <v>94</v>
      </c>
      <c r="E97" s="34">
        <v>45139.0</v>
      </c>
      <c r="F97" s="36">
        <f t="shared" si="1"/>
        <v>18</v>
      </c>
      <c r="G97" s="34">
        <v>45162.0</v>
      </c>
      <c r="H97" s="36">
        <f t="shared" si="2"/>
        <v>18</v>
      </c>
      <c r="I97" s="35" t="s">
        <v>49</v>
      </c>
      <c r="J97" s="35">
        <v>208.0</v>
      </c>
      <c r="K97" s="48" t="s">
        <v>829</v>
      </c>
      <c r="L97" s="39"/>
      <c r="M97" s="35" t="s">
        <v>267</v>
      </c>
      <c r="N97" s="35" t="s">
        <v>21</v>
      </c>
      <c r="O97" s="35" t="s">
        <v>267</v>
      </c>
      <c r="P97" s="61"/>
      <c r="Q97" s="61"/>
      <c r="R97" s="61"/>
      <c r="S97" s="61"/>
      <c r="T97" s="61"/>
      <c r="U97" s="80"/>
      <c r="V97" s="80"/>
      <c r="W97" s="80"/>
    </row>
    <row r="98">
      <c r="A98" s="34">
        <v>45705.0</v>
      </c>
      <c r="B98" s="34">
        <v>45716.0</v>
      </c>
      <c r="C98" s="35">
        <v>191616.0</v>
      </c>
      <c r="D98" s="35" t="s">
        <v>94</v>
      </c>
      <c r="E98" s="34">
        <v>45200.0</v>
      </c>
      <c r="F98" s="36">
        <f t="shared" si="1"/>
        <v>16</v>
      </c>
      <c r="G98" s="34">
        <v>45236.0</v>
      </c>
      <c r="H98" s="36">
        <f t="shared" si="2"/>
        <v>15</v>
      </c>
      <c r="I98" s="35" t="s">
        <v>43</v>
      </c>
      <c r="J98" s="35" t="s">
        <v>31</v>
      </c>
      <c r="K98" s="48" t="s">
        <v>829</v>
      </c>
      <c r="L98" s="39"/>
      <c r="M98" s="35" t="s">
        <v>721</v>
      </c>
      <c r="N98" s="35" t="s">
        <v>17</v>
      </c>
      <c r="O98" s="39"/>
      <c r="P98" s="61"/>
      <c r="Q98" s="61"/>
      <c r="R98" s="61"/>
      <c r="S98" s="61"/>
      <c r="T98" s="61"/>
      <c r="U98" s="80"/>
      <c r="V98" s="80"/>
      <c r="W98" s="80"/>
    </row>
    <row r="99">
      <c r="A99" s="34">
        <v>45705.0</v>
      </c>
      <c r="B99" s="34">
        <v>45708.0</v>
      </c>
      <c r="C99" s="35">
        <v>216422.0</v>
      </c>
      <c r="D99" s="35" t="s">
        <v>94</v>
      </c>
      <c r="E99" s="34">
        <v>45383.0</v>
      </c>
      <c r="F99" s="36">
        <f t="shared" si="1"/>
        <v>10</v>
      </c>
      <c r="G99" s="34">
        <v>45441.0</v>
      </c>
      <c r="H99" s="36">
        <f t="shared" si="2"/>
        <v>8</v>
      </c>
      <c r="I99" s="35" t="s">
        <v>43</v>
      </c>
      <c r="J99" s="35" t="s">
        <v>31</v>
      </c>
      <c r="K99" s="48" t="s">
        <v>829</v>
      </c>
      <c r="L99" s="39"/>
      <c r="M99" s="35" t="s">
        <v>840</v>
      </c>
      <c r="N99" s="35" t="s">
        <v>23</v>
      </c>
      <c r="O99" s="35" t="s">
        <v>840</v>
      </c>
      <c r="P99" s="61"/>
      <c r="Q99" s="61"/>
      <c r="R99" s="61"/>
      <c r="S99" s="61"/>
      <c r="T99" s="61"/>
      <c r="U99" s="80"/>
      <c r="V99" s="80"/>
      <c r="W99" s="80"/>
    </row>
    <row r="100">
      <c r="A100" s="34">
        <v>45705.0</v>
      </c>
      <c r="B100" s="34">
        <v>45712.0</v>
      </c>
      <c r="C100" s="35">
        <v>216952.0</v>
      </c>
      <c r="D100" s="35" t="s">
        <v>94</v>
      </c>
      <c r="E100" s="34">
        <v>45296.0</v>
      </c>
      <c r="F100" s="36">
        <f t="shared" si="1"/>
        <v>13</v>
      </c>
      <c r="G100" s="34">
        <v>45418.0</v>
      </c>
      <c r="H100" s="36">
        <f t="shared" si="2"/>
        <v>9</v>
      </c>
      <c r="I100" s="35" t="s">
        <v>46</v>
      </c>
      <c r="J100" s="35">
        <v>404.0</v>
      </c>
      <c r="K100" s="48" t="s">
        <v>824</v>
      </c>
      <c r="L100" s="35" t="s">
        <v>54</v>
      </c>
      <c r="M100" s="34">
        <v>45712.0</v>
      </c>
      <c r="N100" s="35" t="s">
        <v>15</v>
      </c>
      <c r="O100" s="35" t="s">
        <v>857</v>
      </c>
      <c r="P100" s="61"/>
      <c r="Q100" s="61"/>
      <c r="R100" s="61"/>
      <c r="S100" s="61"/>
      <c r="T100" s="61"/>
      <c r="U100" s="80"/>
      <c r="V100" s="80"/>
      <c r="W100" s="80"/>
    </row>
    <row r="101">
      <c r="A101" s="34">
        <v>45705.0</v>
      </c>
      <c r="B101" s="34">
        <v>45716.0</v>
      </c>
      <c r="C101" s="35">
        <v>241491.0</v>
      </c>
      <c r="D101" s="35" t="s">
        <v>94</v>
      </c>
      <c r="E101" s="34">
        <v>45444.0</v>
      </c>
      <c r="F101" s="36">
        <f t="shared" si="1"/>
        <v>8</v>
      </c>
      <c r="G101" s="34">
        <v>45688.0</v>
      </c>
      <c r="H101" s="36">
        <f t="shared" si="2"/>
        <v>0</v>
      </c>
      <c r="I101" s="35" t="s">
        <v>265</v>
      </c>
      <c r="J101" s="35" t="s">
        <v>138</v>
      </c>
      <c r="K101" s="48" t="s">
        <v>829</v>
      </c>
      <c r="L101" s="39"/>
      <c r="M101" s="39"/>
      <c r="N101" s="35" t="s">
        <v>17</v>
      </c>
      <c r="O101" s="39"/>
      <c r="P101" s="61"/>
      <c r="Q101" s="61"/>
      <c r="R101" s="61"/>
      <c r="S101" s="61"/>
      <c r="T101" s="61"/>
      <c r="U101" s="80"/>
      <c r="V101" s="80"/>
      <c r="W101" s="80"/>
    </row>
    <row r="102">
      <c r="A102" s="34">
        <v>45705.0</v>
      </c>
      <c r="B102" s="34">
        <v>45709.0</v>
      </c>
      <c r="C102" s="35">
        <v>211386.0</v>
      </c>
      <c r="D102" s="35" t="s">
        <v>95</v>
      </c>
      <c r="E102" s="34">
        <v>45352.0</v>
      </c>
      <c r="F102" s="36">
        <f t="shared" si="1"/>
        <v>11</v>
      </c>
      <c r="G102" s="34">
        <v>45401.0</v>
      </c>
      <c r="H102" s="36">
        <f t="shared" si="2"/>
        <v>10</v>
      </c>
      <c r="I102" s="35" t="s">
        <v>136</v>
      </c>
      <c r="J102" s="35" t="s">
        <v>31</v>
      </c>
      <c r="K102" s="48" t="s">
        <v>829</v>
      </c>
      <c r="L102" s="39"/>
      <c r="M102" s="35" t="s">
        <v>22</v>
      </c>
      <c r="N102" s="35" t="s">
        <v>22</v>
      </c>
      <c r="O102" s="35" t="s">
        <v>22</v>
      </c>
      <c r="P102" s="61"/>
      <c r="Q102" s="61"/>
      <c r="R102" s="61"/>
      <c r="S102" s="61"/>
      <c r="T102" s="61"/>
      <c r="U102" s="80"/>
      <c r="V102" s="80"/>
      <c r="W102" s="80"/>
    </row>
    <row r="103">
      <c r="A103" s="34">
        <v>45705.0</v>
      </c>
      <c r="B103" s="34">
        <v>45716.0</v>
      </c>
      <c r="C103" s="35">
        <v>217959.0</v>
      </c>
      <c r="D103" s="35" t="s">
        <v>98</v>
      </c>
      <c r="E103" s="34">
        <v>45200.0</v>
      </c>
      <c r="F103" s="36">
        <f t="shared" si="1"/>
        <v>16</v>
      </c>
      <c r="G103" s="34">
        <v>45456.0</v>
      </c>
      <c r="H103" s="36">
        <f t="shared" si="2"/>
        <v>8</v>
      </c>
      <c r="I103" s="35" t="s">
        <v>43</v>
      </c>
      <c r="J103" s="35" t="s">
        <v>31</v>
      </c>
      <c r="K103" s="48">
        <v>5000.0</v>
      </c>
      <c r="L103" s="39"/>
      <c r="M103" s="34">
        <v>45469.0</v>
      </c>
      <c r="N103" s="35" t="s">
        <v>17</v>
      </c>
      <c r="O103" s="39"/>
      <c r="P103" s="61"/>
      <c r="Q103" s="61"/>
      <c r="R103" s="61"/>
      <c r="S103" s="61"/>
      <c r="T103" s="61"/>
      <c r="U103" s="80"/>
      <c r="V103" s="80"/>
      <c r="W103" s="80"/>
    </row>
    <row r="104">
      <c r="A104" s="34">
        <v>45705.0</v>
      </c>
      <c r="B104" s="34">
        <v>45709.0</v>
      </c>
      <c r="C104" s="35">
        <v>201307.0</v>
      </c>
      <c r="D104" s="35" t="s">
        <v>99</v>
      </c>
      <c r="E104" s="34">
        <v>45292.0</v>
      </c>
      <c r="F104" s="36">
        <f t="shared" si="1"/>
        <v>13</v>
      </c>
      <c r="G104" s="34">
        <v>45419.0</v>
      </c>
      <c r="H104" s="36">
        <f t="shared" si="2"/>
        <v>9</v>
      </c>
      <c r="I104" s="35" t="s">
        <v>43</v>
      </c>
      <c r="J104" s="35">
        <v>312.0</v>
      </c>
      <c r="K104" s="48">
        <v>3000.0</v>
      </c>
      <c r="L104" s="35" t="s">
        <v>54</v>
      </c>
      <c r="M104" s="34">
        <v>45709.0</v>
      </c>
      <c r="N104" s="35" t="s">
        <v>20</v>
      </c>
      <c r="O104" s="39"/>
      <c r="P104" s="61"/>
      <c r="Q104" s="61"/>
      <c r="R104" s="61"/>
      <c r="S104" s="61"/>
      <c r="T104" s="61"/>
      <c r="U104" s="80"/>
      <c r="V104" s="80"/>
      <c r="W104" s="80"/>
    </row>
    <row r="105">
      <c r="A105" s="34">
        <v>45705.0</v>
      </c>
      <c r="B105" s="34">
        <v>45716.0</v>
      </c>
      <c r="C105" s="35">
        <v>185802.0</v>
      </c>
      <c r="D105" s="35" t="s">
        <v>99</v>
      </c>
      <c r="E105" s="34">
        <v>45139.0</v>
      </c>
      <c r="F105" s="36">
        <f t="shared" si="1"/>
        <v>18</v>
      </c>
      <c r="G105" s="34">
        <v>45183.0</v>
      </c>
      <c r="H105" s="36">
        <f t="shared" si="2"/>
        <v>17</v>
      </c>
      <c r="I105" s="35" t="s">
        <v>275</v>
      </c>
      <c r="J105" s="35">
        <v>999.0</v>
      </c>
      <c r="K105" s="48">
        <v>3000.0</v>
      </c>
      <c r="L105" s="39"/>
      <c r="M105" s="34">
        <v>45695.0</v>
      </c>
      <c r="N105" s="35" t="s">
        <v>17</v>
      </c>
      <c r="O105" s="39"/>
      <c r="P105" s="61"/>
      <c r="Q105" s="61"/>
      <c r="R105" s="61"/>
      <c r="S105" s="61"/>
      <c r="T105" s="61"/>
      <c r="U105" s="80"/>
      <c r="V105" s="80"/>
      <c r="W105" s="80"/>
    </row>
    <row r="106">
      <c r="A106" s="34">
        <v>45705.0</v>
      </c>
      <c r="B106" s="34">
        <v>45706.0</v>
      </c>
      <c r="C106" s="35">
        <v>202224.0</v>
      </c>
      <c r="D106" s="35" t="s">
        <v>99</v>
      </c>
      <c r="E106" s="34">
        <v>45292.0</v>
      </c>
      <c r="F106" s="36">
        <f t="shared" si="1"/>
        <v>13</v>
      </c>
      <c r="G106" s="34">
        <v>45338.0</v>
      </c>
      <c r="H106" s="36">
        <f t="shared" si="2"/>
        <v>12</v>
      </c>
      <c r="I106" s="35" t="s">
        <v>43</v>
      </c>
      <c r="J106" s="35" t="s">
        <v>31</v>
      </c>
      <c r="K106" s="48">
        <v>10000.0</v>
      </c>
      <c r="L106" s="35" t="s">
        <v>68</v>
      </c>
      <c r="M106" s="34">
        <v>45706.0</v>
      </c>
      <c r="N106" s="35" t="s">
        <v>15</v>
      </c>
      <c r="O106" s="39"/>
      <c r="P106" s="61"/>
      <c r="Q106" s="61"/>
      <c r="R106" s="61"/>
      <c r="S106" s="61"/>
      <c r="T106" s="61"/>
      <c r="U106" s="80"/>
      <c r="V106" s="80"/>
      <c r="W106" s="80"/>
    </row>
    <row r="107">
      <c r="A107" s="34">
        <v>45705.0</v>
      </c>
      <c r="B107" s="34">
        <v>45716.0</v>
      </c>
      <c r="C107" s="35">
        <v>210534.0</v>
      </c>
      <c r="D107" s="35" t="s">
        <v>99</v>
      </c>
      <c r="E107" s="34">
        <v>45352.0</v>
      </c>
      <c r="F107" s="36">
        <f t="shared" si="1"/>
        <v>11</v>
      </c>
      <c r="G107" s="34">
        <v>45436.0</v>
      </c>
      <c r="H107" s="36">
        <f t="shared" si="2"/>
        <v>9</v>
      </c>
      <c r="I107" s="35" t="s">
        <v>265</v>
      </c>
      <c r="J107" s="35" t="s">
        <v>100</v>
      </c>
      <c r="K107" s="48">
        <v>8000.0</v>
      </c>
      <c r="L107" s="39"/>
      <c r="M107" s="34">
        <v>45670.0</v>
      </c>
      <c r="N107" s="35" t="s">
        <v>17</v>
      </c>
      <c r="O107" s="39"/>
      <c r="P107" s="61"/>
      <c r="Q107" s="61"/>
      <c r="R107" s="61"/>
      <c r="S107" s="61"/>
      <c r="T107" s="61"/>
      <c r="U107" s="80"/>
      <c r="V107" s="80"/>
      <c r="W107" s="80"/>
    </row>
    <row r="108">
      <c r="A108" s="34">
        <v>45705.0</v>
      </c>
      <c r="B108" s="34">
        <v>45709.0</v>
      </c>
      <c r="C108" s="35">
        <v>213385.0</v>
      </c>
      <c r="D108" s="35" t="s">
        <v>99</v>
      </c>
      <c r="E108" s="34">
        <v>45323.0</v>
      </c>
      <c r="F108" s="36">
        <f t="shared" si="1"/>
        <v>12</v>
      </c>
      <c r="G108" s="34">
        <v>45427.0</v>
      </c>
      <c r="H108" s="36">
        <f t="shared" si="2"/>
        <v>9</v>
      </c>
      <c r="I108" s="35" t="s">
        <v>62</v>
      </c>
      <c r="J108" s="35" t="s">
        <v>31</v>
      </c>
      <c r="K108" s="48" t="s">
        <v>829</v>
      </c>
      <c r="L108" s="39"/>
      <c r="M108" s="39"/>
      <c r="N108" s="35" t="s">
        <v>21</v>
      </c>
      <c r="O108" s="39"/>
      <c r="P108" s="61"/>
      <c r="Q108" s="61"/>
      <c r="R108" s="61"/>
      <c r="S108" s="61"/>
      <c r="T108" s="61"/>
      <c r="U108" s="80"/>
      <c r="V108" s="80"/>
      <c r="W108" s="80"/>
    </row>
    <row r="109">
      <c r="A109" s="34">
        <v>45705.0</v>
      </c>
      <c r="B109" s="34">
        <v>45714.0</v>
      </c>
      <c r="C109" s="35">
        <v>203710.0</v>
      </c>
      <c r="D109" s="35" t="s">
        <v>102</v>
      </c>
      <c r="E109" s="34">
        <v>45383.0</v>
      </c>
      <c r="F109" s="36">
        <f t="shared" si="1"/>
        <v>10</v>
      </c>
      <c r="G109" s="34">
        <v>45418.0</v>
      </c>
      <c r="H109" s="36">
        <f t="shared" si="2"/>
        <v>9</v>
      </c>
      <c r="I109" s="35" t="s">
        <v>43</v>
      </c>
      <c r="J109" s="35" t="s">
        <v>101</v>
      </c>
      <c r="K109" s="48">
        <v>20000.0</v>
      </c>
      <c r="L109" s="35" t="s">
        <v>54</v>
      </c>
      <c r="M109" s="34">
        <v>45714.0</v>
      </c>
      <c r="N109" s="35" t="s">
        <v>15</v>
      </c>
      <c r="O109" s="39"/>
      <c r="P109" s="61"/>
      <c r="Q109" s="61"/>
      <c r="R109" s="61"/>
      <c r="S109" s="61"/>
      <c r="T109" s="61"/>
      <c r="U109" s="80"/>
      <c r="V109" s="80"/>
      <c r="W109" s="80"/>
    </row>
    <row r="110">
      <c r="A110" s="34">
        <v>45699.0</v>
      </c>
      <c r="B110" s="34">
        <v>45707.0</v>
      </c>
      <c r="C110" s="35">
        <v>172851.0</v>
      </c>
      <c r="D110" s="35" t="s">
        <v>102</v>
      </c>
      <c r="E110" s="34">
        <v>45047.0</v>
      </c>
      <c r="F110" s="36">
        <f t="shared" si="1"/>
        <v>21</v>
      </c>
      <c r="G110" s="34">
        <v>45092.0</v>
      </c>
      <c r="H110" s="36">
        <f t="shared" si="2"/>
        <v>20</v>
      </c>
      <c r="I110" s="35" t="s">
        <v>49</v>
      </c>
      <c r="J110" s="245" t="s">
        <v>858</v>
      </c>
      <c r="K110" s="48">
        <v>6500.0</v>
      </c>
      <c r="L110" s="35" t="s">
        <v>54</v>
      </c>
      <c r="M110" s="34">
        <v>45707.0</v>
      </c>
      <c r="N110" s="35" t="s">
        <v>15</v>
      </c>
      <c r="O110" s="35" t="s">
        <v>253</v>
      </c>
      <c r="P110" s="61"/>
      <c r="Q110" s="61"/>
      <c r="R110" s="61"/>
      <c r="S110" s="61"/>
      <c r="T110" s="61"/>
      <c r="U110" s="80"/>
      <c r="V110" s="80"/>
      <c r="W110" s="80"/>
    </row>
    <row r="111">
      <c r="A111" s="34">
        <v>45705.0</v>
      </c>
      <c r="B111" s="34">
        <v>45709.0</v>
      </c>
      <c r="C111" s="35">
        <v>217709.0</v>
      </c>
      <c r="D111" s="35" t="s">
        <v>102</v>
      </c>
      <c r="E111" s="34">
        <v>45413.0</v>
      </c>
      <c r="F111" s="36">
        <f t="shared" si="1"/>
        <v>9</v>
      </c>
      <c r="G111" s="34">
        <v>45454.0</v>
      </c>
      <c r="H111" s="36">
        <f t="shared" si="2"/>
        <v>8</v>
      </c>
      <c r="I111" s="35" t="s">
        <v>43</v>
      </c>
      <c r="J111" s="35">
        <v>312.0</v>
      </c>
      <c r="K111" s="48" t="s">
        <v>829</v>
      </c>
      <c r="L111" s="35" t="s">
        <v>54</v>
      </c>
      <c r="M111" s="34">
        <v>45709.0</v>
      </c>
      <c r="N111" s="35" t="s">
        <v>20</v>
      </c>
      <c r="O111" s="39"/>
      <c r="P111" s="61"/>
      <c r="Q111" s="61"/>
      <c r="R111" s="61"/>
      <c r="S111" s="61"/>
      <c r="T111" s="61"/>
      <c r="U111" s="80"/>
      <c r="V111" s="80"/>
      <c r="W111" s="80"/>
    </row>
    <row r="112">
      <c r="A112" s="34">
        <v>45705.0</v>
      </c>
      <c r="B112" s="34">
        <v>45716.0</v>
      </c>
      <c r="C112" s="35">
        <v>233197.0</v>
      </c>
      <c r="D112" s="35" t="s">
        <v>102</v>
      </c>
      <c r="E112" s="34">
        <v>45352.0</v>
      </c>
      <c r="F112" s="36">
        <f t="shared" si="1"/>
        <v>11</v>
      </c>
      <c r="G112" s="34">
        <v>45600.0</v>
      </c>
      <c r="H112" s="36">
        <f t="shared" si="2"/>
        <v>3</v>
      </c>
      <c r="I112" s="35" t="s">
        <v>43</v>
      </c>
      <c r="J112" s="35" t="s">
        <v>31</v>
      </c>
      <c r="K112" s="48" t="s">
        <v>829</v>
      </c>
      <c r="L112" s="39"/>
      <c r="M112" s="39"/>
      <c r="N112" s="35" t="s">
        <v>17</v>
      </c>
      <c r="O112" s="39"/>
      <c r="P112" s="61"/>
      <c r="Q112" s="61"/>
      <c r="R112" s="61"/>
      <c r="S112" s="61"/>
      <c r="T112" s="61"/>
      <c r="U112" s="80"/>
      <c r="V112" s="80"/>
      <c r="W112" s="80"/>
    </row>
    <row r="113">
      <c r="A113" s="34">
        <v>45705.0</v>
      </c>
      <c r="B113" s="34">
        <v>45716.0</v>
      </c>
      <c r="C113" s="35">
        <v>236730.0</v>
      </c>
      <c r="D113" s="35" t="s">
        <v>102</v>
      </c>
      <c r="E113" s="34">
        <v>45536.0</v>
      </c>
      <c r="F113" s="36">
        <f t="shared" si="1"/>
        <v>5</v>
      </c>
      <c r="G113" s="37">
        <v>45636.0</v>
      </c>
      <c r="H113" s="36">
        <f t="shared" si="2"/>
        <v>2</v>
      </c>
      <c r="I113" s="35" t="s">
        <v>43</v>
      </c>
      <c r="J113" s="35" t="s">
        <v>31</v>
      </c>
      <c r="K113" s="48" t="s">
        <v>829</v>
      </c>
      <c r="L113" s="39"/>
      <c r="M113" s="39"/>
      <c r="N113" s="35" t="s">
        <v>17</v>
      </c>
      <c r="O113" s="39"/>
      <c r="P113" s="61"/>
      <c r="Q113" s="61"/>
      <c r="R113" s="61"/>
      <c r="S113" s="61"/>
      <c r="T113" s="61"/>
      <c r="U113" s="80"/>
      <c r="V113" s="80"/>
      <c r="W113" s="80"/>
    </row>
    <row r="114">
      <c r="A114" s="34">
        <v>45705.0</v>
      </c>
      <c r="B114" s="34">
        <v>45716.0</v>
      </c>
      <c r="C114" s="35">
        <v>234289.0</v>
      </c>
      <c r="D114" s="35" t="s">
        <v>102</v>
      </c>
      <c r="E114" s="34">
        <v>45474.0</v>
      </c>
      <c r="F114" s="36">
        <f t="shared" si="1"/>
        <v>7</v>
      </c>
      <c r="G114" s="37">
        <v>45610.0</v>
      </c>
      <c r="H114" s="36">
        <f t="shared" si="2"/>
        <v>3</v>
      </c>
      <c r="I114" s="35" t="s">
        <v>49</v>
      </c>
      <c r="J114" s="35" t="s">
        <v>31</v>
      </c>
      <c r="K114" s="48" t="s">
        <v>829</v>
      </c>
      <c r="L114" s="39"/>
      <c r="M114" s="39"/>
      <c r="N114" s="35" t="s">
        <v>17</v>
      </c>
      <c r="O114" s="39"/>
      <c r="P114" s="61"/>
      <c r="Q114" s="61"/>
      <c r="R114" s="61"/>
      <c r="S114" s="61"/>
      <c r="T114" s="61"/>
      <c r="U114" s="80"/>
      <c r="V114" s="80"/>
      <c r="W114" s="80"/>
    </row>
    <row r="115">
      <c r="A115" s="34">
        <v>45705.0</v>
      </c>
      <c r="B115" s="34">
        <v>45709.0</v>
      </c>
      <c r="C115" s="35">
        <v>120778.0</v>
      </c>
      <c r="D115" s="35" t="s">
        <v>105</v>
      </c>
      <c r="E115" s="34">
        <v>44531.0</v>
      </c>
      <c r="F115" s="36">
        <f t="shared" si="1"/>
        <v>38</v>
      </c>
      <c r="G115" s="34">
        <v>44621.0</v>
      </c>
      <c r="H115" s="36">
        <f t="shared" si="2"/>
        <v>35</v>
      </c>
      <c r="I115" s="35" t="s">
        <v>265</v>
      </c>
      <c r="J115" s="35">
        <v>4.23026745E9</v>
      </c>
      <c r="K115" s="48" t="s">
        <v>829</v>
      </c>
      <c r="L115" s="39"/>
      <c r="M115" s="39"/>
      <c r="N115" s="35" t="s">
        <v>16</v>
      </c>
      <c r="O115" s="35" t="s">
        <v>859</v>
      </c>
      <c r="P115" s="61"/>
      <c r="Q115" s="61"/>
      <c r="R115" s="61"/>
      <c r="S115" s="61"/>
      <c r="T115" s="61"/>
      <c r="U115" s="80"/>
      <c r="V115" s="80"/>
      <c r="W115" s="80"/>
    </row>
    <row r="116">
      <c r="A116" s="34">
        <v>45705.0</v>
      </c>
      <c r="B116" s="34">
        <v>45709.0</v>
      </c>
      <c r="C116" s="35">
        <v>215313.0</v>
      </c>
      <c r="D116" s="35" t="s">
        <v>105</v>
      </c>
      <c r="E116" s="34">
        <v>45413.0</v>
      </c>
      <c r="F116" s="36">
        <f t="shared" si="1"/>
        <v>9</v>
      </c>
      <c r="G116" s="34">
        <v>45433.0</v>
      </c>
      <c r="H116" s="36">
        <f t="shared" si="2"/>
        <v>9</v>
      </c>
      <c r="I116" s="35" t="s">
        <v>43</v>
      </c>
      <c r="J116" s="35">
        <v>312.0</v>
      </c>
      <c r="K116" s="48" t="s">
        <v>829</v>
      </c>
      <c r="L116" s="35" t="s">
        <v>54</v>
      </c>
      <c r="M116" s="34">
        <v>45709.0</v>
      </c>
      <c r="N116" s="35" t="s">
        <v>20</v>
      </c>
      <c r="O116" s="39"/>
      <c r="P116" s="61"/>
      <c r="Q116" s="61"/>
      <c r="R116" s="61"/>
      <c r="S116" s="61"/>
      <c r="T116" s="61"/>
      <c r="U116" s="80"/>
      <c r="V116" s="80"/>
      <c r="W116" s="80"/>
    </row>
    <row r="117">
      <c r="A117" s="34">
        <v>45705.0</v>
      </c>
      <c r="B117" s="34">
        <v>45716.0</v>
      </c>
      <c r="C117" s="35">
        <v>236172.0</v>
      </c>
      <c r="D117" s="35" t="s">
        <v>105</v>
      </c>
      <c r="E117" s="34">
        <v>45474.0</v>
      </c>
      <c r="F117" s="36">
        <f t="shared" si="1"/>
        <v>7</v>
      </c>
      <c r="G117" s="34">
        <v>45629.0</v>
      </c>
      <c r="H117" s="36">
        <f t="shared" si="2"/>
        <v>2</v>
      </c>
      <c r="I117" s="35" t="s">
        <v>265</v>
      </c>
      <c r="J117" s="35">
        <v>23.0</v>
      </c>
      <c r="K117" s="48">
        <v>8000.0</v>
      </c>
      <c r="L117" s="39"/>
      <c r="M117" s="34">
        <v>45684.0</v>
      </c>
      <c r="N117" s="35" t="s">
        <v>17</v>
      </c>
      <c r="O117" s="39"/>
      <c r="P117" s="61"/>
      <c r="Q117" s="61"/>
      <c r="R117" s="61"/>
      <c r="S117" s="61"/>
      <c r="T117" s="61"/>
      <c r="U117" s="80"/>
      <c r="V117" s="80"/>
      <c r="W117" s="80"/>
    </row>
    <row r="118">
      <c r="A118" s="34">
        <v>45705.0</v>
      </c>
      <c r="B118" s="34">
        <v>45707.0</v>
      </c>
      <c r="C118" s="35">
        <v>225230.0</v>
      </c>
      <c r="D118" s="35" t="s">
        <v>106</v>
      </c>
      <c r="E118" s="34">
        <v>45383.0</v>
      </c>
      <c r="F118" s="36">
        <f t="shared" si="1"/>
        <v>10</v>
      </c>
      <c r="G118" s="34">
        <v>45523.0</v>
      </c>
      <c r="H118" s="36">
        <f t="shared" si="2"/>
        <v>6</v>
      </c>
      <c r="I118" s="35" t="s">
        <v>43</v>
      </c>
      <c r="J118" s="35" t="s">
        <v>31</v>
      </c>
      <c r="K118" s="48" t="s">
        <v>829</v>
      </c>
      <c r="L118" s="39"/>
      <c r="M118" s="39"/>
      <c r="N118" s="35" t="s">
        <v>21</v>
      </c>
      <c r="O118" s="39"/>
      <c r="P118" s="61"/>
      <c r="Q118" s="61"/>
      <c r="R118" s="61"/>
      <c r="S118" s="61"/>
      <c r="T118" s="61"/>
      <c r="U118" s="80"/>
      <c r="V118" s="80"/>
      <c r="W118" s="80"/>
    </row>
    <row r="119">
      <c r="A119" s="34">
        <v>45705.0</v>
      </c>
      <c r="B119" s="34">
        <v>45714.0</v>
      </c>
      <c r="C119" s="35">
        <v>221432.0</v>
      </c>
      <c r="D119" s="35" t="s">
        <v>106</v>
      </c>
      <c r="E119" s="34">
        <v>45444.0</v>
      </c>
      <c r="F119" s="36">
        <f t="shared" si="1"/>
        <v>8</v>
      </c>
      <c r="G119" s="34">
        <v>45488.0</v>
      </c>
      <c r="H119" s="36">
        <f t="shared" si="2"/>
        <v>7</v>
      </c>
      <c r="I119" s="35" t="s">
        <v>46</v>
      </c>
      <c r="J119" s="35">
        <v>406.0</v>
      </c>
      <c r="K119" s="48" t="s">
        <v>829</v>
      </c>
      <c r="L119" s="35" t="s">
        <v>54</v>
      </c>
      <c r="M119" s="34">
        <v>45714.0</v>
      </c>
      <c r="N119" s="35" t="s">
        <v>20</v>
      </c>
      <c r="O119" s="39"/>
      <c r="P119" s="61"/>
      <c r="Q119" s="61"/>
      <c r="R119" s="61"/>
      <c r="S119" s="61"/>
      <c r="T119" s="61"/>
      <c r="U119" s="80"/>
      <c r="V119" s="80"/>
      <c r="W119" s="80"/>
    </row>
    <row r="120">
      <c r="A120" s="34">
        <v>45705.0</v>
      </c>
      <c r="B120" s="34">
        <v>45716.0</v>
      </c>
      <c r="C120" s="35">
        <v>224489.0</v>
      </c>
      <c r="D120" s="35" t="s">
        <v>106</v>
      </c>
      <c r="E120" s="34">
        <v>45505.0</v>
      </c>
      <c r="F120" s="36">
        <f t="shared" si="1"/>
        <v>6</v>
      </c>
      <c r="G120" s="34">
        <v>45513.0</v>
      </c>
      <c r="H120" s="36">
        <f t="shared" si="2"/>
        <v>6</v>
      </c>
      <c r="I120" s="35" t="s">
        <v>43</v>
      </c>
      <c r="J120" s="35">
        <v>350.0</v>
      </c>
      <c r="K120" s="48">
        <v>12000.0</v>
      </c>
      <c r="L120" s="39"/>
      <c r="M120" s="39"/>
      <c r="N120" s="35" t="s">
        <v>17</v>
      </c>
      <c r="O120" s="39"/>
      <c r="P120" s="61"/>
      <c r="Q120" s="61"/>
      <c r="R120" s="61"/>
      <c r="S120" s="61"/>
      <c r="T120" s="61"/>
      <c r="U120" s="80"/>
      <c r="V120" s="80"/>
      <c r="W120" s="80"/>
    </row>
    <row r="121">
      <c r="A121" s="34">
        <v>45705.0</v>
      </c>
      <c r="B121" s="34">
        <v>45715.0</v>
      </c>
      <c r="C121" s="35">
        <v>185484.0</v>
      </c>
      <c r="D121" s="35" t="s">
        <v>108</v>
      </c>
      <c r="E121" s="34">
        <v>45078.0</v>
      </c>
      <c r="F121" s="36">
        <f t="shared" si="1"/>
        <v>20</v>
      </c>
      <c r="G121" s="34">
        <v>45180.0</v>
      </c>
      <c r="H121" s="36">
        <f t="shared" si="2"/>
        <v>17</v>
      </c>
      <c r="I121" s="35" t="s">
        <v>39</v>
      </c>
      <c r="J121" s="35">
        <v>514.0</v>
      </c>
      <c r="K121" s="48">
        <v>12000.0</v>
      </c>
      <c r="L121" s="35" t="s">
        <v>68</v>
      </c>
      <c r="M121" s="34">
        <v>45715.0</v>
      </c>
      <c r="N121" s="35" t="s">
        <v>20</v>
      </c>
      <c r="O121" s="35" t="s">
        <v>860</v>
      </c>
      <c r="P121" s="61"/>
      <c r="Q121" s="61"/>
      <c r="R121" s="61"/>
      <c r="S121" s="61"/>
      <c r="T121" s="61"/>
      <c r="U121" s="80"/>
      <c r="V121" s="80"/>
      <c r="W121" s="80"/>
    </row>
    <row r="122">
      <c r="A122" s="34">
        <v>45705.0</v>
      </c>
      <c r="B122" s="34">
        <v>45716.0</v>
      </c>
      <c r="C122" s="35">
        <v>199177.0</v>
      </c>
      <c r="D122" s="35" t="s">
        <v>109</v>
      </c>
      <c r="E122" s="34">
        <v>45292.0</v>
      </c>
      <c r="F122" s="36">
        <f t="shared" si="1"/>
        <v>13</v>
      </c>
      <c r="G122" s="34">
        <v>45311.0</v>
      </c>
      <c r="H122" s="36">
        <f t="shared" si="2"/>
        <v>13</v>
      </c>
      <c r="I122" s="35" t="s">
        <v>39</v>
      </c>
      <c r="J122" s="35" t="s">
        <v>454</v>
      </c>
      <c r="K122" s="48">
        <v>16000.0</v>
      </c>
      <c r="L122" s="35" t="s">
        <v>68</v>
      </c>
      <c r="M122" s="34">
        <v>45716.0</v>
      </c>
      <c r="N122" s="35" t="s">
        <v>16</v>
      </c>
      <c r="O122" s="35" t="s">
        <v>861</v>
      </c>
      <c r="P122" s="61"/>
      <c r="Q122" s="61"/>
      <c r="R122" s="61"/>
      <c r="S122" s="61"/>
      <c r="T122" s="61"/>
      <c r="U122" s="80"/>
      <c r="V122" s="80"/>
      <c r="W122" s="80"/>
    </row>
    <row r="123">
      <c r="A123" s="34">
        <v>45705.0</v>
      </c>
      <c r="B123" s="34">
        <v>45709.0</v>
      </c>
      <c r="C123" s="35">
        <v>226889.0</v>
      </c>
      <c r="D123" s="35" t="s">
        <v>110</v>
      </c>
      <c r="E123" s="34">
        <v>45444.0</v>
      </c>
      <c r="F123" s="36">
        <f t="shared" si="1"/>
        <v>8</v>
      </c>
      <c r="G123" s="34">
        <v>45538.0</v>
      </c>
      <c r="H123" s="36">
        <f t="shared" si="2"/>
        <v>5</v>
      </c>
      <c r="I123" s="35" t="s">
        <v>43</v>
      </c>
      <c r="J123" s="35" t="s">
        <v>44</v>
      </c>
      <c r="K123" s="48" t="s">
        <v>862</v>
      </c>
      <c r="L123" s="35" t="s">
        <v>68</v>
      </c>
      <c r="M123" s="34">
        <v>45709.0</v>
      </c>
      <c r="N123" s="35" t="s">
        <v>20</v>
      </c>
      <c r="O123" s="39"/>
      <c r="P123" s="61"/>
      <c r="Q123" s="61"/>
      <c r="R123" s="61"/>
      <c r="S123" s="61"/>
      <c r="T123" s="61"/>
      <c r="U123" s="80"/>
      <c r="V123" s="80"/>
      <c r="W123" s="80"/>
    </row>
    <row r="124">
      <c r="A124" s="34">
        <v>45705.0</v>
      </c>
      <c r="B124" s="34">
        <v>45707.0</v>
      </c>
      <c r="C124" s="35">
        <v>195607.0</v>
      </c>
      <c r="D124" s="35" t="s">
        <v>110</v>
      </c>
      <c r="E124" s="34">
        <v>45200.0</v>
      </c>
      <c r="F124" s="36">
        <f t="shared" si="1"/>
        <v>16</v>
      </c>
      <c r="G124" s="37">
        <v>45272.0</v>
      </c>
      <c r="H124" s="36">
        <f t="shared" si="2"/>
        <v>14</v>
      </c>
      <c r="I124" s="35" t="s">
        <v>39</v>
      </c>
      <c r="J124" s="35" t="s">
        <v>31</v>
      </c>
      <c r="K124" s="48" t="s">
        <v>829</v>
      </c>
      <c r="L124" s="39"/>
      <c r="M124" s="39"/>
      <c r="N124" s="35" t="s">
        <v>21</v>
      </c>
      <c r="O124" s="39"/>
      <c r="P124" s="61"/>
      <c r="Q124" s="61"/>
      <c r="R124" s="61"/>
      <c r="S124" s="61"/>
      <c r="T124" s="61"/>
      <c r="U124" s="80"/>
      <c r="V124" s="80"/>
      <c r="W124" s="80"/>
    </row>
    <row r="125">
      <c r="A125" s="34">
        <v>45705.0</v>
      </c>
      <c r="B125" s="34">
        <v>45713.0</v>
      </c>
      <c r="C125" s="35">
        <v>225344.0</v>
      </c>
      <c r="D125" s="35" t="s">
        <v>113</v>
      </c>
      <c r="E125" s="34">
        <v>45444.0</v>
      </c>
      <c r="F125" s="36">
        <f t="shared" si="1"/>
        <v>8</v>
      </c>
      <c r="G125" s="34">
        <v>45533.0</v>
      </c>
      <c r="H125" s="36">
        <f t="shared" si="2"/>
        <v>5</v>
      </c>
      <c r="I125" s="35" t="s">
        <v>62</v>
      </c>
      <c r="J125" s="35">
        <v>101.0</v>
      </c>
      <c r="K125" s="48" t="s">
        <v>829</v>
      </c>
      <c r="L125" s="35" t="s">
        <v>54</v>
      </c>
      <c r="M125" s="34">
        <v>45713.0</v>
      </c>
      <c r="N125" s="35" t="s">
        <v>15</v>
      </c>
      <c r="O125" s="35" t="s">
        <v>863</v>
      </c>
      <c r="P125" s="61"/>
      <c r="Q125" s="61"/>
      <c r="R125" s="61"/>
      <c r="S125" s="61"/>
      <c r="T125" s="61"/>
      <c r="U125" s="80"/>
      <c r="V125" s="80"/>
      <c r="W125" s="80"/>
    </row>
    <row r="126">
      <c r="A126" s="34">
        <v>45705.0</v>
      </c>
      <c r="B126" s="34">
        <v>45709.0</v>
      </c>
      <c r="C126" s="35">
        <v>224930.0</v>
      </c>
      <c r="D126" s="35" t="s">
        <v>114</v>
      </c>
      <c r="E126" s="34">
        <v>45474.0</v>
      </c>
      <c r="F126" s="36">
        <f t="shared" si="1"/>
        <v>7</v>
      </c>
      <c r="G126" s="34">
        <v>45519.0</v>
      </c>
      <c r="H126" s="36">
        <f t="shared" si="2"/>
        <v>6</v>
      </c>
      <c r="I126" s="35" t="s">
        <v>46</v>
      </c>
      <c r="J126" s="35" t="s">
        <v>31</v>
      </c>
      <c r="K126" s="48" t="s">
        <v>829</v>
      </c>
      <c r="L126" s="39"/>
      <c r="M126" s="35" t="s">
        <v>840</v>
      </c>
      <c r="N126" s="35" t="s">
        <v>23</v>
      </c>
      <c r="O126" s="35" t="s">
        <v>840</v>
      </c>
      <c r="P126" s="61"/>
      <c r="Q126" s="61"/>
      <c r="R126" s="61"/>
      <c r="S126" s="61"/>
      <c r="T126" s="61"/>
      <c r="U126" s="80"/>
      <c r="V126" s="80"/>
      <c r="W126" s="80"/>
    </row>
    <row r="127">
      <c r="A127" s="34">
        <v>45705.0</v>
      </c>
      <c r="B127" s="34">
        <v>45716.0</v>
      </c>
      <c r="C127" s="35">
        <v>224218.0</v>
      </c>
      <c r="D127" s="35" t="s">
        <v>114</v>
      </c>
      <c r="E127" s="34">
        <v>45444.0</v>
      </c>
      <c r="F127" s="36">
        <f t="shared" si="1"/>
        <v>8</v>
      </c>
      <c r="G127" s="34">
        <v>45512.0</v>
      </c>
      <c r="H127" s="36">
        <f t="shared" si="2"/>
        <v>6</v>
      </c>
      <c r="I127" s="35" t="s">
        <v>49</v>
      </c>
      <c r="J127" s="35">
        <v>214.0</v>
      </c>
      <c r="K127" s="48" t="s">
        <v>824</v>
      </c>
      <c r="L127" s="39"/>
      <c r="M127" s="39"/>
      <c r="N127" s="35" t="s">
        <v>17</v>
      </c>
      <c r="O127" s="39"/>
      <c r="P127" s="61"/>
      <c r="Q127" s="61"/>
      <c r="R127" s="61"/>
      <c r="S127" s="61"/>
      <c r="T127" s="61"/>
      <c r="U127" s="80"/>
      <c r="V127" s="80"/>
      <c r="W127" s="80"/>
    </row>
    <row r="128">
      <c r="A128" s="34">
        <v>45705.0</v>
      </c>
      <c r="B128" s="34">
        <v>45716.0</v>
      </c>
      <c r="C128" s="35">
        <v>181978.0</v>
      </c>
      <c r="D128" s="35" t="s">
        <v>115</v>
      </c>
      <c r="E128" s="34">
        <v>45108.0</v>
      </c>
      <c r="F128" s="36">
        <f t="shared" si="1"/>
        <v>19</v>
      </c>
      <c r="G128" s="34">
        <v>45150.0</v>
      </c>
      <c r="H128" s="36">
        <f t="shared" si="2"/>
        <v>18</v>
      </c>
      <c r="I128" s="35" t="s">
        <v>265</v>
      </c>
      <c r="J128" s="35">
        <v>1.9343733E9</v>
      </c>
      <c r="K128" s="48">
        <v>7300.0</v>
      </c>
      <c r="L128" s="39"/>
      <c r="M128" s="34">
        <v>45663.0</v>
      </c>
      <c r="N128" s="35" t="s">
        <v>17</v>
      </c>
      <c r="O128" s="39"/>
      <c r="P128" s="61"/>
      <c r="Q128" s="61"/>
      <c r="R128" s="61"/>
      <c r="S128" s="61"/>
      <c r="T128" s="61"/>
      <c r="U128" s="80"/>
      <c r="V128" s="80"/>
      <c r="W128" s="80"/>
    </row>
    <row r="129">
      <c r="A129" s="34">
        <v>45705.0</v>
      </c>
      <c r="B129" s="34">
        <v>45716.0</v>
      </c>
      <c r="C129" s="35">
        <v>214069.0</v>
      </c>
      <c r="D129" s="35" t="s">
        <v>115</v>
      </c>
      <c r="E129" s="34">
        <v>45323.0</v>
      </c>
      <c r="F129" s="36">
        <f t="shared" si="1"/>
        <v>12</v>
      </c>
      <c r="G129" s="34">
        <v>45425.0</v>
      </c>
      <c r="H129" s="36">
        <f t="shared" si="2"/>
        <v>9</v>
      </c>
      <c r="I129" s="35" t="s">
        <v>118</v>
      </c>
      <c r="J129" s="35">
        <v>614.0</v>
      </c>
      <c r="K129" s="48">
        <v>20000.0</v>
      </c>
      <c r="L129" s="39"/>
      <c r="M129" s="34">
        <v>45702.0</v>
      </c>
      <c r="N129" s="35" t="s">
        <v>17</v>
      </c>
      <c r="O129" s="39"/>
      <c r="P129" s="61"/>
      <c r="Q129" s="61"/>
      <c r="R129" s="61"/>
      <c r="S129" s="61"/>
      <c r="T129" s="61"/>
      <c r="U129" s="80"/>
      <c r="V129" s="80"/>
      <c r="W129" s="80"/>
    </row>
    <row r="130">
      <c r="A130" s="34">
        <v>45705.0</v>
      </c>
      <c r="B130" s="34">
        <v>45705.0</v>
      </c>
      <c r="C130" s="35">
        <v>215290.0</v>
      </c>
      <c r="D130" s="35" t="s">
        <v>115</v>
      </c>
      <c r="E130" s="34">
        <v>45383.0</v>
      </c>
      <c r="F130" s="36">
        <f t="shared" si="1"/>
        <v>10</v>
      </c>
      <c r="G130" s="34">
        <v>45490.0</v>
      </c>
      <c r="H130" s="36">
        <f t="shared" si="2"/>
        <v>7</v>
      </c>
      <c r="I130" s="35" t="s">
        <v>43</v>
      </c>
      <c r="J130" s="35" t="s">
        <v>31</v>
      </c>
      <c r="K130" s="48">
        <v>52000.0</v>
      </c>
      <c r="L130" s="35" t="s">
        <v>68</v>
      </c>
      <c r="M130" s="39"/>
      <c r="N130" s="35" t="s">
        <v>15</v>
      </c>
      <c r="O130" s="39"/>
      <c r="P130" s="61"/>
      <c r="Q130" s="61"/>
      <c r="R130" s="61"/>
      <c r="S130" s="61"/>
      <c r="T130" s="61"/>
      <c r="U130" s="80"/>
      <c r="V130" s="80"/>
      <c r="W130" s="80"/>
    </row>
    <row r="131">
      <c r="A131" s="34">
        <v>45705.0</v>
      </c>
      <c r="B131" s="34">
        <v>45716.0</v>
      </c>
      <c r="C131" s="35">
        <v>222372.0</v>
      </c>
      <c r="D131" s="35" t="s">
        <v>115</v>
      </c>
      <c r="E131" s="34">
        <v>45323.0</v>
      </c>
      <c r="F131" s="36">
        <f t="shared" si="1"/>
        <v>12</v>
      </c>
      <c r="G131" s="34">
        <v>45560.0</v>
      </c>
      <c r="H131" s="36">
        <f t="shared" si="2"/>
        <v>5</v>
      </c>
      <c r="I131" s="35" t="s">
        <v>265</v>
      </c>
      <c r="J131" s="35" t="s">
        <v>138</v>
      </c>
      <c r="K131" s="48" t="s">
        <v>829</v>
      </c>
      <c r="L131" s="39"/>
      <c r="M131" s="39"/>
      <c r="N131" s="35" t="s">
        <v>17</v>
      </c>
      <c r="O131" s="39"/>
      <c r="P131" s="61"/>
      <c r="Q131" s="61"/>
      <c r="R131" s="61"/>
      <c r="S131" s="61"/>
      <c r="T131" s="61"/>
      <c r="U131" s="80"/>
      <c r="V131" s="80"/>
      <c r="W131" s="80"/>
    </row>
    <row r="132">
      <c r="A132" s="34">
        <v>45705.0</v>
      </c>
      <c r="B132" s="34">
        <v>45716.0</v>
      </c>
      <c r="C132" s="35">
        <v>177762.0</v>
      </c>
      <c r="D132" s="35" t="s">
        <v>115</v>
      </c>
      <c r="E132" s="34">
        <v>45231.0</v>
      </c>
      <c r="F132" s="36">
        <f t="shared" si="1"/>
        <v>15</v>
      </c>
      <c r="G132" s="34">
        <v>45311.0</v>
      </c>
      <c r="H132" s="36">
        <f t="shared" si="2"/>
        <v>13</v>
      </c>
      <c r="I132" s="35" t="s">
        <v>118</v>
      </c>
      <c r="J132" s="35" t="s">
        <v>138</v>
      </c>
      <c r="K132" s="48" t="s">
        <v>829</v>
      </c>
      <c r="L132" s="39"/>
      <c r="M132" s="39"/>
      <c r="N132" s="35" t="s">
        <v>17</v>
      </c>
      <c r="O132" s="39"/>
      <c r="P132" s="61"/>
      <c r="Q132" s="61"/>
      <c r="R132" s="61"/>
      <c r="S132" s="61"/>
      <c r="T132" s="61"/>
      <c r="U132" s="80"/>
      <c r="V132" s="80"/>
      <c r="W132" s="80"/>
    </row>
    <row r="133">
      <c r="A133" s="34">
        <v>45705.0</v>
      </c>
      <c r="B133" s="34">
        <v>45716.0</v>
      </c>
      <c r="C133" s="35">
        <v>239743.0</v>
      </c>
      <c r="D133" s="35" t="s">
        <v>115</v>
      </c>
      <c r="E133" s="34">
        <v>45352.0</v>
      </c>
      <c r="F133" s="36">
        <f t="shared" si="1"/>
        <v>11</v>
      </c>
      <c r="G133" s="34">
        <v>45308.0</v>
      </c>
      <c r="H133" s="36">
        <f t="shared" si="2"/>
        <v>13</v>
      </c>
      <c r="I133" s="35" t="s">
        <v>43</v>
      </c>
      <c r="J133" s="35" t="s">
        <v>138</v>
      </c>
      <c r="K133" s="48" t="s">
        <v>824</v>
      </c>
      <c r="L133" s="39"/>
      <c r="M133" s="39"/>
      <c r="N133" s="35" t="s">
        <v>17</v>
      </c>
      <c r="O133" s="39"/>
      <c r="P133" s="61"/>
      <c r="Q133" s="61"/>
      <c r="R133" s="61"/>
      <c r="S133" s="61"/>
      <c r="T133" s="61"/>
      <c r="U133" s="80"/>
      <c r="V133" s="80"/>
      <c r="W133" s="80"/>
    </row>
    <row r="134">
      <c r="A134" s="34">
        <v>45705.0</v>
      </c>
      <c r="B134" s="34">
        <v>45709.0</v>
      </c>
      <c r="C134" s="35">
        <v>199007.0</v>
      </c>
      <c r="D134" s="35" t="s">
        <v>116</v>
      </c>
      <c r="E134" s="34">
        <v>45261.0</v>
      </c>
      <c r="F134" s="36">
        <f t="shared" si="1"/>
        <v>14</v>
      </c>
      <c r="G134" s="34">
        <v>45311.0</v>
      </c>
      <c r="H134" s="36">
        <f t="shared" si="2"/>
        <v>13</v>
      </c>
      <c r="I134" s="35" t="s">
        <v>43</v>
      </c>
      <c r="J134" s="35" t="s">
        <v>31</v>
      </c>
      <c r="K134" s="48" t="s">
        <v>829</v>
      </c>
      <c r="L134" s="39"/>
      <c r="M134" s="34">
        <v>45686.0</v>
      </c>
      <c r="N134" s="35" t="s">
        <v>21</v>
      </c>
      <c r="O134" s="35" t="s">
        <v>267</v>
      </c>
      <c r="P134" s="61"/>
      <c r="Q134" s="61"/>
      <c r="R134" s="61"/>
      <c r="S134" s="61"/>
      <c r="T134" s="61"/>
      <c r="U134" s="80"/>
      <c r="V134" s="80"/>
      <c r="W134" s="80"/>
    </row>
    <row r="135">
      <c r="A135" s="34">
        <v>45705.0</v>
      </c>
      <c r="B135" s="34">
        <v>45716.0</v>
      </c>
      <c r="C135" s="35">
        <v>177105.0</v>
      </c>
      <c r="D135" s="35" t="s">
        <v>116</v>
      </c>
      <c r="E135" s="34">
        <v>45108.0</v>
      </c>
      <c r="F135" s="36">
        <f t="shared" si="1"/>
        <v>19</v>
      </c>
      <c r="G135" s="34">
        <v>45113.0</v>
      </c>
      <c r="H135" s="36">
        <f t="shared" si="2"/>
        <v>19</v>
      </c>
      <c r="I135" s="35" t="s">
        <v>265</v>
      </c>
      <c r="J135" s="35" t="s">
        <v>138</v>
      </c>
      <c r="K135" s="48" t="s">
        <v>829</v>
      </c>
      <c r="L135" s="39"/>
      <c r="M135" s="39"/>
      <c r="N135" s="35" t="s">
        <v>17</v>
      </c>
      <c r="O135" s="39"/>
      <c r="P135" s="61"/>
      <c r="Q135" s="61"/>
      <c r="R135" s="61"/>
      <c r="S135" s="61"/>
      <c r="T135" s="61"/>
      <c r="U135" s="80"/>
      <c r="V135" s="80"/>
      <c r="W135" s="80"/>
    </row>
    <row r="136">
      <c r="A136" s="34">
        <v>45705.0</v>
      </c>
      <c r="B136" s="34">
        <v>45709.0</v>
      </c>
      <c r="C136" s="35">
        <v>225021.0</v>
      </c>
      <c r="D136" s="35" t="s">
        <v>116</v>
      </c>
      <c r="E136" s="34">
        <v>45413.0</v>
      </c>
      <c r="F136" s="36">
        <f t="shared" si="1"/>
        <v>9</v>
      </c>
      <c r="G136" s="34">
        <v>45519.0</v>
      </c>
      <c r="H136" s="36">
        <f t="shared" si="2"/>
        <v>6</v>
      </c>
      <c r="I136" s="35" t="s">
        <v>43</v>
      </c>
      <c r="J136" s="35" t="s">
        <v>31</v>
      </c>
      <c r="K136" s="48" t="s">
        <v>829</v>
      </c>
      <c r="L136" s="39"/>
      <c r="M136" s="35" t="s">
        <v>840</v>
      </c>
      <c r="N136" s="35" t="s">
        <v>23</v>
      </c>
      <c r="O136" s="35" t="s">
        <v>840</v>
      </c>
      <c r="P136" s="61"/>
      <c r="Q136" s="61"/>
      <c r="R136" s="61"/>
      <c r="S136" s="61"/>
      <c r="T136" s="61"/>
      <c r="U136" s="80"/>
      <c r="V136" s="80"/>
      <c r="W136" s="80"/>
    </row>
    <row r="137">
      <c r="A137" s="34">
        <v>45705.0</v>
      </c>
      <c r="B137" s="34">
        <v>45716.0</v>
      </c>
      <c r="C137" s="35">
        <v>230938.0</v>
      </c>
      <c r="D137" s="35" t="s">
        <v>116</v>
      </c>
      <c r="E137" s="34">
        <v>45444.0</v>
      </c>
      <c r="F137" s="36">
        <f t="shared" si="1"/>
        <v>8</v>
      </c>
      <c r="G137" s="37">
        <v>45579.0</v>
      </c>
      <c r="H137" s="36">
        <f t="shared" si="2"/>
        <v>4</v>
      </c>
      <c r="I137" s="35" t="s">
        <v>49</v>
      </c>
      <c r="J137" s="35" t="s">
        <v>31</v>
      </c>
      <c r="K137" s="48" t="s">
        <v>829</v>
      </c>
      <c r="L137" s="39"/>
      <c r="M137" s="39"/>
      <c r="N137" s="35" t="s">
        <v>17</v>
      </c>
      <c r="O137" s="39"/>
      <c r="P137" s="61"/>
      <c r="Q137" s="61"/>
      <c r="R137" s="61"/>
      <c r="S137" s="61"/>
      <c r="T137" s="61"/>
      <c r="U137" s="80"/>
      <c r="V137" s="80"/>
      <c r="W137" s="80"/>
    </row>
    <row r="138">
      <c r="A138" s="34">
        <v>45705.0</v>
      </c>
      <c r="B138" s="34">
        <v>45709.0</v>
      </c>
      <c r="C138" s="35">
        <v>155329.0</v>
      </c>
      <c r="D138" s="35" t="s">
        <v>117</v>
      </c>
      <c r="E138" s="34">
        <v>44805.0</v>
      </c>
      <c r="F138" s="36">
        <f t="shared" si="1"/>
        <v>29</v>
      </c>
      <c r="G138" s="37">
        <v>44876.0</v>
      </c>
      <c r="H138" s="36">
        <f t="shared" si="2"/>
        <v>27</v>
      </c>
      <c r="I138" s="35" t="s">
        <v>121</v>
      </c>
      <c r="J138" s="35" t="s">
        <v>31</v>
      </c>
      <c r="K138" s="48" t="s">
        <v>829</v>
      </c>
      <c r="L138" s="39"/>
      <c r="M138" s="35" t="s">
        <v>267</v>
      </c>
      <c r="N138" s="35" t="s">
        <v>21</v>
      </c>
      <c r="O138" s="35" t="s">
        <v>267</v>
      </c>
      <c r="P138" s="61"/>
      <c r="Q138" s="61"/>
      <c r="R138" s="61"/>
      <c r="S138" s="61"/>
      <c r="T138" s="61"/>
      <c r="U138" s="80"/>
      <c r="V138" s="80"/>
      <c r="W138" s="80"/>
    </row>
    <row r="139">
      <c r="A139" s="34">
        <v>45705.0</v>
      </c>
      <c r="B139" s="34">
        <v>45709.0</v>
      </c>
      <c r="C139" s="35">
        <v>183279.0</v>
      </c>
      <c r="D139" s="35" t="s">
        <v>117</v>
      </c>
      <c r="E139" s="34">
        <v>45017.0</v>
      </c>
      <c r="F139" s="36">
        <f t="shared" si="1"/>
        <v>22</v>
      </c>
      <c r="G139" s="34">
        <v>45099.0</v>
      </c>
      <c r="H139" s="36">
        <f t="shared" si="2"/>
        <v>20</v>
      </c>
      <c r="I139" s="35" t="s">
        <v>62</v>
      </c>
      <c r="J139" s="35" t="s">
        <v>31</v>
      </c>
      <c r="K139" s="48" t="s">
        <v>829</v>
      </c>
      <c r="L139" s="39"/>
      <c r="M139" s="39"/>
      <c r="N139" s="35" t="s">
        <v>21</v>
      </c>
      <c r="O139" s="39"/>
      <c r="P139" s="61"/>
      <c r="Q139" s="61"/>
      <c r="R139" s="61"/>
      <c r="S139" s="61"/>
      <c r="T139" s="61"/>
      <c r="U139" s="80"/>
      <c r="V139" s="80"/>
      <c r="W139" s="80"/>
    </row>
    <row r="140">
      <c r="A140" s="34">
        <v>45705.0</v>
      </c>
      <c r="B140" s="34">
        <v>45716.0</v>
      </c>
      <c r="C140" s="35">
        <v>194979.0</v>
      </c>
      <c r="D140" s="35" t="s">
        <v>117</v>
      </c>
      <c r="E140" s="34">
        <v>45200.0</v>
      </c>
      <c r="F140" s="36">
        <f t="shared" si="1"/>
        <v>16</v>
      </c>
      <c r="G140" s="37">
        <v>45226.0</v>
      </c>
      <c r="H140" s="36">
        <f t="shared" si="2"/>
        <v>16</v>
      </c>
      <c r="I140" s="35" t="s">
        <v>265</v>
      </c>
      <c r="J140" s="35" t="s">
        <v>195</v>
      </c>
      <c r="K140" s="48">
        <v>6000.0</v>
      </c>
      <c r="L140" s="39"/>
      <c r="M140" s="34">
        <v>45920.0</v>
      </c>
      <c r="N140" s="35" t="s">
        <v>17</v>
      </c>
      <c r="O140" s="39"/>
      <c r="P140" s="61"/>
      <c r="Q140" s="61"/>
      <c r="R140" s="61"/>
      <c r="S140" s="61"/>
      <c r="T140" s="61"/>
      <c r="U140" s="80"/>
      <c r="V140" s="80"/>
      <c r="W140" s="80"/>
    </row>
    <row r="141">
      <c r="A141" s="34">
        <v>45705.0</v>
      </c>
      <c r="B141" s="34">
        <v>45709.0</v>
      </c>
      <c r="C141" s="35">
        <v>197754.0</v>
      </c>
      <c r="D141" s="35" t="s">
        <v>117</v>
      </c>
      <c r="E141" s="34">
        <v>44774.0</v>
      </c>
      <c r="F141" s="36">
        <f t="shared" si="1"/>
        <v>30</v>
      </c>
      <c r="G141" s="34">
        <v>45384.0</v>
      </c>
      <c r="H141" s="36">
        <f t="shared" si="2"/>
        <v>10</v>
      </c>
      <c r="I141" s="35" t="s">
        <v>43</v>
      </c>
      <c r="J141" s="35" t="s">
        <v>31</v>
      </c>
      <c r="K141" s="48" t="s">
        <v>829</v>
      </c>
      <c r="L141" s="39"/>
      <c r="M141" s="34">
        <v>45670.0</v>
      </c>
      <c r="N141" s="35" t="s">
        <v>21</v>
      </c>
      <c r="O141" s="35" t="s">
        <v>267</v>
      </c>
      <c r="P141" s="61"/>
      <c r="Q141" s="61"/>
      <c r="R141" s="61"/>
      <c r="S141" s="61"/>
      <c r="T141" s="61"/>
      <c r="U141" s="80"/>
      <c r="V141" s="80"/>
      <c r="W141" s="80"/>
    </row>
    <row r="142">
      <c r="A142" s="34">
        <v>45705.0</v>
      </c>
      <c r="B142" s="34">
        <v>45716.0</v>
      </c>
      <c r="C142" s="35">
        <v>188941.0</v>
      </c>
      <c r="D142" s="35" t="s">
        <v>117</v>
      </c>
      <c r="E142" s="34">
        <v>45200.0</v>
      </c>
      <c r="F142" s="36">
        <f t="shared" si="1"/>
        <v>16</v>
      </c>
      <c r="G142" s="37">
        <v>45209.0</v>
      </c>
      <c r="H142" s="36">
        <f t="shared" si="2"/>
        <v>16</v>
      </c>
      <c r="I142" s="35" t="s">
        <v>49</v>
      </c>
      <c r="J142" s="245">
        <v>201.0</v>
      </c>
      <c r="K142" s="48" t="s">
        <v>74</v>
      </c>
      <c r="L142" s="39"/>
      <c r="M142" s="34">
        <v>45702.0</v>
      </c>
      <c r="N142" s="35" t="s">
        <v>18</v>
      </c>
      <c r="O142" s="39"/>
      <c r="P142" s="61"/>
      <c r="Q142" s="61"/>
      <c r="R142" s="61"/>
      <c r="S142" s="61"/>
      <c r="T142" s="61"/>
      <c r="U142" s="80"/>
      <c r="V142" s="80"/>
      <c r="W142" s="80"/>
    </row>
    <row r="143">
      <c r="A143" s="34">
        <v>45705.0</v>
      </c>
      <c r="B143" s="34">
        <v>45714.0</v>
      </c>
      <c r="C143" s="35">
        <v>183298.0</v>
      </c>
      <c r="D143" s="35" t="s">
        <v>117</v>
      </c>
      <c r="E143" s="34">
        <v>45139.0</v>
      </c>
      <c r="F143" s="36">
        <f t="shared" si="1"/>
        <v>18</v>
      </c>
      <c r="G143" s="34">
        <v>45167.0</v>
      </c>
      <c r="H143" s="36">
        <f t="shared" si="2"/>
        <v>17</v>
      </c>
      <c r="I143" s="35" t="s">
        <v>62</v>
      </c>
      <c r="J143" s="35" t="s">
        <v>63</v>
      </c>
      <c r="K143" s="48" t="s">
        <v>829</v>
      </c>
      <c r="L143" s="39"/>
      <c r="M143" s="34">
        <v>45714.0</v>
      </c>
      <c r="N143" s="35" t="s">
        <v>20</v>
      </c>
      <c r="O143" s="35" t="s">
        <v>864</v>
      </c>
      <c r="P143" s="61"/>
      <c r="Q143" s="61"/>
      <c r="R143" s="61"/>
      <c r="S143" s="61"/>
      <c r="T143" s="61"/>
      <c r="U143" s="80"/>
      <c r="V143" s="80"/>
      <c r="W143" s="80"/>
    </row>
    <row r="144">
      <c r="A144" s="34">
        <v>45705.0</v>
      </c>
      <c r="B144" s="34">
        <v>45712.0</v>
      </c>
      <c r="C144" s="35">
        <v>213531.0</v>
      </c>
      <c r="D144" s="35" t="s">
        <v>117</v>
      </c>
      <c r="E144" s="34">
        <v>45383.0</v>
      </c>
      <c r="F144" s="36">
        <f t="shared" si="1"/>
        <v>10</v>
      </c>
      <c r="G144" s="34">
        <v>45426.0</v>
      </c>
      <c r="H144" s="36">
        <f t="shared" si="2"/>
        <v>9</v>
      </c>
      <c r="I144" s="35" t="s">
        <v>62</v>
      </c>
      <c r="J144" s="35">
        <v>102.0</v>
      </c>
      <c r="K144" s="48">
        <v>10000.0</v>
      </c>
      <c r="L144" s="35" t="s">
        <v>54</v>
      </c>
      <c r="M144" s="34">
        <v>45712.0</v>
      </c>
      <c r="N144" s="35" t="s">
        <v>20</v>
      </c>
      <c r="O144" s="35" t="s">
        <v>865</v>
      </c>
      <c r="P144" s="61"/>
      <c r="Q144" s="61"/>
      <c r="R144" s="61"/>
      <c r="S144" s="61"/>
      <c r="T144" s="61"/>
      <c r="U144" s="80"/>
      <c r="V144" s="80"/>
      <c r="W144" s="80"/>
    </row>
    <row r="145">
      <c r="A145" s="34">
        <v>45705.0</v>
      </c>
      <c r="B145" s="34">
        <v>45716.0</v>
      </c>
      <c r="C145" s="35">
        <v>221863.0</v>
      </c>
      <c r="D145" s="35" t="s">
        <v>117</v>
      </c>
      <c r="E145" s="34">
        <v>45383.0</v>
      </c>
      <c r="F145" s="36">
        <f t="shared" si="1"/>
        <v>10</v>
      </c>
      <c r="G145" s="34">
        <v>45496.0</v>
      </c>
      <c r="H145" s="36">
        <f t="shared" si="2"/>
        <v>7</v>
      </c>
      <c r="I145" s="35" t="s">
        <v>265</v>
      </c>
      <c r="J145" s="35">
        <v>58.0</v>
      </c>
      <c r="K145" s="48">
        <v>5000.0</v>
      </c>
      <c r="L145" s="39"/>
      <c r="M145" s="37">
        <v>46007.0</v>
      </c>
      <c r="N145" s="35" t="s">
        <v>17</v>
      </c>
      <c r="O145" s="39"/>
      <c r="P145" s="61"/>
      <c r="Q145" s="61"/>
      <c r="R145" s="61"/>
      <c r="S145" s="61"/>
      <c r="T145" s="61"/>
      <c r="U145" s="80"/>
      <c r="V145" s="80"/>
      <c r="W145" s="80"/>
    </row>
    <row r="146">
      <c r="A146" s="34">
        <v>45705.0</v>
      </c>
      <c r="B146" s="34">
        <v>45709.0</v>
      </c>
      <c r="C146" s="35">
        <v>234762.0</v>
      </c>
      <c r="D146" s="35" t="s">
        <v>117</v>
      </c>
      <c r="E146" s="34">
        <v>45200.0</v>
      </c>
      <c r="F146" s="36">
        <f t="shared" si="1"/>
        <v>16</v>
      </c>
      <c r="G146" s="37">
        <v>45615.0</v>
      </c>
      <c r="H146" s="36">
        <f t="shared" si="2"/>
        <v>3</v>
      </c>
      <c r="I146" s="35" t="s">
        <v>43</v>
      </c>
      <c r="J146" s="35">
        <v>309.0</v>
      </c>
      <c r="K146" s="48">
        <v>4000.0</v>
      </c>
      <c r="L146" s="35" t="s">
        <v>68</v>
      </c>
      <c r="M146" s="34">
        <v>45709.0</v>
      </c>
      <c r="N146" s="35" t="s">
        <v>21</v>
      </c>
      <c r="O146" s="35" t="s">
        <v>852</v>
      </c>
      <c r="P146" s="61"/>
      <c r="Q146" s="61"/>
      <c r="R146" s="61"/>
      <c r="S146" s="61"/>
      <c r="T146" s="61"/>
      <c r="U146" s="80"/>
      <c r="V146" s="80"/>
      <c r="W146" s="80"/>
    </row>
    <row r="147">
      <c r="A147" s="34">
        <v>45705.0</v>
      </c>
      <c r="B147" s="34">
        <v>45712.0</v>
      </c>
      <c r="C147" s="35">
        <v>229633.0</v>
      </c>
      <c r="D147" s="35" t="s">
        <v>117</v>
      </c>
      <c r="E147" s="34">
        <v>45413.0</v>
      </c>
      <c r="F147" s="36">
        <f t="shared" si="1"/>
        <v>9</v>
      </c>
      <c r="G147" s="34">
        <v>45566.0</v>
      </c>
      <c r="H147" s="36">
        <f t="shared" si="2"/>
        <v>4</v>
      </c>
      <c r="I147" s="35" t="s">
        <v>62</v>
      </c>
      <c r="J147" s="35">
        <v>102.0</v>
      </c>
      <c r="K147" s="48">
        <v>12000.0</v>
      </c>
      <c r="L147" s="35" t="s">
        <v>54</v>
      </c>
      <c r="M147" s="34">
        <v>45712.0</v>
      </c>
      <c r="N147" s="35" t="s">
        <v>15</v>
      </c>
      <c r="O147" s="35" t="s">
        <v>866</v>
      </c>
      <c r="P147" s="61"/>
      <c r="Q147" s="61"/>
      <c r="R147" s="61"/>
      <c r="S147" s="61"/>
      <c r="T147" s="61"/>
      <c r="U147" s="80"/>
      <c r="V147" s="80"/>
      <c r="W147" s="80"/>
    </row>
    <row r="148">
      <c r="A148" s="34">
        <v>45705.0</v>
      </c>
      <c r="B148" s="34">
        <v>45707.0</v>
      </c>
      <c r="C148" s="35">
        <v>211647.0</v>
      </c>
      <c r="D148" s="35" t="s">
        <v>117</v>
      </c>
      <c r="E148" s="34">
        <v>45383.0</v>
      </c>
      <c r="F148" s="36">
        <f t="shared" si="1"/>
        <v>10</v>
      </c>
      <c r="G148" s="34">
        <v>45405.0</v>
      </c>
      <c r="H148" s="36">
        <f t="shared" si="2"/>
        <v>10</v>
      </c>
      <c r="I148" s="35" t="s">
        <v>62</v>
      </c>
      <c r="J148" s="35" t="s">
        <v>586</v>
      </c>
      <c r="K148" s="48" t="s">
        <v>829</v>
      </c>
      <c r="L148" s="39"/>
      <c r="M148" s="39"/>
      <c r="N148" s="35" t="s">
        <v>21</v>
      </c>
      <c r="O148" s="39"/>
      <c r="P148" s="61"/>
      <c r="Q148" s="61"/>
      <c r="R148" s="61"/>
      <c r="S148" s="61"/>
      <c r="T148" s="61"/>
      <c r="U148" s="80"/>
      <c r="V148" s="80"/>
      <c r="W148" s="80"/>
    </row>
    <row r="149">
      <c r="A149" s="34">
        <v>45705.0</v>
      </c>
      <c r="B149" s="34">
        <v>45708.0</v>
      </c>
      <c r="C149" s="35">
        <v>106407.0</v>
      </c>
      <c r="D149" s="35" t="s">
        <v>125</v>
      </c>
      <c r="E149" s="34">
        <v>44378.0</v>
      </c>
      <c r="F149" s="36">
        <f t="shared" si="1"/>
        <v>43</v>
      </c>
      <c r="G149" s="37">
        <v>44511.0</v>
      </c>
      <c r="H149" s="36">
        <f t="shared" si="2"/>
        <v>39</v>
      </c>
      <c r="I149" s="35" t="s">
        <v>39</v>
      </c>
      <c r="J149" s="35" t="s">
        <v>146</v>
      </c>
      <c r="K149" s="48" t="s">
        <v>824</v>
      </c>
      <c r="L149" s="35" t="s">
        <v>54</v>
      </c>
      <c r="M149" s="34">
        <v>45708.0</v>
      </c>
      <c r="N149" s="35" t="s">
        <v>15</v>
      </c>
      <c r="O149" s="39"/>
      <c r="P149" s="61"/>
      <c r="Q149" s="61"/>
      <c r="R149" s="61"/>
      <c r="S149" s="61"/>
      <c r="T149" s="61"/>
      <c r="U149" s="80"/>
      <c r="V149" s="80"/>
      <c r="W149" s="80"/>
    </row>
    <row r="150">
      <c r="A150" s="34">
        <v>45705.0</v>
      </c>
      <c r="B150" s="34">
        <v>45716.0</v>
      </c>
      <c r="C150" s="35">
        <v>198523.0</v>
      </c>
      <c r="D150" s="35" t="s">
        <v>125</v>
      </c>
      <c r="E150" s="34">
        <v>44378.0</v>
      </c>
      <c r="F150" s="36">
        <f t="shared" si="1"/>
        <v>43</v>
      </c>
      <c r="G150" s="34">
        <v>45303.0</v>
      </c>
      <c r="H150" s="36">
        <f t="shared" si="2"/>
        <v>13</v>
      </c>
      <c r="I150" s="35" t="s">
        <v>47</v>
      </c>
      <c r="J150" s="35">
        <v>1001.0</v>
      </c>
      <c r="K150" s="48" t="s">
        <v>824</v>
      </c>
      <c r="L150" s="39"/>
      <c r="M150" s="39"/>
      <c r="N150" s="35" t="s">
        <v>17</v>
      </c>
      <c r="O150" s="39"/>
      <c r="P150" s="61"/>
      <c r="Q150" s="61"/>
      <c r="R150" s="61"/>
      <c r="S150" s="61"/>
      <c r="T150" s="61"/>
      <c r="U150" s="80"/>
      <c r="V150" s="80"/>
      <c r="W150" s="80"/>
    </row>
    <row r="151">
      <c r="A151" s="34">
        <v>45705.0</v>
      </c>
      <c r="B151" s="34">
        <v>45709.0</v>
      </c>
      <c r="C151" s="35">
        <v>202513.0</v>
      </c>
      <c r="D151" s="35" t="s">
        <v>125</v>
      </c>
      <c r="E151" s="34">
        <v>45292.0</v>
      </c>
      <c r="F151" s="36">
        <f t="shared" si="1"/>
        <v>13</v>
      </c>
      <c r="G151" s="34">
        <v>45337.0</v>
      </c>
      <c r="H151" s="36">
        <f t="shared" si="2"/>
        <v>12</v>
      </c>
      <c r="I151" s="35" t="s">
        <v>43</v>
      </c>
      <c r="J151" s="35" t="s">
        <v>78</v>
      </c>
      <c r="K151" s="48">
        <v>13000.0</v>
      </c>
      <c r="L151" s="35" t="s">
        <v>54</v>
      </c>
      <c r="M151" s="34">
        <v>45709.0</v>
      </c>
      <c r="N151" s="35" t="s">
        <v>20</v>
      </c>
      <c r="O151" s="39"/>
      <c r="P151" s="61"/>
      <c r="Q151" s="61"/>
      <c r="R151" s="61"/>
      <c r="S151" s="61"/>
      <c r="T151" s="61"/>
      <c r="U151" s="80"/>
      <c r="V151" s="80"/>
      <c r="W151" s="80"/>
    </row>
    <row r="152">
      <c r="A152" s="34">
        <v>45705.0</v>
      </c>
      <c r="B152" s="34">
        <v>45709.0</v>
      </c>
      <c r="C152" s="35">
        <v>196123.0</v>
      </c>
      <c r="D152" s="35" t="s">
        <v>125</v>
      </c>
      <c r="E152" s="34">
        <v>45170.0</v>
      </c>
      <c r="F152" s="36">
        <f t="shared" si="1"/>
        <v>17</v>
      </c>
      <c r="G152" s="37">
        <v>45278.0</v>
      </c>
      <c r="H152" s="36">
        <f t="shared" si="2"/>
        <v>14</v>
      </c>
      <c r="I152" s="35" t="s">
        <v>43</v>
      </c>
      <c r="J152" s="35" t="s">
        <v>101</v>
      </c>
      <c r="K152" s="48" t="s">
        <v>824</v>
      </c>
      <c r="L152" s="35" t="s">
        <v>54</v>
      </c>
      <c r="M152" s="34">
        <v>45709.0</v>
      </c>
      <c r="N152" s="35" t="s">
        <v>20</v>
      </c>
      <c r="O152" s="39"/>
      <c r="P152" s="61"/>
      <c r="Q152" s="61"/>
      <c r="R152" s="61"/>
      <c r="S152" s="61"/>
      <c r="T152" s="61"/>
      <c r="U152" s="80"/>
      <c r="V152" s="80"/>
      <c r="W152" s="80"/>
    </row>
    <row r="153">
      <c r="A153" s="34">
        <v>45705.0</v>
      </c>
      <c r="B153" s="34">
        <v>45712.0</v>
      </c>
      <c r="C153" s="35">
        <v>226517.0</v>
      </c>
      <c r="D153" s="35" t="s">
        <v>125</v>
      </c>
      <c r="E153" s="34">
        <v>45413.0</v>
      </c>
      <c r="F153" s="36">
        <f t="shared" si="1"/>
        <v>9</v>
      </c>
      <c r="G153" s="34">
        <v>45533.0</v>
      </c>
      <c r="H153" s="36">
        <f t="shared" si="2"/>
        <v>5</v>
      </c>
      <c r="I153" s="35" t="s">
        <v>62</v>
      </c>
      <c r="J153" s="35" t="s">
        <v>31</v>
      </c>
      <c r="K153" s="48" t="s">
        <v>829</v>
      </c>
      <c r="L153" s="39"/>
      <c r="M153" s="35" t="s">
        <v>867</v>
      </c>
      <c r="N153" s="35" t="s">
        <v>21</v>
      </c>
      <c r="O153" s="35" t="s">
        <v>267</v>
      </c>
      <c r="P153" s="61"/>
      <c r="Q153" s="61"/>
      <c r="R153" s="61"/>
      <c r="S153" s="61"/>
      <c r="T153" s="61"/>
      <c r="U153" s="80"/>
      <c r="V153" s="80"/>
      <c r="W153" s="80"/>
    </row>
    <row r="154">
      <c r="A154" s="34">
        <v>45705.0</v>
      </c>
      <c r="B154" s="34">
        <v>45716.0</v>
      </c>
      <c r="C154" s="35">
        <v>222092.0</v>
      </c>
      <c r="D154" s="35" t="s">
        <v>125</v>
      </c>
      <c r="E154" s="34">
        <v>45474.0</v>
      </c>
      <c r="F154" s="36">
        <f t="shared" si="1"/>
        <v>7</v>
      </c>
      <c r="G154" s="34">
        <v>45492.0</v>
      </c>
      <c r="H154" s="36">
        <f t="shared" si="2"/>
        <v>7</v>
      </c>
      <c r="I154" s="35" t="s">
        <v>62</v>
      </c>
      <c r="J154" s="35" t="s">
        <v>868</v>
      </c>
      <c r="K154" s="48" t="s">
        <v>829</v>
      </c>
      <c r="L154" s="39"/>
      <c r="M154" s="39"/>
      <c r="N154" s="35" t="s">
        <v>17</v>
      </c>
      <c r="O154" s="35" t="s">
        <v>869</v>
      </c>
      <c r="P154" s="61"/>
      <c r="Q154" s="61"/>
      <c r="R154" s="61"/>
      <c r="S154" s="61"/>
      <c r="T154" s="61"/>
      <c r="U154" s="80"/>
      <c r="V154" s="80"/>
      <c r="W154" s="80"/>
    </row>
    <row r="155">
      <c r="A155" s="34">
        <v>45705.0</v>
      </c>
      <c r="B155" s="34">
        <v>45716.0</v>
      </c>
      <c r="C155" s="35">
        <v>170892.0</v>
      </c>
      <c r="D155" s="35" t="s">
        <v>128</v>
      </c>
      <c r="E155" s="34">
        <v>44713.0</v>
      </c>
      <c r="F155" s="36">
        <f t="shared" si="1"/>
        <v>32</v>
      </c>
      <c r="G155" s="34">
        <v>45073.0</v>
      </c>
      <c r="H155" s="36">
        <f t="shared" si="2"/>
        <v>21</v>
      </c>
      <c r="I155" s="35" t="s">
        <v>265</v>
      </c>
      <c r="J155" s="35">
        <v>27.0</v>
      </c>
      <c r="K155" s="48" t="s">
        <v>829</v>
      </c>
      <c r="L155" s="39"/>
      <c r="M155" s="39"/>
      <c r="N155" s="35" t="s">
        <v>17</v>
      </c>
      <c r="O155" s="39"/>
      <c r="P155" s="61"/>
      <c r="Q155" s="61"/>
      <c r="R155" s="61"/>
      <c r="S155" s="61"/>
      <c r="T155" s="61"/>
      <c r="U155" s="80"/>
      <c r="V155" s="80"/>
      <c r="W155" s="80"/>
    </row>
    <row r="156">
      <c r="A156" s="34">
        <v>45705.0</v>
      </c>
      <c r="B156" s="34">
        <v>45709.0</v>
      </c>
      <c r="C156" s="35">
        <v>195944.0</v>
      </c>
      <c r="D156" s="35" t="s">
        <v>128</v>
      </c>
      <c r="E156" s="34">
        <v>45170.0</v>
      </c>
      <c r="F156" s="36">
        <f t="shared" si="1"/>
        <v>17</v>
      </c>
      <c r="G156" s="37">
        <v>45274.0</v>
      </c>
      <c r="H156" s="36">
        <f t="shared" si="2"/>
        <v>14</v>
      </c>
      <c r="I156" s="35" t="s">
        <v>43</v>
      </c>
      <c r="J156" s="35">
        <v>301.0</v>
      </c>
      <c r="K156" s="48" t="s">
        <v>824</v>
      </c>
      <c r="L156" s="35" t="s">
        <v>54</v>
      </c>
      <c r="M156" s="37">
        <v>45610.0</v>
      </c>
      <c r="N156" s="35" t="s">
        <v>15</v>
      </c>
      <c r="O156" s="39"/>
      <c r="P156" s="61"/>
      <c r="Q156" s="61"/>
      <c r="R156" s="61"/>
      <c r="S156" s="61"/>
      <c r="T156" s="61"/>
      <c r="U156" s="80"/>
      <c r="V156" s="80"/>
      <c r="W156" s="80"/>
    </row>
    <row r="157">
      <c r="A157" s="34">
        <v>45705.0</v>
      </c>
      <c r="B157" s="34">
        <v>45716.0</v>
      </c>
      <c r="C157" s="35">
        <v>190649.0</v>
      </c>
      <c r="D157" s="35" t="s">
        <v>128</v>
      </c>
      <c r="E157" s="34">
        <v>45200.0</v>
      </c>
      <c r="F157" s="36">
        <f t="shared" si="1"/>
        <v>16</v>
      </c>
      <c r="G157" s="34">
        <v>45268.0</v>
      </c>
      <c r="H157" s="36">
        <f t="shared" si="2"/>
        <v>14</v>
      </c>
      <c r="I157" s="35" t="s">
        <v>265</v>
      </c>
      <c r="J157" s="35">
        <v>30.0</v>
      </c>
      <c r="K157" s="48" t="s">
        <v>829</v>
      </c>
      <c r="L157" s="39"/>
      <c r="M157" s="34">
        <v>45684.0</v>
      </c>
      <c r="N157" s="35" t="s">
        <v>17</v>
      </c>
      <c r="O157" s="39"/>
      <c r="P157" s="61"/>
      <c r="Q157" s="61"/>
      <c r="R157" s="61"/>
      <c r="S157" s="61"/>
      <c r="T157" s="61"/>
      <c r="U157" s="80"/>
      <c r="V157" s="80"/>
      <c r="W157" s="80"/>
    </row>
    <row r="158">
      <c r="A158" s="34">
        <v>45705.0</v>
      </c>
      <c r="B158" s="34">
        <v>45709.0</v>
      </c>
      <c r="C158" s="35">
        <v>214018.0</v>
      </c>
      <c r="D158" s="35" t="s">
        <v>128</v>
      </c>
      <c r="E158" s="34">
        <v>45413.0</v>
      </c>
      <c r="F158" s="36">
        <f t="shared" si="1"/>
        <v>9</v>
      </c>
      <c r="G158" s="34">
        <v>45422.0</v>
      </c>
      <c r="H158" s="36">
        <f t="shared" si="2"/>
        <v>9</v>
      </c>
      <c r="I158" s="35" t="s">
        <v>43</v>
      </c>
      <c r="J158" s="35">
        <v>309.0</v>
      </c>
      <c r="K158" s="48">
        <v>15000.0</v>
      </c>
      <c r="L158" s="35" t="s">
        <v>54</v>
      </c>
      <c r="M158" s="34">
        <v>45709.0</v>
      </c>
      <c r="N158" s="35" t="s">
        <v>20</v>
      </c>
      <c r="O158" s="39"/>
      <c r="P158" s="61"/>
      <c r="Q158" s="61"/>
      <c r="R158" s="61"/>
      <c r="S158" s="61"/>
      <c r="T158" s="61"/>
      <c r="U158" s="80"/>
      <c r="V158" s="80"/>
      <c r="W158" s="80"/>
    </row>
    <row r="159">
      <c r="A159" s="34">
        <v>45705.0</v>
      </c>
      <c r="B159" s="34">
        <v>45715.0</v>
      </c>
      <c r="C159" s="35">
        <v>218619.0</v>
      </c>
      <c r="D159" s="35" t="s">
        <v>128</v>
      </c>
      <c r="E159" s="34">
        <v>45444.0</v>
      </c>
      <c r="F159" s="36">
        <f t="shared" si="1"/>
        <v>8</v>
      </c>
      <c r="G159" s="34">
        <v>45467.0</v>
      </c>
      <c r="H159" s="36">
        <f t="shared" si="2"/>
        <v>8</v>
      </c>
      <c r="I159" s="35" t="s">
        <v>39</v>
      </c>
      <c r="J159" s="35" t="s">
        <v>152</v>
      </c>
      <c r="K159" s="48">
        <v>20000.0</v>
      </c>
      <c r="L159" s="35" t="s">
        <v>68</v>
      </c>
      <c r="M159" s="34">
        <v>45715.0</v>
      </c>
      <c r="N159" s="35" t="s">
        <v>20</v>
      </c>
      <c r="O159" s="39"/>
      <c r="P159" s="61"/>
      <c r="Q159" s="61"/>
      <c r="R159" s="61"/>
      <c r="S159" s="61"/>
      <c r="T159" s="61"/>
      <c r="U159" s="80"/>
      <c r="V159" s="80"/>
      <c r="W159" s="80"/>
    </row>
    <row r="160">
      <c r="A160" s="34">
        <v>45705.0</v>
      </c>
      <c r="B160" s="34">
        <v>45716.0</v>
      </c>
      <c r="C160" s="35">
        <v>222385.0</v>
      </c>
      <c r="D160" s="35" t="s">
        <v>128</v>
      </c>
      <c r="E160" s="34">
        <v>45474.0</v>
      </c>
      <c r="F160" s="36">
        <f t="shared" si="1"/>
        <v>7</v>
      </c>
      <c r="G160" s="34">
        <v>45496.0</v>
      </c>
      <c r="H160" s="36">
        <f t="shared" si="2"/>
        <v>7</v>
      </c>
      <c r="I160" s="35" t="s">
        <v>43</v>
      </c>
      <c r="J160" s="35">
        <v>307.0</v>
      </c>
      <c r="K160" s="48" t="s">
        <v>829</v>
      </c>
      <c r="L160" s="39"/>
      <c r="M160" s="37">
        <v>45653.0</v>
      </c>
      <c r="N160" s="35" t="s">
        <v>17</v>
      </c>
      <c r="O160" s="39"/>
      <c r="P160" s="61"/>
      <c r="Q160" s="61"/>
      <c r="R160" s="61"/>
      <c r="S160" s="61"/>
      <c r="T160" s="61"/>
      <c r="U160" s="80"/>
      <c r="V160" s="80"/>
      <c r="W160" s="80"/>
    </row>
    <row r="161">
      <c r="A161" s="34">
        <v>45705.0</v>
      </c>
      <c r="B161" s="34">
        <v>45716.0</v>
      </c>
      <c r="C161" s="35">
        <v>240169.0</v>
      </c>
      <c r="D161" s="35" t="s">
        <v>128</v>
      </c>
      <c r="E161" s="34">
        <v>45536.0</v>
      </c>
      <c r="F161" s="36">
        <f t="shared" si="1"/>
        <v>5</v>
      </c>
      <c r="G161" s="34">
        <v>45681.0</v>
      </c>
      <c r="H161" s="36">
        <f t="shared" si="2"/>
        <v>1</v>
      </c>
      <c r="I161" s="35" t="s">
        <v>43</v>
      </c>
      <c r="J161" s="35" t="s">
        <v>138</v>
      </c>
      <c r="K161" s="48" t="s">
        <v>829</v>
      </c>
      <c r="L161" s="39"/>
      <c r="M161" s="39"/>
      <c r="N161" s="35" t="s">
        <v>17</v>
      </c>
      <c r="O161" s="39"/>
      <c r="P161" s="61"/>
      <c r="Q161" s="61"/>
      <c r="R161" s="61"/>
      <c r="S161" s="61"/>
      <c r="T161" s="61"/>
      <c r="U161" s="80"/>
      <c r="V161" s="80"/>
      <c r="W161" s="80"/>
    </row>
    <row r="162">
      <c r="A162" s="34">
        <v>45705.0</v>
      </c>
      <c r="B162" s="34">
        <v>45709.0</v>
      </c>
      <c r="C162" s="35">
        <v>181152.0</v>
      </c>
      <c r="D162" s="35" t="s">
        <v>129</v>
      </c>
      <c r="E162" s="34">
        <v>45017.0</v>
      </c>
      <c r="F162" s="36">
        <f t="shared" si="1"/>
        <v>22</v>
      </c>
      <c r="G162" s="34">
        <v>45143.0</v>
      </c>
      <c r="H162" s="36">
        <f t="shared" si="2"/>
        <v>18</v>
      </c>
      <c r="I162" s="35" t="s">
        <v>43</v>
      </c>
      <c r="J162" s="35">
        <v>301.0</v>
      </c>
      <c r="K162" s="48" t="s">
        <v>824</v>
      </c>
      <c r="L162" s="35" t="s">
        <v>54</v>
      </c>
      <c r="M162" s="34">
        <v>45709.0</v>
      </c>
      <c r="N162" s="35" t="s">
        <v>20</v>
      </c>
      <c r="O162" s="39"/>
      <c r="P162" s="61"/>
      <c r="Q162" s="61"/>
      <c r="R162" s="61"/>
      <c r="S162" s="61"/>
      <c r="T162" s="61"/>
      <c r="U162" s="80"/>
      <c r="V162" s="80"/>
      <c r="W162" s="80"/>
    </row>
    <row r="163">
      <c r="A163" s="34">
        <v>45705.0</v>
      </c>
      <c r="B163" s="34">
        <v>45716.0</v>
      </c>
      <c r="C163" s="35">
        <v>190670.0</v>
      </c>
      <c r="D163" s="35" t="s">
        <v>129</v>
      </c>
      <c r="E163" s="34">
        <v>45200.0</v>
      </c>
      <c r="F163" s="36">
        <f t="shared" si="1"/>
        <v>16</v>
      </c>
      <c r="G163" s="37">
        <v>45224.0</v>
      </c>
      <c r="H163" s="36">
        <f t="shared" si="2"/>
        <v>16</v>
      </c>
      <c r="I163" s="35" t="s">
        <v>49</v>
      </c>
      <c r="J163" s="35" t="s">
        <v>430</v>
      </c>
      <c r="K163" s="48" t="s">
        <v>829</v>
      </c>
      <c r="L163" s="39"/>
      <c r="M163" s="34">
        <v>45671.0</v>
      </c>
      <c r="N163" s="35" t="s">
        <v>17</v>
      </c>
      <c r="O163" s="39"/>
      <c r="P163" s="61"/>
      <c r="Q163" s="61"/>
      <c r="R163" s="61"/>
      <c r="S163" s="61"/>
      <c r="T163" s="61"/>
      <c r="U163" s="80"/>
      <c r="V163" s="80"/>
      <c r="W163" s="80"/>
    </row>
    <row r="164">
      <c r="A164" s="34">
        <v>45705.0</v>
      </c>
      <c r="B164" s="34">
        <v>45716.0</v>
      </c>
      <c r="C164" s="35">
        <v>220682.0</v>
      </c>
      <c r="D164" s="35" t="s">
        <v>129</v>
      </c>
      <c r="E164" s="34">
        <v>45323.0</v>
      </c>
      <c r="F164" s="36">
        <f t="shared" si="1"/>
        <v>12</v>
      </c>
      <c r="G164" s="34">
        <v>45481.0</v>
      </c>
      <c r="H164" s="36">
        <f t="shared" si="2"/>
        <v>7</v>
      </c>
      <c r="I164" s="35" t="s">
        <v>49</v>
      </c>
      <c r="J164" s="35">
        <v>201.0</v>
      </c>
      <c r="K164" s="48" t="s">
        <v>829</v>
      </c>
      <c r="L164" s="39"/>
      <c r="M164" s="34">
        <v>45670.0</v>
      </c>
      <c r="N164" s="35" t="s">
        <v>18</v>
      </c>
      <c r="O164" s="39"/>
      <c r="P164" s="61"/>
      <c r="Q164" s="61"/>
      <c r="R164" s="61"/>
      <c r="S164" s="61"/>
      <c r="T164" s="61"/>
      <c r="U164" s="80"/>
      <c r="V164" s="80"/>
      <c r="W164" s="80"/>
    </row>
    <row r="165">
      <c r="A165" s="34">
        <v>45705.0</v>
      </c>
      <c r="B165" s="34">
        <v>45712.0</v>
      </c>
      <c r="C165" s="35">
        <v>230114.0</v>
      </c>
      <c r="D165" s="35" t="s">
        <v>129</v>
      </c>
      <c r="E165" s="34">
        <v>45505.0</v>
      </c>
      <c r="F165" s="36">
        <f t="shared" si="1"/>
        <v>6</v>
      </c>
      <c r="G165" s="34">
        <v>45574.0</v>
      </c>
      <c r="H165" s="36">
        <f t="shared" si="2"/>
        <v>4</v>
      </c>
      <c r="I165" s="35" t="s">
        <v>265</v>
      </c>
      <c r="J165" s="35">
        <v>89.0</v>
      </c>
      <c r="K165" s="48" t="s">
        <v>829</v>
      </c>
      <c r="L165" s="39"/>
      <c r="M165" s="39"/>
      <c r="N165" s="35" t="s">
        <v>16</v>
      </c>
      <c r="O165" s="35" t="s">
        <v>61</v>
      </c>
      <c r="P165" s="61"/>
      <c r="Q165" s="61"/>
      <c r="R165" s="61"/>
      <c r="S165" s="61"/>
      <c r="T165" s="61"/>
      <c r="U165" s="80"/>
      <c r="V165" s="80"/>
      <c r="W165" s="80"/>
    </row>
    <row r="166">
      <c r="A166" s="34">
        <v>45705.0</v>
      </c>
      <c r="B166" s="34">
        <v>45716.0</v>
      </c>
      <c r="C166" s="35">
        <v>181805.0</v>
      </c>
      <c r="D166" s="35" t="s">
        <v>132</v>
      </c>
      <c r="E166" s="34">
        <v>44501.0</v>
      </c>
      <c r="F166" s="36">
        <f t="shared" si="1"/>
        <v>39</v>
      </c>
      <c r="G166" s="34">
        <v>45148.0</v>
      </c>
      <c r="H166" s="36">
        <f t="shared" si="2"/>
        <v>18</v>
      </c>
      <c r="I166" s="35" t="s">
        <v>118</v>
      </c>
      <c r="J166" s="35">
        <v>608.0</v>
      </c>
      <c r="K166" s="48">
        <v>8000.0</v>
      </c>
      <c r="L166" s="39"/>
      <c r="M166" s="37">
        <v>45617.0</v>
      </c>
      <c r="N166" s="35" t="s">
        <v>17</v>
      </c>
      <c r="O166" s="39"/>
      <c r="P166" s="61"/>
      <c r="Q166" s="61"/>
      <c r="R166" s="61"/>
      <c r="S166" s="61"/>
      <c r="T166" s="61"/>
      <c r="U166" s="80"/>
      <c r="V166" s="80"/>
      <c r="W166" s="80"/>
    </row>
    <row r="167">
      <c r="A167" s="34">
        <v>45705.0</v>
      </c>
      <c r="B167" s="34">
        <v>45707.0</v>
      </c>
      <c r="C167" s="35">
        <v>216627.0</v>
      </c>
      <c r="D167" s="35" t="s">
        <v>132</v>
      </c>
      <c r="E167" s="34">
        <v>45200.0</v>
      </c>
      <c r="F167" s="36">
        <f t="shared" si="1"/>
        <v>16</v>
      </c>
      <c r="G167" s="34">
        <v>45446.0</v>
      </c>
      <c r="H167" s="36">
        <f t="shared" si="2"/>
        <v>8</v>
      </c>
      <c r="I167" s="35" t="s">
        <v>265</v>
      </c>
      <c r="J167" s="35">
        <v>33.0</v>
      </c>
      <c r="K167" s="48" t="s">
        <v>74</v>
      </c>
      <c r="L167" s="39"/>
      <c r="M167" s="39"/>
      <c r="N167" s="35" t="s">
        <v>16</v>
      </c>
      <c r="O167" s="35" t="s">
        <v>61</v>
      </c>
      <c r="P167" s="61"/>
      <c r="Q167" s="61"/>
      <c r="R167" s="61"/>
      <c r="S167" s="61"/>
      <c r="T167" s="61"/>
      <c r="U167" s="80"/>
      <c r="V167" s="80"/>
      <c r="W167" s="80"/>
    </row>
    <row r="168">
      <c r="A168" s="34">
        <v>45693.0</v>
      </c>
      <c r="B168" s="34">
        <v>45707.0</v>
      </c>
      <c r="C168" s="35">
        <v>229630.0</v>
      </c>
      <c r="D168" s="35" t="s">
        <v>132</v>
      </c>
      <c r="E168" s="34">
        <v>45444.0</v>
      </c>
      <c r="F168" s="36">
        <f t="shared" si="1"/>
        <v>8</v>
      </c>
      <c r="G168" s="34">
        <v>45566.0</v>
      </c>
      <c r="H168" s="36">
        <f t="shared" si="2"/>
        <v>4</v>
      </c>
      <c r="I168" s="35" t="s">
        <v>265</v>
      </c>
      <c r="J168" s="245">
        <v>33.0</v>
      </c>
      <c r="K168" s="48">
        <v>10000.0</v>
      </c>
      <c r="L168" s="35" t="s">
        <v>54</v>
      </c>
      <c r="M168" s="34">
        <v>45707.0</v>
      </c>
      <c r="N168" s="35" t="s">
        <v>16</v>
      </c>
      <c r="O168" s="35" t="s">
        <v>61</v>
      </c>
      <c r="P168" s="61"/>
      <c r="Q168" s="61"/>
      <c r="R168" s="61"/>
      <c r="S168" s="61"/>
      <c r="T168" s="61"/>
      <c r="U168" s="80"/>
      <c r="V168" s="80"/>
      <c r="W168" s="80"/>
    </row>
    <row r="169">
      <c r="A169" s="34">
        <v>45705.0</v>
      </c>
      <c r="B169" s="34">
        <v>45716.0</v>
      </c>
      <c r="C169" s="35">
        <v>231284.0</v>
      </c>
      <c r="D169" s="35" t="s">
        <v>132</v>
      </c>
      <c r="E169" s="34">
        <v>45474.0</v>
      </c>
      <c r="F169" s="36">
        <f t="shared" si="1"/>
        <v>7</v>
      </c>
      <c r="G169" s="37">
        <v>45581.0</v>
      </c>
      <c r="H169" s="36">
        <f t="shared" si="2"/>
        <v>4</v>
      </c>
      <c r="I169" s="35" t="s">
        <v>265</v>
      </c>
      <c r="J169" s="35" t="s">
        <v>138</v>
      </c>
      <c r="K169" s="48" t="s">
        <v>829</v>
      </c>
      <c r="L169" s="39"/>
      <c r="M169" s="39"/>
      <c r="N169" s="35" t="s">
        <v>17</v>
      </c>
      <c r="O169" s="39"/>
      <c r="P169" s="61"/>
      <c r="Q169" s="61"/>
      <c r="R169" s="61"/>
      <c r="S169" s="61"/>
      <c r="T169" s="61"/>
      <c r="U169" s="80"/>
      <c r="V169" s="80"/>
      <c r="W169" s="80"/>
    </row>
    <row r="170">
      <c r="A170" s="34">
        <v>45705.0</v>
      </c>
      <c r="B170" s="34">
        <v>45716.0</v>
      </c>
      <c r="C170" s="35">
        <v>203647.0</v>
      </c>
      <c r="D170" s="35" t="s">
        <v>134</v>
      </c>
      <c r="E170" s="34">
        <v>45139.0</v>
      </c>
      <c r="F170" s="36">
        <f t="shared" si="1"/>
        <v>18</v>
      </c>
      <c r="G170" s="34">
        <v>45355.0</v>
      </c>
      <c r="H170" s="36">
        <f t="shared" si="2"/>
        <v>11</v>
      </c>
      <c r="I170" s="35" t="s">
        <v>118</v>
      </c>
      <c r="J170" s="35">
        <v>601.0</v>
      </c>
      <c r="K170" s="48" t="s">
        <v>829</v>
      </c>
      <c r="L170" s="39"/>
      <c r="M170" s="37">
        <v>45614.0</v>
      </c>
      <c r="N170" s="35" t="s">
        <v>17</v>
      </c>
      <c r="O170" s="39"/>
      <c r="P170" s="61"/>
      <c r="Q170" s="61"/>
      <c r="R170" s="61"/>
      <c r="S170" s="61"/>
      <c r="T170" s="61"/>
      <c r="U170" s="80"/>
      <c r="V170" s="80"/>
      <c r="W170" s="80"/>
    </row>
    <row r="171">
      <c r="A171" s="34">
        <v>45705.0</v>
      </c>
      <c r="B171" s="34">
        <v>45716.0</v>
      </c>
      <c r="C171" s="35">
        <v>184778.0</v>
      </c>
      <c r="D171" s="35" t="s">
        <v>134</v>
      </c>
      <c r="E171" s="34">
        <v>44986.0</v>
      </c>
      <c r="F171" s="36">
        <f t="shared" si="1"/>
        <v>23</v>
      </c>
      <c r="G171" s="34">
        <v>45173.0</v>
      </c>
      <c r="H171" s="36">
        <f t="shared" si="2"/>
        <v>17</v>
      </c>
      <c r="I171" s="35" t="s">
        <v>265</v>
      </c>
      <c r="J171" s="35">
        <v>88.0</v>
      </c>
      <c r="K171" s="48" t="s">
        <v>824</v>
      </c>
      <c r="L171" s="39"/>
      <c r="M171" s="34">
        <v>45604.0</v>
      </c>
      <c r="N171" s="35" t="s">
        <v>17</v>
      </c>
      <c r="O171" s="39"/>
      <c r="P171" s="61"/>
      <c r="Q171" s="61"/>
      <c r="R171" s="61"/>
      <c r="S171" s="61"/>
      <c r="T171" s="61"/>
      <c r="U171" s="80"/>
      <c r="V171" s="80"/>
      <c r="W171" s="80"/>
    </row>
    <row r="172">
      <c r="A172" s="34">
        <v>45705.0</v>
      </c>
      <c r="B172" s="34">
        <v>45716.0</v>
      </c>
      <c r="C172" s="35">
        <v>188899.0</v>
      </c>
      <c r="D172" s="35" t="s">
        <v>134</v>
      </c>
      <c r="E172" s="34">
        <v>45292.0</v>
      </c>
      <c r="F172" s="36">
        <f t="shared" si="1"/>
        <v>13</v>
      </c>
      <c r="G172" s="34">
        <v>45341.0</v>
      </c>
      <c r="H172" s="36">
        <f t="shared" si="2"/>
        <v>12</v>
      </c>
      <c r="I172" s="35" t="s">
        <v>265</v>
      </c>
      <c r="J172" s="35">
        <v>15.0</v>
      </c>
      <c r="K172" s="48">
        <v>10000.0</v>
      </c>
      <c r="L172" s="39"/>
      <c r="M172" s="34">
        <v>45677.0</v>
      </c>
      <c r="N172" s="35" t="s">
        <v>17</v>
      </c>
      <c r="O172" s="39"/>
      <c r="P172" s="61"/>
      <c r="Q172" s="61"/>
      <c r="R172" s="61"/>
      <c r="S172" s="61"/>
      <c r="T172" s="61"/>
      <c r="U172" s="80"/>
      <c r="V172" s="80"/>
      <c r="W172" s="80"/>
    </row>
    <row r="173">
      <c r="A173" s="34">
        <v>45705.0</v>
      </c>
      <c r="B173" s="34">
        <v>45707.0</v>
      </c>
      <c r="C173" s="35">
        <v>220537.0</v>
      </c>
      <c r="D173" s="35" t="s">
        <v>134</v>
      </c>
      <c r="E173" s="34">
        <v>45292.0</v>
      </c>
      <c r="F173" s="36">
        <f t="shared" si="1"/>
        <v>13</v>
      </c>
      <c r="G173" s="34">
        <v>45478.0</v>
      </c>
      <c r="H173" s="36">
        <f t="shared" si="2"/>
        <v>7</v>
      </c>
      <c r="I173" s="35" t="s">
        <v>43</v>
      </c>
      <c r="J173" s="35" t="s">
        <v>31</v>
      </c>
      <c r="K173" s="48" t="s">
        <v>829</v>
      </c>
      <c r="L173" s="39"/>
      <c r="M173" s="39"/>
      <c r="N173" s="35" t="s">
        <v>21</v>
      </c>
      <c r="O173" s="39"/>
      <c r="P173" s="61"/>
      <c r="Q173" s="61"/>
      <c r="R173" s="61"/>
      <c r="S173" s="61"/>
      <c r="T173" s="61"/>
      <c r="U173" s="80"/>
      <c r="V173" s="80"/>
      <c r="W173" s="80"/>
    </row>
    <row r="174">
      <c r="A174" s="34">
        <v>45705.0</v>
      </c>
      <c r="B174" s="34">
        <v>45707.0</v>
      </c>
      <c r="C174" s="35">
        <v>204152.0</v>
      </c>
      <c r="D174" s="35" t="s">
        <v>134</v>
      </c>
      <c r="E174" s="34">
        <v>45261.0</v>
      </c>
      <c r="F174" s="36">
        <f t="shared" si="1"/>
        <v>14</v>
      </c>
      <c r="G174" s="34">
        <v>45349.0</v>
      </c>
      <c r="H174" s="36">
        <f t="shared" si="2"/>
        <v>12</v>
      </c>
      <c r="I174" s="35" t="s">
        <v>39</v>
      </c>
      <c r="J174" s="252">
        <v>524.0</v>
      </c>
      <c r="K174" s="48" t="s">
        <v>824</v>
      </c>
      <c r="L174" s="35" t="s">
        <v>54</v>
      </c>
      <c r="M174" s="34">
        <v>45707.0</v>
      </c>
      <c r="N174" s="35" t="s">
        <v>20</v>
      </c>
      <c r="O174" s="39"/>
      <c r="P174" s="61"/>
      <c r="Q174" s="61"/>
      <c r="R174" s="61"/>
      <c r="S174" s="61"/>
      <c r="T174" s="61"/>
      <c r="U174" s="80"/>
      <c r="V174" s="80"/>
      <c r="W174" s="80"/>
    </row>
    <row r="175">
      <c r="A175" s="34">
        <v>45705.0</v>
      </c>
      <c r="B175" s="34">
        <v>45712.0</v>
      </c>
      <c r="C175" s="35">
        <v>197637.0</v>
      </c>
      <c r="D175" s="35" t="s">
        <v>134</v>
      </c>
      <c r="E175" s="34">
        <v>45200.0</v>
      </c>
      <c r="F175" s="36">
        <f t="shared" si="1"/>
        <v>16</v>
      </c>
      <c r="G175" s="34">
        <v>45299.0</v>
      </c>
      <c r="H175" s="36">
        <f t="shared" si="2"/>
        <v>13</v>
      </c>
      <c r="I175" s="35" t="s">
        <v>49</v>
      </c>
      <c r="J175" s="35" t="s">
        <v>31</v>
      </c>
      <c r="K175" s="48" t="s">
        <v>829</v>
      </c>
      <c r="L175" s="39"/>
      <c r="M175" s="35" t="s">
        <v>840</v>
      </c>
      <c r="N175" s="35" t="s">
        <v>23</v>
      </c>
      <c r="O175" s="35" t="s">
        <v>840</v>
      </c>
      <c r="P175" s="61"/>
      <c r="Q175" s="61"/>
      <c r="R175" s="61"/>
      <c r="S175" s="61"/>
      <c r="T175" s="61"/>
      <c r="U175" s="80"/>
      <c r="V175" s="80"/>
      <c r="W175" s="80"/>
    </row>
    <row r="176">
      <c r="A176" s="34">
        <v>45705.0</v>
      </c>
      <c r="B176" s="34">
        <v>45707.0</v>
      </c>
      <c r="C176" s="35">
        <v>226215.0</v>
      </c>
      <c r="D176" s="35" t="s">
        <v>134</v>
      </c>
      <c r="E176" s="34">
        <v>45505.0</v>
      </c>
      <c r="F176" s="36">
        <f t="shared" si="1"/>
        <v>6</v>
      </c>
      <c r="G176" s="34">
        <v>45531.0</v>
      </c>
      <c r="H176" s="36">
        <f t="shared" si="2"/>
        <v>6</v>
      </c>
      <c r="I176" s="35" t="s">
        <v>46</v>
      </c>
      <c r="J176" s="35" t="s">
        <v>31</v>
      </c>
      <c r="K176" s="48" t="s">
        <v>829</v>
      </c>
      <c r="L176" s="39"/>
      <c r="M176" s="35" t="s">
        <v>267</v>
      </c>
      <c r="N176" s="35" t="s">
        <v>21</v>
      </c>
      <c r="O176" s="39"/>
      <c r="P176" s="61"/>
      <c r="Q176" s="61"/>
      <c r="R176" s="61"/>
      <c r="S176" s="61"/>
      <c r="T176" s="61"/>
      <c r="U176" s="80"/>
      <c r="V176" s="80"/>
      <c r="W176" s="80"/>
    </row>
    <row r="177">
      <c r="A177" s="34">
        <v>45705.0</v>
      </c>
      <c r="B177" s="34">
        <v>45716.0</v>
      </c>
      <c r="C177" s="35">
        <v>168845.0</v>
      </c>
      <c r="D177" s="35" t="s">
        <v>109</v>
      </c>
      <c r="E177" s="34">
        <v>44958.0</v>
      </c>
      <c r="F177" s="36">
        <f t="shared" si="1"/>
        <v>24</v>
      </c>
      <c r="G177" s="34">
        <v>45042.0</v>
      </c>
      <c r="H177" s="36">
        <f t="shared" si="2"/>
        <v>22</v>
      </c>
      <c r="I177" s="35" t="s">
        <v>139</v>
      </c>
      <c r="J177" s="35">
        <v>8.002020312E9</v>
      </c>
      <c r="K177" s="48">
        <v>25000.0</v>
      </c>
      <c r="L177" s="39"/>
      <c r="M177" s="39"/>
      <c r="N177" s="35" t="s">
        <v>17</v>
      </c>
      <c r="O177" s="39"/>
      <c r="P177" s="61"/>
      <c r="Q177" s="61"/>
      <c r="R177" s="61"/>
      <c r="S177" s="61"/>
      <c r="T177" s="61"/>
      <c r="U177" s="80"/>
      <c r="V177" s="80"/>
      <c r="W177" s="80"/>
    </row>
    <row r="178">
      <c r="A178" s="34">
        <v>45705.0</v>
      </c>
      <c r="B178" s="34">
        <v>45716.0</v>
      </c>
      <c r="C178" s="35">
        <v>121953.0</v>
      </c>
      <c r="D178" s="35" t="s">
        <v>65</v>
      </c>
      <c r="E178" s="34">
        <v>44593.0</v>
      </c>
      <c r="F178" s="36">
        <f t="shared" si="1"/>
        <v>36</v>
      </c>
      <c r="G178" s="34">
        <v>44649.0</v>
      </c>
      <c r="H178" s="36">
        <f t="shared" si="2"/>
        <v>34</v>
      </c>
      <c r="I178" s="35" t="s">
        <v>139</v>
      </c>
      <c r="J178" s="35">
        <v>714.0</v>
      </c>
      <c r="K178" s="48" t="s">
        <v>824</v>
      </c>
      <c r="L178" s="39"/>
      <c r="M178" s="34">
        <v>45677.0</v>
      </c>
      <c r="N178" s="35" t="s">
        <v>17</v>
      </c>
      <c r="O178" s="39"/>
      <c r="P178" s="61"/>
      <c r="Q178" s="61"/>
      <c r="R178" s="61"/>
      <c r="S178" s="61"/>
      <c r="T178" s="61"/>
      <c r="U178" s="80"/>
      <c r="V178" s="80"/>
      <c r="W178" s="80"/>
    </row>
    <row r="179">
      <c r="A179" s="34">
        <v>45705.0</v>
      </c>
      <c r="B179" s="34">
        <v>45716.0</v>
      </c>
      <c r="C179" s="35">
        <v>97242.0</v>
      </c>
      <c r="D179" s="35" t="s">
        <v>129</v>
      </c>
      <c r="E179" s="34">
        <v>44228.0</v>
      </c>
      <c r="F179" s="36">
        <f t="shared" si="1"/>
        <v>48</v>
      </c>
      <c r="G179" s="34">
        <v>44409.0</v>
      </c>
      <c r="H179" s="36">
        <f t="shared" si="2"/>
        <v>42</v>
      </c>
      <c r="I179" s="35" t="s">
        <v>139</v>
      </c>
      <c r="J179" s="35">
        <v>701.0</v>
      </c>
      <c r="K179" s="48" t="s">
        <v>824</v>
      </c>
      <c r="L179" s="39"/>
      <c r="M179" s="37">
        <v>45623.0</v>
      </c>
      <c r="N179" s="35" t="s">
        <v>17</v>
      </c>
      <c r="O179" s="39"/>
      <c r="P179" s="61"/>
      <c r="Q179" s="61"/>
      <c r="R179" s="61"/>
      <c r="S179" s="61"/>
      <c r="T179" s="61"/>
      <c r="U179" s="80"/>
      <c r="V179" s="80"/>
      <c r="W179" s="80"/>
    </row>
    <row r="180">
      <c r="A180" s="34">
        <v>45705.0</v>
      </c>
      <c r="B180" s="34">
        <v>45712.0</v>
      </c>
      <c r="C180" s="35">
        <v>57223.0</v>
      </c>
      <c r="D180" s="35" t="s">
        <v>48</v>
      </c>
      <c r="E180" s="34">
        <v>43800.0</v>
      </c>
      <c r="F180" s="36">
        <f t="shared" si="1"/>
        <v>62</v>
      </c>
      <c r="G180" s="34">
        <v>44033.0</v>
      </c>
      <c r="H180" s="36">
        <f t="shared" si="2"/>
        <v>55</v>
      </c>
      <c r="I180" s="35" t="s">
        <v>139</v>
      </c>
      <c r="J180" s="35" t="s">
        <v>31</v>
      </c>
      <c r="K180" s="48" t="s">
        <v>829</v>
      </c>
      <c r="L180" s="39"/>
      <c r="M180" s="35" t="s">
        <v>267</v>
      </c>
      <c r="N180" s="35" t="s">
        <v>21</v>
      </c>
      <c r="O180" s="35" t="s">
        <v>267</v>
      </c>
      <c r="P180" s="61"/>
      <c r="Q180" s="61"/>
      <c r="R180" s="61"/>
      <c r="S180" s="61"/>
      <c r="T180" s="61"/>
      <c r="U180" s="80"/>
      <c r="V180" s="80"/>
      <c r="W180" s="80"/>
    </row>
    <row r="181">
      <c r="A181" s="34">
        <v>45705.0</v>
      </c>
      <c r="B181" s="34">
        <v>45716.0</v>
      </c>
      <c r="C181" s="35">
        <v>118589.0</v>
      </c>
      <c r="D181" s="35" t="s">
        <v>102</v>
      </c>
      <c r="E181" s="34">
        <v>43466.0</v>
      </c>
      <c r="F181" s="36">
        <f t="shared" si="1"/>
        <v>73</v>
      </c>
      <c r="G181" s="34">
        <v>44628.0</v>
      </c>
      <c r="H181" s="36">
        <f t="shared" si="2"/>
        <v>35</v>
      </c>
      <c r="I181" s="35" t="s">
        <v>139</v>
      </c>
      <c r="J181" s="35">
        <v>704.0</v>
      </c>
      <c r="K181" s="48" t="s">
        <v>824</v>
      </c>
      <c r="L181" s="39"/>
      <c r="M181" s="34">
        <v>45693.0</v>
      </c>
      <c r="N181" s="35" t="s">
        <v>17</v>
      </c>
      <c r="O181" s="39"/>
      <c r="P181" s="61"/>
      <c r="Q181" s="61"/>
      <c r="R181" s="61"/>
      <c r="S181" s="61"/>
      <c r="T181" s="61"/>
      <c r="U181" s="80"/>
      <c r="V181" s="80"/>
      <c r="W181" s="80"/>
    </row>
    <row r="182">
      <c r="A182" s="34">
        <v>45705.0</v>
      </c>
      <c r="B182" s="34">
        <v>45716.0</v>
      </c>
      <c r="C182" s="35">
        <v>76096.0</v>
      </c>
      <c r="D182" s="35" t="s">
        <v>115</v>
      </c>
      <c r="E182" s="34">
        <v>44136.0</v>
      </c>
      <c r="F182" s="36">
        <f t="shared" si="1"/>
        <v>51</v>
      </c>
      <c r="G182" s="34">
        <v>44228.0</v>
      </c>
      <c r="H182" s="36">
        <f t="shared" si="2"/>
        <v>48</v>
      </c>
      <c r="I182" s="35" t="s">
        <v>139</v>
      </c>
      <c r="J182" s="35" t="s">
        <v>870</v>
      </c>
      <c r="K182" s="48" t="s">
        <v>824</v>
      </c>
      <c r="L182" s="39"/>
      <c r="M182" s="34">
        <v>45860.0</v>
      </c>
      <c r="N182" s="35" t="s">
        <v>17</v>
      </c>
      <c r="O182" s="39"/>
      <c r="P182" s="61"/>
      <c r="Q182" s="61"/>
      <c r="R182" s="61"/>
      <c r="S182" s="61"/>
      <c r="T182" s="61"/>
      <c r="U182" s="80"/>
      <c r="V182" s="80"/>
      <c r="W182" s="80"/>
    </row>
    <row r="183">
      <c r="A183" s="34">
        <v>45705.0</v>
      </c>
      <c r="B183" s="34">
        <v>45716.0</v>
      </c>
      <c r="C183" s="35">
        <v>75746.0</v>
      </c>
      <c r="D183" s="35" t="s">
        <v>116</v>
      </c>
      <c r="E183" s="34">
        <v>44197.0</v>
      </c>
      <c r="F183" s="36">
        <f t="shared" si="1"/>
        <v>49</v>
      </c>
      <c r="G183" s="34">
        <v>44233.0</v>
      </c>
      <c r="H183" s="36">
        <f t="shared" si="2"/>
        <v>48</v>
      </c>
      <c r="I183" s="35" t="s">
        <v>139</v>
      </c>
      <c r="J183" s="35">
        <v>701.0</v>
      </c>
      <c r="K183" s="48" t="s">
        <v>824</v>
      </c>
      <c r="L183" s="39"/>
      <c r="M183" s="34">
        <v>45674.0</v>
      </c>
      <c r="N183" s="35" t="s">
        <v>17</v>
      </c>
      <c r="O183" s="39"/>
      <c r="P183" s="61"/>
      <c r="Q183" s="61"/>
      <c r="R183" s="61"/>
      <c r="S183" s="61"/>
      <c r="T183" s="61"/>
      <c r="U183" s="80"/>
      <c r="V183" s="80"/>
      <c r="W183" s="80"/>
    </row>
    <row r="184">
      <c r="A184" s="34">
        <v>45705.0</v>
      </c>
      <c r="B184" s="34">
        <v>45712.0</v>
      </c>
      <c r="C184" s="35">
        <v>165582.0</v>
      </c>
      <c r="D184" s="35" t="s">
        <v>214</v>
      </c>
      <c r="E184" s="34">
        <v>45017.0</v>
      </c>
      <c r="F184" s="36">
        <f t="shared" si="1"/>
        <v>22</v>
      </c>
      <c r="G184" s="34">
        <v>45070.0</v>
      </c>
      <c r="H184" s="36">
        <f t="shared" si="2"/>
        <v>21</v>
      </c>
      <c r="I184" s="35" t="s">
        <v>139</v>
      </c>
      <c r="J184" s="35" t="s">
        <v>31</v>
      </c>
      <c r="K184" s="48" t="s">
        <v>829</v>
      </c>
      <c r="L184" s="39"/>
      <c r="M184" s="35" t="s">
        <v>267</v>
      </c>
      <c r="N184" s="35" t="s">
        <v>21</v>
      </c>
      <c r="O184" s="35" t="s">
        <v>267</v>
      </c>
      <c r="P184" s="61"/>
      <c r="Q184" s="61"/>
      <c r="R184" s="61"/>
      <c r="S184" s="61"/>
      <c r="T184" s="61"/>
      <c r="U184" s="80"/>
      <c r="V184" s="80"/>
      <c r="W184" s="80"/>
    </row>
    <row r="185">
      <c r="A185" s="34">
        <v>45705.0</v>
      </c>
      <c r="B185" s="34">
        <v>45715.0</v>
      </c>
      <c r="C185" s="35">
        <v>80669.0</v>
      </c>
      <c r="D185" s="35" t="s">
        <v>89</v>
      </c>
      <c r="E185" s="34">
        <v>44197.0</v>
      </c>
      <c r="F185" s="36">
        <f t="shared" si="1"/>
        <v>49</v>
      </c>
      <c r="G185" s="34">
        <v>44279.0</v>
      </c>
      <c r="H185" s="36">
        <f t="shared" si="2"/>
        <v>47</v>
      </c>
      <c r="I185" s="35" t="s">
        <v>118</v>
      </c>
      <c r="J185" s="35">
        <v>601.0</v>
      </c>
      <c r="K185" s="48" t="s">
        <v>829</v>
      </c>
      <c r="L185" s="35" t="s">
        <v>54</v>
      </c>
      <c r="M185" s="34">
        <v>45715.0</v>
      </c>
      <c r="N185" s="35" t="s">
        <v>20</v>
      </c>
      <c r="O185" s="35" t="s">
        <v>334</v>
      </c>
      <c r="P185" s="61"/>
      <c r="Q185" s="61"/>
      <c r="R185" s="61"/>
      <c r="S185" s="61"/>
      <c r="T185" s="61"/>
      <c r="U185" s="80"/>
      <c r="V185" s="80"/>
      <c r="W185" s="80"/>
    </row>
    <row r="186">
      <c r="A186" s="34">
        <v>45705.0</v>
      </c>
      <c r="B186" s="34">
        <v>45716.0</v>
      </c>
      <c r="C186" s="35">
        <v>24971.0</v>
      </c>
      <c r="D186" s="35" t="s">
        <v>65</v>
      </c>
      <c r="E186" s="34">
        <v>43647.0</v>
      </c>
      <c r="F186" s="36">
        <f t="shared" si="1"/>
        <v>67</v>
      </c>
      <c r="G186" s="34">
        <v>43700.0</v>
      </c>
      <c r="H186" s="36">
        <f t="shared" si="2"/>
        <v>66</v>
      </c>
      <c r="I186" s="35" t="s">
        <v>139</v>
      </c>
      <c r="J186" s="35">
        <v>714.0</v>
      </c>
      <c r="K186" s="48" t="s">
        <v>829</v>
      </c>
      <c r="L186" s="39"/>
      <c r="M186" s="37">
        <v>45643.0</v>
      </c>
      <c r="N186" s="35" t="s">
        <v>17</v>
      </c>
      <c r="O186" s="39"/>
      <c r="P186" s="61"/>
      <c r="Q186" s="61"/>
      <c r="R186" s="61"/>
      <c r="S186" s="61"/>
      <c r="T186" s="61"/>
      <c r="U186" s="80"/>
      <c r="V186" s="80"/>
      <c r="W186" s="80"/>
    </row>
    <row r="187">
      <c r="A187" s="34">
        <v>45705.0</v>
      </c>
      <c r="B187" s="34">
        <v>45716.0</v>
      </c>
      <c r="C187" s="35">
        <v>205224.0</v>
      </c>
      <c r="D187" s="35" t="s">
        <v>48</v>
      </c>
      <c r="E187" s="34">
        <v>45200.0</v>
      </c>
      <c r="F187" s="36">
        <f t="shared" si="1"/>
        <v>16</v>
      </c>
      <c r="G187" s="34">
        <v>45359.0</v>
      </c>
      <c r="H187" s="36">
        <f t="shared" si="2"/>
        <v>11</v>
      </c>
      <c r="I187" s="35" t="s">
        <v>49</v>
      </c>
      <c r="J187" s="35" t="s">
        <v>871</v>
      </c>
      <c r="K187" s="48" t="s">
        <v>829</v>
      </c>
      <c r="L187" s="39"/>
      <c r="M187" s="34">
        <v>45635.0</v>
      </c>
      <c r="N187" s="35" t="s">
        <v>17</v>
      </c>
      <c r="O187" s="39"/>
      <c r="P187" s="61"/>
      <c r="Q187" s="61"/>
      <c r="R187" s="61"/>
      <c r="S187" s="61"/>
      <c r="T187" s="61"/>
      <c r="U187" s="80"/>
      <c r="V187" s="80"/>
      <c r="W187" s="80"/>
    </row>
    <row r="188">
      <c r="A188" s="34">
        <v>45705.0</v>
      </c>
      <c r="B188" s="34">
        <v>45709.0</v>
      </c>
      <c r="C188" s="35">
        <v>207022.0</v>
      </c>
      <c r="D188" s="35" t="s">
        <v>132</v>
      </c>
      <c r="E188" s="34">
        <v>45323.0</v>
      </c>
      <c r="F188" s="36">
        <f t="shared" si="1"/>
        <v>12</v>
      </c>
      <c r="G188" s="34">
        <v>45371.0</v>
      </c>
      <c r="H188" s="36">
        <f t="shared" si="2"/>
        <v>11</v>
      </c>
      <c r="I188" s="35" t="s">
        <v>62</v>
      </c>
      <c r="J188" s="35" t="s">
        <v>31</v>
      </c>
      <c r="K188" s="48" t="s">
        <v>829</v>
      </c>
      <c r="L188" s="39"/>
      <c r="M188" s="39"/>
      <c r="N188" s="35" t="s">
        <v>21</v>
      </c>
      <c r="O188" s="39"/>
      <c r="P188" s="61"/>
      <c r="Q188" s="61"/>
      <c r="R188" s="61"/>
      <c r="S188" s="61"/>
      <c r="T188" s="61"/>
      <c r="U188" s="80"/>
      <c r="V188" s="80"/>
      <c r="W188" s="80"/>
    </row>
    <row r="189">
      <c r="A189" s="34">
        <v>45705.0</v>
      </c>
      <c r="B189" s="34">
        <v>45716.0</v>
      </c>
      <c r="C189" s="35">
        <v>96863.0</v>
      </c>
      <c r="D189" s="35" t="s">
        <v>79</v>
      </c>
      <c r="E189" s="34">
        <v>44166.0</v>
      </c>
      <c r="F189" s="36">
        <f t="shared" si="1"/>
        <v>50</v>
      </c>
      <c r="G189" s="34">
        <v>44470.0</v>
      </c>
      <c r="H189" s="36">
        <f t="shared" si="2"/>
        <v>40</v>
      </c>
      <c r="I189" s="35" t="s">
        <v>139</v>
      </c>
      <c r="J189" s="35">
        <v>701.0</v>
      </c>
      <c r="K189" s="48" t="s">
        <v>829</v>
      </c>
      <c r="L189" s="39"/>
      <c r="M189" s="34">
        <v>45370.0</v>
      </c>
      <c r="N189" s="35" t="s">
        <v>17</v>
      </c>
      <c r="O189" s="39"/>
      <c r="P189" s="61"/>
      <c r="Q189" s="61"/>
      <c r="R189" s="61"/>
      <c r="S189" s="61"/>
      <c r="T189" s="61"/>
      <c r="U189" s="80"/>
      <c r="V189" s="80"/>
      <c r="W189" s="80"/>
    </row>
    <row r="190">
      <c r="A190" s="34">
        <v>45705.0</v>
      </c>
      <c r="B190" s="34">
        <v>45716.0</v>
      </c>
      <c r="C190" s="35">
        <v>29135.0</v>
      </c>
      <c r="D190" s="35" t="s">
        <v>65</v>
      </c>
      <c r="E190" s="34">
        <v>43678.0</v>
      </c>
      <c r="F190" s="36">
        <f t="shared" si="1"/>
        <v>66</v>
      </c>
      <c r="G190" s="37">
        <v>43767.0</v>
      </c>
      <c r="H190" s="36">
        <f t="shared" si="2"/>
        <v>63</v>
      </c>
      <c r="I190" s="35" t="s">
        <v>265</v>
      </c>
      <c r="J190" s="35">
        <v>29.0</v>
      </c>
      <c r="K190" s="48" t="s">
        <v>829</v>
      </c>
      <c r="L190" s="39"/>
      <c r="M190" s="37">
        <v>45622.0</v>
      </c>
      <c r="N190" s="35" t="s">
        <v>17</v>
      </c>
      <c r="O190" s="39"/>
      <c r="P190" s="61"/>
      <c r="Q190" s="61"/>
      <c r="R190" s="61"/>
      <c r="S190" s="61"/>
      <c r="T190" s="61"/>
      <c r="U190" s="80"/>
      <c r="V190" s="80"/>
      <c r="W190" s="80"/>
    </row>
    <row r="191">
      <c r="A191" s="34">
        <v>45705.0</v>
      </c>
      <c r="B191" s="34">
        <v>45716.0</v>
      </c>
      <c r="C191" s="35">
        <v>22236.0</v>
      </c>
      <c r="D191" s="35" t="s">
        <v>89</v>
      </c>
      <c r="E191" s="34">
        <v>43556.0</v>
      </c>
      <c r="F191" s="36">
        <f t="shared" si="1"/>
        <v>70</v>
      </c>
      <c r="G191" s="34">
        <v>43671.0</v>
      </c>
      <c r="H191" s="36">
        <f t="shared" si="2"/>
        <v>67</v>
      </c>
      <c r="I191" s="35" t="s">
        <v>139</v>
      </c>
      <c r="J191" s="35" t="s">
        <v>232</v>
      </c>
      <c r="K191" s="48" t="s">
        <v>829</v>
      </c>
      <c r="L191" s="39"/>
      <c r="M191" s="34">
        <v>45677.0</v>
      </c>
      <c r="N191" s="35" t="s">
        <v>17</v>
      </c>
      <c r="O191" s="39"/>
      <c r="P191" s="61"/>
      <c r="Q191" s="61"/>
      <c r="R191" s="61"/>
      <c r="S191" s="61"/>
      <c r="T191" s="61"/>
      <c r="U191" s="80"/>
      <c r="V191" s="80"/>
      <c r="W191" s="80"/>
    </row>
    <row r="192">
      <c r="A192" s="34">
        <v>45705.0</v>
      </c>
      <c r="B192" s="34">
        <v>45716.0</v>
      </c>
      <c r="C192" s="35">
        <v>223489.0</v>
      </c>
      <c r="D192" s="35" t="s">
        <v>89</v>
      </c>
      <c r="E192" s="34">
        <v>45413.0</v>
      </c>
      <c r="F192" s="36">
        <f t="shared" si="1"/>
        <v>9</v>
      </c>
      <c r="G192" s="34">
        <v>45505.0</v>
      </c>
      <c r="H192" s="36">
        <f t="shared" si="2"/>
        <v>6</v>
      </c>
      <c r="I192" s="35" t="s">
        <v>43</v>
      </c>
      <c r="J192" s="35" t="s">
        <v>246</v>
      </c>
      <c r="K192" s="48">
        <v>9000.0</v>
      </c>
      <c r="L192" s="39"/>
      <c r="M192" s="34">
        <v>45671.0</v>
      </c>
      <c r="N192" s="35" t="s">
        <v>17</v>
      </c>
      <c r="O192" s="35" t="s">
        <v>872</v>
      </c>
      <c r="P192" s="61"/>
      <c r="Q192" s="61"/>
      <c r="R192" s="61"/>
      <c r="S192" s="61"/>
      <c r="T192" s="61"/>
      <c r="U192" s="80"/>
      <c r="V192" s="80"/>
      <c r="W192" s="80"/>
    </row>
    <row r="193">
      <c r="A193" s="34">
        <v>45705.0</v>
      </c>
      <c r="B193" s="34">
        <v>45709.0</v>
      </c>
      <c r="C193" s="35">
        <v>214808.0</v>
      </c>
      <c r="D193" s="35" t="s">
        <v>125</v>
      </c>
      <c r="E193" s="34">
        <v>45383.0</v>
      </c>
      <c r="F193" s="36">
        <f t="shared" si="1"/>
        <v>10</v>
      </c>
      <c r="G193" s="34">
        <v>45428.0</v>
      </c>
      <c r="H193" s="36">
        <f t="shared" si="2"/>
        <v>9</v>
      </c>
      <c r="I193" s="35" t="s">
        <v>43</v>
      </c>
      <c r="J193" s="35">
        <v>312.0</v>
      </c>
      <c r="K193" s="48" t="s">
        <v>829</v>
      </c>
      <c r="L193" s="35" t="s">
        <v>54</v>
      </c>
      <c r="M193" s="34">
        <v>45709.0</v>
      </c>
      <c r="N193" s="35" t="s">
        <v>20</v>
      </c>
      <c r="O193" s="39"/>
      <c r="P193" s="61"/>
      <c r="Q193" s="61"/>
      <c r="R193" s="61"/>
      <c r="S193" s="61"/>
      <c r="T193" s="61"/>
      <c r="U193" s="80"/>
      <c r="V193" s="80"/>
      <c r="W193" s="80"/>
    </row>
    <row r="194">
      <c r="A194" s="34">
        <v>45705.0</v>
      </c>
      <c r="B194" s="34">
        <v>45716.0</v>
      </c>
      <c r="C194" s="35">
        <v>201694.0</v>
      </c>
      <c r="D194" s="35" t="s">
        <v>42</v>
      </c>
      <c r="E194" s="34">
        <v>44743.0</v>
      </c>
      <c r="F194" s="36">
        <f t="shared" si="1"/>
        <v>31</v>
      </c>
      <c r="G194" s="34">
        <v>45329.0</v>
      </c>
      <c r="H194" s="36">
        <f t="shared" si="2"/>
        <v>12</v>
      </c>
      <c r="I194" s="35" t="s">
        <v>49</v>
      </c>
      <c r="J194" s="35">
        <v>295.0</v>
      </c>
      <c r="K194" s="48" t="s">
        <v>829</v>
      </c>
      <c r="L194" s="39"/>
      <c r="M194" s="34">
        <v>45526.0</v>
      </c>
      <c r="N194" s="35" t="s">
        <v>17</v>
      </c>
      <c r="O194" s="39"/>
      <c r="P194" s="61"/>
      <c r="Q194" s="61"/>
      <c r="R194" s="61"/>
      <c r="S194" s="61"/>
      <c r="T194" s="61"/>
      <c r="U194" s="80"/>
      <c r="V194" s="80"/>
      <c r="W194" s="80"/>
    </row>
    <row r="195">
      <c r="A195" s="34">
        <v>45705.0</v>
      </c>
      <c r="B195" s="34">
        <v>45707.0</v>
      </c>
      <c r="C195" s="35">
        <v>200029.0</v>
      </c>
      <c r="D195" s="35" t="s">
        <v>117</v>
      </c>
      <c r="E195" s="34">
        <v>45261.0</v>
      </c>
      <c r="F195" s="36">
        <f t="shared" si="1"/>
        <v>14</v>
      </c>
      <c r="G195" s="34">
        <v>45303.0</v>
      </c>
      <c r="H195" s="36">
        <f t="shared" si="2"/>
        <v>13</v>
      </c>
      <c r="I195" s="35" t="s">
        <v>43</v>
      </c>
      <c r="J195" s="35" t="s">
        <v>31</v>
      </c>
      <c r="K195" s="48" t="s">
        <v>829</v>
      </c>
      <c r="L195" s="39"/>
      <c r="M195" s="39"/>
      <c r="N195" s="35" t="s">
        <v>21</v>
      </c>
      <c r="O195" s="39"/>
      <c r="P195" s="61"/>
      <c r="Q195" s="61"/>
      <c r="R195" s="61"/>
      <c r="S195" s="61"/>
      <c r="T195" s="61"/>
      <c r="U195" s="80"/>
      <c r="V195" s="80"/>
      <c r="W195" s="80"/>
    </row>
    <row r="196">
      <c r="A196" s="34">
        <v>45705.0</v>
      </c>
      <c r="B196" s="34">
        <v>45716.0</v>
      </c>
      <c r="C196" s="35">
        <v>62157.0</v>
      </c>
      <c r="D196" s="35" t="s">
        <v>134</v>
      </c>
      <c r="E196" s="34">
        <v>43922.0</v>
      </c>
      <c r="F196" s="36">
        <f t="shared" si="1"/>
        <v>58</v>
      </c>
      <c r="G196" s="34">
        <v>44077.0</v>
      </c>
      <c r="H196" s="36">
        <f t="shared" si="2"/>
        <v>53</v>
      </c>
      <c r="I196" s="35" t="s">
        <v>265</v>
      </c>
      <c r="J196" s="35">
        <v>3.138895945E9</v>
      </c>
      <c r="K196" s="48" t="s">
        <v>829</v>
      </c>
      <c r="L196" s="39"/>
      <c r="M196" s="35" t="s">
        <v>873</v>
      </c>
      <c r="N196" s="35" t="s">
        <v>17</v>
      </c>
      <c r="O196" s="39"/>
      <c r="P196" s="61"/>
      <c r="Q196" s="61"/>
      <c r="R196" s="61"/>
      <c r="S196" s="61"/>
      <c r="T196" s="61"/>
      <c r="U196" s="80"/>
      <c r="V196" s="80"/>
      <c r="W196" s="80"/>
    </row>
    <row r="197">
      <c r="A197" s="34">
        <v>45705.0</v>
      </c>
      <c r="B197" s="34">
        <v>45716.0</v>
      </c>
      <c r="C197" s="35">
        <v>179364.0</v>
      </c>
      <c r="D197" s="35" t="s">
        <v>84</v>
      </c>
      <c r="E197" s="34">
        <v>45078.0</v>
      </c>
      <c r="F197" s="36">
        <f t="shared" si="1"/>
        <v>20</v>
      </c>
      <c r="G197" s="34">
        <v>45128.0</v>
      </c>
      <c r="H197" s="36">
        <f t="shared" si="2"/>
        <v>19</v>
      </c>
      <c r="I197" s="35" t="s">
        <v>47</v>
      </c>
      <c r="J197" s="35" t="s">
        <v>31</v>
      </c>
      <c r="K197" s="48" t="s">
        <v>829</v>
      </c>
      <c r="L197" s="39"/>
      <c r="M197" s="34">
        <v>45694.0</v>
      </c>
      <c r="N197" s="35" t="s">
        <v>17</v>
      </c>
      <c r="O197" s="39"/>
      <c r="P197" s="61"/>
      <c r="Q197" s="61"/>
      <c r="R197" s="61"/>
      <c r="S197" s="61"/>
      <c r="T197" s="61"/>
      <c r="U197" s="80"/>
      <c r="V197" s="80"/>
      <c r="W197" s="80"/>
    </row>
    <row r="198">
      <c r="A198" s="34">
        <v>45705.0</v>
      </c>
      <c r="B198" s="34">
        <v>45716.0</v>
      </c>
      <c r="C198" s="35">
        <v>141934.0</v>
      </c>
      <c r="D198" s="35" t="s">
        <v>99</v>
      </c>
      <c r="E198" s="34">
        <v>44682.0</v>
      </c>
      <c r="F198" s="36">
        <f t="shared" si="1"/>
        <v>33</v>
      </c>
      <c r="G198" s="34">
        <v>44798.0</v>
      </c>
      <c r="H198" s="36">
        <f t="shared" si="2"/>
        <v>30</v>
      </c>
      <c r="I198" s="35" t="s">
        <v>265</v>
      </c>
      <c r="J198" s="35" t="s">
        <v>100</v>
      </c>
      <c r="K198" s="48">
        <v>5000.0</v>
      </c>
      <c r="L198" s="39"/>
      <c r="M198" s="39"/>
      <c r="N198" s="35" t="s">
        <v>17</v>
      </c>
      <c r="O198" s="39"/>
      <c r="P198" s="61"/>
      <c r="Q198" s="61"/>
      <c r="R198" s="61"/>
      <c r="S198" s="61"/>
      <c r="T198" s="61"/>
      <c r="U198" s="80"/>
      <c r="V198" s="80"/>
      <c r="W198" s="80"/>
    </row>
    <row r="199">
      <c r="A199" s="34">
        <v>45705.0</v>
      </c>
      <c r="B199" s="34">
        <v>45709.0</v>
      </c>
      <c r="C199" s="35">
        <v>217783.0</v>
      </c>
      <c r="D199" s="35" t="s">
        <v>116</v>
      </c>
      <c r="E199" s="34">
        <v>45413.0</v>
      </c>
      <c r="F199" s="36">
        <f t="shared" si="1"/>
        <v>9</v>
      </c>
      <c r="G199" s="34">
        <v>45455.0</v>
      </c>
      <c r="H199" s="36">
        <f t="shared" si="2"/>
        <v>8</v>
      </c>
      <c r="I199" s="35" t="s">
        <v>43</v>
      </c>
      <c r="J199" s="35">
        <v>310.0</v>
      </c>
      <c r="K199" s="48">
        <v>10000.0</v>
      </c>
      <c r="L199" s="35" t="s">
        <v>54</v>
      </c>
      <c r="M199" s="34">
        <v>45709.0</v>
      </c>
      <c r="N199" s="35" t="s">
        <v>20</v>
      </c>
      <c r="O199" s="35" t="s">
        <v>874</v>
      </c>
      <c r="P199" s="61"/>
      <c r="Q199" s="61"/>
      <c r="R199" s="61"/>
      <c r="S199" s="61"/>
      <c r="T199" s="61"/>
      <c r="U199" s="80"/>
      <c r="V199" s="80"/>
      <c r="W199" s="80"/>
    </row>
    <row r="200">
      <c r="A200" s="34">
        <v>45705.0</v>
      </c>
      <c r="B200" s="34">
        <v>45715.0</v>
      </c>
      <c r="C200" s="35">
        <v>187281.0</v>
      </c>
      <c r="D200" s="35" t="s">
        <v>48</v>
      </c>
      <c r="E200" s="34">
        <v>45108.0</v>
      </c>
      <c r="F200" s="36">
        <f t="shared" si="1"/>
        <v>19</v>
      </c>
      <c r="G200" s="37">
        <v>45217.0</v>
      </c>
      <c r="H200" s="36">
        <f t="shared" si="2"/>
        <v>16</v>
      </c>
      <c r="I200" s="35" t="s">
        <v>43</v>
      </c>
      <c r="J200" s="35">
        <v>307.0</v>
      </c>
      <c r="K200" s="48" t="s">
        <v>51</v>
      </c>
      <c r="L200" s="35" t="s">
        <v>68</v>
      </c>
      <c r="M200" s="34">
        <v>45715.0</v>
      </c>
      <c r="N200" s="35" t="s">
        <v>21</v>
      </c>
      <c r="O200" s="35" t="s">
        <v>721</v>
      </c>
      <c r="P200" s="61"/>
      <c r="Q200" s="61"/>
      <c r="R200" s="61"/>
      <c r="S200" s="61"/>
      <c r="T200" s="61"/>
      <c r="U200" s="80"/>
      <c r="V200" s="80"/>
      <c r="W200" s="80"/>
    </row>
    <row r="201">
      <c r="A201" s="34">
        <v>45705.0</v>
      </c>
      <c r="B201" s="34">
        <v>45714.0</v>
      </c>
      <c r="C201" s="35">
        <v>184633.0</v>
      </c>
      <c r="D201" s="35" t="s">
        <v>81</v>
      </c>
      <c r="E201" s="34">
        <v>45170.0</v>
      </c>
      <c r="F201" s="36">
        <f t="shared" si="1"/>
        <v>17</v>
      </c>
      <c r="G201" s="34">
        <v>45191.0</v>
      </c>
      <c r="H201" s="36">
        <f t="shared" si="2"/>
        <v>17</v>
      </c>
      <c r="I201" s="35" t="s">
        <v>43</v>
      </c>
      <c r="J201" s="35">
        <v>312.0</v>
      </c>
      <c r="K201" s="48" t="s">
        <v>74</v>
      </c>
      <c r="L201" s="35" t="s">
        <v>68</v>
      </c>
      <c r="M201" s="35" t="s">
        <v>721</v>
      </c>
      <c r="N201" s="35" t="s">
        <v>21</v>
      </c>
      <c r="O201" s="35" t="s">
        <v>721</v>
      </c>
      <c r="P201" s="61"/>
      <c r="Q201" s="61"/>
      <c r="R201" s="61"/>
      <c r="S201" s="61"/>
      <c r="T201" s="61"/>
      <c r="U201" s="80"/>
      <c r="V201" s="80"/>
      <c r="W201" s="80"/>
    </row>
    <row r="202">
      <c r="A202" s="34">
        <v>45705.0</v>
      </c>
      <c r="B202" s="34">
        <v>45716.0</v>
      </c>
      <c r="C202" s="35">
        <v>9139.0</v>
      </c>
      <c r="D202" s="35" t="s">
        <v>89</v>
      </c>
      <c r="E202" s="34">
        <v>43493.0</v>
      </c>
      <c r="F202" s="36">
        <f t="shared" si="1"/>
        <v>73</v>
      </c>
      <c r="G202" s="34">
        <v>43493.0</v>
      </c>
      <c r="H202" s="36">
        <f t="shared" si="2"/>
        <v>73</v>
      </c>
      <c r="I202" s="35" t="s">
        <v>139</v>
      </c>
      <c r="J202" s="35" t="s">
        <v>31</v>
      </c>
      <c r="K202" s="48" t="s">
        <v>829</v>
      </c>
      <c r="L202" s="39"/>
      <c r="M202" s="39"/>
      <c r="N202" s="35" t="s">
        <v>17</v>
      </c>
      <c r="O202" s="39"/>
      <c r="P202" s="61"/>
      <c r="Q202" s="61"/>
      <c r="R202" s="61"/>
      <c r="S202" s="61"/>
      <c r="T202" s="61"/>
      <c r="U202" s="80"/>
      <c r="V202" s="80"/>
      <c r="W202" s="80"/>
    </row>
    <row r="203">
      <c r="A203" s="34">
        <v>45705.0</v>
      </c>
      <c r="B203" s="34">
        <v>45716.0</v>
      </c>
      <c r="C203" s="35">
        <v>5062.0</v>
      </c>
      <c r="D203" s="35" t="s">
        <v>72</v>
      </c>
      <c r="E203" s="34">
        <v>43146.0</v>
      </c>
      <c r="F203" s="36">
        <f t="shared" si="1"/>
        <v>84</v>
      </c>
      <c r="G203" s="34">
        <v>43539.0</v>
      </c>
      <c r="H203" s="36">
        <f t="shared" si="2"/>
        <v>71</v>
      </c>
      <c r="I203" s="35" t="s">
        <v>139</v>
      </c>
      <c r="J203" s="35" t="s">
        <v>31</v>
      </c>
      <c r="K203" s="48" t="s">
        <v>829</v>
      </c>
      <c r="L203" s="39"/>
      <c r="M203" s="39"/>
      <c r="N203" s="35" t="s">
        <v>17</v>
      </c>
      <c r="O203" s="39"/>
      <c r="P203" s="61"/>
      <c r="Q203" s="61"/>
      <c r="R203" s="61"/>
      <c r="S203" s="61"/>
      <c r="T203" s="61"/>
      <c r="U203" s="80"/>
      <c r="V203" s="80"/>
      <c r="W203" s="80"/>
    </row>
    <row r="204">
      <c r="A204" s="34">
        <v>45705.0</v>
      </c>
      <c r="B204" s="34">
        <v>45716.0</v>
      </c>
      <c r="C204" s="35">
        <v>13044.0</v>
      </c>
      <c r="D204" s="35" t="s">
        <v>117</v>
      </c>
      <c r="E204" s="34">
        <v>43605.0</v>
      </c>
      <c r="F204" s="36">
        <f t="shared" si="1"/>
        <v>69</v>
      </c>
      <c r="G204" s="34">
        <v>43607.0</v>
      </c>
      <c r="H204" s="36">
        <f t="shared" si="2"/>
        <v>69</v>
      </c>
      <c r="I204" s="35" t="s">
        <v>139</v>
      </c>
      <c r="J204" s="35" t="s">
        <v>31</v>
      </c>
      <c r="K204" s="48" t="s">
        <v>829</v>
      </c>
      <c r="L204" s="39"/>
      <c r="M204" s="39"/>
      <c r="N204" s="35" t="s">
        <v>17</v>
      </c>
      <c r="O204" s="39"/>
      <c r="P204" s="61"/>
      <c r="Q204" s="61"/>
      <c r="R204" s="61"/>
      <c r="S204" s="61"/>
      <c r="T204" s="61"/>
      <c r="U204" s="80"/>
      <c r="V204" s="80"/>
      <c r="W204" s="80"/>
    </row>
    <row r="205">
      <c r="A205" s="34">
        <v>45705.0</v>
      </c>
      <c r="B205" s="34">
        <v>45716.0</v>
      </c>
      <c r="C205" s="35">
        <v>208518.0</v>
      </c>
      <c r="D205" s="35" t="s">
        <v>875</v>
      </c>
      <c r="E205" s="34">
        <v>45261.0</v>
      </c>
      <c r="F205" s="36">
        <f t="shared" si="1"/>
        <v>14</v>
      </c>
      <c r="G205" s="34">
        <v>45384.0</v>
      </c>
      <c r="H205" s="36">
        <f t="shared" si="2"/>
        <v>10</v>
      </c>
      <c r="I205" s="35" t="s">
        <v>62</v>
      </c>
      <c r="J205" s="35">
        <v>139.0</v>
      </c>
      <c r="K205" s="48" t="s">
        <v>829</v>
      </c>
      <c r="L205" s="39"/>
      <c r="M205" s="39"/>
      <c r="N205" s="35" t="s">
        <v>17</v>
      </c>
      <c r="O205" s="39"/>
      <c r="P205" s="61"/>
      <c r="Q205" s="61"/>
      <c r="R205" s="61"/>
      <c r="S205" s="61"/>
      <c r="T205" s="61"/>
      <c r="U205" s="80"/>
      <c r="V205" s="80"/>
      <c r="W205" s="80"/>
    </row>
    <row r="206">
      <c r="A206" s="34">
        <v>45705.0</v>
      </c>
      <c r="B206" s="34">
        <v>45708.0</v>
      </c>
      <c r="C206" s="35">
        <v>134736.0</v>
      </c>
      <c r="D206" s="35" t="s">
        <v>42</v>
      </c>
      <c r="E206" s="34">
        <v>44652.0</v>
      </c>
      <c r="F206" s="36">
        <f t="shared" si="1"/>
        <v>34</v>
      </c>
      <c r="G206" s="34">
        <v>44742.0</v>
      </c>
      <c r="H206" s="36">
        <f t="shared" si="2"/>
        <v>31</v>
      </c>
      <c r="I206" s="35" t="s">
        <v>39</v>
      </c>
      <c r="J206" s="35">
        <v>516.0</v>
      </c>
      <c r="K206" s="48" t="s">
        <v>824</v>
      </c>
      <c r="L206" s="35" t="s">
        <v>54</v>
      </c>
      <c r="M206" s="34">
        <v>45708.0</v>
      </c>
      <c r="N206" s="35" t="s">
        <v>20</v>
      </c>
      <c r="O206" s="39"/>
      <c r="P206" s="61"/>
      <c r="Q206" s="61"/>
      <c r="R206" s="61"/>
      <c r="S206" s="61"/>
      <c r="T206" s="61"/>
      <c r="U206" s="80"/>
      <c r="V206" s="80"/>
      <c r="W206" s="80"/>
    </row>
    <row r="207">
      <c r="A207" s="34">
        <v>45705.0</v>
      </c>
      <c r="B207" s="34">
        <v>45716.0</v>
      </c>
      <c r="C207" s="35">
        <v>234113.0</v>
      </c>
      <c r="D207" s="35" t="s">
        <v>42</v>
      </c>
      <c r="E207" s="34">
        <v>45566.0</v>
      </c>
      <c r="F207" s="36">
        <f t="shared" si="1"/>
        <v>4</v>
      </c>
      <c r="G207" s="37">
        <v>45624.0</v>
      </c>
      <c r="H207" s="36">
        <f t="shared" si="2"/>
        <v>3</v>
      </c>
      <c r="I207" s="35" t="s">
        <v>43</v>
      </c>
      <c r="J207" s="35" t="s">
        <v>138</v>
      </c>
      <c r="K207" s="48" t="s">
        <v>829</v>
      </c>
      <c r="L207" s="39"/>
      <c r="M207" s="39"/>
      <c r="N207" s="35" t="s">
        <v>17</v>
      </c>
      <c r="O207" s="39"/>
      <c r="P207" s="61"/>
      <c r="Q207" s="61"/>
      <c r="R207" s="61"/>
      <c r="S207" s="61"/>
      <c r="T207" s="61"/>
      <c r="U207" s="80"/>
      <c r="V207" s="80"/>
      <c r="W207" s="80"/>
    </row>
    <row r="208">
      <c r="A208" s="34">
        <v>45705.0</v>
      </c>
      <c r="B208" s="34">
        <v>45716.0</v>
      </c>
      <c r="C208" s="35">
        <v>197734.0</v>
      </c>
      <c r="D208" s="35" t="s">
        <v>42</v>
      </c>
      <c r="E208" s="34">
        <v>45170.0</v>
      </c>
      <c r="F208" s="36">
        <f t="shared" si="1"/>
        <v>17</v>
      </c>
      <c r="G208" s="34">
        <v>45301.0</v>
      </c>
      <c r="H208" s="36">
        <f t="shared" si="2"/>
        <v>13</v>
      </c>
      <c r="I208" s="35" t="s">
        <v>49</v>
      </c>
      <c r="J208" s="35">
        <v>318.0</v>
      </c>
      <c r="K208" s="48" t="s">
        <v>829</v>
      </c>
      <c r="L208" s="39"/>
      <c r="M208" s="34">
        <v>45671.0</v>
      </c>
      <c r="N208" s="35" t="s">
        <v>17</v>
      </c>
      <c r="O208" s="39"/>
      <c r="P208" s="61"/>
      <c r="Q208" s="61"/>
      <c r="R208" s="61"/>
      <c r="S208" s="61"/>
      <c r="T208" s="61"/>
      <c r="U208" s="80"/>
      <c r="V208" s="80"/>
      <c r="W208" s="80"/>
    </row>
    <row r="209">
      <c r="A209" s="34">
        <v>45705.0</v>
      </c>
      <c r="B209" s="34">
        <v>45712.0</v>
      </c>
      <c r="C209" s="35">
        <v>220404.0</v>
      </c>
      <c r="D209" s="35" t="s">
        <v>42</v>
      </c>
      <c r="E209" s="34">
        <v>45474.0</v>
      </c>
      <c r="F209" s="36">
        <f t="shared" si="1"/>
        <v>7</v>
      </c>
      <c r="G209" s="34">
        <v>45486.0</v>
      </c>
      <c r="H209" s="36">
        <f t="shared" si="2"/>
        <v>7</v>
      </c>
      <c r="I209" s="35" t="s">
        <v>62</v>
      </c>
      <c r="J209" s="35">
        <v>108.0</v>
      </c>
      <c r="K209" s="48">
        <v>10000.0</v>
      </c>
      <c r="L209" s="35" t="s">
        <v>68</v>
      </c>
      <c r="M209" s="34">
        <v>45712.0</v>
      </c>
      <c r="N209" s="35" t="s">
        <v>15</v>
      </c>
      <c r="O209" s="35" t="s">
        <v>876</v>
      </c>
      <c r="P209" s="61"/>
      <c r="Q209" s="61"/>
      <c r="R209" s="61"/>
      <c r="S209" s="61"/>
      <c r="T209" s="61"/>
      <c r="U209" s="80"/>
      <c r="V209" s="80"/>
      <c r="W209" s="80"/>
    </row>
    <row r="210">
      <c r="A210" s="34">
        <v>45705.0</v>
      </c>
      <c r="B210" s="34">
        <v>45714.0</v>
      </c>
      <c r="C210" s="35">
        <v>207203.0</v>
      </c>
      <c r="D210" s="35" t="s">
        <v>42</v>
      </c>
      <c r="E210" s="34">
        <v>45292.0</v>
      </c>
      <c r="F210" s="36">
        <f t="shared" si="1"/>
        <v>13</v>
      </c>
      <c r="G210" s="34">
        <v>45371.0</v>
      </c>
      <c r="H210" s="36">
        <f t="shared" si="2"/>
        <v>11</v>
      </c>
      <c r="I210" s="35" t="s">
        <v>43</v>
      </c>
      <c r="J210" s="35">
        <v>337.0</v>
      </c>
      <c r="K210" s="48">
        <v>3000.0</v>
      </c>
      <c r="L210" s="35" t="s">
        <v>68</v>
      </c>
      <c r="M210" s="35" t="s">
        <v>442</v>
      </c>
      <c r="N210" s="35" t="s">
        <v>21</v>
      </c>
      <c r="O210" s="35" t="s">
        <v>721</v>
      </c>
      <c r="P210" s="61"/>
      <c r="Q210" s="61"/>
      <c r="R210" s="61"/>
      <c r="S210" s="61"/>
      <c r="T210" s="61"/>
      <c r="U210" s="80"/>
      <c r="V210" s="80"/>
      <c r="W210" s="80"/>
    </row>
    <row r="211">
      <c r="A211" s="34">
        <v>45705.0</v>
      </c>
      <c r="B211" s="34">
        <v>45713.0</v>
      </c>
      <c r="C211" s="35">
        <v>235352.0</v>
      </c>
      <c r="D211" s="35" t="s">
        <v>42</v>
      </c>
      <c r="E211" s="34">
        <v>45597.0</v>
      </c>
      <c r="F211" s="36">
        <f t="shared" si="1"/>
        <v>3</v>
      </c>
      <c r="G211" s="37">
        <v>45639.0</v>
      </c>
      <c r="H211" s="36">
        <f t="shared" si="2"/>
        <v>2</v>
      </c>
      <c r="I211" s="35" t="s">
        <v>62</v>
      </c>
      <c r="J211" s="35">
        <v>102.0</v>
      </c>
      <c r="K211" s="48" t="s">
        <v>829</v>
      </c>
      <c r="L211" s="35" t="s">
        <v>54</v>
      </c>
      <c r="M211" s="34">
        <v>45713.0</v>
      </c>
      <c r="N211" s="35" t="s">
        <v>15</v>
      </c>
      <c r="O211" s="35" t="s">
        <v>877</v>
      </c>
      <c r="P211" s="61"/>
      <c r="Q211" s="61"/>
      <c r="R211" s="61"/>
      <c r="S211" s="61"/>
      <c r="T211" s="61"/>
      <c r="U211" s="80"/>
      <c r="V211" s="80"/>
      <c r="W211" s="80"/>
    </row>
    <row r="212">
      <c r="A212" s="34">
        <v>45705.0</v>
      </c>
      <c r="B212" s="34">
        <v>45716.0</v>
      </c>
      <c r="C212" s="35">
        <v>239774.0</v>
      </c>
      <c r="D212" s="35" t="s">
        <v>42</v>
      </c>
      <c r="E212" s="34">
        <v>45658.0</v>
      </c>
      <c r="F212" s="36">
        <f t="shared" si="1"/>
        <v>1</v>
      </c>
      <c r="G212" s="34">
        <v>45308.0</v>
      </c>
      <c r="H212" s="36">
        <f t="shared" si="2"/>
        <v>13</v>
      </c>
      <c r="I212" s="35" t="s">
        <v>62</v>
      </c>
      <c r="J212" s="35" t="s">
        <v>138</v>
      </c>
      <c r="K212" s="48" t="s">
        <v>829</v>
      </c>
      <c r="L212" s="39"/>
      <c r="M212" s="39"/>
      <c r="N212" s="35" t="s">
        <v>17</v>
      </c>
      <c r="O212" s="253" t="s">
        <v>878</v>
      </c>
      <c r="P212" s="61"/>
      <c r="Q212" s="61"/>
      <c r="R212" s="61"/>
      <c r="S212" s="61"/>
      <c r="T212" s="61"/>
      <c r="U212" s="80"/>
      <c r="V212" s="80"/>
      <c r="W212" s="80"/>
    </row>
    <row r="213">
      <c r="A213" s="34">
        <v>45705.0</v>
      </c>
      <c r="B213" s="34">
        <v>45715.0</v>
      </c>
      <c r="C213" s="35">
        <v>241171.0</v>
      </c>
      <c r="D213" s="35" t="s">
        <v>42</v>
      </c>
      <c r="E213" s="34">
        <v>45658.0</v>
      </c>
      <c r="F213" s="36">
        <f t="shared" si="1"/>
        <v>1</v>
      </c>
      <c r="G213" s="34">
        <v>45693.0</v>
      </c>
      <c r="H213" s="36">
        <f t="shared" si="2"/>
        <v>0</v>
      </c>
      <c r="I213" s="35" t="s">
        <v>39</v>
      </c>
      <c r="J213" s="35" t="s">
        <v>152</v>
      </c>
      <c r="K213" s="48" t="s">
        <v>824</v>
      </c>
      <c r="L213" s="35" t="s">
        <v>54</v>
      </c>
      <c r="M213" s="34">
        <v>45715.0</v>
      </c>
      <c r="N213" s="35" t="s">
        <v>15</v>
      </c>
      <c r="O213" s="35" t="s">
        <v>879</v>
      </c>
      <c r="P213" s="61"/>
      <c r="Q213" s="61"/>
      <c r="R213" s="61"/>
      <c r="S213" s="61"/>
      <c r="T213" s="61"/>
      <c r="U213" s="80"/>
      <c r="V213" s="80"/>
      <c r="W213" s="80"/>
    </row>
    <row r="214">
      <c r="A214" s="34">
        <v>45705.0</v>
      </c>
      <c r="B214" s="34">
        <v>45713.0</v>
      </c>
      <c r="C214" s="35">
        <v>150643.0</v>
      </c>
      <c r="D214" s="35" t="s">
        <v>48</v>
      </c>
      <c r="E214" s="34">
        <v>44531.0</v>
      </c>
      <c r="F214" s="36">
        <f t="shared" si="1"/>
        <v>38</v>
      </c>
      <c r="G214" s="37">
        <v>44876.0</v>
      </c>
      <c r="H214" s="36">
        <f t="shared" si="2"/>
        <v>27</v>
      </c>
      <c r="I214" s="35" t="s">
        <v>39</v>
      </c>
      <c r="J214" s="35">
        <v>516.0</v>
      </c>
      <c r="K214" s="48" t="s">
        <v>824</v>
      </c>
      <c r="L214" s="35" t="s">
        <v>54</v>
      </c>
      <c r="M214" s="34">
        <v>45713.0</v>
      </c>
      <c r="N214" s="35" t="s">
        <v>15</v>
      </c>
      <c r="O214" s="35" t="s">
        <v>880</v>
      </c>
      <c r="P214" s="61"/>
      <c r="Q214" s="61"/>
      <c r="R214" s="61"/>
      <c r="S214" s="61"/>
      <c r="T214" s="61"/>
      <c r="U214" s="80"/>
      <c r="V214" s="80"/>
      <c r="W214" s="80"/>
    </row>
    <row r="215">
      <c r="A215" s="34">
        <v>45705.0</v>
      </c>
      <c r="B215" s="34">
        <v>45715.0</v>
      </c>
      <c r="C215" s="35">
        <v>217710.0</v>
      </c>
      <c r="D215" s="35" t="s">
        <v>48</v>
      </c>
      <c r="E215" s="34">
        <v>45413.0</v>
      </c>
      <c r="F215" s="36">
        <f t="shared" si="1"/>
        <v>9</v>
      </c>
      <c r="G215" s="34">
        <v>45509.0</v>
      </c>
      <c r="H215" s="36">
        <f t="shared" si="2"/>
        <v>6</v>
      </c>
      <c r="I215" s="35" t="s">
        <v>39</v>
      </c>
      <c r="J215" s="35" t="s">
        <v>138</v>
      </c>
      <c r="K215" s="48" t="s">
        <v>824</v>
      </c>
      <c r="L215" s="35" t="s">
        <v>54</v>
      </c>
      <c r="M215" s="34">
        <v>45715.0</v>
      </c>
      <c r="N215" s="35" t="s">
        <v>20</v>
      </c>
      <c r="O215" s="35" t="s">
        <v>881</v>
      </c>
      <c r="P215" s="61"/>
      <c r="Q215" s="61"/>
      <c r="R215" s="61"/>
      <c r="S215" s="61"/>
      <c r="T215" s="61"/>
      <c r="U215" s="80"/>
      <c r="V215" s="80"/>
      <c r="W215" s="80"/>
    </row>
    <row r="216">
      <c r="A216" s="34">
        <v>45705.0</v>
      </c>
      <c r="B216" s="34">
        <v>45708.0</v>
      </c>
      <c r="C216" s="35">
        <v>213551.0</v>
      </c>
      <c r="D216" s="35" t="s">
        <v>48</v>
      </c>
      <c r="E216" s="34">
        <v>45383.0</v>
      </c>
      <c r="F216" s="36">
        <f t="shared" si="1"/>
        <v>10</v>
      </c>
      <c r="G216" s="34">
        <v>45421.0</v>
      </c>
      <c r="H216" s="36">
        <f t="shared" si="2"/>
        <v>9</v>
      </c>
      <c r="I216" s="35" t="s">
        <v>39</v>
      </c>
      <c r="J216" s="35">
        <v>510.0</v>
      </c>
      <c r="K216" s="48" t="s">
        <v>824</v>
      </c>
      <c r="L216" s="35" t="s">
        <v>54</v>
      </c>
      <c r="M216" s="34">
        <v>45708.0</v>
      </c>
      <c r="N216" s="35" t="s">
        <v>20</v>
      </c>
      <c r="O216" s="39"/>
      <c r="P216" s="61"/>
      <c r="Q216" s="61"/>
      <c r="R216" s="61"/>
      <c r="S216" s="61"/>
      <c r="T216" s="61"/>
      <c r="U216" s="80"/>
      <c r="V216" s="80"/>
      <c r="W216" s="80"/>
    </row>
    <row r="217">
      <c r="A217" s="34">
        <v>45705.0</v>
      </c>
      <c r="B217" s="34">
        <v>45707.0</v>
      </c>
      <c r="C217" s="35">
        <v>182518.0</v>
      </c>
      <c r="D217" s="35" t="s">
        <v>48</v>
      </c>
      <c r="E217" s="34">
        <v>45047.0</v>
      </c>
      <c r="F217" s="36">
        <f t="shared" si="1"/>
        <v>21</v>
      </c>
      <c r="G217" s="34">
        <v>45154.0</v>
      </c>
      <c r="H217" s="36">
        <f t="shared" si="2"/>
        <v>18</v>
      </c>
      <c r="I217" s="35" t="s">
        <v>39</v>
      </c>
      <c r="J217" s="35" t="s">
        <v>31</v>
      </c>
      <c r="K217" s="48" t="s">
        <v>829</v>
      </c>
      <c r="L217" s="39"/>
      <c r="M217" s="35" t="s">
        <v>840</v>
      </c>
      <c r="N217" s="35" t="s">
        <v>23</v>
      </c>
      <c r="O217" s="35" t="s">
        <v>840</v>
      </c>
      <c r="P217" s="61"/>
      <c r="Q217" s="61"/>
      <c r="R217" s="61"/>
      <c r="S217" s="61"/>
      <c r="T217" s="61"/>
      <c r="U217" s="80"/>
      <c r="V217" s="80"/>
      <c r="W217" s="80"/>
    </row>
    <row r="218">
      <c r="A218" s="34">
        <v>45705.0</v>
      </c>
      <c r="B218" s="34">
        <v>45716.0</v>
      </c>
      <c r="C218" s="35">
        <v>189171.0</v>
      </c>
      <c r="D218" s="35" t="s">
        <v>48</v>
      </c>
      <c r="E218" s="34">
        <v>45108.0</v>
      </c>
      <c r="F218" s="36">
        <f t="shared" si="1"/>
        <v>19</v>
      </c>
      <c r="G218" s="37">
        <v>45213.0</v>
      </c>
      <c r="H218" s="36">
        <f t="shared" si="2"/>
        <v>16</v>
      </c>
      <c r="I218" s="35" t="s">
        <v>39</v>
      </c>
      <c r="J218" s="35">
        <v>535.0</v>
      </c>
      <c r="K218" s="48">
        <v>3000.0</v>
      </c>
      <c r="L218" s="39"/>
      <c r="M218" s="39"/>
      <c r="N218" s="35" t="s">
        <v>17</v>
      </c>
      <c r="O218" s="254" t="s">
        <v>882</v>
      </c>
      <c r="P218" s="61"/>
      <c r="Q218" s="61"/>
      <c r="R218" s="61"/>
      <c r="S218" s="61"/>
      <c r="T218" s="61"/>
      <c r="U218" s="80"/>
      <c r="V218" s="80"/>
      <c r="W218" s="80"/>
    </row>
    <row r="219">
      <c r="A219" s="34">
        <v>45705.0</v>
      </c>
      <c r="B219" s="34">
        <v>45716.0</v>
      </c>
      <c r="C219" s="35">
        <v>195641.0</v>
      </c>
      <c r="D219" s="35" t="s">
        <v>48</v>
      </c>
      <c r="E219" s="34">
        <v>45261.0</v>
      </c>
      <c r="F219" s="36">
        <f t="shared" si="1"/>
        <v>14</v>
      </c>
      <c r="G219" s="37">
        <v>45282.0</v>
      </c>
      <c r="H219" s="36">
        <f t="shared" si="2"/>
        <v>14</v>
      </c>
      <c r="I219" s="35" t="s">
        <v>67</v>
      </c>
      <c r="J219" s="35">
        <v>4012.0</v>
      </c>
      <c r="K219" s="48">
        <v>8500.0</v>
      </c>
      <c r="L219" s="39"/>
      <c r="M219" s="34">
        <v>45538.0</v>
      </c>
      <c r="N219" s="35" t="s">
        <v>17</v>
      </c>
      <c r="O219" s="39"/>
      <c r="P219" s="61"/>
      <c r="Q219" s="61"/>
      <c r="R219" s="61"/>
      <c r="S219" s="61"/>
      <c r="T219" s="61"/>
      <c r="U219" s="80"/>
      <c r="V219" s="80"/>
      <c r="W219" s="80"/>
    </row>
    <row r="220">
      <c r="A220" s="34">
        <v>45705.0</v>
      </c>
      <c r="B220" s="34">
        <v>45708.0</v>
      </c>
      <c r="C220" s="35">
        <v>174777.0</v>
      </c>
      <c r="D220" s="35" t="s">
        <v>48</v>
      </c>
      <c r="E220" s="34">
        <v>45200.0</v>
      </c>
      <c r="F220" s="36">
        <f t="shared" si="1"/>
        <v>16</v>
      </c>
      <c r="G220" s="34">
        <v>45346.0</v>
      </c>
      <c r="H220" s="36">
        <f t="shared" si="2"/>
        <v>12</v>
      </c>
      <c r="I220" s="35" t="s">
        <v>39</v>
      </c>
      <c r="J220" s="35">
        <v>535.0</v>
      </c>
      <c r="K220" s="48">
        <v>9500.0</v>
      </c>
      <c r="L220" s="39"/>
      <c r="M220" s="34">
        <v>45708.0</v>
      </c>
      <c r="N220" s="35" t="s">
        <v>15</v>
      </c>
      <c r="O220" s="39"/>
      <c r="P220" s="61"/>
      <c r="Q220" s="61"/>
      <c r="R220" s="61"/>
      <c r="S220" s="61"/>
      <c r="T220" s="61"/>
      <c r="U220" s="80"/>
      <c r="V220" s="80"/>
      <c r="W220" s="80"/>
    </row>
    <row r="221">
      <c r="A221" s="34">
        <v>45705.0</v>
      </c>
      <c r="B221" s="34">
        <v>45714.0</v>
      </c>
      <c r="C221" s="35">
        <v>191833.0</v>
      </c>
      <c r="D221" s="35" t="s">
        <v>48</v>
      </c>
      <c r="E221" s="34">
        <v>45231.0</v>
      </c>
      <c r="F221" s="36">
        <f t="shared" si="1"/>
        <v>15</v>
      </c>
      <c r="G221" s="34">
        <v>45266.0</v>
      </c>
      <c r="H221" s="36">
        <f t="shared" si="2"/>
        <v>14</v>
      </c>
      <c r="I221" s="35" t="s">
        <v>49</v>
      </c>
      <c r="J221" s="35" t="s">
        <v>148</v>
      </c>
      <c r="K221" s="48">
        <v>4000.0</v>
      </c>
      <c r="L221" s="35" t="s">
        <v>68</v>
      </c>
      <c r="M221" s="34">
        <v>45714.0</v>
      </c>
      <c r="N221" s="35" t="s">
        <v>16</v>
      </c>
      <c r="O221" s="35" t="s">
        <v>883</v>
      </c>
      <c r="P221" s="61"/>
      <c r="Q221" s="61"/>
      <c r="R221" s="61"/>
      <c r="S221" s="61"/>
      <c r="T221" s="61"/>
      <c r="U221" s="80"/>
      <c r="V221" s="80"/>
      <c r="W221" s="80"/>
    </row>
    <row r="222">
      <c r="A222" s="34">
        <v>45705.0</v>
      </c>
      <c r="B222" s="34">
        <v>45708.0</v>
      </c>
      <c r="C222" s="35">
        <v>215151.0</v>
      </c>
      <c r="D222" s="35" t="s">
        <v>48</v>
      </c>
      <c r="E222" s="34">
        <v>45413.0</v>
      </c>
      <c r="F222" s="36">
        <f t="shared" si="1"/>
        <v>9</v>
      </c>
      <c r="G222" s="34">
        <v>45432.0</v>
      </c>
      <c r="H222" s="36">
        <f t="shared" si="2"/>
        <v>9</v>
      </c>
      <c r="I222" s="35" t="s">
        <v>39</v>
      </c>
      <c r="J222" s="35">
        <v>502.0</v>
      </c>
      <c r="K222" s="48" t="s">
        <v>824</v>
      </c>
      <c r="L222" s="35" t="s">
        <v>54</v>
      </c>
      <c r="M222" s="34">
        <v>45708.0</v>
      </c>
      <c r="N222" s="35" t="s">
        <v>20</v>
      </c>
      <c r="O222" s="39"/>
      <c r="P222" s="61"/>
      <c r="Q222" s="61"/>
      <c r="R222" s="61"/>
      <c r="S222" s="61"/>
      <c r="T222" s="61"/>
      <c r="U222" s="80"/>
      <c r="V222" s="80"/>
      <c r="W222" s="80"/>
    </row>
    <row r="223">
      <c r="A223" s="34">
        <v>45705.0</v>
      </c>
      <c r="B223" s="34">
        <v>45714.0</v>
      </c>
      <c r="C223" s="35">
        <v>218739.0</v>
      </c>
      <c r="D223" s="35" t="s">
        <v>48</v>
      </c>
      <c r="E223" s="34">
        <v>45413.0</v>
      </c>
      <c r="F223" s="36">
        <f t="shared" si="1"/>
        <v>9</v>
      </c>
      <c r="G223" s="34">
        <v>45463.0</v>
      </c>
      <c r="H223" s="36">
        <f t="shared" si="2"/>
        <v>8</v>
      </c>
      <c r="I223" s="35" t="s">
        <v>46</v>
      </c>
      <c r="J223" s="35">
        <v>404.0</v>
      </c>
      <c r="K223" s="48" t="s">
        <v>829</v>
      </c>
      <c r="L223" s="35" t="s">
        <v>54</v>
      </c>
      <c r="M223" s="34">
        <v>45714.0</v>
      </c>
      <c r="N223" s="35" t="s">
        <v>20</v>
      </c>
      <c r="O223" s="35" t="s">
        <v>884</v>
      </c>
      <c r="P223" s="61"/>
      <c r="Q223" s="61"/>
      <c r="R223" s="61"/>
      <c r="S223" s="61"/>
      <c r="T223" s="61"/>
      <c r="U223" s="80"/>
      <c r="V223" s="80"/>
      <c r="W223" s="80"/>
    </row>
    <row r="224">
      <c r="A224" s="34">
        <v>45705.0</v>
      </c>
      <c r="B224" s="34">
        <v>45715.0</v>
      </c>
      <c r="C224" s="35">
        <v>217963.0</v>
      </c>
      <c r="D224" s="35" t="s">
        <v>48</v>
      </c>
      <c r="E224" s="34">
        <v>45413.0</v>
      </c>
      <c r="F224" s="36">
        <f t="shared" si="1"/>
        <v>9</v>
      </c>
      <c r="G224" s="34">
        <v>45485.0</v>
      </c>
      <c r="H224" s="36">
        <f t="shared" si="2"/>
        <v>7</v>
      </c>
      <c r="I224" s="35" t="s">
        <v>39</v>
      </c>
      <c r="J224" s="35" t="s">
        <v>31</v>
      </c>
      <c r="K224" s="48" t="s">
        <v>824</v>
      </c>
      <c r="L224" s="35" t="s">
        <v>54</v>
      </c>
      <c r="M224" s="34">
        <v>45715.0</v>
      </c>
      <c r="N224" s="35" t="s">
        <v>20</v>
      </c>
      <c r="O224" s="35" t="s">
        <v>885</v>
      </c>
      <c r="P224" s="61"/>
      <c r="Q224" s="61"/>
      <c r="R224" s="61"/>
      <c r="S224" s="61"/>
      <c r="T224" s="61"/>
      <c r="U224" s="80"/>
      <c r="V224" s="80"/>
      <c r="W224" s="80"/>
    </row>
    <row r="225">
      <c r="A225" s="34">
        <v>45705.0</v>
      </c>
      <c r="B225" s="34">
        <v>45715.0</v>
      </c>
      <c r="C225" s="35">
        <v>224507.0</v>
      </c>
      <c r="D225" s="35" t="s">
        <v>48</v>
      </c>
      <c r="E225" s="34">
        <v>45383.0</v>
      </c>
      <c r="F225" s="36">
        <f t="shared" si="1"/>
        <v>10</v>
      </c>
      <c r="G225" s="34">
        <v>45514.0</v>
      </c>
      <c r="H225" s="36">
        <f t="shared" si="2"/>
        <v>6</v>
      </c>
      <c r="I225" s="35" t="s">
        <v>39</v>
      </c>
      <c r="J225" s="35" t="s">
        <v>31</v>
      </c>
      <c r="K225" s="48">
        <v>3000.0</v>
      </c>
      <c r="L225" s="35" t="s">
        <v>54</v>
      </c>
      <c r="M225" s="34">
        <v>45715.0</v>
      </c>
      <c r="N225" s="35" t="s">
        <v>20</v>
      </c>
      <c r="O225" s="35" t="s">
        <v>886</v>
      </c>
      <c r="P225" s="61"/>
      <c r="Q225" s="61"/>
      <c r="R225" s="61"/>
      <c r="S225" s="61"/>
      <c r="T225" s="61"/>
      <c r="U225" s="80"/>
      <c r="V225" s="80"/>
      <c r="W225" s="80"/>
    </row>
    <row r="226">
      <c r="A226" s="34">
        <v>45705.0</v>
      </c>
      <c r="B226" s="34">
        <v>45716.0</v>
      </c>
      <c r="C226" s="35">
        <v>224653.0</v>
      </c>
      <c r="D226" s="35" t="s">
        <v>48</v>
      </c>
      <c r="E226" s="34">
        <v>45474.0</v>
      </c>
      <c r="F226" s="36">
        <f t="shared" si="1"/>
        <v>7</v>
      </c>
      <c r="G226" s="34">
        <v>45539.0</v>
      </c>
      <c r="H226" s="36">
        <f t="shared" si="2"/>
        <v>5</v>
      </c>
      <c r="I226" s="35" t="s">
        <v>49</v>
      </c>
      <c r="J226" s="35" t="s">
        <v>138</v>
      </c>
      <c r="K226" s="48" t="s">
        <v>829</v>
      </c>
      <c r="L226" s="39"/>
      <c r="M226" s="39"/>
      <c r="N226" s="35" t="s">
        <v>17</v>
      </c>
      <c r="O226" s="39"/>
      <c r="P226" s="61"/>
      <c r="Q226" s="61"/>
      <c r="R226" s="61"/>
      <c r="S226" s="61"/>
      <c r="T226" s="61"/>
      <c r="U226" s="80"/>
      <c r="V226" s="80"/>
      <c r="W226" s="80"/>
    </row>
    <row r="227">
      <c r="A227" s="34">
        <v>45705.0</v>
      </c>
      <c r="B227" s="34">
        <v>45715.0</v>
      </c>
      <c r="C227" s="35">
        <v>230273.0</v>
      </c>
      <c r="D227" s="35" t="s">
        <v>48</v>
      </c>
      <c r="E227" s="34">
        <v>45444.0</v>
      </c>
      <c r="F227" s="36">
        <f t="shared" si="1"/>
        <v>8</v>
      </c>
      <c r="G227" s="34">
        <v>45573.0</v>
      </c>
      <c r="H227" s="36">
        <f t="shared" si="2"/>
        <v>4</v>
      </c>
      <c r="I227" s="35" t="s">
        <v>39</v>
      </c>
      <c r="J227" s="35">
        <v>509.0</v>
      </c>
      <c r="K227" s="48">
        <v>25000.0</v>
      </c>
      <c r="L227" s="35" t="s">
        <v>68</v>
      </c>
      <c r="M227" s="34">
        <v>45715.0</v>
      </c>
      <c r="N227" s="35" t="s">
        <v>20</v>
      </c>
      <c r="O227" s="39"/>
      <c r="P227" s="61"/>
      <c r="Q227" s="61"/>
      <c r="R227" s="61"/>
      <c r="S227" s="61"/>
      <c r="T227" s="61"/>
      <c r="U227" s="80"/>
      <c r="V227" s="80"/>
      <c r="W227" s="80"/>
    </row>
    <row r="228">
      <c r="A228" s="34">
        <v>45705.0</v>
      </c>
      <c r="B228" s="34">
        <v>45715.0</v>
      </c>
      <c r="C228" s="35">
        <v>231279.0</v>
      </c>
      <c r="D228" s="35" t="s">
        <v>48</v>
      </c>
      <c r="E228" s="34">
        <v>45536.0</v>
      </c>
      <c r="F228" s="36">
        <f t="shared" si="1"/>
        <v>5</v>
      </c>
      <c r="G228" s="37">
        <v>45590.0</v>
      </c>
      <c r="H228" s="36">
        <f t="shared" si="2"/>
        <v>4</v>
      </c>
      <c r="I228" s="35" t="s">
        <v>39</v>
      </c>
      <c r="J228" s="35">
        <v>512.0</v>
      </c>
      <c r="K228" s="48" t="s">
        <v>824</v>
      </c>
      <c r="L228" s="35" t="s">
        <v>54</v>
      </c>
      <c r="M228" s="34">
        <v>45715.0</v>
      </c>
      <c r="N228" s="35" t="s">
        <v>15</v>
      </c>
      <c r="O228" s="39"/>
      <c r="P228" s="61"/>
      <c r="Q228" s="61"/>
      <c r="R228" s="61"/>
      <c r="S228" s="61"/>
      <c r="T228" s="61"/>
      <c r="U228" s="80"/>
      <c r="V228" s="80"/>
      <c r="W228" s="80"/>
    </row>
    <row r="229">
      <c r="A229" s="34">
        <v>45705.0</v>
      </c>
      <c r="B229" s="34">
        <v>45715.0</v>
      </c>
      <c r="C229" s="35">
        <v>233237.0</v>
      </c>
      <c r="D229" s="35" t="s">
        <v>48</v>
      </c>
      <c r="E229" s="34">
        <v>45566.0</v>
      </c>
      <c r="F229" s="36">
        <f t="shared" si="1"/>
        <v>4</v>
      </c>
      <c r="G229" s="37">
        <v>45609.0</v>
      </c>
      <c r="H229" s="36">
        <f t="shared" si="2"/>
        <v>3</v>
      </c>
      <c r="I229" s="35" t="s">
        <v>39</v>
      </c>
      <c r="J229" s="35" t="s">
        <v>31</v>
      </c>
      <c r="K229" s="48" t="s">
        <v>824</v>
      </c>
      <c r="L229" s="35" t="s">
        <v>54</v>
      </c>
      <c r="M229" s="34">
        <v>45715.0</v>
      </c>
      <c r="N229" s="35" t="s">
        <v>15</v>
      </c>
      <c r="O229" s="39"/>
      <c r="P229" s="61"/>
      <c r="Q229" s="61"/>
      <c r="R229" s="61"/>
      <c r="S229" s="61"/>
      <c r="T229" s="61"/>
      <c r="U229" s="80"/>
      <c r="V229" s="80"/>
      <c r="W229" s="80"/>
    </row>
    <row r="230">
      <c r="A230" s="34">
        <v>45705.0</v>
      </c>
      <c r="B230" s="34">
        <v>45716.0</v>
      </c>
      <c r="C230" s="35">
        <v>240986.0</v>
      </c>
      <c r="D230" s="35" t="s">
        <v>79</v>
      </c>
      <c r="E230" s="35">
        <v>1.0</v>
      </c>
      <c r="F230" s="36">
        <f t="shared" si="1"/>
        <v>1501</v>
      </c>
      <c r="G230" s="35">
        <v>0.0</v>
      </c>
      <c r="H230" s="36">
        <f t="shared" si="2"/>
        <v>1501</v>
      </c>
      <c r="I230" s="35" t="s">
        <v>62</v>
      </c>
      <c r="J230" s="35" t="s">
        <v>138</v>
      </c>
      <c r="K230" s="48" t="s">
        <v>829</v>
      </c>
      <c r="L230" s="39"/>
      <c r="M230" s="39"/>
      <c r="N230" s="35" t="s">
        <v>17</v>
      </c>
      <c r="O230" s="253" t="s">
        <v>887</v>
      </c>
      <c r="P230" s="61"/>
      <c r="Q230" s="61"/>
      <c r="R230" s="61"/>
      <c r="S230" s="61"/>
      <c r="T230" s="61"/>
      <c r="U230" s="80"/>
      <c r="V230" s="80"/>
      <c r="W230" s="80"/>
    </row>
    <row r="231">
      <c r="A231" s="34">
        <v>45705.0</v>
      </c>
      <c r="B231" s="34">
        <v>45713.0</v>
      </c>
      <c r="C231" s="35">
        <v>158013.0</v>
      </c>
      <c r="D231" s="35" t="s">
        <v>79</v>
      </c>
      <c r="E231" s="35">
        <v>29.0</v>
      </c>
      <c r="F231" s="36">
        <f t="shared" si="1"/>
        <v>1501</v>
      </c>
      <c r="G231" s="35">
        <v>24.0</v>
      </c>
      <c r="H231" s="36">
        <f t="shared" si="2"/>
        <v>1501</v>
      </c>
      <c r="I231" s="35" t="s">
        <v>39</v>
      </c>
      <c r="J231" s="35">
        <v>516.0</v>
      </c>
      <c r="K231" s="48" t="s">
        <v>824</v>
      </c>
      <c r="L231" s="35" t="s">
        <v>68</v>
      </c>
      <c r="M231" s="35" t="s">
        <v>721</v>
      </c>
      <c r="N231" s="35" t="s">
        <v>15</v>
      </c>
      <c r="O231" s="35" t="s">
        <v>888</v>
      </c>
      <c r="P231" s="61"/>
      <c r="Q231" s="61"/>
      <c r="R231" s="61"/>
      <c r="S231" s="61"/>
      <c r="T231" s="61"/>
      <c r="U231" s="80"/>
      <c r="V231" s="80"/>
      <c r="W231" s="80"/>
    </row>
    <row r="232">
      <c r="A232" s="34">
        <v>45705.0</v>
      </c>
      <c r="B232" s="34">
        <v>45716.0</v>
      </c>
      <c r="C232" s="35">
        <v>166684.0</v>
      </c>
      <c r="D232" s="35" t="s">
        <v>79</v>
      </c>
      <c r="E232" s="35">
        <v>24.0</v>
      </c>
      <c r="F232" s="36">
        <f t="shared" si="1"/>
        <v>1501</v>
      </c>
      <c r="G232" s="35">
        <v>22.0</v>
      </c>
      <c r="H232" s="36">
        <f t="shared" si="2"/>
        <v>1501</v>
      </c>
      <c r="I232" s="35" t="s">
        <v>67</v>
      </c>
      <c r="J232" s="35">
        <v>4012.0</v>
      </c>
      <c r="K232" s="48">
        <v>5000.0</v>
      </c>
      <c r="L232" s="39"/>
      <c r="M232" s="34">
        <v>45699.0</v>
      </c>
      <c r="N232" s="35" t="s">
        <v>17</v>
      </c>
      <c r="O232" s="39"/>
      <c r="P232" s="61"/>
      <c r="Q232" s="61"/>
      <c r="R232" s="61"/>
      <c r="S232" s="61"/>
      <c r="T232" s="61"/>
      <c r="U232" s="80"/>
      <c r="V232" s="80"/>
      <c r="W232" s="80"/>
    </row>
    <row r="233">
      <c r="A233" s="34">
        <v>45705.0</v>
      </c>
      <c r="B233" s="34">
        <v>45715.0</v>
      </c>
      <c r="C233" s="35">
        <v>193034.0</v>
      </c>
      <c r="D233" s="35" t="s">
        <v>79</v>
      </c>
      <c r="E233" s="35">
        <v>15.0</v>
      </c>
      <c r="F233" s="36">
        <f t="shared" si="1"/>
        <v>1501</v>
      </c>
      <c r="G233" s="35">
        <v>14.0</v>
      </c>
      <c r="H233" s="36">
        <f t="shared" si="2"/>
        <v>1501</v>
      </c>
      <c r="I233" s="35" t="s">
        <v>39</v>
      </c>
      <c r="J233" s="35">
        <v>504.0</v>
      </c>
      <c r="K233" s="48" t="s">
        <v>824</v>
      </c>
      <c r="L233" s="35" t="s">
        <v>54</v>
      </c>
      <c r="M233" s="34">
        <v>45715.0</v>
      </c>
      <c r="N233" s="35" t="s">
        <v>20</v>
      </c>
      <c r="O233" s="35" t="s">
        <v>889</v>
      </c>
      <c r="P233" s="61"/>
      <c r="Q233" s="61"/>
      <c r="R233" s="61"/>
      <c r="S233" s="61"/>
      <c r="T233" s="61"/>
      <c r="U233" s="80"/>
      <c r="V233" s="80"/>
      <c r="W233" s="80"/>
    </row>
    <row r="234">
      <c r="A234" s="34">
        <v>45705.0</v>
      </c>
      <c r="B234" s="34">
        <v>45716.0</v>
      </c>
      <c r="C234" s="35">
        <v>205824.0</v>
      </c>
      <c r="D234" s="35" t="s">
        <v>79</v>
      </c>
      <c r="E234" s="35">
        <v>13.0</v>
      </c>
      <c r="F234" s="36">
        <f t="shared" si="1"/>
        <v>1501</v>
      </c>
      <c r="G234" s="35">
        <v>11.0</v>
      </c>
      <c r="H234" s="36">
        <f t="shared" si="2"/>
        <v>1501</v>
      </c>
      <c r="I234" s="35" t="s">
        <v>39</v>
      </c>
      <c r="J234" s="35">
        <v>535.0</v>
      </c>
      <c r="K234" s="48">
        <v>8000.0</v>
      </c>
      <c r="L234" s="39"/>
      <c r="M234" s="34">
        <v>45699.0</v>
      </c>
      <c r="N234" s="35" t="s">
        <v>17</v>
      </c>
      <c r="O234" s="35" t="s">
        <v>890</v>
      </c>
      <c r="P234" s="61"/>
      <c r="Q234" s="61"/>
      <c r="R234" s="61"/>
      <c r="S234" s="61"/>
      <c r="T234" s="61"/>
      <c r="U234" s="80"/>
      <c r="V234" s="80"/>
      <c r="W234" s="80"/>
    </row>
    <row r="235">
      <c r="A235" s="34">
        <v>45705.0</v>
      </c>
      <c r="B235" s="34">
        <v>45707.0</v>
      </c>
      <c r="C235" s="35">
        <v>214760.0</v>
      </c>
      <c r="D235" s="35" t="s">
        <v>79</v>
      </c>
      <c r="E235" s="35">
        <v>11.0</v>
      </c>
      <c r="F235" s="36">
        <f t="shared" si="1"/>
        <v>1501</v>
      </c>
      <c r="G235" s="35">
        <v>8.0</v>
      </c>
      <c r="H235" s="36">
        <f t="shared" si="2"/>
        <v>1501</v>
      </c>
      <c r="I235" s="35" t="s">
        <v>39</v>
      </c>
      <c r="J235" s="35">
        <v>501.0</v>
      </c>
      <c r="K235" s="48">
        <v>19000.0</v>
      </c>
      <c r="L235" s="35" t="s">
        <v>54</v>
      </c>
      <c r="M235" s="34">
        <v>45707.0</v>
      </c>
      <c r="N235" s="35" t="s">
        <v>20</v>
      </c>
      <c r="O235" s="39"/>
      <c r="P235" s="61"/>
      <c r="Q235" s="61"/>
      <c r="R235" s="61"/>
      <c r="S235" s="61"/>
      <c r="T235" s="61"/>
      <c r="U235" s="80"/>
      <c r="V235" s="80"/>
      <c r="W235" s="80"/>
    </row>
    <row r="236">
      <c r="A236" s="34">
        <v>45705.0</v>
      </c>
      <c r="B236" s="34">
        <v>45710.0</v>
      </c>
      <c r="C236" s="35">
        <v>222835.0</v>
      </c>
      <c r="D236" s="35" t="s">
        <v>79</v>
      </c>
      <c r="E236" s="35">
        <v>7.0</v>
      </c>
      <c r="F236" s="36">
        <f t="shared" si="1"/>
        <v>1501</v>
      </c>
      <c r="G236" s="35">
        <v>6.0</v>
      </c>
      <c r="H236" s="36">
        <f t="shared" si="2"/>
        <v>1501</v>
      </c>
      <c r="I236" s="35" t="s">
        <v>39</v>
      </c>
      <c r="J236" s="35">
        <v>510.0</v>
      </c>
      <c r="K236" s="48">
        <v>6000.0</v>
      </c>
      <c r="L236" s="35" t="s">
        <v>54</v>
      </c>
      <c r="M236" s="34">
        <v>45710.0</v>
      </c>
      <c r="N236" s="35" t="s">
        <v>20</v>
      </c>
      <c r="O236" s="35" t="s">
        <v>45</v>
      </c>
      <c r="P236" s="61"/>
      <c r="Q236" s="61"/>
      <c r="R236" s="61"/>
      <c r="S236" s="61"/>
      <c r="T236" s="61"/>
      <c r="U236" s="80"/>
      <c r="V236" s="80"/>
      <c r="W236" s="80"/>
    </row>
    <row r="237">
      <c r="A237" s="34">
        <v>45705.0</v>
      </c>
      <c r="B237" s="34">
        <v>45716.0</v>
      </c>
      <c r="C237" s="35">
        <v>226031.0</v>
      </c>
      <c r="D237" s="35" t="s">
        <v>79</v>
      </c>
      <c r="E237" s="35">
        <v>6.0</v>
      </c>
      <c r="F237" s="36">
        <f t="shared" si="1"/>
        <v>1501</v>
      </c>
      <c r="G237" s="35">
        <v>5.0</v>
      </c>
      <c r="H237" s="36">
        <f t="shared" si="2"/>
        <v>1501</v>
      </c>
      <c r="I237" s="35" t="s">
        <v>39</v>
      </c>
      <c r="J237" s="35" t="s">
        <v>31</v>
      </c>
      <c r="K237" s="48" t="s">
        <v>824</v>
      </c>
      <c r="L237" s="39"/>
      <c r="M237" s="39"/>
      <c r="N237" s="35" t="s">
        <v>17</v>
      </c>
      <c r="O237" s="35" t="s">
        <v>891</v>
      </c>
      <c r="P237" s="61"/>
      <c r="Q237" s="61"/>
      <c r="R237" s="61"/>
      <c r="S237" s="61"/>
      <c r="T237" s="61"/>
      <c r="U237" s="80"/>
      <c r="V237" s="80"/>
      <c r="W237" s="80"/>
    </row>
    <row r="238">
      <c r="A238" s="34">
        <v>45705.0</v>
      </c>
      <c r="B238" s="34">
        <v>45715.0</v>
      </c>
      <c r="C238" s="35">
        <v>230306.0</v>
      </c>
      <c r="D238" s="35" t="s">
        <v>79</v>
      </c>
      <c r="E238" s="35">
        <v>8.0</v>
      </c>
      <c r="F238" s="36">
        <f t="shared" si="1"/>
        <v>1501</v>
      </c>
      <c r="G238" s="35">
        <v>4.0</v>
      </c>
      <c r="H238" s="36">
        <f t="shared" si="2"/>
        <v>1501</v>
      </c>
      <c r="I238" s="35" t="s">
        <v>39</v>
      </c>
      <c r="J238" s="35" t="s">
        <v>31</v>
      </c>
      <c r="K238" s="48" t="s">
        <v>824</v>
      </c>
      <c r="L238" s="35" t="s">
        <v>54</v>
      </c>
      <c r="M238" s="34">
        <v>45715.0</v>
      </c>
      <c r="N238" s="35" t="s">
        <v>20</v>
      </c>
      <c r="O238" s="39"/>
      <c r="P238" s="61"/>
      <c r="Q238" s="61"/>
      <c r="R238" s="61"/>
      <c r="S238" s="61"/>
      <c r="T238" s="61"/>
      <c r="U238" s="80"/>
      <c r="V238" s="80"/>
      <c r="W238" s="80"/>
    </row>
    <row r="239">
      <c r="A239" s="34">
        <v>45705.0</v>
      </c>
      <c r="B239" s="34">
        <v>45716.0</v>
      </c>
      <c r="C239" s="35">
        <v>232598.0</v>
      </c>
      <c r="D239" s="35" t="s">
        <v>79</v>
      </c>
      <c r="E239" s="35">
        <v>6.0</v>
      </c>
      <c r="F239" s="36">
        <f t="shared" si="1"/>
        <v>1501</v>
      </c>
      <c r="G239" s="35">
        <v>3.0</v>
      </c>
      <c r="H239" s="36">
        <f t="shared" si="2"/>
        <v>1501</v>
      </c>
      <c r="I239" s="35" t="s">
        <v>39</v>
      </c>
      <c r="J239" s="35" t="s">
        <v>31</v>
      </c>
      <c r="K239" s="48"/>
      <c r="L239" s="39"/>
      <c r="M239" s="39"/>
      <c r="N239" s="35" t="s">
        <v>17</v>
      </c>
      <c r="O239" s="39"/>
      <c r="P239" s="61"/>
      <c r="Q239" s="61"/>
      <c r="R239" s="61"/>
      <c r="S239" s="61"/>
      <c r="T239" s="61"/>
      <c r="U239" s="80"/>
      <c r="V239" s="80"/>
      <c r="W239" s="80"/>
    </row>
    <row r="240">
      <c r="A240" s="34">
        <v>45705.0</v>
      </c>
      <c r="B240" s="34">
        <v>45715.0</v>
      </c>
      <c r="C240" s="35">
        <v>234540.0</v>
      </c>
      <c r="D240" s="35" t="s">
        <v>79</v>
      </c>
      <c r="E240" s="35">
        <v>6.0</v>
      </c>
      <c r="F240" s="36">
        <f t="shared" si="1"/>
        <v>1501</v>
      </c>
      <c r="G240" s="35">
        <v>2.0</v>
      </c>
      <c r="H240" s="36">
        <f t="shared" si="2"/>
        <v>1501</v>
      </c>
      <c r="I240" s="35" t="s">
        <v>39</v>
      </c>
      <c r="J240" s="35" t="s">
        <v>31</v>
      </c>
      <c r="K240" s="48" t="s">
        <v>824</v>
      </c>
      <c r="L240" s="35" t="s">
        <v>70</v>
      </c>
      <c r="M240" s="34">
        <v>45715.0</v>
      </c>
      <c r="N240" s="35" t="s">
        <v>15</v>
      </c>
      <c r="O240" s="39"/>
      <c r="P240" s="61"/>
      <c r="Q240" s="61"/>
      <c r="R240" s="61"/>
      <c r="S240" s="61"/>
      <c r="T240" s="61"/>
      <c r="U240" s="80"/>
      <c r="V240" s="80"/>
      <c r="W240" s="80"/>
    </row>
    <row r="241">
      <c r="A241" s="34">
        <v>45705.0</v>
      </c>
      <c r="B241" s="34">
        <v>45716.0</v>
      </c>
      <c r="C241" s="35">
        <v>236260.0</v>
      </c>
      <c r="D241" s="35" t="s">
        <v>79</v>
      </c>
      <c r="E241" s="35">
        <v>3.0</v>
      </c>
      <c r="F241" s="36">
        <f t="shared" si="1"/>
        <v>1501</v>
      </c>
      <c r="G241" s="35">
        <v>2.0</v>
      </c>
      <c r="H241" s="36">
        <f t="shared" si="2"/>
        <v>1501</v>
      </c>
      <c r="I241" s="35" t="s">
        <v>39</v>
      </c>
      <c r="J241" s="35" t="s">
        <v>31</v>
      </c>
      <c r="K241" s="48" t="s">
        <v>824</v>
      </c>
      <c r="L241" s="39"/>
      <c r="M241" s="39"/>
      <c r="N241" s="35" t="s">
        <v>17</v>
      </c>
      <c r="O241" s="39"/>
      <c r="P241" s="61"/>
      <c r="Q241" s="61"/>
      <c r="R241" s="61"/>
      <c r="S241" s="61"/>
      <c r="T241" s="61"/>
      <c r="U241" s="80"/>
      <c r="V241" s="80"/>
      <c r="W241" s="80"/>
    </row>
    <row r="242">
      <c r="A242" s="34">
        <v>45705.0</v>
      </c>
      <c r="B242" s="34">
        <v>45716.0</v>
      </c>
      <c r="C242" s="35">
        <v>237588.0</v>
      </c>
      <c r="D242" s="35" t="s">
        <v>79</v>
      </c>
      <c r="E242" s="35">
        <v>3.0</v>
      </c>
      <c r="F242" s="36">
        <f t="shared" si="1"/>
        <v>1501</v>
      </c>
      <c r="G242" s="35">
        <v>1.0</v>
      </c>
      <c r="H242" s="36">
        <f t="shared" si="2"/>
        <v>1501</v>
      </c>
      <c r="I242" s="35" t="s">
        <v>62</v>
      </c>
      <c r="J242" s="35" t="s">
        <v>138</v>
      </c>
      <c r="K242" s="48" t="s">
        <v>829</v>
      </c>
      <c r="L242" s="39"/>
      <c r="M242" s="39"/>
      <c r="N242" s="35" t="s">
        <v>17</v>
      </c>
      <c r="O242" s="253" t="s">
        <v>892</v>
      </c>
      <c r="P242" s="61"/>
      <c r="Q242" s="61"/>
      <c r="R242" s="61"/>
      <c r="S242" s="61"/>
      <c r="T242" s="61"/>
      <c r="U242" s="80"/>
      <c r="V242" s="80"/>
      <c r="W242" s="80"/>
    </row>
    <row r="243">
      <c r="A243" s="34">
        <v>45705.0</v>
      </c>
      <c r="B243" s="34">
        <v>45715.0</v>
      </c>
      <c r="C243" s="35">
        <v>239937.0</v>
      </c>
      <c r="D243" s="35" t="s">
        <v>79</v>
      </c>
      <c r="E243" s="35">
        <v>13.0</v>
      </c>
      <c r="F243" s="36">
        <f t="shared" si="1"/>
        <v>1501</v>
      </c>
      <c r="G243" s="35">
        <v>0.0</v>
      </c>
      <c r="H243" s="36">
        <f t="shared" si="2"/>
        <v>1501</v>
      </c>
      <c r="I243" s="35" t="s">
        <v>39</v>
      </c>
      <c r="J243" s="35">
        <v>512.0</v>
      </c>
      <c r="K243" s="48" t="s">
        <v>829</v>
      </c>
      <c r="L243" s="35" t="s">
        <v>54</v>
      </c>
      <c r="M243" s="34">
        <v>45715.0</v>
      </c>
      <c r="N243" s="35" t="s">
        <v>20</v>
      </c>
      <c r="O243" s="39"/>
      <c r="P243" s="61"/>
      <c r="Q243" s="61"/>
      <c r="R243" s="61"/>
      <c r="S243" s="61"/>
      <c r="T243" s="61"/>
      <c r="U243" s="80"/>
      <c r="V243" s="80"/>
      <c r="W243" s="80"/>
    </row>
    <row r="244">
      <c r="A244" s="34">
        <v>45705.0</v>
      </c>
      <c r="B244" s="34">
        <v>45712.0</v>
      </c>
      <c r="C244" s="35">
        <v>241174.0</v>
      </c>
      <c r="D244" s="35" t="s">
        <v>79</v>
      </c>
      <c r="E244" s="35">
        <v>1.0</v>
      </c>
      <c r="F244" s="36">
        <f t="shared" si="1"/>
        <v>1501</v>
      </c>
      <c r="G244" s="35">
        <v>0.0</v>
      </c>
      <c r="H244" s="36">
        <f t="shared" si="2"/>
        <v>1501</v>
      </c>
      <c r="I244" s="35" t="s">
        <v>265</v>
      </c>
      <c r="J244" s="35" t="s">
        <v>31</v>
      </c>
      <c r="K244" s="48" t="s">
        <v>829</v>
      </c>
      <c r="L244" s="39"/>
      <c r="M244" s="35" t="s">
        <v>840</v>
      </c>
      <c r="N244" s="35" t="s">
        <v>23</v>
      </c>
      <c r="O244" s="35" t="s">
        <v>840</v>
      </c>
      <c r="P244" s="61"/>
      <c r="Q244" s="61"/>
      <c r="R244" s="61"/>
      <c r="S244" s="61"/>
      <c r="T244" s="61"/>
      <c r="U244" s="80"/>
      <c r="V244" s="80"/>
      <c r="W244" s="80"/>
    </row>
    <row r="245">
      <c r="A245" s="34">
        <v>45705.0</v>
      </c>
      <c r="B245" s="34">
        <v>45716.0</v>
      </c>
      <c r="C245" s="35">
        <v>241235.0</v>
      </c>
      <c r="D245" s="35" t="s">
        <v>79</v>
      </c>
      <c r="E245" s="35">
        <v>6.0</v>
      </c>
      <c r="F245" s="36">
        <f t="shared" si="1"/>
        <v>1501</v>
      </c>
      <c r="G245" s="35">
        <v>0.0</v>
      </c>
      <c r="H245" s="36">
        <f t="shared" si="2"/>
        <v>1501</v>
      </c>
      <c r="I245" s="35" t="s">
        <v>39</v>
      </c>
      <c r="J245" s="35" t="s">
        <v>31</v>
      </c>
      <c r="K245" s="48" t="s">
        <v>824</v>
      </c>
      <c r="L245" s="35" t="s">
        <v>54</v>
      </c>
      <c r="M245" s="34">
        <v>45716.0</v>
      </c>
      <c r="N245" s="35" t="s">
        <v>15</v>
      </c>
      <c r="O245" s="39"/>
      <c r="P245" s="61"/>
      <c r="Q245" s="61"/>
      <c r="R245" s="61"/>
      <c r="S245" s="61"/>
      <c r="T245" s="61"/>
      <c r="U245" s="80"/>
      <c r="V245" s="80"/>
      <c r="W245" s="80"/>
    </row>
    <row r="246">
      <c r="A246" s="34">
        <v>45705.0</v>
      </c>
      <c r="B246" s="34">
        <v>45716.0</v>
      </c>
      <c r="C246" s="35">
        <v>235285.0</v>
      </c>
      <c r="D246" s="35" t="s">
        <v>79</v>
      </c>
      <c r="E246" s="34">
        <v>45566.0</v>
      </c>
      <c r="F246" s="36">
        <f t="shared" si="1"/>
        <v>4</v>
      </c>
      <c r="G246" s="37">
        <v>45621.0</v>
      </c>
      <c r="H246" s="36">
        <f t="shared" si="2"/>
        <v>3</v>
      </c>
      <c r="I246" s="35" t="s">
        <v>43</v>
      </c>
      <c r="J246" s="35" t="s">
        <v>893</v>
      </c>
      <c r="K246" s="48">
        <v>12000.0</v>
      </c>
      <c r="L246" s="39"/>
      <c r="M246" s="37">
        <v>45656.0</v>
      </c>
      <c r="N246" s="35" t="s">
        <v>17</v>
      </c>
      <c r="O246" s="35" t="s">
        <v>894</v>
      </c>
      <c r="P246" s="61"/>
      <c r="Q246" s="61"/>
      <c r="R246" s="61"/>
      <c r="S246" s="61"/>
      <c r="T246" s="61"/>
      <c r="U246" s="80"/>
      <c r="V246" s="80"/>
      <c r="W246" s="80"/>
    </row>
    <row r="247">
      <c r="A247" s="34">
        <v>45705.0</v>
      </c>
      <c r="B247" s="34">
        <v>45712.0</v>
      </c>
      <c r="C247" s="35">
        <v>214763.0</v>
      </c>
      <c r="D247" s="35" t="s">
        <v>79</v>
      </c>
      <c r="E247" s="34">
        <v>45383.0</v>
      </c>
      <c r="F247" s="36">
        <f t="shared" si="1"/>
        <v>10</v>
      </c>
      <c r="G247" s="34">
        <v>45428.0</v>
      </c>
      <c r="H247" s="36">
        <f t="shared" si="2"/>
        <v>9</v>
      </c>
      <c r="I247" s="35" t="s">
        <v>62</v>
      </c>
      <c r="J247" s="35">
        <v>102.0</v>
      </c>
      <c r="K247" s="48" t="s">
        <v>829</v>
      </c>
      <c r="L247" s="35" t="s">
        <v>54</v>
      </c>
      <c r="M247" s="34">
        <v>45712.0</v>
      </c>
      <c r="N247" s="35" t="s">
        <v>20</v>
      </c>
      <c r="O247" s="35" t="s">
        <v>895</v>
      </c>
      <c r="P247" s="61"/>
      <c r="Q247" s="61"/>
      <c r="R247" s="61"/>
      <c r="S247" s="61"/>
      <c r="T247" s="61"/>
      <c r="U247" s="80"/>
      <c r="V247" s="80"/>
      <c r="W247" s="80"/>
    </row>
    <row r="248">
      <c r="A248" s="34">
        <v>45705.0</v>
      </c>
      <c r="B248" s="34">
        <v>45709.0</v>
      </c>
      <c r="C248" s="35">
        <v>165327.0</v>
      </c>
      <c r="D248" s="35" t="s">
        <v>79</v>
      </c>
      <c r="E248" s="34">
        <v>44986.0</v>
      </c>
      <c r="F248" s="36">
        <f t="shared" si="1"/>
        <v>23</v>
      </c>
      <c r="G248" s="34">
        <v>45009.0</v>
      </c>
      <c r="H248" s="36">
        <f t="shared" si="2"/>
        <v>23</v>
      </c>
      <c r="I248" s="35" t="s">
        <v>49</v>
      </c>
      <c r="J248" s="35" t="s">
        <v>401</v>
      </c>
      <c r="K248" s="48">
        <v>5000.0</v>
      </c>
      <c r="L248" s="35" t="s">
        <v>68</v>
      </c>
      <c r="M248" s="34">
        <v>45709.0</v>
      </c>
      <c r="N248" s="35" t="s">
        <v>21</v>
      </c>
      <c r="O248" s="35" t="s">
        <v>896</v>
      </c>
      <c r="P248" s="61"/>
      <c r="Q248" s="61"/>
      <c r="R248" s="61"/>
      <c r="S248" s="61"/>
      <c r="T248" s="61"/>
      <c r="U248" s="80"/>
      <c r="V248" s="80"/>
      <c r="W248" s="80"/>
    </row>
    <row r="249">
      <c r="A249" s="34">
        <v>45705.0</v>
      </c>
      <c r="B249" s="34">
        <v>45716.0</v>
      </c>
      <c r="C249" s="35">
        <v>213044.0</v>
      </c>
      <c r="D249" s="35" t="s">
        <v>79</v>
      </c>
      <c r="E249" s="34">
        <v>45292.0</v>
      </c>
      <c r="F249" s="36">
        <f t="shared" si="1"/>
        <v>13</v>
      </c>
      <c r="G249" s="34">
        <v>45415.0</v>
      </c>
      <c r="H249" s="36">
        <f t="shared" si="2"/>
        <v>9</v>
      </c>
      <c r="I249" s="35" t="s">
        <v>43</v>
      </c>
      <c r="J249" s="35" t="s">
        <v>31</v>
      </c>
      <c r="K249" s="48" t="s">
        <v>829</v>
      </c>
      <c r="L249" s="39"/>
      <c r="M249" s="39"/>
      <c r="N249" s="35" t="s">
        <v>17</v>
      </c>
      <c r="O249" s="39"/>
      <c r="P249" s="61"/>
      <c r="Q249" s="61"/>
      <c r="R249" s="61"/>
      <c r="S249" s="61"/>
      <c r="T249" s="61"/>
      <c r="U249" s="80"/>
      <c r="V249" s="80"/>
      <c r="W249" s="80"/>
    </row>
    <row r="250">
      <c r="A250" s="34">
        <v>45705.0</v>
      </c>
      <c r="B250" s="34">
        <v>45716.0</v>
      </c>
      <c r="C250" s="35">
        <v>219616.0</v>
      </c>
      <c r="D250" s="35" t="s">
        <v>79</v>
      </c>
      <c r="E250" s="34">
        <v>45261.0</v>
      </c>
      <c r="F250" s="36">
        <f t="shared" si="1"/>
        <v>14</v>
      </c>
      <c r="G250" s="34">
        <v>45470.0</v>
      </c>
      <c r="H250" s="36">
        <f t="shared" si="2"/>
        <v>8</v>
      </c>
      <c r="I250" s="35" t="s">
        <v>62</v>
      </c>
      <c r="J250" s="35" t="s">
        <v>63</v>
      </c>
      <c r="K250" s="48" t="s">
        <v>829</v>
      </c>
      <c r="L250" s="39"/>
      <c r="M250" s="39"/>
      <c r="N250" s="35" t="s">
        <v>17</v>
      </c>
      <c r="O250" s="35" t="s">
        <v>897</v>
      </c>
      <c r="P250" s="61"/>
      <c r="Q250" s="61"/>
      <c r="R250" s="61"/>
      <c r="S250" s="61"/>
      <c r="T250" s="61"/>
      <c r="U250" s="80"/>
      <c r="V250" s="80"/>
      <c r="W250" s="80"/>
    </row>
    <row r="251">
      <c r="A251" s="34">
        <v>45705.0</v>
      </c>
      <c r="B251" s="34">
        <v>45712.0</v>
      </c>
      <c r="C251" s="35">
        <v>216139.0</v>
      </c>
      <c r="D251" s="35" t="s">
        <v>79</v>
      </c>
      <c r="E251" s="34">
        <v>45383.0</v>
      </c>
      <c r="F251" s="36">
        <f t="shared" si="1"/>
        <v>10</v>
      </c>
      <c r="G251" s="34">
        <v>45440.0</v>
      </c>
      <c r="H251" s="36">
        <f t="shared" si="2"/>
        <v>9</v>
      </c>
      <c r="I251" s="35" t="s">
        <v>62</v>
      </c>
      <c r="J251" s="35">
        <v>102.0</v>
      </c>
      <c r="K251" s="48">
        <v>6000.0</v>
      </c>
      <c r="L251" s="35" t="s">
        <v>68</v>
      </c>
      <c r="M251" s="34">
        <v>45712.0</v>
      </c>
      <c r="N251" s="35" t="s">
        <v>20</v>
      </c>
      <c r="O251" s="35" t="s">
        <v>898</v>
      </c>
      <c r="P251" s="61"/>
      <c r="Q251" s="61"/>
      <c r="R251" s="61"/>
      <c r="S251" s="61"/>
      <c r="T251" s="61"/>
      <c r="U251" s="80"/>
      <c r="V251" s="80"/>
      <c r="W251" s="80"/>
    </row>
    <row r="252">
      <c r="A252" s="34">
        <v>45705.0</v>
      </c>
      <c r="B252" s="34">
        <v>45713.0</v>
      </c>
      <c r="C252" s="35">
        <v>226891.0</v>
      </c>
      <c r="D252" s="35" t="s">
        <v>79</v>
      </c>
      <c r="E252" s="34">
        <v>45413.0</v>
      </c>
      <c r="F252" s="36">
        <f t="shared" si="1"/>
        <v>9</v>
      </c>
      <c r="G252" s="34">
        <v>45565.0</v>
      </c>
      <c r="H252" s="36">
        <f t="shared" si="2"/>
        <v>4</v>
      </c>
      <c r="I252" s="35" t="s">
        <v>62</v>
      </c>
      <c r="J252" s="35">
        <v>102.0</v>
      </c>
      <c r="K252" s="48" t="s">
        <v>829</v>
      </c>
      <c r="L252" s="35" t="s">
        <v>54</v>
      </c>
      <c r="M252" s="34">
        <v>45713.0</v>
      </c>
      <c r="N252" s="35" t="s">
        <v>15</v>
      </c>
      <c r="O252" s="35" t="s">
        <v>899</v>
      </c>
      <c r="P252" s="61"/>
      <c r="Q252" s="61"/>
      <c r="R252" s="61"/>
      <c r="S252" s="61"/>
      <c r="T252" s="61"/>
      <c r="U252" s="80"/>
      <c r="V252" s="80"/>
      <c r="W252" s="80"/>
    </row>
    <row r="253">
      <c r="A253" s="34">
        <v>45705.0</v>
      </c>
      <c r="B253" s="34">
        <v>45712.0</v>
      </c>
      <c r="C253" s="35">
        <v>222752.0</v>
      </c>
      <c r="D253" s="35" t="s">
        <v>79</v>
      </c>
      <c r="E253" s="34">
        <v>45444.0</v>
      </c>
      <c r="F253" s="36">
        <f t="shared" si="1"/>
        <v>8</v>
      </c>
      <c r="G253" s="34">
        <v>45499.0</v>
      </c>
      <c r="H253" s="36">
        <f t="shared" si="2"/>
        <v>7</v>
      </c>
      <c r="I253" s="35" t="s">
        <v>62</v>
      </c>
      <c r="J253" s="35">
        <v>102.0</v>
      </c>
      <c r="K253" s="48" t="s">
        <v>829</v>
      </c>
      <c r="L253" s="35" t="s">
        <v>54</v>
      </c>
      <c r="M253" s="34">
        <v>45712.0</v>
      </c>
      <c r="N253" s="35" t="s">
        <v>15</v>
      </c>
      <c r="O253" s="35" t="s">
        <v>900</v>
      </c>
      <c r="P253" s="61"/>
      <c r="Q253" s="61"/>
      <c r="R253" s="61"/>
      <c r="S253" s="61"/>
      <c r="T253" s="61"/>
      <c r="U253" s="80"/>
      <c r="V253" s="80"/>
      <c r="W253" s="80"/>
    </row>
    <row r="254">
      <c r="A254" s="34">
        <v>45705.0</v>
      </c>
      <c r="B254" s="34">
        <v>45713.0</v>
      </c>
      <c r="C254" s="35">
        <v>233843.0</v>
      </c>
      <c r="D254" s="35" t="s">
        <v>79</v>
      </c>
      <c r="E254" s="34">
        <v>45505.0</v>
      </c>
      <c r="F254" s="36">
        <f t="shared" si="1"/>
        <v>6</v>
      </c>
      <c r="G254" s="37">
        <v>45607.0</v>
      </c>
      <c r="H254" s="36">
        <f t="shared" si="2"/>
        <v>3</v>
      </c>
      <c r="I254" s="35" t="s">
        <v>62</v>
      </c>
      <c r="J254" s="35">
        <v>102.0</v>
      </c>
      <c r="K254" s="48" t="s">
        <v>829</v>
      </c>
      <c r="L254" s="35" t="s">
        <v>54</v>
      </c>
      <c r="M254" s="34">
        <v>45713.0</v>
      </c>
      <c r="N254" s="35" t="s">
        <v>15</v>
      </c>
      <c r="O254" s="35" t="s">
        <v>901</v>
      </c>
      <c r="P254" s="61"/>
      <c r="Q254" s="61"/>
      <c r="R254" s="61"/>
      <c r="S254" s="61"/>
      <c r="T254" s="61"/>
      <c r="U254" s="80"/>
      <c r="V254" s="80"/>
      <c r="W254" s="80"/>
    </row>
    <row r="255">
      <c r="A255" s="34">
        <v>45705.0</v>
      </c>
      <c r="B255" s="34">
        <v>45713.0</v>
      </c>
      <c r="C255" s="35">
        <v>227720.0</v>
      </c>
      <c r="D255" s="35" t="s">
        <v>79</v>
      </c>
      <c r="E255" s="34">
        <v>45505.0</v>
      </c>
      <c r="F255" s="36">
        <f t="shared" si="1"/>
        <v>6</v>
      </c>
      <c r="G255" s="34">
        <v>45546.0</v>
      </c>
      <c r="H255" s="36">
        <f t="shared" si="2"/>
        <v>5</v>
      </c>
      <c r="I255" s="35" t="s">
        <v>62</v>
      </c>
      <c r="J255" s="35">
        <v>102.0</v>
      </c>
      <c r="K255" s="48" t="s">
        <v>829</v>
      </c>
      <c r="L255" s="35" t="s">
        <v>54</v>
      </c>
      <c r="M255" s="34">
        <v>45713.0</v>
      </c>
      <c r="N255" s="35" t="s">
        <v>15</v>
      </c>
      <c r="O255" s="35" t="s">
        <v>902</v>
      </c>
      <c r="P255" s="61"/>
      <c r="Q255" s="61"/>
      <c r="R255" s="61"/>
      <c r="S255" s="61"/>
      <c r="T255" s="61"/>
      <c r="U255" s="80"/>
      <c r="V255" s="80"/>
      <c r="W255" s="80"/>
    </row>
    <row r="256">
      <c r="A256" s="34">
        <v>45705.0</v>
      </c>
      <c r="B256" s="34">
        <v>45716.0</v>
      </c>
      <c r="C256" s="35">
        <v>229262.0</v>
      </c>
      <c r="D256" s="35" t="s">
        <v>79</v>
      </c>
      <c r="E256" s="34">
        <v>45505.0</v>
      </c>
      <c r="F256" s="36">
        <f t="shared" si="1"/>
        <v>6</v>
      </c>
      <c r="G256" s="34">
        <v>45562.0</v>
      </c>
      <c r="H256" s="36">
        <f t="shared" si="2"/>
        <v>5</v>
      </c>
      <c r="I256" s="35" t="s">
        <v>62</v>
      </c>
      <c r="J256" s="35" t="s">
        <v>903</v>
      </c>
      <c r="K256" s="48" t="s">
        <v>829</v>
      </c>
      <c r="L256" s="39"/>
      <c r="M256" s="39"/>
      <c r="N256" s="35" t="s">
        <v>17</v>
      </c>
      <c r="O256" s="253" t="s">
        <v>904</v>
      </c>
      <c r="P256" s="61"/>
      <c r="Q256" s="61"/>
      <c r="R256" s="61"/>
      <c r="S256" s="61"/>
      <c r="T256" s="61"/>
      <c r="U256" s="80"/>
      <c r="V256" s="80"/>
      <c r="W256" s="80"/>
    </row>
    <row r="257">
      <c r="A257" s="34">
        <v>45705.0</v>
      </c>
      <c r="B257" s="34">
        <v>45716.0</v>
      </c>
      <c r="C257" s="35">
        <v>222438.0</v>
      </c>
      <c r="D257" s="35" t="s">
        <v>79</v>
      </c>
      <c r="E257" s="34">
        <v>45536.0</v>
      </c>
      <c r="F257" s="36">
        <f t="shared" si="1"/>
        <v>5</v>
      </c>
      <c r="G257" s="34">
        <v>45679.0</v>
      </c>
      <c r="H257" s="36">
        <f t="shared" si="2"/>
        <v>1</v>
      </c>
      <c r="I257" s="35" t="s">
        <v>62</v>
      </c>
      <c r="J257" s="35" t="s">
        <v>138</v>
      </c>
      <c r="K257" s="48" t="s">
        <v>829</v>
      </c>
      <c r="L257" s="39"/>
      <c r="M257" s="39"/>
      <c r="N257" s="35" t="s">
        <v>17</v>
      </c>
      <c r="O257" s="253" t="s">
        <v>905</v>
      </c>
      <c r="P257" s="61"/>
      <c r="Q257" s="61"/>
      <c r="R257" s="61"/>
      <c r="S257" s="61"/>
      <c r="T257" s="61"/>
      <c r="U257" s="80"/>
      <c r="V257" s="80"/>
      <c r="W257" s="80"/>
    </row>
    <row r="258">
      <c r="A258" s="34">
        <v>45705.0</v>
      </c>
      <c r="B258" s="34">
        <v>45716.0</v>
      </c>
      <c r="C258" s="35">
        <v>239550.0</v>
      </c>
      <c r="D258" s="35" t="s">
        <v>79</v>
      </c>
      <c r="E258" s="34">
        <v>45566.0</v>
      </c>
      <c r="F258" s="36">
        <f t="shared" si="1"/>
        <v>4</v>
      </c>
      <c r="G258" s="34">
        <v>45672.0</v>
      </c>
      <c r="H258" s="36">
        <f t="shared" si="2"/>
        <v>1</v>
      </c>
      <c r="I258" s="35" t="s">
        <v>62</v>
      </c>
      <c r="J258" s="35" t="s">
        <v>138</v>
      </c>
      <c r="K258" s="48" t="s">
        <v>829</v>
      </c>
      <c r="L258" s="39"/>
      <c r="M258" s="39"/>
      <c r="N258" s="35" t="s">
        <v>17</v>
      </c>
      <c r="O258" s="252" t="s">
        <v>906</v>
      </c>
      <c r="P258" s="61"/>
      <c r="Q258" s="61"/>
      <c r="R258" s="61"/>
      <c r="S258" s="61"/>
      <c r="T258" s="61"/>
      <c r="U258" s="80"/>
      <c r="V258" s="80"/>
      <c r="W258" s="80"/>
    </row>
    <row r="259">
      <c r="A259" s="34">
        <v>45705.0</v>
      </c>
      <c r="B259" s="34">
        <v>45716.0</v>
      </c>
      <c r="C259" s="35">
        <v>231715.0</v>
      </c>
      <c r="D259" s="35" t="s">
        <v>73</v>
      </c>
      <c r="E259" s="34">
        <v>45536.0</v>
      </c>
      <c r="F259" s="36">
        <f t="shared" si="1"/>
        <v>5</v>
      </c>
      <c r="G259" s="37">
        <v>45586.0</v>
      </c>
      <c r="H259" s="36">
        <f t="shared" si="2"/>
        <v>4</v>
      </c>
      <c r="I259" s="35" t="s">
        <v>43</v>
      </c>
      <c r="J259" s="35" t="s">
        <v>31</v>
      </c>
      <c r="K259" s="48" t="s">
        <v>829</v>
      </c>
      <c r="L259" s="39"/>
      <c r="M259" s="39"/>
      <c r="N259" s="35" t="s">
        <v>17</v>
      </c>
      <c r="O259" s="39"/>
      <c r="P259" s="61"/>
      <c r="Q259" s="61"/>
      <c r="R259" s="61"/>
      <c r="S259" s="61"/>
      <c r="T259" s="61"/>
      <c r="U259" s="80"/>
      <c r="V259" s="80"/>
      <c r="W259" s="80"/>
    </row>
    <row r="260">
      <c r="A260" s="34">
        <v>45705.0</v>
      </c>
      <c r="B260" s="34">
        <v>45716.0</v>
      </c>
      <c r="C260" s="35">
        <v>217133.0</v>
      </c>
      <c r="D260" s="35" t="s">
        <v>73</v>
      </c>
      <c r="E260" s="34">
        <v>45413.0</v>
      </c>
      <c r="F260" s="36">
        <f t="shared" si="1"/>
        <v>9</v>
      </c>
      <c r="G260" s="34">
        <v>45450.0</v>
      </c>
      <c r="H260" s="36">
        <f t="shared" si="2"/>
        <v>8</v>
      </c>
      <c r="I260" s="35" t="s">
        <v>39</v>
      </c>
      <c r="J260" s="35">
        <v>512.0</v>
      </c>
      <c r="K260" s="48"/>
      <c r="L260" s="39"/>
      <c r="M260" s="35" t="s">
        <v>442</v>
      </c>
      <c r="N260" s="35" t="s">
        <v>17</v>
      </c>
      <c r="O260" s="157" t="s">
        <v>907</v>
      </c>
      <c r="P260" s="61"/>
      <c r="Q260" s="61"/>
      <c r="R260" s="61"/>
      <c r="S260" s="61"/>
      <c r="T260" s="61"/>
      <c r="U260" s="80"/>
      <c r="V260" s="80"/>
      <c r="W260" s="80"/>
    </row>
    <row r="261">
      <c r="A261" s="34">
        <v>45706.0</v>
      </c>
      <c r="B261" s="34">
        <v>45707.0</v>
      </c>
      <c r="C261" s="35">
        <v>183128.0</v>
      </c>
      <c r="D261" s="35" t="s">
        <v>73</v>
      </c>
      <c r="E261" s="34">
        <v>45017.0</v>
      </c>
      <c r="F261" s="36">
        <f t="shared" si="1"/>
        <v>22</v>
      </c>
      <c r="G261" s="34">
        <v>45161.0</v>
      </c>
      <c r="H261" s="36">
        <f t="shared" si="2"/>
        <v>18</v>
      </c>
      <c r="I261" s="35" t="s">
        <v>265</v>
      </c>
      <c r="J261" s="245">
        <v>4.5991273337E10</v>
      </c>
      <c r="K261" s="48">
        <v>6000.0</v>
      </c>
      <c r="L261" s="35" t="s">
        <v>54</v>
      </c>
      <c r="M261" s="34">
        <v>45707.0</v>
      </c>
      <c r="N261" s="35" t="s">
        <v>15</v>
      </c>
      <c r="O261" s="39"/>
      <c r="P261" s="61"/>
      <c r="Q261" s="61"/>
      <c r="R261" s="61"/>
      <c r="S261" s="61"/>
      <c r="T261" s="61"/>
      <c r="U261" s="80"/>
      <c r="V261" s="80"/>
      <c r="W261" s="80"/>
    </row>
    <row r="262">
      <c r="A262" s="34">
        <v>45705.0</v>
      </c>
      <c r="B262" s="34">
        <v>45716.0</v>
      </c>
      <c r="C262" s="35">
        <v>192940.0</v>
      </c>
      <c r="D262" s="35" t="s">
        <v>73</v>
      </c>
      <c r="E262" s="34">
        <v>45231.0</v>
      </c>
      <c r="F262" s="36">
        <f t="shared" si="1"/>
        <v>15</v>
      </c>
      <c r="G262" s="37">
        <v>45246.0</v>
      </c>
      <c r="H262" s="36">
        <f t="shared" si="2"/>
        <v>15</v>
      </c>
      <c r="I262" s="35" t="s">
        <v>39</v>
      </c>
      <c r="J262" s="35">
        <v>535.0</v>
      </c>
      <c r="K262" s="48">
        <v>4000.0</v>
      </c>
      <c r="L262" s="39"/>
      <c r="M262" s="34">
        <v>45680.0</v>
      </c>
      <c r="N262" s="35" t="s">
        <v>17</v>
      </c>
      <c r="O262" s="35" t="s">
        <v>908</v>
      </c>
      <c r="P262" s="61"/>
      <c r="Q262" s="61"/>
      <c r="R262" s="61"/>
      <c r="S262" s="61"/>
      <c r="T262" s="61"/>
      <c r="U262" s="80"/>
      <c r="V262" s="80"/>
      <c r="W262" s="80"/>
    </row>
    <row r="263">
      <c r="A263" s="34">
        <v>45705.0</v>
      </c>
      <c r="B263" s="34">
        <v>45716.0</v>
      </c>
      <c r="C263" s="35">
        <v>187807.0</v>
      </c>
      <c r="D263" s="35" t="s">
        <v>73</v>
      </c>
      <c r="E263" s="34">
        <v>45108.0</v>
      </c>
      <c r="F263" s="36">
        <f t="shared" si="1"/>
        <v>19</v>
      </c>
      <c r="G263" s="34">
        <v>45201.0</v>
      </c>
      <c r="H263" s="36">
        <f t="shared" si="2"/>
        <v>16</v>
      </c>
      <c r="I263" s="35" t="s">
        <v>39</v>
      </c>
      <c r="J263" s="35">
        <v>535.0</v>
      </c>
      <c r="K263" s="48" t="s">
        <v>824</v>
      </c>
      <c r="L263" s="39"/>
      <c r="M263" s="39"/>
      <c r="N263" s="35" t="s">
        <v>17</v>
      </c>
      <c r="O263" s="39"/>
      <c r="P263" s="61"/>
      <c r="Q263" s="61"/>
      <c r="R263" s="61"/>
      <c r="S263" s="61"/>
      <c r="T263" s="61"/>
      <c r="U263" s="80"/>
      <c r="V263" s="80"/>
      <c r="W263" s="80"/>
    </row>
    <row r="264">
      <c r="A264" s="34">
        <v>45705.0</v>
      </c>
      <c r="B264" s="34">
        <v>45716.0</v>
      </c>
      <c r="C264" s="35">
        <v>205425.0</v>
      </c>
      <c r="D264" s="35" t="s">
        <v>73</v>
      </c>
      <c r="E264" s="34">
        <v>45323.0</v>
      </c>
      <c r="F264" s="36">
        <f t="shared" si="1"/>
        <v>12</v>
      </c>
      <c r="G264" s="34">
        <v>45358.0</v>
      </c>
      <c r="H264" s="36">
        <f t="shared" si="2"/>
        <v>11</v>
      </c>
      <c r="I264" s="35" t="s">
        <v>39</v>
      </c>
      <c r="J264" s="35">
        <v>501.0</v>
      </c>
      <c r="K264" s="48" t="s">
        <v>824</v>
      </c>
      <c r="L264" s="35" t="s">
        <v>54</v>
      </c>
      <c r="M264" s="34">
        <v>45716.0</v>
      </c>
      <c r="N264" s="35" t="s">
        <v>20</v>
      </c>
      <c r="O264" s="39"/>
      <c r="P264" s="61"/>
      <c r="Q264" s="61"/>
      <c r="R264" s="61"/>
      <c r="S264" s="61"/>
      <c r="T264" s="61"/>
      <c r="U264" s="80"/>
      <c r="V264" s="80"/>
      <c r="W264" s="80"/>
    </row>
    <row r="265">
      <c r="A265" s="34">
        <v>45705.0</v>
      </c>
      <c r="B265" s="34">
        <v>45708.0</v>
      </c>
      <c r="C265" s="35">
        <v>218078.0</v>
      </c>
      <c r="D265" s="35" t="s">
        <v>73</v>
      </c>
      <c r="E265" s="34">
        <v>45323.0</v>
      </c>
      <c r="F265" s="36">
        <f t="shared" si="1"/>
        <v>12</v>
      </c>
      <c r="G265" s="34">
        <v>45460.0</v>
      </c>
      <c r="H265" s="36">
        <f t="shared" si="2"/>
        <v>8</v>
      </c>
      <c r="I265" s="35" t="s">
        <v>39</v>
      </c>
      <c r="J265" s="35">
        <v>502.0</v>
      </c>
      <c r="K265" s="48" t="s">
        <v>824</v>
      </c>
      <c r="L265" s="35" t="s">
        <v>54</v>
      </c>
      <c r="M265" s="34">
        <v>45708.0</v>
      </c>
      <c r="N265" s="35" t="s">
        <v>20</v>
      </c>
      <c r="O265" s="39"/>
      <c r="P265" s="61"/>
      <c r="Q265" s="61"/>
      <c r="R265" s="61"/>
      <c r="S265" s="61"/>
      <c r="T265" s="61"/>
      <c r="U265" s="80"/>
      <c r="V265" s="80"/>
      <c r="W265" s="80"/>
    </row>
    <row r="266">
      <c r="A266" s="34">
        <v>45705.0</v>
      </c>
      <c r="B266" s="34">
        <v>45716.0</v>
      </c>
      <c r="C266" s="35">
        <v>223756.0</v>
      </c>
      <c r="D266" s="35" t="s">
        <v>73</v>
      </c>
      <c r="E266" s="34">
        <v>45444.0</v>
      </c>
      <c r="F266" s="36">
        <f t="shared" si="1"/>
        <v>8</v>
      </c>
      <c r="G266" s="34">
        <v>45509.0</v>
      </c>
      <c r="H266" s="36">
        <f t="shared" si="2"/>
        <v>6</v>
      </c>
      <c r="I266" s="35" t="s">
        <v>39</v>
      </c>
      <c r="J266" s="35">
        <v>502.0</v>
      </c>
      <c r="K266" s="48" t="s">
        <v>824</v>
      </c>
      <c r="L266" s="35" t="s">
        <v>54</v>
      </c>
      <c r="M266" s="34">
        <v>45716.0</v>
      </c>
      <c r="N266" s="35" t="s">
        <v>20</v>
      </c>
      <c r="O266" s="39"/>
      <c r="P266" s="61"/>
      <c r="Q266" s="61"/>
      <c r="R266" s="61"/>
      <c r="S266" s="61"/>
      <c r="T266" s="61"/>
      <c r="U266" s="80"/>
      <c r="V266" s="80"/>
      <c r="W266" s="80"/>
    </row>
    <row r="267">
      <c r="A267" s="34">
        <v>45705.0</v>
      </c>
      <c r="B267" s="34">
        <v>45716.0</v>
      </c>
      <c r="C267" s="35">
        <v>226631.0</v>
      </c>
      <c r="D267" s="35" t="s">
        <v>73</v>
      </c>
      <c r="E267" s="34">
        <v>45474.0</v>
      </c>
      <c r="F267" s="36">
        <f t="shared" si="1"/>
        <v>7</v>
      </c>
      <c r="G267" s="34">
        <v>45535.0</v>
      </c>
      <c r="H267" s="36">
        <f t="shared" si="2"/>
        <v>5</v>
      </c>
      <c r="I267" s="35" t="s">
        <v>39</v>
      </c>
      <c r="J267" s="35">
        <v>501.0</v>
      </c>
      <c r="K267" s="48">
        <v>6000.0</v>
      </c>
      <c r="L267" s="35" t="s">
        <v>68</v>
      </c>
      <c r="M267" s="34">
        <v>45716.0</v>
      </c>
      <c r="N267" s="35" t="s">
        <v>20</v>
      </c>
      <c r="O267" s="39"/>
      <c r="P267" s="61"/>
      <c r="Q267" s="61"/>
      <c r="R267" s="61"/>
      <c r="S267" s="61"/>
      <c r="T267" s="61"/>
      <c r="U267" s="80"/>
      <c r="V267" s="80"/>
      <c r="W267" s="80"/>
    </row>
    <row r="268">
      <c r="A268" s="34">
        <v>45705.0</v>
      </c>
      <c r="B268" s="34">
        <v>45716.0</v>
      </c>
      <c r="C268" s="35">
        <v>230143.0</v>
      </c>
      <c r="D268" s="35" t="s">
        <v>73</v>
      </c>
      <c r="E268" s="34">
        <v>45505.0</v>
      </c>
      <c r="F268" s="36">
        <f t="shared" si="1"/>
        <v>6</v>
      </c>
      <c r="G268" s="34">
        <v>45572.0</v>
      </c>
      <c r="H268" s="36">
        <f t="shared" si="2"/>
        <v>4</v>
      </c>
      <c r="I268" s="35" t="s">
        <v>39</v>
      </c>
      <c r="J268" s="35" t="s">
        <v>31</v>
      </c>
      <c r="K268" s="48" t="s">
        <v>824</v>
      </c>
      <c r="L268" s="35" t="s">
        <v>54</v>
      </c>
      <c r="M268" s="34">
        <v>45716.0</v>
      </c>
      <c r="N268" s="35" t="s">
        <v>20</v>
      </c>
      <c r="O268" s="39"/>
      <c r="P268" s="61"/>
      <c r="Q268" s="61"/>
      <c r="R268" s="61"/>
      <c r="S268" s="61"/>
      <c r="T268" s="61"/>
      <c r="U268" s="80"/>
      <c r="V268" s="80"/>
      <c r="W268" s="80"/>
    </row>
    <row r="269">
      <c r="A269" s="34">
        <v>45705.0</v>
      </c>
      <c r="B269" s="34">
        <v>45716.0</v>
      </c>
      <c r="C269" s="35">
        <v>232655.0</v>
      </c>
      <c r="D269" s="35" t="s">
        <v>73</v>
      </c>
      <c r="E269" s="34">
        <v>45505.0</v>
      </c>
      <c r="F269" s="36">
        <f t="shared" si="1"/>
        <v>6</v>
      </c>
      <c r="G269" s="37">
        <v>45594.0</v>
      </c>
      <c r="H269" s="36">
        <f t="shared" si="2"/>
        <v>3</v>
      </c>
      <c r="I269" s="35" t="s">
        <v>39</v>
      </c>
      <c r="J269" s="35">
        <v>502.0</v>
      </c>
      <c r="K269" s="48">
        <v>12000.0</v>
      </c>
      <c r="L269" s="35" t="s">
        <v>68</v>
      </c>
      <c r="M269" s="34">
        <v>45716.0</v>
      </c>
      <c r="N269" s="35" t="s">
        <v>20</v>
      </c>
      <c r="O269" s="39"/>
      <c r="P269" s="61"/>
      <c r="Q269" s="61"/>
      <c r="R269" s="61"/>
      <c r="S269" s="61"/>
      <c r="T269" s="61"/>
      <c r="U269" s="80"/>
      <c r="V269" s="80"/>
      <c r="W269" s="80"/>
    </row>
    <row r="270">
      <c r="A270" s="34">
        <v>45705.0</v>
      </c>
      <c r="B270" s="34">
        <v>45716.0</v>
      </c>
      <c r="C270" s="35">
        <v>235583.0</v>
      </c>
      <c r="D270" s="35" t="s">
        <v>73</v>
      </c>
      <c r="E270" s="34">
        <v>45566.0</v>
      </c>
      <c r="F270" s="36">
        <f t="shared" si="1"/>
        <v>4</v>
      </c>
      <c r="G270" s="37">
        <v>45623.0</v>
      </c>
      <c r="H270" s="36">
        <f t="shared" si="2"/>
        <v>3</v>
      </c>
      <c r="I270" s="35" t="s">
        <v>39</v>
      </c>
      <c r="J270" s="35">
        <v>503.0</v>
      </c>
      <c r="K270" s="48" t="s">
        <v>824</v>
      </c>
      <c r="L270" s="39"/>
      <c r="M270" s="39"/>
      <c r="N270" s="35" t="s">
        <v>17</v>
      </c>
      <c r="O270" s="39"/>
      <c r="P270" s="61"/>
      <c r="Q270" s="61"/>
      <c r="R270" s="61"/>
      <c r="S270" s="61"/>
      <c r="T270" s="61"/>
      <c r="U270" s="80"/>
      <c r="V270" s="80"/>
      <c r="W270" s="80"/>
    </row>
    <row r="271">
      <c r="A271" s="34">
        <v>45705.0</v>
      </c>
      <c r="B271" s="34">
        <v>45716.0</v>
      </c>
      <c r="C271" s="35">
        <v>237308.0</v>
      </c>
      <c r="D271" s="35" t="s">
        <v>73</v>
      </c>
      <c r="E271" s="34">
        <v>45505.0</v>
      </c>
      <c r="F271" s="36">
        <f t="shared" si="1"/>
        <v>6</v>
      </c>
      <c r="G271" s="37">
        <v>45642.0</v>
      </c>
      <c r="H271" s="36">
        <f t="shared" si="2"/>
        <v>2</v>
      </c>
      <c r="I271" s="35" t="s">
        <v>39</v>
      </c>
      <c r="J271" s="35" t="s">
        <v>31</v>
      </c>
      <c r="K271" s="48" t="s">
        <v>824</v>
      </c>
      <c r="L271" s="35" t="s">
        <v>54</v>
      </c>
      <c r="M271" s="34">
        <v>45716.0</v>
      </c>
      <c r="N271" s="35" t="s">
        <v>20</v>
      </c>
      <c r="O271" s="39"/>
      <c r="P271" s="61"/>
      <c r="Q271" s="61"/>
      <c r="R271" s="61"/>
      <c r="S271" s="61"/>
      <c r="T271" s="61"/>
      <c r="U271" s="80"/>
      <c r="V271" s="80"/>
      <c r="W271" s="80"/>
    </row>
    <row r="272">
      <c r="A272" s="34">
        <v>45705.0</v>
      </c>
      <c r="B272" s="34">
        <v>45714.0</v>
      </c>
      <c r="C272" s="35">
        <v>238694.0</v>
      </c>
      <c r="D272" s="35" t="s">
        <v>73</v>
      </c>
      <c r="E272" s="34">
        <v>45566.0</v>
      </c>
      <c r="F272" s="36">
        <f t="shared" si="1"/>
        <v>4</v>
      </c>
      <c r="G272" s="34">
        <v>45665.0</v>
      </c>
      <c r="H272" s="36">
        <f t="shared" si="2"/>
        <v>1</v>
      </c>
      <c r="I272" s="35" t="s">
        <v>62</v>
      </c>
      <c r="J272" s="35">
        <v>120.0</v>
      </c>
      <c r="K272" s="48" t="s">
        <v>829</v>
      </c>
      <c r="L272" s="35" t="s">
        <v>54</v>
      </c>
      <c r="M272" s="34">
        <v>45714.0</v>
      </c>
      <c r="N272" s="35" t="s">
        <v>15</v>
      </c>
      <c r="O272" s="35" t="s">
        <v>909</v>
      </c>
      <c r="P272" s="61"/>
      <c r="Q272" s="61"/>
      <c r="R272" s="61"/>
      <c r="S272" s="61"/>
      <c r="T272" s="61"/>
      <c r="U272" s="80"/>
      <c r="V272" s="80"/>
      <c r="W272" s="80"/>
    </row>
    <row r="273">
      <c r="A273" s="34">
        <v>45705.0</v>
      </c>
      <c r="B273" s="34">
        <v>45716.0</v>
      </c>
      <c r="C273" s="35">
        <v>239717.0</v>
      </c>
      <c r="D273" s="35" t="s">
        <v>73</v>
      </c>
      <c r="E273" s="34">
        <v>45231.0</v>
      </c>
      <c r="F273" s="36">
        <f t="shared" si="1"/>
        <v>15</v>
      </c>
      <c r="G273" s="34">
        <v>45673.0</v>
      </c>
      <c r="H273" s="36">
        <f t="shared" si="2"/>
        <v>1</v>
      </c>
      <c r="I273" s="35" t="s">
        <v>39</v>
      </c>
      <c r="J273" s="35">
        <v>501.0</v>
      </c>
      <c r="K273" s="48" t="s">
        <v>824</v>
      </c>
      <c r="L273" s="35" t="s">
        <v>54</v>
      </c>
      <c r="M273" s="34">
        <v>45716.0</v>
      </c>
      <c r="N273" s="35" t="s">
        <v>15</v>
      </c>
      <c r="O273" s="39"/>
      <c r="P273" s="61"/>
      <c r="Q273" s="61"/>
      <c r="R273" s="61"/>
      <c r="S273" s="61"/>
      <c r="T273" s="61"/>
      <c r="U273" s="80"/>
      <c r="V273" s="80"/>
      <c r="W273" s="80"/>
    </row>
    <row r="274">
      <c r="A274" s="34">
        <v>45705.0</v>
      </c>
      <c r="B274" s="34">
        <v>45716.0</v>
      </c>
      <c r="C274" s="35">
        <v>240697.0</v>
      </c>
      <c r="D274" s="35" t="s">
        <v>73</v>
      </c>
      <c r="E274" s="34">
        <v>45597.0</v>
      </c>
      <c r="F274" s="36">
        <f t="shared" si="1"/>
        <v>3</v>
      </c>
      <c r="G274" s="34">
        <v>45684.0</v>
      </c>
      <c r="H274" s="36">
        <f t="shared" si="2"/>
        <v>1</v>
      </c>
      <c r="I274" s="35" t="s">
        <v>39</v>
      </c>
      <c r="J274" s="35" t="s">
        <v>31</v>
      </c>
      <c r="K274" s="48"/>
      <c r="L274" s="39"/>
      <c r="M274" s="39"/>
      <c r="N274" s="35" t="s">
        <v>17</v>
      </c>
      <c r="O274" s="39"/>
      <c r="P274" s="61"/>
      <c r="Q274" s="61"/>
      <c r="R274" s="61"/>
      <c r="S274" s="61"/>
      <c r="T274" s="61"/>
      <c r="U274" s="80"/>
      <c r="V274" s="80"/>
      <c r="W274" s="80"/>
    </row>
    <row r="275">
      <c r="A275" s="34">
        <v>45705.0</v>
      </c>
      <c r="B275" s="34">
        <v>45716.0</v>
      </c>
      <c r="C275" s="35">
        <v>241842.0</v>
      </c>
      <c r="D275" s="35" t="s">
        <v>73</v>
      </c>
      <c r="E275" s="34">
        <v>45627.0</v>
      </c>
      <c r="F275" s="36">
        <f t="shared" si="1"/>
        <v>2</v>
      </c>
      <c r="G275" s="34">
        <v>45692.0</v>
      </c>
      <c r="H275" s="36">
        <f t="shared" si="2"/>
        <v>0</v>
      </c>
      <c r="I275" s="35" t="s">
        <v>62</v>
      </c>
      <c r="J275" s="35" t="s">
        <v>910</v>
      </c>
      <c r="K275" s="48" t="s">
        <v>829</v>
      </c>
      <c r="L275" s="39"/>
      <c r="M275" s="35"/>
      <c r="N275" s="35" t="s">
        <v>17</v>
      </c>
      <c r="O275" s="252" t="s">
        <v>911</v>
      </c>
      <c r="P275" s="61"/>
      <c r="Q275" s="61"/>
      <c r="R275" s="61"/>
      <c r="S275" s="61"/>
      <c r="T275" s="61"/>
      <c r="U275" s="80"/>
      <c r="V275" s="80"/>
      <c r="W275" s="80"/>
    </row>
    <row r="276">
      <c r="A276" s="34">
        <v>45705.0</v>
      </c>
      <c r="B276" s="34">
        <v>45714.0</v>
      </c>
      <c r="C276" s="35">
        <v>223748.0</v>
      </c>
      <c r="D276" s="35" t="s">
        <v>73</v>
      </c>
      <c r="E276" s="34">
        <v>45444.0</v>
      </c>
      <c r="F276" s="36">
        <f t="shared" si="1"/>
        <v>8</v>
      </c>
      <c r="G276" s="34">
        <v>45509.0</v>
      </c>
      <c r="H276" s="36">
        <f t="shared" si="2"/>
        <v>6</v>
      </c>
      <c r="I276" s="35" t="s">
        <v>46</v>
      </c>
      <c r="J276" s="35">
        <v>401.0</v>
      </c>
      <c r="K276" s="48" t="s">
        <v>829</v>
      </c>
      <c r="L276" s="35" t="s">
        <v>54</v>
      </c>
      <c r="M276" s="34">
        <v>45714.0</v>
      </c>
      <c r="N276" s="35" t="s">
        <v>15</v>
      </c>
      <c r="O276" s="39"/>
      <c r="P276" s="61"/>
      <c r="Q276" s="61"/>
      <c r="R276" s="61"/>
      <c r="S276" s="61"/>
      <c r="T276" s="61"/>
      <c r="U276" s="80"/>
      <c r="V276" s="80"/>
      <c r="W276" s="80"/>
    </row>
    <row r="277">
      <c r="A277" s="34">
        <v>45705.0</v>
      </c>
      <c r="B277" s="34">
        <v>45716.0</v>
      </c>
      <c r="C277" s="35">
        <v>146501.0</v>
      </c>
      <c r="D277" s="35" t="s">
        <v>73</v>
      </c>
      <c r="E277" s="34">
        <v>44805.0</v>
      </c>
      <c r="F277" s="36">
        <f t="shared" si="1"/>
        <v>29</v>
      </c>
      <c r="G277" s="34">
        <v>44840.0</v>
      </c>
      <c r="H277" s="36">
        <f t="shared" si="2"/>
        <v>28</v>
      </c>
      <c r="I277" s="35" t="s">
        <v>43</v>
      </c>
      <c r="J277" s="35" t="s">
        <v>31</v>
      </c>
      <c r="K277" s="48" t="s">
        <v>829</v>
      </c>
      <c r="L277" s="39"/>
      <c r="M277" s="39"/>
      <c r="N277" s="35" t="s">
        <v>17</v>
      </c>
      <c r="O277" s="39"/>
      <c r="P277" s="61"/>
      <c r="Q277" s="61"/>
      <c r="R277" s="61"/>
      <c r="S277" s="61"/>
      <c r="T277" s="61"/>
      <c r="U277" s="80"/>
      <c r="V277" s="80"/>
      <c r="W277" s="80"/>
    </row>
    <row r="278">
      <c r="A278" s="34">
        <v>45705.0</v>
      </c>
      <c r="B278" s="34">
        <v>45712.0</v>
      </c>
      <c r="C278" s="35">
        <v>221749.0</v>
      </c>
      <c r="D278" s="35" t="s">
        <v>73</v>
      </c>
      <c r="E278" s="34">
        <v>45444.0</v>
      </c>
      <c r="F278" s="36">
        <f t="shared" si="1"/>
        <v>8</v>
      </c>
      <c r="G278" s="34">
        <v>45490.0</v>
      </c>
      <c r="H278" s="36">
        <f t="shared" si="2"/>
        <v>7</v>
      </c>
      <c r="I278" s="35" t="s">
        <v>62</v>
      </c>
      <c r="J278" s="35" t="s">
        <v>63</v>
      </c>
      <c r="K278" s="48">
        <v>18000.0</v>
      </c>
      <c r="L278" s="35" t="s">
        <v>68</v>
      </c>
      <c r="M278" s="34">
        <v>45712.0</v>
      </c>
      <c r="N278" s="35" t="s">
        <v>20</v>
      </c>
      <c r="O278" s="35" t="s">
        <v>912</v>
      </c>
      <c r="P278" s="61"/>
      <c r="Q278" s="61"/>
      <c r="R278" s="61"/>
      <c r="S278" s="61"/>
      <c r="T278" s="61"/>
      <c r="U278" s="80"/>
      <c r="V278" s="80"/>
      <c r="W278" s="80"/>
    </row>
    <row r="279">
      <c r="A279" s="34">
        <v>45705.0</v>
      </c>
      <c r="B279" s="34">
        <v>45716.0</v>
      </c>
      <c r="C279" s="35">
        <v>190219.0</v>
      </c>
      <c r="D279" s="35" t="s">
        <v>73</v>
      </c>
      <c r="E279" s="34">
        <v>45170.0</v>
      </c>
      <c r="F279" s="36">
        <f t="shared" si="1"/>
        <v>17</v>
      </c>
      <c r="G279" s="37">
        <v>45220.0</v>
      </c>
      <c r="H279" s="36">
        <f t="shared" si="2"/>
        <v>16</v>
      </c>
      <c r="I279" s="35" t="s">
        <v>62</v>
      </c>
      <c r="J279" s="35">
        <v>139.0</v>
      </c>
      <c r="K279" s="48" t="s">
        <v>829</v>
      </c>
      <c r="L279" s="39"/>
      <c r="M279" s="39"/>
      <c r="N279" s="35" t="s">
        <v>17</v>
      </c>
      <c r="O279" s="39"/>
      <c r="P279" s="61"/>
      <c r="Q279" s="61"/>
      <c r="R279" s="61"/>
      <c r="S279" s="61"/>
      <c r="T279" s="61"/>
      <c r="U279" s="80"/>
      <c r="V279" s="80"/>
      <c r="W279" s="80"/>
    </row>
    <row r="280">
      <c r="A280" s="34">
        <v>45705.0</v>
      </c>
      <c r="B280" s="34">
        <v>45716.0</v>
      </c>
      <c r="C280" s="35">
        <v>198200.0</v>
      </c>
      <c r="D280" s="35" t="s">
        <v>73</v>
      </c>
      <c r="E280" s="34">
        <v>45292.0</v>
      </c>
      <c r="F280" s="36">
        <f t="shared" si="1"/>
        <v>13</v>
      </c>
      <c r="G280" s="34">
        <v>45302.0</v>
      </c>
      <c r="H280" s="36">
        <f t="shared" si="2"/>
        <v>13</v>
      </c>
      <c r="I280" s="35" t="s">
        <v>43</v>
      </c>
      <c r="J280" s="35" t="s">
        <v>399</v>
      </c>
      <c r="K280" s="48" t="s">
        <v>829</v>
      </c>
      <c r="L280" s="39"/>
      <c r="M280" s="34">
        <v>45698.0</v>
      </c>
      <c r="N280" s="35" t="s">
        <v>17</v>
      </c>
      <c r="O280" s="35" t="s">
        <v>913</v>
      </c>
      <c r="P280" s="61"/>
      <c r="Q280" s="61"/>
      <c r="R280" s="61"/>
      <c r="S280" s="61"/>
      <c r="T280" s="61"/>
      <c r="U280" s="80"/>
      <c r="V280" s="80"/>
      <c r="W280" s="80"/>
    </row>
    <row r="281">
      <c r="A281" s="34">
        <v>45705.0</v>
      </c>
      <c r="B281" s="34">
        <v>45713.0</v>
      </c>
      <c r="C281" s="35">
        <v>215437.0</v>
      </c>
      <c r="D281" s="35" t="s">
        <v>73</v>
      </c>
      <c r="E281" s="34">
        <v>45352.0</v>
      </c>
      <c r="F281" s="36">
        <f t="shared" si="1"/>
        <v>11</v>
      </c>
      <c r="G281" s="34">
        <v>45434.0</v>
      </c>
      <c r="H281" s="36">
        <f t="shared" si="2"/>
        <v>9</v>
      </c>
      <c r="I281" s="35" t="s">
        <v>62</v>
      </c>
      <c r="J281" s="35">
        <v>106.0</v>
      </c>
      <c r="K281" s="48" t="s">
        <v>829</v>
      </c>
      <c r="L281" s="35" t="s">
        <v>54</v>
      </c>
      <c r="M281" s="34">
        <v>45713.0</v>
      </c>
      <c r="N281" s="35" t="s">
        <v>20</v>
      </c>
      <c r="O281" s="35" t="s">
        <v>914</v>
      </c>
      <c r="P281" s="61"/>
      <c r="Q281" s="61"/>
      <c r="R281" s="61"/>
      <c r="S281" s="61"/>
      <c r="T281" s="61"/>
      <c r="U281" s="80"/>
      <c r="V281" s="80"/>
      <c r="W281" s="80"/>
    </row>
    <row r="282">
      <c r="A282" s="34">
        <v>45705.0</v>
      </c>
      <c r="B282" s="34">
        <v>45712.0</v>
      </c>
      <c r="C282" s="35">
        <v>220681.0</v>
      </c>
      <c r="D282" s="35" t="s">
        <v>73</v>
      </c>
      <c r="E282" s="34">
        <v>45444.0</v>
      </c>
      <c r="F282" s="36">
        <f t="shared" si="1"/>
        <v>8</v>
      </c>
      <c r="G282" s="34">
        <v>45481.0</v>
      </c>
      <c r="H282" s="36">
        <f t="shared" si="2"/>
        <v>7</v>
      </c>
      <c r="I282" s="35" t="s">
        <v>62</v>
      </c>
      <c r="J282" s="35">
        <v>120.0</v>
      </c>
      <c r="K282" s="48" t="s">
        <v>829</v>
      </c>
      <c r="L282" s="35" t="s">
        <v>54</v>
      </c>
      <c r="M282" s="34">
        <v>45712.0</v>
      </c>
      <c r="N282" s="35" t="s">
        <v>15</v>
      </c>
      <c r="O282" s="35" t="s">
        <v>915</v>
      </c>
      <c r="P282" s="61"/>
      <c r="Q282" s="61"/>
      <c r="R282" s="61"/>
      <c r="S282" s="61"/>
      <c r="T282" s="61"/>
      <c r="U282" s="80"/>
      <c r="V282" s="80"/>
      <c r="W282" s="80"/>
    </row>
    <row r="283">
      <c r="A283" s="34">
        <v>45705.0</v>
      </c>
      <c r="B283" s="34">
        <v>45716.0</v>
      </c>
      <c r="C283" s="35">
        <v>220653.0</v>
      </c>
      <c r="D283" s="35" t="s">
        <v>73</v>
      </c>
      <c r="E283" s="34">
        <v>45474.0</v>
      </c>
      <c r="F283" s="36">
        <f t="shared" si="1"/>
        <v>7</v>
      </c>
      <c r="G283" s="34">
        <v>45481.0</v>
      </c>
      <c r="H283" s="36">
        <f t="shared" si="2"/>
        <v>7</v>
      </c>
      <c r="I283" s="35" t="s">
        <v>49</v>
      </c>
      <c r="J283" s="35" t="s">
        <v>405</v>
      </c>
      <c r="K283" s="48" t="s">
        <v>829</v>
      </c>
      <c r="L283" s="39"/>
      <c r="M283" s="34">
        <v>45681.0</v>
      </c>
      <c r="N283" s="35" t="s">
        <v>17</v>
      </c>
      <c r="O283" s="39"/>
      <c r="P283" s="61"/>
      <c r="Q283" s="61"/>
      <c r="R283" s="61"/>
      <c r="S283" s="61"/>
      <c r="T283" s="61"/>
      <c r="U283" s="80"/>
      <c r="V283" s="80"/>
      <c r="W283" s="80"/>
    </row>
    <row r="284">
      <c r="A284" s="34">
        <v>45705.0</v>
      </c>
      <c r="B284" s="34">
        <v>45716.0</v>
      </c>
      <c r="C284" s="35">
        <v>226244.0</v>
      </c>
      <c r="D284" s="35" t="s">
        <v>73</v>
      </c>
      <c r="E284" s="34">
        <v>45505.0</v>
      </c>
      <c r="F284" s="36">
        <f t="shared" si="1"/>
        <v>6</v>
      </c>
      <c r="G284" s="34">
        <v>45531.0</v>
      </c>
      <c r="H284" s="36">
        <f t="shared" si="2"/>
        <v>6</v>
      </c>
      <c r="I284" s="35" t="s">
        <v>49</v>
      </c>
      <c r="J284" s="35" t="s">
        <v>148</v>
      </c>
      <c r="K284" s="48">
        <v>4500.0</v>
      </c>
      <c r="L284" s="39"/>
      <c r="M284" s="34">
        <v>45716.0</v>
      </c>
      <c r="N284" s="35" t="s">
        <v>16</v>
      </c>
      <c r="O284" s="35" t="s">
        <v>709</v>
      </c>
      <c r="P284" s="61"/>
      <c r="Q284" s="61"/>
      <c r="R284" s="61"/>
      <c r="S284" s="61"/>
      <c r="T284" s="61"/>
      <c r="U284" s="80"/>
      <c r="V284" s="80"/>
      <c r="W284" s="80"/>
    </row>
    <row r="285">
      <c r="A285" s="34">
        <v>45705.0</v>
      </c>
      <c r="B285" s="34">
        <v>45716.0</v>
      </c>
      <c r="C285" s="35">
        <v>236521.0</v>
      </c>
      <c r="D285" s="35" t="s">
        <v>73</v>
      </c>
      <c r="E285" s="34">
        <v>45536.0</v>
      </c>
      <c r="F285" s="36">
        <f t="shared" si="1"/>
        <v>5</v>
      </c>
      <c r="G285" s="37">
        <v>45636.0</v>
      </c>
      <c r="H285" s="36">
        <f t="shared" si="2"/>
        <v>2</v>
      </c>
      <c r="I285" s="35" t="s">
        <v>49</v>
      </c>
      <c r="J285" s="35" t="s">
        <v>31</v>
      </c>
      <c r="K285" s="48" t="s">
        <v>829</v>
      </c>
      <c r="L285" s="39"/>
      <c r="M285" s="39"/>
      <c r="N285" s="35" t="s">
        <v>17</v>
      </c>
      <c r="O285" s="39"/>
      <c r="P285" s="61"/>
      <c r="Q285" s="61"/>
      <c r="R285" s="61"/>
      <c r="S285" s="61"/>
      <c r="T285" s="61"/>
      <c r="U285" s="80"/>
      <c r="V285" s="80"/>
      <c r="W285" s="80"/>
    </row>
    <row r="286">
      <c r="A286" s="34">
        <v>45705.0</v>
      </c>
      <c r="B286" s="34">
        <v>45716.0</v>
      </c>
      <c r="C286" s="35">
        <v>228960.0</v>
      </c>
      <c r="D286" s="35" t="s">
        <v>81</v>
      </c>
      <c r="E286" s="34">
        <v>45536.0</v>
      </c>
      <c r="F286" s="36">
        <f t="shared" si="1"/>
        <v>5</v>
      </c>
      <c r="G286" s="34">
        <v>45562.0</v>
      </c>
      <c r="H286" s="36">
        <f t="shared" si="2"/>
        <v>5</v>
      </c>
      <c r="I286" s="35" t="s">
        <v>43</v>
      </c>
      <c r="J286" s="35" t="s">
        <v>80</v>
      </c>
      <c r="K286" s="48" t="s">
        <v>824</v>
      </c>
      <c r="L286" s="39"/>
      <c r="M286" s="34">
        <v>45695.0</v>
      </c>
      <c r="N286" s="35" t="s">
        <v>17</v>
      </c>
      <c r="O286" s="39"/>
      <c r="P286" s="61"/>
      <c r="Q286" s="61"/>
      <c r="R286" s="61"/>
      <c r="S286" s="61"/>
      <c r="T286" s="61"/>
      <c r="U286" s="80"/>
      <c r="V286" s="80"/>
      <c r="W286" s="80"/>
    </row>
    <row r="287">
      <c r="A287" s="34">
        <v>45705.0</v>
      </c>
      <c r="B287" s="34">
        <v>45716.0</v>
      </c>
      <c r="C287" s="35">
        <v>229835.0</v>
      </c>
      <c r="D287" s="35" t="s">
        <v>81</v>
      </c>
      <c r="E287" s="34">
        <v>45536.0</v>
      </c>
      <c r="F287" s="36">
        <f t="shared" si="1"/>
        <v>5</v>
      </c>
      <c r="G287" s="37">
        <v>45609.0</v>
      </c>
      <c r="H287" s="36">
        <f t="shared" si="2"/>
        <v>3</v>
      </c>
      <c r="I287" s="35" t="s">
        <v>265</v>
      </c>
      <c r="J287" s="35" t="s">
        <v>31</v>
      </c>
      <c r="K287" s="48" t="s">
        <v>829</v>
      </c>
      <c r="L287" s="39"/>
      <c r="M287" s="39"/>
      <c r="N287" s="35" t="s">
        <v>17</v>
      </c>
      <c r="O287" s="39"/>
      <c r="P287" s="61"/>
      <c r="Q287" s="61"/>
      <c r="R287" s="61"/>
      <c r="S287" s="61"/>
      <c r="T287" s="61"/>
      <c r="U287" s="80"/>
      <c r="V287" s="80"/>
      <c r="W287" s="80"/>
    </row>
    <row r="288">
      <c r="A288" s="34">
        <v>45705.0</v>
      </c>
      <c r="B288" s="34">
        <v>45716.0</v>
      </c>
      <c r="C288" s="35">
        <v>182620.0</v>
      </c>
      <c r="D288" s="35" t="s">
        <v>81</v>
      </c>
      <c r="E288" s="34">
        <v>45139.0</v>
      </c>
      <c r="F288" s="36">
        <f t="shared" si="1"/>
        <v>18</v>
      </c>
      <c r="G288" s="34">
        <v>45156.0</v>
      </c>
      <c r="H288" s="36">
        <f t="shared" si="2"/>
        <v>18</v>
      </c>
      <c r="I288" s="35" t="s">
        <v>49</v>
      </c>
      <c r="J288" s="35">
        <v>201.0</v>
      </c>
      <c r="K288" s="48">
        <v>5000.0</v>
      </c>
      <c r="L288" s="39"/>
      <c r="M288" s="34">
        <v>45691.0</v>
      </c>
      <c r="N288" s="35" t="s">
        <v>17</v>
      </c>
      <c r="O288" s="39"/>
      <c r="P288" s="61"/>
      <c r="Q288" s="61"/>
      <c r="R288" s="61"/>
      <c r="S288" s="61"/>
      <c r="T288" s="61"/>
      <c r="U288" s="80"/>
      <c r="V288" s="80"/>
      <c r="W288" s="80"/>
    </row>
    <row r="289">
      <c r="A289" s="34">
        <v>45705.0</v>
      </c>
      <c r="B289" s="34">
        <v>45716.0</v>
      </c>
      <c r="C289" s="35">
        <v>203241.0</v>
      </c>
      <c r="D289" s="35" t="s">
        <v>81</v>
      </c>
      <c r="E289" s="34">
        <v>45323.0</v>
      </c>
      <c r="F289" s="36">
        <f t="shared" si="1"/>
        <v>12</v>
      </c>
      <c r="G289" s="34">
        <v>45348.0</v>
      </c>
      <c r="H289" s="36">
        <f t="shared" si="2"/>
        <v>12</v>
      </c>
      <c r="I289" s="35" t="s">
        <v>265</v>
      </c>
      <c r="J289" s="35">
        <v>41.0</v>
      </c>
      <c r="K289" s="48">
        <v>3000.0</v>
      </c>
      <c r="L289" s="39"/>
      <c r="M289" s="37">
        <v>46018.0</v>
      </c>
      <c r="N289" s="35" t="s">
        <v>17</v>
      </c>
      <c r="O289" s="39"/>
      <c r="P289" s="61"/>
      <c r="Q289" s="61"/>
      <c r="R289" s="61"/>
      <c r="S289" s="61"/>
      <c r="T289" s="61"/>
      <c r="U289" s="80"/>
      <c r="V289" s="80"/>
      <c r="W289" s="80"/>
    </row>
    <row r="290">
      <c r="A290" s="34">
        <v>45705.0</v>
      </c>
      <c r="B290" s="34">
        <v>45707.0</v>
      </c>
      <c r="C290" s="35">
        <v>210024.0</v>
      </c>
      <c r="D290" s="35" t="s">
        <v>81</v>
      </c>
      <c r="E290" s="34">
        <v>45383.0</v>
      </c>
      <c r="F290" s="36">
        <f t="shared" si="1"/>
        <v>10</v>
      </c>
      <c r="G290" s="34">
        <v>45393.0</v>
      </c>
      <c r="H290" s="36">
        <f t="shared" si="2"/>
        <v>10</v>
      </c>
      <c r="I290" s="35" t="s">
        <v>62</v>
      </c>
      <c r="J290" s="35" t="s">
        <v>31</v>
      </c>
      <c r="K290" s="48" t="s">
        <v>829</v>
      </c>
      <c r="L290" s="39"/>
      <c r="M290" s="39"/>
      <c r="N290" s="35" t="s">
        <v>21</v>
      </c>
      <c r="O290" s="39"/>
      <c r="P290" s="61"/>
      <c r="Q290" s="61"/>
      <c r="R290" s="61"/>
      <c r="S290" s="61"/>
      <c r="T290" s="61"/>
      <c r="U290" s="80"/>
      <c r="V290" s="80"/>
      <c r="W290" s="80"/>
    </row>
    <row r="291">
      <c r="A291" s="34">
        <v>45705.0</v>
      </c>
      <c r="B291" s="34">
        <v>45716.0</v>
      </c>
      <c r="C291" s="35">
        <v>226198.0</v>
      </c>
      <c r="D291" s="35" t="s">
        <v>81</v>
      </c>
      <c r="E291" s="34">
        <v>45505.0</v>
      </c>
      <c r="F291" s="36">
        <f t="shared" si="1"/>
        <v>6</v>
      </c>
      <c r="G291" s="34">
        <v>45537.0</v>
      </c>
      <c r="H291" s="36">
        <f t="shared" si="2"/>
        <v>5</v>
      </c>
      <c r="I291" s="35" t="s">
        <v>265</v>
      </c>
      <c r="J291" s="35" t="s">
        <v>138</v>
      </c>
      <c r="K291" s="48" t="s">
        <v>829</v>
      </c>
      <c r="L291" s="39"/>
      <c r="M291" s="39"/>
      <c r="N291" s="35" t="s">
        <v>17</v>
      </c>
      <c r="O291" s="39"/>
      <c r="P291" s="61"/>
      <c r="Q291" s="61"/>
      <c r="R291" s="61"/>
      <c r="S291" s="61"/>
      <c r="T291" s="61"/>
      <c r="U291" s="80"/>
      <c r="V291" s="80"/>
      <c r="W291" s="80"/>
    </row>
    <row r="292">
      <c r="A292" s="34">
        <v>45705.0</v>
      </c>
      <c r="B292" s="34">
        <v>45716.0</v>
      </c>
      <c r="C292" s="35">
        <v>235682.0</v>
      </c>
      <c r="D292" s="35" t="s">
        <v>81</v>
      </c>
      <c r="E292" s="34">
        <v>45352.0</v>
      </c>
      <c r="F292" s="36">
        <f t="shared" si="1"/>
        <v>11</v>
      </c>
      <c r="G292" s="34">
        <v>45628.0</v>
      </c>
      <c r="H292" s="36">
        <f t="shared" si="2"/>
        <v>2</v>
      </c>
      <c r="I292" s="35" t="s">
        <v>43</v>
      </c>
      <c r="J292" s="35" t="s">
        <v>138</v>
      </c>
      <c r="K292" s="48" t="s">
        <v>829</v>
      </c>
      <c r="L292" s="39"/>
      <c r="M292" s="39"/>
      <c r="N292" s="35" t="s">
        <v>17</v>
      </c>
      <c r="O292" s="39"/>
      <c r="P292" s="61"/>
      <c r="Q292" s="61"/>
      <c r="R292" s="61"/>
      <c r="S292" s="61"/>
      <c r="T292" s="61"/>
      <c r="U292" s="80"/>
      <c r="V292" s="80"/>
      <c r="W292" s="80"/>
    </row>
    <row r="293">
      <c r="A293" s="34">
        <v>45705.0</v>
      </c>
      <c r="B293" s="34">
        <v>45714.0</v>
      </c>
      <c r="C293" s="35">
        <v>239047.0</v>
      </c>
      <c r="D293" s="35" t="s">
        <v>81</v>
      </c>
      <c r="E293" s="34">
        <v>45566.0</v>
      </c>
      <c r="F293" s="36">
        <f t="shared" si="1"/>
        <v>4</v>
      </c>
      <c r="G293" s="34">
        <v>45667.0</v>
      </c>
      <c r="H293" s="36">
        <f t="shared" si="2"/>
        <v>1</v>
      </c>
      <c r="I293" s="35" t="s">
        <v>62</v>
      </c>
      <c r="J293" s="35">
        <v>102.0</v>
      </c>
      <c r="K293" s="48" t="s">
        <v>829</v>
      </c>
      <c r="L293" s="35" t="s">
        <v>54</v>
      </c>
      <c r="M293" s="34">
        <v>45714.0</v>
      </c>
      <c r="N293" s="35" t="s">
        <v>15</v>
      </c>
      <c r="O293" s="35" t="s">
        <v>916</v>
      </c>
      <c r="P293" s="61"/>
      <c r="Q293" s="61"/>
      <c r="R293" s="61"/>
      <c r="S293" s="61"/>
      <c r="T293" s="61"/>
      <c r="U293" s="80"/>
      <c r="V293" s="80"/>
      <c r="W293" s="80"/>
    </row>
    <row r="294">
      <c r="A294" s="34">
        <v>45705.0</v>
      </c>
      <c r="B294" s="34">
        <v>45716.0</v>
      </c>
      <c r="C294" s="35">
        <v>236719.0</v>
      </c>
      <c r="D294" s="35" t="s">
        <v>81</v>
      </c>
      <c r="E294" s="34">
        <v>45566.0</v>
      </c>
      <c r="F294" s="36">
        <f t="shared" si="1"/>
        <v>4</v>
      </c>
      <c r="G294" s="37">
        <v>45636.0</v>
      </c>
      <c r="H294" s="36">
        <f t="shared" si="2"/>
        <v>2</v>
      </c>
      <c r="I294" s="35" t="s">
        <v>49</v>
      </c>
      <c r="J294" s="35" t="s">
        <v>138</v>
      </c>
      <c r="K294" s="48" t="s">
        <v>829</v>
      </c>
      <c r="L294" s="39"/>
      <c r="M294" s="39"/>
      <c r="N294" s="35" t="s">
        <v>17</v>
      </c>
      <c r="O294" s="39"/>
      <c r="P294" s="61"/>
      <c r="Q294" s="61"/>
      <c r="R294" s="61"/>
      <c r="S294" s="61"/>
      <c r="T294" s="61"/>
      <c r="U294" s="80"/>
      <c r="V294" s="80"/>
      <c r="W294" s="80"/>
    </row>
    <row r="295">
      <c r="A295" s="34">
        <v>45705.0</v>
      </c>
      <c r="B295" s="34">
        <v>45714.0</v>
      </c>
      <c r="C295" s="35">
        <v>224059.0</v>
      </c>
      <c r="D295" s="35" t="s">
        <v>81</v>
      </c>
      <c r="E295" s="34">
        <v>45474.0</v>
      </c>
      <c r="F295" s="36">
        <f t="shared" si="1"/>
        <v>7</v>
      </c>
      <c r="G295" s="34">
        <v>45510.0</v>
      </c>
      <c r="H295" s="36">
        <f t="shared" si="2"/>
        <v>6</v>
      </c>
      <c r="I295" s="35" t="s">
        <v>46</v>
      </c>
      <c r="J295" s="35">
        <v>402.0</v>
      </c>
      <c r="K295" s="48">
        <v>4000.0</v>
      </c>
      <c r="L295" s="35" t="s">
        <v>68</v>
      </c>
      <c r="M295" s="34">
        <v>45714.0</v>
      </c>
      <c r="N295" s="35" t="s">
        <v>20</v>
      </c>
      <c r="O295" s="39"/>
      <c r="P295" s="61"/>
      <c r="Q295" s="61"/>
      <c r="R295" s="61"/>
      <c r="S295" s="61"/>
      <c r="T295" s="61"/>
      <c r="U295" s="80"/>
      <c r="V295" s="80"/>
      <c r="W295" s="80"/>
    </row>
    <row r="296">
      <c r="A296" s="34">
        <v>45705.0</v>
      </c>
      <c r="B296" s="34">
        <v>45708.0</v>
      </c>
      <c r="C296" s="35">
        <v>216481.0</v>
      </c>
      <c r="D296" s="35" t="s">
        <v>81</v>
      </c>
      <c r="E296" s="34">
        <v>45383.0</v>
      </c>
      <c r="F296" s="36">
        <f t="shared" si="1"/>
        <v>10</v>
      </c>
      <c r="G296" s="34">
        <v>45464.0</v>
      </c>
      <c r="H296" s="36">
        <f t="shared" si="2"/>
        <v>8</v>
      </c>
      <c r="I296" s="35" t="s">
        <v>39</v>
      </c>
      <c r="J296" s="35">
        <v>514.0</v>
      </c>
      <c r="K296" s="48">
        <v>7128.79</v>
      </c>
      <c r="L296" s="35" t="s">
        <v>54</v>
      </c>
      <c r="M296" s="34">
        <v>45708.0</v>
      </c>
      <c r="N296" s="35" t="s">
        <v>20</v>
      </c>
      <c r="O296" s="39"/>
      <c r="P296" s="61"/>
      <c r="Q296" s="61"/>
      <c r="R296" s="61"/>
      <c r="S296" s="61"/>
      <c r="T296" s="61"/>
      <c r="U296" s="80"/>
      <c r="V296" s="80"/>
      <c r="W296" s="80"/>
    </row>
    <row r="297">
      <c r="A297" s="34">
        <v>45705.0</v>
      </c>
      <c r="B297" s="34">
        <v>45716.0</v>
      </c>
      <c r="C297" s="35">
        <v>194860.0</v>
      </c>
      <c r="D297" s="35" t="s">
        <v>81</v>
      </c>
      <c r="E297" s="34">
        <v>45231.0</v>
      </c>
      <c r="F297" s="36">
        <f t="shared" si="1"/>
        <v>15</v>
      </c>
      <c r="G297" s="34">
        <v>45265.0</v>
      </c>
      <c r="H297" s="36">
        <f t="shared" si="2"/>
        <v>14</v>
      </c>
      <c r="I297" s="35" t="s">
        <v>39</v>
      </c>
      <c r="J297" s="35">
        <v>535.0</v>
      </c>
      <c r="K297" s="48" t="s">
        <v>824</v>
      </c>
      <c r="L297" s="35" t="s">
        <v>54</v>
      </c>
      <c r="M297" s="34">
        <v>45716.0</v>
      </c>
      <c r="N297" s="35" t="s">
        <v>20</v>
      </c>
      <c r="O297" s="39"/>
      <c r="P297" s="61"/>
      <c r="Q297" s="61"/>
      <c r="R297" s="61"/>
      <c r="S297" s="61"/>
      <c r="T297" s="61"/>
      <c r="U297" s="80"/>
      <c r="V297" s="80"/>
      <c r="W297" s="80"/>
    </row>
    <row r="298">
      <c r="A298" s="34">
        <v>45705.0</v>
      </c>
      <c r="B298" s="34">
        <v>45713.0</v>
      </c>
      <c r="C298" s="35">
        <v>212104.0</v>
      </c>
      <c r="D298" s="35" t="s">
        <v>81</v>
      </c>
      <c r="E298" s="34">
        <v>45383.0</v>
      </c>
      <c r="F298" s="36">
        <f t="shared" si="1"/>
        <v>10</v>
      </c>
      <c r="G298" s="34">
        <v>45408.0</v>
      </c>
      <c r="H298" s="36">
        <f t="shared" si="2"/>
        <v>10</v>
      </c>
      <c r="I298" s="35" t="s">
        <v>39</v>
      </c>
      <c r="J298" s="35">
        <v>501.0</v>
      </c>
      <c r="K298" s="48">
        <v>3000.0</v>
      </c>
      <c r="L298" s="35" t="s">
        <v>54</v>
      </c>
      <c r="M298" s="34">
        <v>45713.0</v>
      </c>
      <c r="N298" s="35" t="s">
        <v>20</v>
      </c>
      <c r="O298" s="35" t="s">
        <v>917</v>
      </c>
      <c r="P298" s="61"/>
      <c r="Q298" s="61"/>
      <c r="R298" s="61"/>
      <c r="S298" s="61"/>
      <c r="T298" s="61"/>
      <c r="U298" s="80"/>
      <c r="V298" s="80"/>
      <c r="W298" s="80"/>
    </row>
    <row r="299">
      <c r="A299" s="34">
        <v>45705.0</v>
      </c>
      <c r="B299" s="34">
        <v>45713.0</v>
      </c>
      <c r="C299" s="35">
        <v>210094.0</v>
      </c>
      <c r="D299" s="35" t="s">
        <v>81</v>
      </c>
      <c r="E299" s="34">
        <v>45474.0</v>
      </c>
      <c r="F299" s="36">
        <f t="shared" si="1"/>
        <v>7</v>
      </c>
      <c r="G299" s="34">
        <v>45499.0</v>
      </c>
      <c r="H299" s="36">
        <f t="shared" si="2"/>
        <v>7</v>
      </c>
      <c r="I299" s="35" t="s">
        <v>39</v>
      </c>
      <c r="J299" s="35">
        <v>520.0</v>
      </c>
      <c r="K299" s="48">
        <v>4000.0</v>
      </c>
      <c r="L299" s="35" t="s">
        <v>54</v>
      </c>
      <c r="M299" s="34">
        <v>45713.0</v>
      </c>
      <c r="N299" s="35" t="s">
        <v>20</v>
      </c>
      <c r="O299" s="39"/>
      <c r="P299" s="61"/>
      <c r="Q299" s="61"/>
      <c r="R299" s="61"/>
      <c r="S299" s="61"/>
      <c r="T299" s="61"/>
      <c r="U299" s="80"/>
      <c r="V299" s="80"/>
      <c r="W299" s="80"/>
    </row>
    <row r="300">
      <c r="A300" s="34">
        <v>45705.0</v>
      </c>
      <c r="B300" s="34">
        <v>45716.0</v>
      </c>
      <c r="C300" s="35">
        <v>231876.0</v>
      </c>
      <c r="D300" s="35" t="s">
        <v>81</v>
      </c>
      <c r="E300" s="34">
        <v>45566.0</v>
      </c>
      <c r="F300" s="36">
        <f t="shared" si="1"/>
        <v>4</v>
      </c>
      <c r="G300" s="37">
        <v>45589.0</v>
      </c>
      <c r="H300" s="36">
        <f t="shared" si="2"/>
        <v>4</v>
      </c>
      <c r="I300" s="35" t="s">
        <v>39</v>
      </c>
      <c r="J300" s="35" t="s">
        <v>31</v>
      </c>
      <c r="K300" s="48"/>
      <c r="L300" s="39"/>
      <c r="M300" s="39"/>
      <c r="N300" s="35" t="s">
        <v>17</v>
      </c>
      <c r="O300" s="39"/>
      <c r="P300" s="61"/>
      <c r="Q300" s="61"/>
      <c r="R300" s="61"/>
      <c r="S300" s="61"/>
      <c r="T300" s="61"/>
      <c r="U300" s="80"/>
      <c r="V300" s="80"/>
      <c r="W300" s="80"/>
    </row>
    <row r="301">
      <c r="A301" s="34">
        <v>45705.0</v>
      </c>
      <c r="B301" s="34">
        <v>45716.0</v>
      </c>
      <c r="C301" s="35">
        <v>238396.0</v>
      </c>
      <c r="D301" s="35" t="s">
        <v>81</v>
      </c>
      <c r="E301" s="34">
        <v>45627.0</v>
      </c>
      <c r="F301" s="36">
        <f t="shared" si="1"/>
        <v>2</v>
      </c>
      <c r="G301" s="34">
        <v>45664.0</v>
      </c>
      <c r="H301" s="36">
        <f t="shared" si="2"/>
        <v>1</v>
      </c>
      <c r="I301" s="35" t="s">
        <v>46</v>
      </c>
      <c r="J301" s="35" t="s">
        <v>138</v>
      </c>
      <c r="K301" s="48" t="s">
        <v>829</v>
      </c>
      <c r="L301" s="39"/>
      <c r="M301" s="39"/>
      <c r="N301" s="35" t="s">
        <v>17</v>
      </c>
      <c r="O301" s="39"/>
      <c r="P301" s="61"/>
      <c r="Q301" s="61"/>
      <c r="R301" s="61"/>
      <c r="S301" s="61"/>
      <c r="T301" s="61"/>
      <c r="U301" s="80"/>
      <c r="V301" s="80"/>
      <c r="W301" s="80"/>
    </row>
    <row r="302">
      <c r="A302" s="34">
        <v>45705.0</v>
      </c>
      <c r="B302" s="34">
        <v>45716.0</v>
      </c>
      <c r="C302" s="35">
        <v>239732.0</v>
      </c>
      <c r="D302" s="35" t="s">
        <v>81</v>
      </c>
      <c r="E302" s="34">
        <v>45597.0</v>
      </c>
      <c r="F302" s="36">
        <f t="shared" si="1"/>
        <v>3</v>
      </c>
      <c r="G302" s="34">
        <v>45677.0</v>
      </c>
      <c r="H302" s="36">
        <f t="shared" si="2"/>
        <v>1</v>
      </c>
      <c r="I302" s="35" t="s">
        <v>43</v>
      </c>
      <c r="J302" s="35" t="s">
        <v>138</v>
      </c>
      <c r="K302" s="48" t="s">
        <v>829</v>
      </c>
      <c r="L302" s="39"/>
      <c r="M302" s="39"/>
      <c r="N302" s="35" t="s">
        <v>17</v>
      </c>
      <c r="O302" s="39"/>
      <c r="P302" s="61"/>
      <c r="Q302" s="61"/>
      <c r="R302" s="61"/>
      <c r="S302" s="61"/>
      <c r="T302" s="61"/>
      <c r="U302" s="80"/>
      <c r="V302" s="80"/>
      <c r="W302" s="80"/>
    </row>
    <row r="303">
      <c r="A303" s="34">
        <v>45705.0</v>
      </c>
      <c r="B303" s="34">
        <v>45716.0</v>
      </c>
      <c r="C303" s="35">
        <v>241637.0</v>
      </c>
      <c r="D303" s="35" t="s">
        <v>81</v>
      </c>
      <c r="E303" s="34">
        <v>45505.0</v>
      </c>
      <c r="F303" s="36">
        <f t="shared" si="1"/>
        <v>6</v>
      </c>
      <c r="G303" s="34">
        <v>45691.0</v>
      </c>
      <c r="H303" s="36">
        <f t="shared" si="2"/>
        <v>0</v>
      </c>
      <c r="I303" s="35" t="s">
        <v>265</v>
      </c>
      <c r="J303" s="35" t="s">
        <v>138</v>
      </c>
      <c r="K303" s="48" t="s">
        <v>829</v>
      </c>
      <c r="L303" s="39"/>
      <c r="M303" s="39"/>
      <c r="N303" s="35" t="s">
        <v>17</v>
      </c>
      <c r="O303" s="39"/>
      <c r="P303" s="61"/>
      <c r="Q303" s="61"/>
      <c r="R303" s="61"/>
      <c r="S303" s="61"/>
      <c r="T303" s="61"/>
      <c r="U303" s="80"/>
      <c r="V303" s="80"/>
      <c r="W303" s="80"/>
    </row>
    <row r="304">
      <c r="A304" s="34">
        <v>45705.0</v>
      </c>
      <c r="B304" s="34">
        <v>45714.0</v>
      </c>
      <c r="C304" s="35">
        <v>242320.0</v>
      </c>
      <c r="D304" s="35" t="s">
        <v>81</v>
      </c>
      <c r="E304" s="34">
        <v>45566.0</v>
      </c>
      <c r="F304" s="36">
        <f t="shared" si="1"/>
        <v>4</v>
      </c>
      <c r="G304" s="34">
        <v>45698.0</v>
      </c>
      <c r="H304" s="36">
        <f t="shared" si="2"/>
        <v>0</v>
      </c>
      <c r="I304" s="35" t="s">
        <v>62</v>
      </c>
      <c r="J304" s="35">
        <v>102.0</v>
      </c>
      <c r="K304" s="48" t="s">
        <v>829</v>
      </c>
      <c r="L304" s="35" t="s">
        <v>54</v>
      </c>
      <c r="M304" s="34">
        <v>45714.0</v>
      </c>
      <c r="N304" s="35" t="s">
        <v>15</v>
      </c>
      <c r="O304" s="35" t="s">
        <v>918</v>
      </c>
      <c r="P304" s="61"/>
      <c r="Q304" s="61"/>
      <c r="R304" s="61"/>
      <c r="S304" s="61"/>
      <c r="T304" s="61"/>
      <c r="U304" s="80"/>
      <c r="V304" s="80"/>
      <c r="W304" s="80"/>
    </row>
    <row r="305">
      <c r="A305" s="34">
        <v>45705.0</v>
      </c>
      <c r="B305" s="34">
        <v>45716.0</v>
      </c>
      <c r="C305" s="35">
        <v>100809.0</v>
      </c>
      <c r="D305" s="35" t="s">
        <v>84</v>
      </c>
      <c r="E305" s="34">
        <v>44378.0</v>
      </c>
      <c r="F305" s="36">
        <f t="shared" si="1"/>
        <v>43</v>
      </c>
      <c r="G305" s="34">
        <v>44464.0</v>
      </c>
      <c r="H305" s="36">
        <f t="shared" si="2"/>
        <v>41</v>
      </c>
      <c r="I305" s="35" t="s">
        <v>67</v>
      </c>
      <c r="J305" s="35">
        <v>4019.0</v>
      </c>
      <c r="K305" s="48" t="s">
        <v>829</v>
      </c>
      <c r="L305" s="39"/>
      <c r="M305" s="39"/>
      <c r="N305" s="35" t="s">
        <v>17</v>
      </c>
      <c r="O305" s="39"/>
      <c r="P305" s="61"/>
      <c r="Q305" s="61"/>
      <c r="R305" s="61"/>
      <c r="S305" s="61"/>
      <c r="T305" s="61"/>
      <c r="U305" s="80"/>
      <c r="V305" s="80"/>
      <c r="W305" s="80"/>
    </row>
    <row r="306">
      <c r="A306" s="34">
        <v>45705.0</v>
      </c>
      <c r="B306" s="34">
        <v>45713.0</v>
      </c>
      <c r="C306" s="35">
        <v>87613.0</v>
      </c>
      <c r="D306" s="35" t="s">
        <v>84</v>
      </c>
      <c r="E306" s="34">
        <v>44228.0</v>
      </c>
      <c r="F306" s="36">
        <f t="shared" si="1"/>
        <v>48</v>
      </c>
      <c r="G306" s="34">
        <v>44338.0</v>
      </c>
      <c r="H306" s="36">
        <f t="shared" si="2"/>
        <v>45</v>
      </c>
      <c r="I306" s="35" t="s">
        <v>39</v>
      </c>
      <c r="J306" s="35">
        <v>516.0</v>
      </c>
      <c r="K306" s="48" t="s">
        <v>824</v>
      </c>
      <c r="L306" s="35" t="s">
        <v>54</v>
      </c>
      <c r="M306" s="34">
        <v>45713.0</v>
      </c>
      <c r="N306" s="35" t="s">
        <v>20</v>
      </c>
      <c r="O306" s="35" t="s">
        <v>919</v>
      </c>
      <c r="P306" s="61"/>
      <c r="Q306" s="61"/>
      <c r="R306" s="61"/>
      <c r="S306" s="61"/>
      <c r="T306" s="61"/>
      <c r="U306" s="80"/>
      <c r="V306" s="80"/>
      <c r="W306" s="80"/>
    </row>
    <row r="307">
      <c r="A307" s="34">
        <v>45705.0</v>
      </c>
      <c r="B307" s="34">
        <v>45716.0</v>
      </c>
      <c r="C307" s="35">
        <v>134595.0</v>
      </c>
      <c r="D307" s="35" t="s">
        <v>84</v>
      </c>
      <c r="E307" s="34">
        <v>44713.0</v>
      </c>
      <c r="F307" s="36">
        <f t="shared" si="1"/>
        <v>32</v>
      </c>
      <c r="G307" s="34">
        <v>44739.0</v>
      </c>
      <c r="H307" s="36">
        <f t="shared" si="2"/>
        <v>32</v>
      </c>
      <c r="I307" s="35" t="s">
        <v>39</v>
      </c>
      <c r="J307" s="35">
        <v>516.0</v>
      </c>
      <c r="K307" s="48" t="s">
        <v>824</v>
      </c>
      <c r="L307" s="35" t="s">
        <v>54</v>
      </c>
      <c r="M307" s="34">
        <v>45716.0</v>
      </c>
      <c r="N307" s="35" t="s">
        <v>20</v>
      </c>
      <c r="O307" s="39"/>
      <c r="P307" s="61"/>
      <c r="Q307" s="61"/>
      <c r="R307" s="61"/>
      <c r="S307" s="61"/>
      <c r="T307" s="61"/>
      <c r="U307" s="80"/>
      <c r="V307" s="80"/>
      <c r="W307" s="80"/>
    </row>
    <row r="308">
      <c r="A308" s="34">
        <v>45705.0</v>
      </c>
      <c r="B308" s="34">
        <v>45716.0</v>
      </c>
      <c r="C308" s="35">
        <v>188614.0</v>
      </c>
      <c r="D308" s="35" t="s">
        <v>84</v>
      </c>
      <c r="E308" s="34">
        <v>45139.0</v>
      </c>
      <c r="F308" s="36">
        <f t="shared" si="1"/>
        <v>18</v>
      </c>
      <c r="G308" s="37">
        <v>45213.0</v>
      </c>
      <c r="H308" s="36">
        <f t="shared" si="2"/>
        <v>16</v>
      </c>
      <c r="I308" s="35" t="s">
        <v>39</v>
      </c>
      <c r="J308" s="35">
        <v>535.0</v>
      </c>
      <c r="K308" s="48" t="s">
        <v>824</v>
      </c>
      <c r="L308" s="35" t="s">
        <v>54</v>
      </c>
      <c r="M308" s="34">
        <v>45716.0</v>
      </c>
      <c r="N308" s="35" t="s">
        <v>20</v>
      </c>
      <c r="O308" s="39"/>
      <c r="P308" s="61"/>
      <c r="Q308" s="61"/>
      <c r="R308" s="61"/>
      <c r="S308" s="61"/>
      <c r="T308" s="61"/>
      <c r="U308" s="80"/>
      <c r="V308" s="80"/>
      <c r="W308" s="80"/>
    </row>
    <row r="309">
      <c r="A309" s="34">
        <v>45705.0</v>
      </c>
      <c r="B309" s="34">
        <v>45716.0</v>
      </c>
      <c r="C309" s="35">
        <v>208689.0</v>
      </c>
      <c r="D309" s="35" t="s">
        <v>84</v>
      </c>
      <c r="E309" s="34">
        <v>45323.0</v>
      </c>
      <c r="F309" s="36">
        <f t="shared" si="1"/>
        <v>12</v>
      </c>
      <c r="G309" s="34">
        <v>45387.0</v>
      </c>
      <c r="H309" s="36">
        <f t="shared" si="2"/>
        <v>10</v>
      </c>
      <c r="I309" s="35" t="s">
        <v>67</v>
      </c>
      <c r="J309" s="35">
        <v>4020.0</v>
      </c>
      <c r="K309" s="48">
        <v>8000.0</v>
      </c>
      <c r="L309" s="39"/>
      <c r="M309" s="39"/>
      <c r="N309" s="35" t="s">
        <v>17</v>
      </c>
      <c r="O309" s="39"/>
      <c r="P309" s="61"/>
      <c r="Q309" s="61"/>
      <c r="R309" s="61"/>
      <c r="S309" s="61"/>
      <c r="T309" s="61"/>
      <c r="U309" s="80"/>
      <c r="V309" s="80"/>
      <c r="W309" s="80"/>
    </row>
    <row r="310">
      <c r="A310" s="34">
        <v>45705.0</v>
      </c>
      <c r="B310" s="34">
        <v>45716.0</v>
      </c>
      <c r="C310" s="35">
        <v>163473.0</v>
      </c>
      <c r="D310" s="35" t="s">
        <v>84</v>
      </c>
      <c r="E310" s="34">
        <v>44927.0</v>
      </c>
      <c r="F310" s="36">
        <f t="shared" si="1"/>
        <v>25</v>
      </c>
      <c r="G310" s="34">
        <v>44999.0</v>
      </c>
      <c r="H310" s="36">
        <f t="shared" si="2"/>
        <v>23</v>
      </c>
      <c r="I310" s="35" t="s">
        <v>67</v>
      </c>
      <c r="J310" s="86">
        <v>779065.0</v>
      </c>
      <c r="K310" s="48" t="s">
        <v>829</v>
      </c>
      <c r="L310" s="39"/>
      <c r="M310" s="39"/>
      <c r="N310" s="35" t="s">
        <v>17</v>
      </c>
      <c r="O310" s="39"/>
      <c r="P310" s="61"/>
      <c r="Q310" s="61"/>
      <c r="R310" s="61"/>
      <c r="S310" s="61"/>
      <c r="T310" s="61"/>
      <c r="U310" s="80"/>
      <c r="V310" s="80"/>
      <c r="W310" s="80"/>
    </row>
    <row r="311">
      <c r="A311" s="34">
        <v>45705.0</v>
      </c>
      <c r="B311" s="34">
        <v>45716.0</v>
      </c>
      <c r="C311" s="35">
        <v>199084.0</v>
      </c>
      <c r="D311" s="35" t="s">
        <v>84</v>
      </c>
      <c r="E311" s="34">
        <v>45352.0</v>
      </c>
      <c r="F311" s="36">
        <f t="shared" si="1"/>
        <v>11</v>
      </c>
      <c r="G311" s="34">
        <v>45418.0</v>
      </c>
      <c r="H311" s="36">
        <f t="shared" si="2"/>
        <v>9</v>
      </c>
      <c r="I311" s="35" t="s">
        <v>67</v>
      </c>
      <c r="J311" s="35">
        <v>4012.0</v>
      </c>
      <c r="K311" s="48">
        <v>6000.0</v>
      </c>
      <c r="L311" s="39"/>
      <c r="M311" s="39"/>
      <c r="N311" s="35" t="s">
        <v>17</v>
      </c>
      <c r="O311" s="39"/>
      <c r="P311" s="61"/>
      <c r="Q311" s="61"/>
      <c r="R311" s="61"/>
      <c r="S311" s="61"/>
      <c r="T311" s="61"/>
      <c r="U311" s="80"/>
      <c r="V311" s="80"/>
      <c r="W311" s="80"/>
    </row>
    <row r="312">
      <c r="A312" s="34">
        <v>45705.0</v>
      </c>
      <c r="B312" s="34">
        <v>45716.0</v>
      </c>
      <c r="C312" s="35">
        <v>160251.0</v>
      </c>
      <c r="D312" s="35" t="s">
        <v>84</v>
      </c>
      <c r="E312" s="34">
        <v>45170.0</v>
      </c>
      <c r="F312" s="36">
        <f t="shared" si="1"/>
        <v>17</v>
      </c>
      <c r="G312" s="34">
        <v>45197.0</v>
      </c>
      <c r="H312" s="36">
        <f t="shared" si="2"/>
        <v>17</v>
      </c>
      <c r="I312" s="35" t="s">
        <v>67</v>
      </c>
      <c r="J312" s="35">
        <v>4012.0</v>
      </c>
      <c r="K312" s="48" t="s">
        <v>829</v>
      </c>
      <c r="L312" s="39"/>
      <c r="M312" s="39"/>
      <c r="N312" s="35" t="s">
        <v>17</v>
      </c>
      <c r="O312" s="39"/>
      <c r="P312" s="61"/>
      <c r="Q312" s="61"/>
      <c r="R312" s="61"/>
      <c r="S312" s="61"/>
      <c r="T312" s="61"/>
      <c r="U312" s="80"/>
      <c r="V312" s="80"/>
      <c r="W312" s="80"/>
    </row>
    <row r="313">
      <c r="A313" s="34">
        <v>45706.0</v>
      </c>
      <c r="B313" s="34">
        <v>45707.0</v>
      </c>
      <c r="C313" s="35">
        <v>190295.0</v>
      </c>
      <c r="D313" s="35" t="s">
        <v>84</v>
      </c>
      <c r="E313" s="34">
        <v>45170.0</v>
      </c>
      <c r="F313" s="36">
        <f t="shared" si="1"/>
        <v>17</v>
      </c>
      <c r="G313" s="34">
        <v>45236.0</v>
      </c>
      <c r="H313" s="36">
        <f t="shared" si="2"/>
        <v>15</v>
      </c>
      <c r="I313" s="35" t="s">
        <v>39</v>
      </c>
      <c r="J313" s="245">
        <v>535.0</v>
      </c>
      <c r="K313" s="48">
        <v>13000.0</v>
      </c>
      <c r="L313" s="35" t="s">
        <v>70</v>
      </c>
      <c r="M313" s="34">
        <v>45707.0</v>
      </c>
      <c r="N313" s="35" t="s">
        <v>15</v>
      </c>
      <c r="O313" s="35" t="s">
        <v>201</v>
      </c>
      <c r="P313" s="61"/>
      <c r="Q313" s="61"/>
      <c r="R313" s="61"/>
      <c r="S313" s="61"/>
      <c r="T313" s="61"/>
      <c r="U313" s="80"/>
      <c r="V313" s="80"/>
      <c r="W313" s="80"/>
    </row>
    <row r="314">
      <c r="A314" s="34">
        <v>45705.0</v>
      </c>
      <c r="B314" s="34">
        <v>45716.0</v>
      </c>
      <c r="C314" s="35">
        <v>195756.0</v>
      </c>
      <c r="D314" s="35" t="s">
        <v>84</v>
      </c>
      <c r="E314" s="34">
        <v>45108.0</v>
      </c>
      <c r="F314" s="36">
        <f t="shared" si="1"/>
        <v>19</v>
      </c>
      <c r="G314" s="37">
        <v>45273.0</v>
      </c>
      <c r="H314" s="36">
        <f t="shared" si="2"/>
        <v>14</v>
      </c>
      <c r="I314" s="35" t="s">
        <v>39</v>
      </c>
      <c r="J314" s="35">
        <v>535.0</v>
      </c>
      <c r="K314" s="48" t="s">
        <v>824</v>
      </c>
      <c r="L314" s="35" t="s">
        <v>54</v>
      </c>
      <c r="M314" s="34">
        <v>45716.0</v>
      </c>
      <c r="N314" s="35" t="s">
        <v>15</v>
      </c>
      <c r="O314" s="39"/>
      <c r="P314" s="61"/>
      <c r="Q314" s="61"/>
      <c r="R314" s="61"/>
      <c r="S314" s="61"/>
      <c r="T314" s="61"/>
      <c r="U314" s="80"/>
      <c r="V314" s="80"/>
      <c r="W314" s="80"/>
    </row>
    <row r="315">
      <c r="A315" s="34">
        <v>45705.0</v>
      </c>
      <c r="B315" s="34">
        <v>45708.0</v>
      </c>
      <c r="C315" s="35">
        <v>198627.0</v>
      </c>
      <c r="D315" s="35" t="s">
        <v>84</v>
      </c>
      <c r="E315" s="34">
        <v>45292.0</v>
      </c>
      <c r="F315" s="36">
        <f t="shared" si="1"/>
        <v>13</v>
      </c>
      <c r="G315" s="34">
        <v>45308.0</v>
      </c>
      <c r="H315" s="36">
        <f t="shared" si="2"/>
        <v>13</v>
      </c>
      <c r="I315" s="35" t="s">
        <v>39</v>
      </c>
      <c r="J315" s="255">
        <v>502.0</v>
      </c>
      <c r="K315" s="48">
        <v>13800.0</v>
      </c>
      <c r="L315" s="35" t="s">
        <v>54</v>
      </c>
      <c r="M315" s="34">
        <v>45708.0</v>
      </c>
      <c r="N315" s="35" t="s">
        <v>21</v>
      </c>
      <c r="O315" s="35" t="s">
        <v>896</v>
      </c>
      <c r="P315" s="61"/>
      <c r="Q315" s="61"/>
      <c r="R315" s="61"/>
      <c r="S315" s="61"/>
      <c r="T315" s="61"/>
      <c r="U315" s="80"/>
      <c r="V315" s="80"/>
      <c r="W315" s="80"/>
    </row>
    <row r="316">
      <c r="A316" s="34">
        <v>45705.0</v>
      </c>
      <c r="B316" s="34">
        <v>45716.0</v>
      </c>
      <c r="C316" s="35">
        <v>203121.0</v>
      </c>
      <c r="D316" s="35" t="s">
        <v>84</v>
      </c>
      <c r="E316" s="34">
        <v>45292.0</v>
      </c>
      <c r="F316" s="36">
        <f t="shared" si="1"/>
        <v>13</v>
      </c>
      <c r="G316" s="34">
        <v>45345.0</v>
      </c>
      <c r="H316" s="36">
        <f t="shared" si="2"/>
        <v>12</v>
      </c>
      <c r="I316" s="35" t="s">
        <v>39</v>
      </c>
      <c r="J316" s="35" t="s">
        <v>31</v>
      </c>
      <c r="K316" s="48"/>
      <c r="L316" s="39"/>
      <c r="M316" s="34">
        <v>45663.0</v>
      </c>
      <c r="N316" s="35" t="s">
        <v>17</v>
      </c>
      <c r="O316" s="39"/>
      <c r="P316" s="61"/>
      <c r="Q316" s="61"/>
      <c r="R316" s="61"/>
      <c r="S316" s="61"/>
      <c r="T316" s="61"/>
      <c r="U316" s="80"/>
      <c r="V316" s="80"/>
      <c r="W316" s="80"/>
    </row>
    <row r="317">
      <c r="A317" s="34">
        <v>45705.0</v>
      </c>
      <c r="B317" s="34">
        <v>45716.0</v>
      </c>
      <c r="C317" s="35">
        <v>208104.0</v>
      </c>
      <c r="D317" s="35" t="s">
        <v>84</v>
      </c>
      <c r="E317" s="34">
        <v>45352.0</v>
      </c>
      <c r="F317" s="36">
        <f t="shared" si="1"/>
        <v>11</v>
      </c>
      <c r="G317" s="34">
        <v>45379.0</v>
      </c>
      <c r="H317" s="36">
        <f t="shared" si="2"/>
        <v>11</v>
      </c>
      <c r="I317" s="35" t="s">
        <v>39</v>
      </c>
      <c r="J317" s="35" t="s">
        <v>152</v>
      </c>
      <c r="K317" s="48" t="s">
        <v>824</v>
      </c>
      <c r="L317" s="39"/>
      <c r="M317" s="37">
        <v>45610.0</v>
      </c>
      <c r="N317" s="35" t="s">
        <v>17</v>
      </c>
      <c r="O317" s="39"/>
      <c r="P317" s="61"/>
      <c r="Q317" s="61"/>
      <c r="R317" s="61"/>
      <c r="S317" s="61"/>
      <c r="T317" s="61"/>
      <c r="U317" s="80"/>
      <c r="V317" s="80"/>
      <c r="W317" s="80"/>
    </row>
    <row r="318">
      <c r="A318" s="34">
        <v>45705.0</v>
      </c>
      <c r="B318" s="34">
        <v>45716.0</v>
      </c>
      <c r="C318" s="35">
        <v>214714.0</v>
      </c>
      <c r="D318" s="35" t="s">
        <v>84</v>
      </c>
      <c r="E318" s="34">
        <v>45413.0</v>
      </c>
      <c r="F318" s="36">
        <f t="shared" si="1"/>
        <v>9</v>
      </c>
      <c r="G318" s="34">
        <v>45428.0</v>
      </c>
      <c r="H318" s="36">
        <f t="shared" si="2"/>
        <v>9</v>
      </c>
      <c r="I318" s="35" t="s">
        <v>39</v>
      </c>
      <c r="J318" s="35">
        <v>504.0</v>
      </c>
      <c r="K318" s="48">
        <v>3000.0</v>
      </c>
      <c r="L318" s="35" t="s">
        <v>54</v>
      </c>
      <c r="M318" s="34">
        <v>45716.0</v>
      </c>
      <c r="N318" s="35" t="s">
        <v>20</v>
      </c>
      <c r="O318" s="39"/>
      <c r="P318" s="61"/>
      <c r="Q318" s="61"/>
      <c r="R318" s="61"/>
      <c r="S318" s="61"/>
      <c r="T318" s="61"/>
      <c r="U318" s="80"/>
      <c r="V318" s="80"/>
      <c r="W318" s="80"/>
    </row>
    <row r="319">
      <c r="A319" s="34">
        <v>45705.0</v>
      </c>
      <c r="B319" s="34">
        <v>45716.0</v>
      </c>
      <c r="C319" s="35">
        <v>220885.0</v>
      </c>
      <c r="D319" s="35" t="s">
        <v>84</v>
      </c>
      <c r="E319" s="34">
        <v>45627.0</v>
      </c>
      <c r="F319" s="36">
        <f t="shared" si="1"/>
        <v>2</v>
      </c>
      <c r="G319" s="37">
        <v>45636.0</v>
      </c>
      <c r="H319" s="36">
        <f t="shared" si="2"/>
        <v>2</v>
      </c>
      <c r="I319" s="35" t="s">
        <v>39</v>
      </c>
      <c r="J319" s="35" t="s">
        <v>138</v>
      </c>
      <c r="K319" s="48" t="s">
        <v>824</v>
      </c>
      <c r="L319" s="39"/>
      <c r="M319" s="39"/>
      <c r="N319" s="35" t="s">
        <v>17</v>
      </c>
      <c r="O319" s="39"/>
      <c r="P319" s="61"/>
      <c r="Q319" s="61"/>
      <c r="R319" s="61"/>
      <c r="S319" s="61"/>
      <c r="T319" s="61"/>
      <c r="U319" s="80"/>
      <c r="V319" s="80"/>
      <c r="W319" s="80"/>
    </row>
    <row r="320">
      <c r="A320" s="34">
        <v>45705.0</v>
      </c>
      <c r="B320" s="34">
        <v>45716.0</v>
      </c>
      <c r="C320" s="35">
        <v>240705.0</v>
      </c>
      <c r="D320" s="35" t="s">
        <v>84</v>
      </c>
      <c r="E320" s="34">
        <v>45658.0</v>
      </c>
      <c r="F320" s="36">
        <f t="shared" si="1"/>
        <v>1</v>
      </c>
      <c r="G320" s="34">
        <v>45685.0</v>
      </c>
      <c r="H320" s="36">
        <f t="shared" si="2"/>
        <v>1</v>
      </c>
      <c r="I320" s="35" t="s">
        <v>62</v>
      </c>
      <c r="J320" s="35" t="s">
        <v>138</v>
      </c>
      <c r="K320" s="48" t="s">
        <v>829</v>
      </c>
      <c r="L320" s="39"/>
      <c r="M320" s="39"/>
      <c r="N320" s="35" t="s">
        <v>17</v>
      </c>
      <c r="O320" s="252" t="s">
        <v>920</v>
      </c>
      <c r="P320" s="61"/>
      <c r="Q320" s="61"/>
      <c r="R320" s="61"/>
      <c r="S320" s="61"/>
      <c r="T320" s="61"/>
      <c r="U320" s="80"/>
      <c r="V320" s="80"/>
      <c r="W320" s="80"/>
    </row>
    <row r="321">
      <c r="A321" s="34">
        <v>45705.0</v>
      </c>
      <c r="B321" s="34">
        <v>45716.0</v>
      </c>
      <c r="C321" s="35">
        <v>240820.0</v>
      </c>
      <c r="D321" s="35" t="s">
        <v>84</v>
      </c>
      <c r="E321" s="34">
        <v>45292.0</v>
      </c>
      <c r="F321" s="36">
        <f t="shared" si="1"/>
        <v>13</v>
      </c>
      <c r="G321" s="34">
        <v>45685.0</v>
      </c>
      <c r="H321" s="36">
        <f t="shared" si="2"/>
        <v>1</v>
      </c>
      <c r="I321" s="35" t="s">
        <v>39</v>
      </c>
      <c r="J321" s="35" t="s">
        <v>138</v>
      </c>
      <c r="K321" s="48" t="s">
        <v>824</v>
      </c>
      <c r="L321" s="39"/>
      <c r="M321" s="39"/>
      <c r="N321" s="35" t="s">
        <v>17</v>
      </c>
      <c r="O321" s="39"/>
      <c r="P321" s="61"/>
      <c r="Q321" s="61"/>
      <c r="R321" s="61"/>
      <c r="S321" s="61"/>
      <c r="T321" s="61"/>
      <c r="U321" s="80"/>
      <c r="V321" s="80"/>
      <c r="W321" s="80"/>
    </row>
    <row r="322">
      <c r="A322" s="34">
        <v>45705.0</v>
      </c>
      <c r="B322" s="34">
        <v>45716.0</v>
      </c>
      <c r="C322" s="35">
        <v>218962.0</v>
      </c>
      <c r="D322" s="35" t="s">
        <v>84</v>
      </c>
      <c r="E322" s="34">
        <v>45383.0</v>
      </c>
      <c r="F322" s="36">
        <f t="shared" si="1"/>
        <v>10</v>
      </c>
      <c r="G322" s="34">
        <v>45469.0</v>
      </c>
      <c r="H322" s="36">
        <f t="shared" si="2"/>
        <v>8</v>
      </c>
      <c r="I322" s="35" t="s">
        <v>39</v>
      </c>
      <c r="J322" s="35">
        <v>512.0</v>
      </c>
      <c r="K322" s="48" t="s">
        <v>824</v>
      </c>
      <c r="L322" s="35" t="s">
        <v>54</v>
      </c>
      <c r="M322" s="34">
        <v>45716.0</v>
      </c>
      <c r="N322" s="35" t="s">
        <v>20</v>
      </c>
      <c r="O322" s="39"/>
      <c r="P322" s="61"/>
      <c r="Q322" s="61"/>
      <c r="R322" s="61"/>
      <c r="S322" s="61"/>
      <c r="T322" s="61"/>
      <c r="U322" s="80"/>
      <c r="V322" s="80"/>
      <c r="W322" s="80"/>
    </row>
    <row r="323">
      <c r="A323" s="34">
        <v>45712.0</v>
      </c>
      <c r="B323" s="34">
        <v>45713.0</v>
      </c>
      <c r="C323" s="35">
        <v>221844.0</v>
      </c>
      <c r="D323" s="35" t="s">
        <v>84</v>
      </c>
      <c r="E323" s="34">
        <v>45413.0</v>
      </c>
      <c r="F323" s="36">
        <f t="shared" si="1"/>
        <v>9</v>
      </c>
      <c r="G323" s="34">
        <v>45492.0</v>
      </c>
      <c r="H323" s="36">
        <f t="shared" si="2"/>
        <v>7</v>
      </c>
      <c r="I323" s="35" t="s">
        <v>39</v>
      </c>
      <c r="J323" s="35">
        <v>510.0</v>
      </c>
      <c r="K323" s="48">
        <v>5000.0</v>
      </c>
      <c r="L323" s="35" t="s">
        <v>54</v>
      </c>
      <c r="M323" s="34">
        <v>45713.0</v>
      </c>
      <c r="N323" s="35" t="s">
        <v>20</v>
      </c>
      <c r="O323" s="39"/>
      <c r="P323" s="61"/>
      <c r="Q323" s="61"/>
      <c r="R323" s="61"/>
      <c r="S323" s="61"/>
      <c r="T323" s="61"/>
      <c r="U323" s="80"/>
      <c r="V323" s="80"/>
      <c r="W323" s="80"/>
    </row>
    <row r="324">
      <c r="A324" s="34">
        <v>45705.0</v>
      </c>
      <c r="B324" s="34">
        <v>45716.0</v>
      </c>
      <c r="C324" s="35">
        <v>224368.0</v>
      </c>
      <c r="D324" s="35" t="s">
        <v>84</v>
      </c>
      <c r="E324" s="34">
        <v>45474.0</v>
      </c>
      <c r="F324" s="36">
        <f t="shared" si="1"/>
        <v>7</v>
      </c>
      <c r="G324" s="34">
        <v>45527.0</v>
      </c>
      <c r="H324" s="36">
        <f t="shared" si="2"/>
        <v>6</v>
      </c>
      <c r="I324" s="35" t="s">
        <v>39</v>
      </c>
      <c r="J324" s="35" t="s">
        <v>138</v>
      </c>
      <c r="K324" s="48" t="s">
        <v>824</v>
      </c>
      <c r="L324" s="39"/>
      <c r="M324" s="39"/>
      <c r="N324" s="35" t="s">
        <v>17</v>
      </c>
      <c r="O324" s="39"/>
      <c r="P324" s="61"/>
      <c r="Q324" s="61"/>
      <c r="R324" s="61"/>
      <c r="S324" s="61"/>
      <c r="T324" s="61"/>
      <c r="U324" s="80"/>
      <c r="V324" s="80"/>
      <c r="W324" s="80"/>
    </row>
    <row r="325">
      <c r="A325" s="34">
        <v>45705.0</v>
      </c>
      <c r="B325" s="34">
        <v>45716.0</v>
      </c>
      <c r="C325" s="35">
        <v>231043.0</v>
      </c>
      <c r="D325" s="35" t="s">
        <v>84</v>
      </c>
      <c r="E325" s="34">
        <v>45413.0</v>
      </c>
      <c r="F325" s="36">
        <f t="shared" si="1"/>
        <v>9</v>
      </c>
      <c r="G325" s="37">
        <v>45579.0</v>
      </c>
      <c r="H325" s="36">
        <f t="shared" si="2"/>
        <v>4</v>
      </c>
      <c r="I325" s="35" t="s">
        <v>39</v>
      </c>
      <c r="J325" s="35" t="s">
        <v>138</v>
      </c>
      <c r="K325" s="48" t="s">
        <v>824</v>
      </c>
      <c r="L325" s="39"/>
      <c r="M325" s="39"/>
      <c r="N325" s="35" t="s">
        <v>17</v>
      </c>
      <c r="O325" s="39"/>
      <c r="P325" s="61"/>
      <c r="Q325" s="61"/>
      <c r="R325" s="61"/>
      <c r="S325" s="61"/>
      <c r="T325" s="61"/>
      <c r="U325" s="80"/>
      <c r="V325" s="80"/>
      <c r="W325" s="80"/>
    </row>
    <row r="326">
      <c r="A326" s="34">
        <v>45705.0</v>
      </c>
      <c r="B326" s="34">
        <v>45716.0</v>
      </c>
      <c r="C326" s="35">
        <v>232562.0</v>
      </c>
      <c r="D326" s="35" t="s">
        <v>84</v>
      </c>
      <c r="E326" s="34">
        <v>44013.0</v>
      </c>
      <c r="F326" s="36">
        <f t="shared" si="1"/>
        <v>55</v>
      </c>
      <c r="G326" s="37">
        <v>45594.0</v>
      </c>
      <c r="H326" s="36">
        <f t="shared" si="2"/>
        <v>3</v>
      </c>
      <c r="I326" s="35" t="s">
        <v>39</v>
      </c>
      <c r="J326" s="35" t="s">
        <v>138</v>
      </c>
      <c r="K326" s="48"/>
      <c r="L326" s="39"/>
      <c r="M326" s="39"/>
      <c r="N326" s="35" t="s">
        <v>17</v>
      </c>
      <c r="O326" s="39"/>
      <c r="P326" s="61"/>
      <c r="Q326" s="61"/>
      <c r="R326" s="61"/>
      <c r="S326" s="61"/>
      <c r="T326" s="61"/>
      <c r="U326" s="80"/>
      <c r="V326" s="80"/>
      <c r="W326" s="80"/>
    </row>
    <row r="327">
      <c r="A327" s="34">
        <v>45705.0</v>
      </c>
      <c r="B327" s="34">
        <v>45716.0</v>
      </c>
      <c r="C327" s="35">
        <v>233535.0</v>
      </c>
      <c r="D327" s="35" t="s">
        <v>84</v>
      </c>
      <c r="E327" s="34">
        <v>45597.0</v>
      </c>
      <c r="F327" s="36">
        <f t="shared" si="1"/>
        <v>3</v>
      </c>
      <c r="G327" s="34">
        <v>45543.0</v>
      </c>
      <c r="H327" s="36">
        <f t="shared" si="2"/>
        <v>5</v>
      </c>
      <c r="I327" s="35" t="s">
        <v>43</v>
      </c>
      <c r="J327" s="35" t="s">
        <v>138</v>
      </c>
      <c r="K327" s="48" t="s">
        <v>829</v>
      </c>
      <c r="L327" s="39"/>
      <c r="M327" s="39"/>
      <c r="N327" s="35" t="s">
        <v>17</v>
      </c>
      <c r="O327" s="39"/>
      <c r="P327" s="61"/>
      <c r="Q327" s="61"/>
      <c r="R327" s="61"/>
      <c r="S327" s="61"/>
      <c r="T327" s="61"/>
      <c r="U327" s="80"/>
      <c r="V327" s="80"/>
      <c r="W327" s="80"/>
    </row>
    <row r="328">
      <c r="A328" s="34">
        <v>45705.0</v>
      </c>
      <c r="B328" s="34">
        <v>45716.0</v>
      </c>
      <c r="C328" s="35">
        <v>235111.0</v>
      </c>
      <c r="D328" s="35" t="s">
        <v>84</v>
      </c>
      <c r="E328" s="34">
        <v>45566.0</v>
      </c>
      <c r="F328" s="36">
        <f t="shared" si="1"/>
        <v>4</v>
      </c>
      <c r="G328" s="37">
        <v>45621.0</v>
      </c>
      <c r="H328" s="36">
        <f t="shared" si="2"/>
        <v>3</v>
      </c>
      <c r="I328" s="35" t="s">
        <v>62</v>
      </c>
      <c r="J328" s="35" t="s">
        <v>138</v>
      </c>
      <c r="K328" s="48" t="s">
        <v>829</v>
      </c>
      <c r="L328" s="39"/>
      <c r="M328" s="39"/>
      <c r="N328" s="35" t="s">
        <v>17</v>
      </c>
      <c r="O328" s="252" t="s">
        <v>921</v>
      </c>
      <c r="P328" s="61"/>
      <c r="Q328" s="61"/>
      <c r="R328" s="61"/>
      <c r="S328" s="61"/>
      <c r="T328" s="61"/>
      <c r="U328" s="80"/>
      <c r="V328" s="80"/>
      <c r="W328" s="80"/>
    </row>
    <row r="329">
      <c r="A329" s="34">
        <v>45705.0</v>
      </c>
      <c r="B329" s="34">
        <v>45707.0</v>
      </c>
      <c r="C329" s="35">
        <v>235412.0</v>
      </c>
      <c r="D329" s="35" t="s">
        <v>84</v>
      </c>
      <c r="E329" s="34">
        <v>45505.0</v>
      </c>
      <c r="F329" s="36">
        <f t="shared" si="1"/>
        <v>6</v>
      </c>
      <c r="G329" s="34">
        <v>45632.0</v>
      </c>
      <c r="H329" s="36">
        <f t="shared" si="2"/>
        <v>2</v>
      </c>
      <c r="I329" s="35" t="s">
        <v>39</v>
      </c>
      <c r="J329" s="35" t="s">
        <v>31</v>
      </c>
      <c r="K329" s="48" t="s">
        <v>829</v>
      </c>
      <c r="L329" s="39"/>
      <c r="M329" s="35" t="s">
        <v>840</v>
      </c>
      <c r="N329" s="35" t="s">
        <v>23</v>
      </c>
      <c r="O329" s="35" t="s">
        <v>840</v>
      </c>
      <c r="P329" s="61"/>
      <c r="Q329" s="61"/>
      <c r="R329" s="61"/>
      <c r="S329" s="61"/>
      <c r="T329" s="61"/>
      <c r="U329" s="80"/>
      <c r="V329" s="80"/>
      <c r="W329" s="80"/>
    </row>
    <row r="330">
      <c r="A330" s="34">
        <v>45705.0</v>
      </c>
      <c r="B330" s="34">
        <v>45716.0</v>
      </c>
      <c r="C330" s="35">
        <v>235857.0</v>
      </c>
      <c r="D330" s="35" t="s">
        <v>84</v>
      </c>
      <c r="E330" s="34">
        <v>45597.0</v>
      </c>
      <c r="F330" s="36">
        <f t="shared" si="1"/>
        <v>3</v>
      </c>
      <c r="G330" s="37">
        <v>45643.0</v>
      </c>
      <c r="H330" s="36">
        <f t="shared" si="2"/>
        <v>2</v>
      </c>
      <c r="I330" s="35" t="s">
        <v>39</v>
      </c>
      <c r="J330" s="35" t="s">
        <v>138</v>
      </c>
      <c r="K330" s="48" t="s">
        <v>824</v>
      </c>
      <c r="L330" s="39"/>
      <c r="M330" s="39"/>
      <c r="N330" s="35" t="s">
        <v>17</v>
      </c>
      <c r="O330" s="39"/>
      <c r="P330" s="61"/>
      <c r="Q330" s="61"/>
      <c r="R330" s="61"/>
      <c r="S330" s="61"/>
      <c r="T330" s="61"/>
      <c r="U330" s="80"/>
      <c r="V330" s="80"/>
      <c r="W330" s="80"/>
    </row>
    <row r="331">
      <c r="A331" s="34">
        <v>45705.0</v>
      </c>
      <c r="B331" s="34">
        <v>45714.0</v>
      </c>
      <c r="C331" s="35">
        <v>238546.0</v>
      </c>
      <c r="D331" s="35" t="s">
        <v>84</v>
      </c>
      <c r="E331" s="34">
        <v>45597.0</v>
      </c>
      <c r="F331" s="36">
        <f t="shared" si="1"/>
        <v>3</v>
      </c>
      <c r="G331" s="34">
        <v>45665.0</v>
      </c>
      <c r="H331" s="36">
        <f t="shared" si="2"/>
        <v>1</v>
      </c>
      <c r="I331" s="35" t="s">
        <v>62</v>
      </c>
      <c r="J331" s="35">
        <v>101.0</v>
      </c>
      <c r="K331" s="48" t="s">
        <v>829</v>
      </c>
      <c r="L331" s="35" t="s">
        <v>54</v>
      </c>
      <c r="M331" s="34">
        <v>45714.0</v>
      </c>
      <c r="N331" s="35" t="s">
        <v>15</v>
      </c>
      <c r="O331" s="35" t="s">
        <v>922</v>
      </c>
      <c r="P331" s="61"/>
      <c r="Q331" s="61"/>
      <c r="R331" s="61"/>
      <c r="S331" s="61"/>
      <c r="T331" s="61"/>
      <c r="U331" s="80"/>
      <c r="V331" s="80"/>
      <c r="W331" s="80"/>
    </row>
    <row r="332">
      <c r="A332" s="34">
        <v>45705.0</v>
      </c>
      <c r="B332" s="34">
        <v>45714.0</v>
      </c>
      <c r="C332" s="35">
        <v>240047.0</v>
      </c>
      <c r="D332" s="35" t="s">
        <v>84</v>
      </c>
      <c r="E332" s="34">
        <v>45505.0</v>
      </c>
      <c r="F332" s="36">
        <f t="shared" si="1"/>
        <v>6</v>
      </c>
      <c r="G332" s="34">
        <v>45678.0</v>
      </c>
      <c r="H332" s="36">
        <f t="shared" si="2"/>
        <v>1</v>
      </c>
      <c r="I332" s="35" t="s">
        <v>62</v>
      </c>
      <c r="J332" s="35">
        <v>104.0</v>
      </c>
      <c r="K332" s="48" t="s">
        <v>829</v>
      </c>
      <c r="L332" s="35" t="s">
        <v>54</v>
      </c>
      <c r="M332" s="34">
        <v>45714.0</v>
      </c>
      <c r="N332" s="35" t="s">
        <v>15</v>
      </c>
      <c r="O332" s="35" t="s">
        <v>923</v>
      </c>
      <c r="P332" s="61"/>
      <c r="Q332" s="61"/>
      <c r="R332" s="61"/>
      <c r="S332" s="61"/>
      <c r="T332" s="61"/>
      <c r="U332" s="80"/>
      <c r="V332" s="80"/>
      <c r="W332" s="80"/>
    </row>
    <row r="333">
      <c r="A333" s="34">
        <v>45705.0</v>
      </c>
      <c r="B333" s="34">
        <v>45716.0</v>
      </c>
      <c r="C333" s="35">
        <v>240809.0</v>
      </c>
      <c r="D333" s="35" t="s">
        <v>84</v>
      </c>
      <c r="E333" s="34">
        <v>45566.0</v>
      </c>
      <c r="F333" s="36">
        <f t="shared" si="1"/>
        <v>4</v>
      </c>
      <c r="G333" s="34">
        <v>45686.0</v>
      </c>
      <c r="H333" s="36">
        <f t="shared" si="2"/>
        <v>0</v>
      </c>
      <c r="I333" s="35" t="s">
        <v>39</v>
      </c>
      <c r="J333" s="35" t="s">
        <v>138</v>
      </c>
      <c r="K333" s="48" t="s">
        <v>824</v>
      </c>
      <c r="L333" s="39"/>
      <c r="M333" s="39"/>
      <c r="N333" s="35" t="s">
        <v>17</v>
      </c>
      <c r="O333" s="39"/>
      <c r="P333" s="61"/>
      <c r="Q333" s="61"/>
      <c r="R333" s="61"/>
      <c r="S333" s="61"/>
      <c r="T333" s="61"/>
      <c r="U333" s="80"/>
      <c r="V333" s="80"/>
      <c r="W333" s="80"/>
    </row>
    <row r="334">
      <c r="A334" s="34">
        <v>45705.0</v>
      </c>
      <c r="B334" s="34">
        <v>45716.0</v>
      </c>
      <c r="C334" s="35">
        <v>241653.0</v>
      </c>
      <c r="D334" s="35" t="s">
        <v>84</v>
      </c>
      <c r="E334" s="34">
        <v>45627.0</v>
      </c>
      <c r="F334" s="36">
        <f t="shared" si="1"/>
        <v>2</v>
      </c>
      <c r="G334" s="34">
        <v>45692.0</v>
      </c>
      <c r="H334" s="36">
        <f t="shared" si="2"/>
        <v>0</v>
      </c>
      <c r="I334" s="35" t="s">
        <v>43</v>
      </c>
      <c r="J334" s="35" t="s">
        <v>138</v>
      </c>
      <c r="K334" s="48" t="s">
        <v>829</v>
      </c>
      <c r="L334" s="39"/>
      <c r="M334" s="39"/>
      <c r="N334" s="35" t="s">
        <v>17</v>
      </c>
      <c r="O334" s="39"/>
      <c r="P334" s="61"/>
      <c r="Q334" s="61"/>
      <c r="R334" s="61"/>
      <c r="S334" s="61"/>
      <c r="T334" s="61"/>
      <c r="U334" s="80"/>
      <c r="V334" s="80"/>
      <c r="W334" s="80"/>
    </row>
    <row r="335">
      <c r="A335" s="34">
        <v>45705.0</v>
      </c>
      <c r="B335" s="34">
        <v>45716.0</v>
      </c>
      <c r="C335" s="35">
        <v>242477.0</v>
      </c>
      <c r="D335" s="35" t="s">
        <v>84</v>
      </c>
      <c r="E335" s="34">
        <v>45658.0</v>
      </c>
      <c r="F335" s="36">
        <f t="shared" si="1"/>
        <v>1</v>
      </c>
      <c r="G335" s="34">
        <v>45333.0</v>
      </c>
      <c r="H335" s="36">
        <f t="shared" si="2"/>
        <v>12</v>
      </c>
      <c r="I335" s="35" t="s">
        <v>62</v>
      </c>
      <c r="J335" s="35" t="s">
        <v>138</v>
      </c>
      <c r="K335" s="48" t="s">
        <v>829</v>
      </c>
      <c r="L335" s="39"/>
      <c r="M335" s="39"/>
      <c r="N335" s="35" t="s">
        <v>17</v>
      </c>
      <c r="O335" s="252" t="s">
        <v>924</v>
      </c>
      <c r="P335" s="61"/>
      <c r="Q335" s="61"/>
      <c r="R335" s="61"/>
      <c r="S335" s="61"/>
      <c r="T335" s="61"/>
      <c r="U335" s="80"/>
      <c r="V335" s="80"/>
      <c r="W335" s="80"/>
    </row>
    <row r="336">
      <c r="A336" s="34">
        <v>45705.0</v>
      </c>
      <c r="B336" s="34">
        <v>45716.0</v>
      </c>
      <c r="C336" s="35">
        <v>187670.0</v>
      </c>
      <c r="D336" s="35" t="s">
        <v>84</v>
      </c>
      <c r="E336" s="34">
        <v>45139.0</v>
      </c>
      <c r="F336" s="36">
        <f t="shared" si="1"/>
        <v>18</v>
      </c>
      <c r="G336" s="34">
        <v>45197.0</v>
      </c>
      <c r="H336" s="36">
        <f t="shared" si="2"/>
        <v>17</v>
      </c>
      <c r="I336" s="35" t="s">
        <v>49</v>
      </c>
      <c r="J336" s="35" t="s">
        <v>316</v>
      </c>
      <c r="K336" s="48" t="s">
        <v>829</v>
      </c>
      <c r="L336" s="39"/>
      <c r="M336" s="37">
        <v>45609.0</v>
      </c>
      <c r="N336" s="35" t="s">
        <v>17</v>
      </c>
      <c r="O336" s="39"/>
      <c r="P336" s="61"/>
      <c r="Q336" s="61"/>
      <c r="R336" s="61"/>
      <c r="S336" s="61"/>
      <c r="T336" s="61"/>
      <c r="U336" s="80"/>
      <c r="V336" s="80"/>
      <c r="W336" s="80"/>
    </row>
    <row r="337">
      <c r="A337" s="34">
        <v>45705.0</v>
      </c>
      <c r="B337" s="34">
        <v>45716.0</v>
      </c>
      <c r="C337" s="35">
        <v>138646.0</v>
      </c>
      <c r="D337" s="35" t="s">
        <v>84</v>
      </c>
      <c r="E337" s="34">
        <v>44743.0</v>
      </c>
      <c r="F337" s="36">
        <f t="shared" si="1"/>
        <v>31</v>
      </c>
      <c r="G337" s="34">
        <v>44769.0</v>
      </c>
      <c r="H337" s="36">
        <f t="shared" si="2"/>
        <v>31</v>
      </c>
      <c r="I337" s="35" t="s">
        <v>62</v>
      </c>
      <c r="J337" s="35">
        <v>105.0</v>
      </c>
      <c r="K337" s="48" t="s">
        <v>829</v>
      </c>
      <c r="L337" s="39"/>
      <c r="M337" s="39"/>
      <c r="N337" s="35" t="s">
        <v>17</v>
      </c>
      <c r="O337" s="35" t="s">
        <v>925</v>
      </c>
      <c r="P337" s="61"/>
      <c r="Q337" s="61"/>
      <c r="R337" s="61"/>
      <c r="S337" s="61"/>
      <c r="T337" s="61"/>
      <c r="U337" s="80"/>
      <c r="V337" s="80"/>
      <c r="W337" s="80"/>
    </row>
    <row r="338">
      <c r="A338" s="34">
        <v>45705.0</v>
      </c>
      <c r="B338" s="34">
        <v>45716.0</v>
      </c>
      <c r="C338" s="35">
        <v>229007.0</v>
      </c>
      <c r="D338" s="35" t="s">
        <v>84</v>
      </c>
      <c r="E338" s="34">
        <v>45536.0</v>
      </c>
      <c r="F338" s="36">
        <f t="shared" si="1"/>
        <v>5</v>
      </c>
      <c r="G338" s="34">
        <v>45562.0</v>
      </c>
      <c r="H338" s="36">
        <f t="shared" si="2"/>
        <v>5</v>
      </c>
      <c r="I338" s="35" t="s">
        <v>49</v>
      </c>
      <c r="J338" s="35" t="s">
        <v>138</v>
      </c>
      <c r="K338" s="48" t="s">
        <v>829</v>
      </c>
      <c r="L338" s="39"/>
      <c r="M338" s="39"/>
      <c r="N338" s="35" t="s">
        <v>17</v>
      </c>
      <c r="O338" s="39"/>
      <c r="P338" s="61"/>
      <c r="Q338" s="61"/>
      <c r="R338" s="61"/>
      <c r="S338" s="61"/>
      <c r="T338" s="61"/>
      <c r="U338" s="80"/>
      <c r="V338" s="80"/>
      <c r="W338" s="80"/>
    </row>
    <row r="339">
      <c r="A339" s="34">
        <v>45705.0</v>
      </c>
      <c r="B339" s="34">
        <v>45716.0</v>
      </c>
      <c r="C339" s="35">
        <v>175595.0</v>
      </c>
      <c r="D339" s="35" t="s">
        <v>84</v>
      </c>
      <c r="E339" s="34">
        <v>44927.0</v>
      </c>
      <c r="F339" s="36">
        <f t="shared" si="1"/>
        <v>25</v>
      </c>
      <c r="G339" s="34">
        <v>45100.0</v>
      </c>
      <c r="H339" s="36">
        <f t="shared" si="2"/>
        <v>20</v>
      </c>
      <c r="I339" s="35" t="s">
        <v>49</v>
      </c>
      <c r="J339" s="35" t="s">
        <v>246</v>
      </c>
      <c r="K339" s="48" t="s">
        <v>829</v>
      </c>
      <c r="L339" s="39"/>
      <c r="M339" s="37">
        <v>45610.0</v>
      </c>
      <c r="N339" s="35" t="s">
        <v>17</v>
      </c>
      <c r="O339" s="39"/>
      <c r="P339" s="61"/>
      <c r="Q339" s="61"/>
      <c r="R339" s="61"/>
      <c r="S339" s="61"/>
      <c r="T339" s="61"/>
      <c r="U339" s="80"/>
      <c r="V339" s="80"/>
      <c r="W339" s="80"/>
    </row>
    <row r="340">
      <c r="A340" s="34">
        <v>45705.0</v>
      </c>
      <c r="B340" s="34">
        <v>45714.0</v>
      </c>
      <c r="C340" s="35">
        <v>182428.0</v>
      </c>
      <c r="D340" s="35" t="s">
        <v>84</v>
      </c>
      <c r="E340" s="34">
        <v>45078.0</v>
      </c>
      <c r="F340" s="36">
        <f t="shared" si="1"/>
        <v>20</v>
      </c>
      <c r="G340" s="34">
        <v>45160.0</v>
      </c>
      <c r="H340" s="36">
        <f t="shared" si="2"/>
        <v>18</v>
      </c>
      <c r="I340" s="35" t="s">
        <v>62</v>
      </c>
      <c r="J340" s="35">
        <v>103.0</v>
      </c>
      <c r="K340" s="48" t="s">
        <v>829</v>
      </c>
      <c r="L340" s="35" t="s">
        <v>54</v>
      </c>
      <c r="M340" s="34">
        <v>45714.0</v>
      </c>
      <c r="N340" s="35" t="s">
        <v>20</v>
      </c>
      <c r="O340" s="39"/>
      <c r="P340" s="61"/>
      <c r="Q340" s="61"/>
      <c r="R340" s="61"/>
      <c r="S340" s="61"/>
      <c r="T340" s="61"/>
      <c r="U340" s="80"/>
      <c r="V340" s="80"/>
      <c r="W340" s="80"/>
    </row>
    <row r="341">
      <c r="A341" s="34">
        <v>45705.0</v>
      </c>
      <c r="B341" s="34">
        <v>45716.0</v>
      </c>
      <c r="C341" s="35">
        <v>189522.0</v>
      </c>
      <c r="D341" s="35" t="s">
        <v>84</v>
      </c>
      <c r="E341" s="34">
        <v>45200.0</v>
      </c>
      <c r="F341" s="36">
        <f t="shared" si="1"/>
        <v>16</v>
      </c>
      <c r="G341" s="37">
        <v>45222.0</v>
      </c>
      <c r="H341" s="36">
        <f t="shared" si="2"/>
        <v>16</v>
      </c>
      <c r="I341" s="35" t="s">
        <v>43</v>
      </c>
      <c r="J341" s="35">
        <v>337.0</v>
      </c>
      <c r="K341" s="48" t="s">
        <v>829</v>
      </c>
      <c r="L341" s="39"/>
      <c r="M341" s="37">
        <v>45607.0</v>
      </c>
      <c r="N341" s="35" t="s">
        <v>17</v>
      </c>
      <c r="O341" s="35" t="s">
        <v>926</v>
      </c>
      <c r="P341" s="61"/>
      <c r="Q341" s="61"/>
      <c r="R341" s="61"/>
      <c r="S341" s="61"/>
      <c r="T341" s="61"/>
      <c r="U341" s="80"/>
      <c r="V341" s="80"/>
      <c r="W341" s="80"/>
    </row>
    <row r="342">
      <c r="A342" s="34">
        <v>45705.0</v>
      </c>
      <c r="B342" s="34">
        <v>45713.0</v>
      </c>
      <c r="C342" s="35">
        <v>205839.0</v>
      </c>
      <c r="D342" s="35" t="s">
        <v>84</v>
      </c>
      <c r="E342" s="34">
        <v>45292.0</v>
      </c>
      <c r="F342" s="36">
        <f t="shared" si="1"/>
        <v>13</v>
      </c>
      <c r="G342" s="34">
        <v>45372.0</v>
      </c>
      <c r="H342" s="36">
        <f t="shared" si="2"/>
        <v>11</v>
      </c>
      <c r="I342" s="35" t="s">
        <v>62</v>
      </c>
      <c r="J342" s="35">
        <v>105.0</v>
      </c>
      <c r="K342" s="48" t="s">
        <v>829</v>
      </c>
      <c r="L342" s="35" t="s">
        <v>68</v>
      </c>
      <c r="M342" s="34">
        <v>45713.0</v>
      </c>
      <c r="N342" s="35" t="s">
        <v>20</v>
      </c>
      <c r="O342" s="35" t="s">
        <v>45</v>
      </c>
      <c r="P342" s="61"/>
      <c r="Q342" s="61"/>
      <c r="R342" s="61"/>
      <c r="S342" s="61"/>
      <c r="T342" s="61"/>
      <c r="U342" s="80"/>
      <c r="V342" s="80"/>
      <c r="W342" s="80"/>
    </row>
    <row r="343">
      <c r="A343" s="34">
        <v>45705.0</v>
      </c>
      <c r="B343" s="34">
        <v>45716.0</v>
      </c>
      <c r="C343" s="35">
        <v>185408.0</v>
      </c>
      <c r="D343" s="35" t="s">
        <v>84</v>
      </c>
      <c r="E343" s="34">
        <v>45047.0</v>
      </c>
      <c r="F343" s="36">
        <f t="shared" si="1"/>
        <v>21</v>
      </c>
      <c r="G343" s="34">
        <v>45180.0</v>
      </c>
      <c r="H343" s="36">
        <f t="shared" si="2"/>
        <v>17</v>
      </c>
      <c r="I343" s="35" t="s">
        <v>49</v>
      </c>
      <c r="J343" s="35" t="s">
        <v>50</v>
      </c>
      <c r="K343" s="48" t="s">
        <v>829</v>
      </c>
      <c r="L343" s="39"/>
      <c r="M343" s="34">
        <v>45659.0</v>
      </c>
      <c r="N343" s="35" t="s">
        <v>17</v>
      </c>
      <c r="O343" s="39"/>
      <c r="P343" s="61"/>
      <c r="Q343" s="61"/>
      <c r="R343" s="61"/>
      <c r="S343" s="61"/>
      <c r="T343" s="61"/>
      <c r="U343" s="80"/>
      <c r="V343" s="80"/>
      <c r="W343" s="80"/>
    </row>
    <row r="344">
      <c r="A344" s="34">
        <v>45705.0</v>
      </c>
      <c r="B344" s="34">
        <v>45714.0</v>
      </c>
      <c r="C344" s="35">
        <v>218509.0</v>
      </c>
      <c r="D344" s="35" t="s">
        <v>84</v>
      </c>
      <c r="E344" s="34">
        <v>45200.0</v>
      </c>
      <c r="F344" s="36">
        <f t="shared" si="1"/>
        <v>16</v>
      </c>
      <c r="G344" s="34">
        <v>45476.0</v>
      </c>
      <c r="H344" s="36">
        <f t="shared" si="2"/>
        <v>7</v>
      </c>
      <c r="I344" s="35" t="s">
        <v>62</v>
      </c>
      <c r="J344" s="35">
        <v>103.0</v>
      </c>
      <c r="K344" s="48" t="s">
        <v>829</v>
      </c>
      <c r="L344" s="35" t="s">
        <v>68</v>
      </c>
      <c r="M344" s="34">
        <v>45714.0</v>
      </c>
      <c r="N344" s="35" t="s">
        <v>20</v>
      </c>
      <c r="O344" s="35" t="s">
        <v>927</v>
      </c>
      <c r="P344" s="61"/>
      <c r="Q344" s="61"/>
      <c r="R344" s="61"/>
      <c r="S344" s="61"/>
      <c r="T344" s="61"/>
      <c r="U344" s="80"/>
      <c r="V344" s="80"/>
      <c r="W344" s="80"/>
    </row>
    <row r="345">
      <c r="A345" s="34">
        <v>45705.0</v>
      </c>
      <c r="B345" s="34">
        <v>45716.0</v>
      </c>
      <c r="C345" s="35">
        <v>225415.0</v>
      </c>
      <c r="D345" s="35" t="s">
        <v>84</v>
      </c>
      <c r="E345" s="34">
        <v>45231.0</v>
      </c>
      <c r="F345" s="36">
        <f t="shared" si="1"/>
        <v>15</v>
      </c>
      <c r="G345" s="34">
        <v>45524.0</v>
      </c>
      <c r="H345" s="36">
        <f t="shared" si="2"/>
        <v>6</v>
      </c>
      <c r="I345" s="35" t="s">
        <v>62</v>
      </c>
      <c r="J345" s="35" t="s">
        <v>138</v>
      </c>
      <c r="K345" s="48" t="s">
        <v>829</v>
      </c>
      <c r="L345" s="39"/>
      <c r="M345" s="39"/>
      <c r="N345" s="35" t="s">
        <v>17</v>
      </c>
      <c r="O345" s="35" t="s">
        <v>928</v>
      </c>
      <c r="P345" s="61"/>
      <c r="Q345" s="61"/>
      <c r="R345" s="61"/>
      <c r="S345" s="61"/>
      <c r="T345" s="61"/>
      <c r="U345" s="80"/>
      <c r="V345" s="80"/>
      <c r="W345" s="80"/>
    </row>
    <row r="346">
      <c r="A346" s="34">
        <v>45705.0</v>
      </c>
      <c r="B346" s="34">
        <v>45716.0</v>
      </c>
      <c r="C346" s="35">
        <v>230038.0</v>
      </c>
      <c r="D346" s="35" t="s">
        <v>84</v>
      </c>
      <c r="E346" s="34">
        <v>45444.0</v>
      </c>
      <c r="F346" s="36">
        <f t="shared" si="1"/>
        <v>8</v>
      </c>
      <c r="G346" s="34">
        <v>45572.0</v>
      </c>
      <c r="H346" s="36">
        <f t="shared" si="2"/>
        <v>4</v>
      </c>
      <c r="I346" s="35" t="s">
        <v>49</v>
      </c>
      <c r="J346" s="35" t="s">
        <v>138</v>
      </c>
      <c r="K346" s="48" t="s">
        <v>829</v>
      </c>
      <c r="L346" s="39"/>
      <c r="M346" s="39"/>
      <c r="N346" s="35" t="s">
        <v>17</v>
      </c>
      <c r="O346" s="39"/>
      <c r="P346" s="61"/>
      <c r="Q346" s="61"/>
      <c r="R346" s="61"/>
      <c r="S346" s="61"/>
      <c r="T346" s="61"/>
      <c r="U346" s="80"/>
      <c r="V346" s="80"/>
      <c r="W346" s="80"/>
    </row>
    <row r="347">
      <c r="A347" s="34">
        <v>45688.0</v>
      </c>
      <c r="B347" s="34">
        <v>45707.0</v>
      </c>
      <c r="C347" s="35">
        <v>223370.0</v>
      </c>
      <c r="D347" s="35" t="s">
        <v>84</v>
      </c>
      <c r="E347" s="34">
        <v>45474.0</v>
      </c>
      <c r="F347" s="36">
        <f t="shared" si="1"/>
        <v>7</v>
      </c>
      <c r="G347" s="34">
        <v>45506.0</v>
      </c>
      <c r="H347" s="36">
        <f t="shared" si="2"/>
        <v>6</v>
      </c>
      <c r="I347" s="35" t="s">
        <v>49</v>
      </c>
      <c r="J347" s="245">
        <v>4.532241822E9</v>
      </c>
      <c r="K347" s="48">
        <v>26000.0</v>
      </c>
      <c r="L347" s="35" t="s">
        <v>70</v>
      </c>
      <c r="M347" s="34">
        <v>45707.0</v>
      </c>
      <c r="N347" s="35" t="s">
        <v>15</v>
      </c>
      <c r="O347" s="35" t="s">
        <v>247</v>
      </c>
      <c r="P347" s="61"/>
      <c r="Q347" s="61"/>
      <c r="R347" s="61"/>
      <c r="S347" s="61"/>
      <c r="T347" s="61"/>
      <c r="U347" s="80"/>
      <c r="V347" s="80"/>
      <c r="W347" s="80"/>
    </row>
    <row r="348">
      <c r="A348" s="34">
        <v>45705.0</v>
      </c>
      <c r="B348" s="34">
        <v>45716.0</v>
      </c>
      <c r="C348" s="35">
        <v>229029.0</v>
      </c>
      <c r="D348" s="35" t="s">
        <v>84</v>
      </c>
      <c r="E348" s="34">
        <v>45536.0</v>
      </c>
      <c r="F348" s="36">
        <f t="shared" si="1"/>
        <v>5</v>
      </c>
      <c r="G348" s="34">
        <v>45562.0</v>
      </c>
      <c r="H348" s="36">
        <f t="shared" si="2"/>
        <v>5</v>
      </c>
      <c r="I348" s="35" t="s">
        <v>62</v>
      </c>
      <c r="J348" s="35" t="s">
        <v>138</v>
      </c>
      <c r="K348" s="48" t="s">
        <v>829</v>
      </c>
      <c r="L348" s="39"/>
      <c r="M348" s="39"/>
      <c r="N348" s="35" t="s">
        <v>17</v>
      </c>
      <c r="O348" s="35" t="s">
        <v>929</v>
      </c>
      <c r="P348" s="61"/>
      <c r="Q348" s="61"/>
      <c r="R348" s="61"/>
      <c r="S348" s="61"/>
      <c r="T348" s="61"/>
      <c r="U348" s="80"/>
      <c r="V348" s="80"/>
      <c r="W348" s="80"/>
    </row>
    <row r="349">
      <c r="A349" s="34">
        <v>45705.0</v>
      </c>
      <c r="B349" s="34">
        <v>45716.0</v>
      </c>
      <c r="C349" s="35">
        <v>236121.0</v>
      </c>
      <c r="D349" s="35" t="s">
        <v>84</v>
      </c>
      <c r="E349" s="34">
        <v>45474.0</v>
      </c>
      <c r="F349" s="36">
        <f t="shared" si="1"/>
        <v>7</v>
      </c>
      <c r="G349" s="34">
        <v>45630.0</v>
      </c>
      <c r="H349" s="36">
        <f t="shared" si="2"/>
        <v>2</v>
      </c>
      <c r="I349" s="35" t="s">
        <v>49</v>
      </c>
      <c r="J349" s="35" t="s">
        <v>138</v>
      </c>
      <c r="K349" s="48" t="s">
        <v>829</v>
      </c>
      <c r="L349" s="39"/>
      <c r="M349" s="39"/>
      <c r="N349" s="35" t="s">
        <v>17</v>
      </c>
      <c r="O349" s="39"/>
      <c r="P349" s="61"/>
      <c r="Q349" s="61"/>
      <c r="R349" s="61"/>
      <c r="S349" s="61"/>
      <c r="T349" s="61"/>
      <c r="U349" s="80"/>
      <c r="V349" s="80"/>
      <c r="W349" s="80"/>
    </row>
    <row r="350">
      <c r="A350" s="34">
        <v>45705.0</v>
      </c>
      <c r="B350" s="34">
        <v>45716.0</v>
      </c>
      <c r="C350" s="35">
        <v>235675.0</v>
      </c>
      <c r="D350" s="35" t="s">
        <v>84</v>
      </c>
      <c r="E350" s="34">
        <v>45536.0</v>
      </c>
      <c r="F350" s="36">
        <f t="shared" si="1"/>
        <v>5</v>
      </c>
      <c r="G350" s="37">
        <v>45625.0</v>
      </c>
      <c r="H350" s="36">
        <f t="shared" si="2"/>
        <v>2</v>
      </c>
      <c r="I350" s="35" t="s">
        <v>62</v>
      </c>
      <c r="J350" s="35" t="s">
        <v>138</v>
      </c>
      <c r="K350" s="48" t="s">
        <v>829</v>
      </c>
      <c r="L350" s="39"/>
      <c r="M350" s="39"/>
      <c r="N350" s="35" t="s">
        <v>17</v>
      </c>
      <c r="O350" s="35" t="s">
        <v>930</v>
      </c>
      <c r="P350" s="61"/>
      <c r="Q350" s="61"/>
      <c r="R350" s="61"/>
      <c r="S350" s="61"/>
      <c r="T350" s="61"/>
      <c r="U350" s="80"/>
      <c r="V350" s="80"/>
      <c r="W350" s="80"/>
    </row>
    <row r="351">
      <c r="A351" s="34">
        <v>45705.0</v>
      </c>
      <c r="B351" s="34">
        <v>45716.0</v>
      </c>
      <c r="C351" s="35">
        <v>235404.0</v>
      </c>
      <c r="D351" s="35" t="s">
        <v>84</v>
      </c>
      <c r="E351" s="34">
        <v>45566.0</v>
      </c>
      <c r="F351" s="36">
        <f t="shared" si="1"/>
        <v>4</v>
      </c>
      <c r="G351" s="37">
        <v>45624.0</v>
      </c>
      <c r="H351" s="36">
        <f t="shared" si="2"/>
        <v>3</v>
      </c>
      <c r="I351" s="35" t="s">
        <v>62</v>
      </c>
      <c r="J351" s="35" t="s">
        <v>138</v>
      </c>
      <c r="K351" s="48" t="s">
        <v>829</v>
      </c>
      <c r="L351" s="39"/>
      <c r="M351" s="39"/>
      <c r="N351" s="35" t="s">
        <v>17</v>
      </c>
      <c r="O351" s="35" t="s">
        <v>931</v>
      </c>
      <c r="P351" s="61"/>
      <c r="Q351" s="61"/>
      <c r="R351" s="61"/>
      <c r="S351" s="61"/>
      <c r="T351" s="61"/>
      <c r="U351" s="80"/>
      <c r="V351" s="80"/>
      <c r="W351" s="80"/>
    </row>
    <row r="352">
      <c r="A352" s="34">
        <v>45705.0</v>
      </c>
      <c r="B352" s="34">
        <v>45716.0</v>
      </c>
      <c r="C352" s="35">
        <v>116660.0</v>
      </c>
      <c r="D352" s="35" t="s">
        <v>89</v>
      </c>
      <c r="E352" s="34">
        <v>44562.0</v>
      </c>
      <c r="F352" s="36">
        <f t="shared" si="1"/>
        <v>37</v>
      </c>
      <c r="G352" s="34">
        <v>44611.0</v>
      </c>
      <c r="H352" s="36">
        <f t="shared" si="2"/>
        <v>36</v>
      </c>
      <c r="I352" s="35" t="s">
        <v>49</v>
      </c>
      <c r="J352" s="35">
        <v>293.0</v>
      </c>
      <c r="K352" s="48" t="s">
        <v>824</v>
      </c>
      <c r="L352" s="39"/>
      <c r="M352" s="34">
        <v>45677.0</v>
      </c>
      <c r="N352" s="35" t="s">
        <v>17</v>
      </c>
      <c r="O352" s="39"/>
      <c r="P352" s="61"/>
      <c r="Q352" s="61"/>
      <c r="R352" s="61"/>
      <c r="S352" s="61"/>
      <c r="T352" s="61"/>
      <c r="U352" s="80"/>
      <c r="V352" s="80"/>
      <c r="W352" s="80"/>
    </row>
    <row r="353">
      <c r="A353" s="34">
        <v>45705.0</v>
      </c>
      <c r="B353" s="34">
        <v>45716.0</v>
      </c>
      <c r="C353" s="35">
        <v>148951.0</v>
      </c>
      <c r="D353" s="35" t="s">
        <v>89</v>
      </c>
      <c r="E353" s="34">
        <v>44044.0</v>
      </c>
      <c r="F353" s="36">
        <f t="shared" si="1"/>
        <v>54</v>
      </c>
      <c r="G353" s="34">
        <v>44868.0</v>
      </c>
      <c r="H353" s="36">
        <f t="shared" si="2"/>
        <v>27</v>
      </c>
      <c r="I353" s="35" t="s">
        <v>43</v>
      </c>
      <c r="J353" s="35" t="s">
        <v>138</v>
      </c>
      <c r="K353" s="48" t="s">
        <v>829</v>
      </c>
      <c r="L353" s="39"/>
      <c r="M353" s="39"/>
      <c r="N353" s="35" t="s">
        <v>17</v>
      </c>
      <c r="O353" s="39"/>
      <c r="P353" s="61"/>
      <c r="Q353" s="61"/>
      <c r="R353" s="61"/>
      <c r="S353" s="61"/>
      <c r="T353" s="61"/>
      <c r="U353" s="80"/>
      <c r="V353" s="80"/>
      <c r="W353" s="80"/>
    </row>
    <row r="354">
      <c r="A354" s="34">
        <v>45705.0</v>
      </c>
      <c r="B354" s="34">
        <v>45716.0</v>
      </c>
      <c r="C354" s="35">
        <v>185539.0</v>
      </c>
      <c r="D354" s="35" t="s">
        <v>89</v>
      </c>
      <c r="E354" s="34">
        <v>44986.0</v>
      </c>
      <c r="F354" s="36">
        <f t="shared" si="1"/>
        <v>23</v>
      </c>
      <c r="G354" s="37">
        <v>45244.0</v>
      </c>
      <c r="H354" s="36">
        <f t="shared" si="2"/>
        <v>15</v>
      </c>
      <c r="I354" s="35" t="s">
        <v>49</v>
      </c>
      <c r="J354" s="35" t="s">
        <v>401</v>
      </c>
      <c r="K354" s="48" t="s">
        <v>829</v>
      </c>
      <c r="L354" s="39"/>
      <c r="M354" s="34">
        <v>45698.0</v>
      </c>
      <c r="N354" s="35" t="s">
        <v>17</v>
      </c>
      <c r="O354" s="39"/>
      <c r="P354" s="61"/>
      <c r="Q354" s="61"/>
      <c r="R354" s="61"/>
      <c r="S354" s="61"/>
      <c r="T354" s="61"/>
      <c r="U354" s="80"/>
      <c r="V354" s="80"/>
      <c r="W354" s="80"/>
    </row>
    <row r="355">
      <c r="A355" s="34">
        <v>45705.0</v>
      </c>
      <c r="B355" s="34">
        <v>45716.0</v>
      </c>
      <c r="C355" s="35">
        <v>186605.0</v>
      </c>
      <c r="D355" s="35" t="s">
        <v>89</v>
      </c>
      <c r="E355" s="34">
        <v>45108.0</v>
      </c>
      <c r="F355" s="36">
        <f t="shared" si="1"/>
        <v>19</v>
      </c>
      <c r="G355" s="34">
        <v>45189.0</v>
      </c>
      <c r="H355" s="36">
        <f t="shared" si="2"/>
        <v>17</v>
      </c>
      <c r="I355" s="35" t="s">
        <v>67</v>
      </c>
      <c r="J355" s="86">
        <v>778730.0</v>
      </c>
      <c r="K355" s="48" t="s">
        <v>829</v>
      </c>
      <c r="L355" s="39"/>
      <c r="M355" s="37">
        <v>45986.0</v>
      </c>
      <c r="N355" s="35" t="s">
        <v>17</v>
      </c>
      <c r="O355" s="39"/>
      <c r="P355" s="61"/>
      <c r="Q355" s="61"/>
      <c r="R355" s="61"/>
      <c r="S355" s="61"/>
      <c r="T355" s="61"/>
      <c r="U355" s="80"/>
      <c r="V355" s="80"/>
      <c r="W355" s="80"/>
    </row>
    <row r="356">
      <c r="A356" s="34">
        <v>45705.0</v>
      </c>
      <c r="B356" s="34">
        <v>45716.0</v>
      </c>
      <c r="C356" s="35">
        <v>176319.0</v>
      </c>
      <c r="D356" s="35" t="s">
        <v>89</v>
      </c>
      <c r="E356" s="34">
        <v>45078.0</v>
      </c>
      <c r="F356" s="36">
        <f t="shared" si="1"/>
        <v>20</v>
      </c>
      <c r="G356" s="34">
        <v>45106.0</v>
      </c>
      <c r="H356" s="36">
        <f t="shared" si="2"/>
        <v>19</v>
      </c>
      <c r="I356" s="35" t="s">
        <v>39</v>
      </c>
      <c r="J356" s="35">
        <v>505.0</v>
      </c>
      <c r="K356" s="48" t="s">
        <v>824</v>
      </c>
      <c r="L356" s="39"/>
      <c r="M356" s="39"/>
      <c r="N356" s="35" t="s">
        <v>17</v>
      </c>
      <c r="O356" s="39"/>
      <c r="P356" s="61"/>
      <c r="Q356" s="61"/>
      <c r="R356" s="61"/>
      <c r="S356" s="61"/>
      <c r="T356" s="61"/>
      <c r="U356" s="80"/>
      <c r="V356" s="80"/>
      <c r="W356" s="80"/>
    </row>
    <row r="357">
      <c r="A357" s="34">
        <v>45705.0</v>
      </c>
      <c r="B357" s="34">
        <v>45716.0</v>
      </c>
      <c r="C357" s="35">
        <v>181838.0</v>
      </c>
      <c r="D357" s="35" t="s">
        <v>89</v>
      </c>
      <c r="E357" s="34">
        <v>45078.0</v>
      </c>
      <c r="F357" s="36">
        <f t="shared" si="1"/>
        <v>20</v>
      </c>
      <c r="G357" s="34">
        <v>45148.0</v>
      </c>
      <c r="H357" s="36">
        <f t="shared" si="2"/>
        <v>18</v>
      </c>
      <c r="I357" s="35" t="s">
        <v>62</v>
      </c>
      <c r="J357" s="35" t="s">
        <v>138</v>
      </c>
      <c r="K357" s="48" t="s">
        <v>932</v>
      </c>
      <c r="L357" s="39"/>
      <c r="M357" s="39"/>
      <c r="N357" s="35" t="s">
        <v>17</v>
      </c>
      <c r="O357" s="35" t="s">
        <v>933</v>
      </c>
      <c r="P357" s="61"/>
      <c r="Q357" s="61"/>
      <c r="R357" s="61"/>
      <c r="S357" s="61"/>
      <c r="T357" s="61"/>
      <c r="U357" s="80"/>
      <c r="V357" s="80"/>
      <c r="W357" s="80"/>
    </row>
    <row r="358">
      <c r="A358" s="34">
        <v>45705.0</v>
      </c>
      <c r="B358" s="34">
        <v>45707.0</v>
      </c>
      <c r="C358" s="35">
        <v>190772.0</v>
      </c>
      <c r="D358" s="35" t="s">
        <v>89</v>
      </c>
      <c r="E358" s="34">
        <v>43739.0</v>
      </c>
      <c r="F358" s="36">
        <f t="shared" si="1"/>
        <v>64</v>
      </c>
      <c r="G358" s="37">
        <v>45225.0</v>
      </c>
      <c r="H358" s="36">
        <f t="shared" si="2"/>
        <v>16</v>
      </c>
      <c r="I358" s="35" t="s">
        <v>39</v>
      </c>
      <c r="J358" s="35" t="s">
        <v>31</v>
      </c>
      <c r="K358" s="48" t="s">
        <v>829</v>
      </c>
      <c r="L358" s="39"/>
      <c r="M358" s="39"/>
      <c r="N358" s="35" t="s">
        <v>87</v>
      </c>
      <c r="O358" s="39"/>
      <c r="P358" s="61"/>
      <c r="Q358" s="61"/>
      <c r="R358" s="61"/>
      <c r="S358" s="61"/>
      <c r="T358" s="61"/>
      <c r="U358" s="80"/>
      <c r="V358" s="80"/>
      <c r="W358" s="80"/>
    </row>
    <row r="359">
      <c r="A359" s="34">
        <v>45705.0</v>
      </c>
      <c r="B359" s="34">
        <v>45712.0</v>
      </c>
      <c r="C359" s="35">
        <v>177705.0</v>
      </c>
      <c r="D359" s="35" t="s">
        <v>89</v>
      </c>
      <c r="E359" s="34">
        <v>45231.0</v>
      </c>
      <c r="F359" s="36">
        <f t="shared" si="1"/>
        <v>15</v>
      </c>
      <c r="G359" s="34">
        <v>45267.0</v>
      </c>
      <c r="H359" s="36">
        <f t="shared" si="2"/>
        <v>14</v>
      </c>
      <c r="I359" s="35" t="s">
        <v>62</v>
      </c>
      <c r="J359" s="35">
        <v>105.0</v>
      </c>
      <c r="K359" s="48">
        <v>3000.0</v>
      </c>
      <c r="L359" s="35" t="s">
        <v>54</v>
      </c>
      <c r="M359" s="34">
        <v>45712.0</v>
      </c>
      <c r="N359" s="35" t="s">
        <v>15</v>
      </c>
      <c r="O359" s="35" t="s">
        <v>934</v>
      </c>
      <c r="P359" s="61"/>
      <c r="Q359" s="61"/>
      <c r="R359" s="61"/>
      <c r="S359" s="61"/>
      <c r="T359" s="61"/>
      <c r="U359" s="80"/>
      <c r="V359" s="80"/>
      <c r="W359" s="80"/>
    </row>
    <row r="360">
      <c r="A360" s="34">
        <v>45705.0</v>
      </c>
      <c r="B360" s="34">
        <v>45716.0</v>
      </c>
      <c r="C360" s="35">
        <v>168239.0</v>
      </c>
      <c r="D360" s="35" t="s">
        <v>89</v>
      </c>
      <c r="E360" s="34">
        <v>45017.0</v>
      </c>
      <c r="F360" s="36">
        <f t="shared" si="1"/>
        <v>22</v>
      </c>
      <c r="G360" s="34">
        <v>45037.0</v>
      </c>
      <c r="H360" s="36">
        <f t="shared" si="2"/>
        <v>22</v>
      </c>
      <c r="I360" s="35" t="s">
        <v>265</v>
      </c>
      <c r="J360" s="35">
        <v>8.589028295E9</v>
      </c>
      <c r="K360" s="48" t="s">
        <v>829</v>
      </c>
      <c r="L360" s="39"/>
      <c r="M360" s="34">
        <v>45684.0</v>
      </c>
      <c r="N360" s="35" t="s">
        <v>17</v>
      </c>
      <c r="O360" s="39"/>
      <c r="P360" s="61"/>
      <c r="Q360" s="61"/>
      <c r="R360" s="61"/>
      <c r="S360" s="61"/>
      <c r="T360" s="61"/>
      <c r="U360" s="80"/>
      <c r="V360" s="80"/>
      <c r="W360" s="80"/>
    </row>
    <row r="361">
      <c r="A361" s="34">
        <v>45705.0</v>
      </c>
      <c r="B361" s="34">
        <v>45707.0</v>
      </c>
      <c r="C361" s="35">
        <v>202230.0</v>
      </c>
      <c r="D361" s="35" t="s">
        <v>89</v>
      </c>
      <c r="E361" s="34">
        <v>45292.0</v>
      </c>
      <c r="F361" s="36">
        <f t="shared" si="1"/>
        <v>13</v>
      </c>
      <c r="G361" s="34">
        <v>45337.0</v>
      </c>
      <c r="H361" s="36">
        <f t="shared" si="2"/>
        <v>12</v>
      </c>
      <c r="I361" s="35" t="s">
        <v>62</v>
      </c>
      <c r="J361" s="35" t="s">
        <v>31</v>
      </c>
      <c r="K361" s="48" t="s">
        <v>829</v>
      </c>
      <c r="L361" s="39"/>
      <c r="M361" s="39"/>
      <c r="N361" s="35" t="s">
        <v>21</v>
      </c>
      <c r="O361" s="39"/>
      <c r="P361" s="61"/>
      <c r="Q361" s="61"/>
      <c r="R361" s="61"/>
      <c r="S361" s="61"/>
      <c r="T361" s="61"/>
      <c r="U361" s="80"/>
      <c r="V361" s="80"/>
      <c r="W361" s="80"/>
    </row>
    <row r="362">
      <c r="A362" s="34">
        <v>45705.0</v>
      </c>
      <c r="B362" s="34">
        <v>45716.0</v>
      </c>
      <c r="C362" s="35">
        <v>206694.0</v>
      </c>
      <c r="D362" s="35" t="s">
        <v>89</v>
      </c>
      <c r="E362" s="34">
        <v>45352.0</v>
      </c>
      <c r="F362" s="36">
        <f t="shared" si="1"/>
        <v>11</v>
      </c>
      <c r="G362" s="34">
        <v>45369.0</v>
      </c>
      <c r="H362" s="36">
        <f t="shared" si="2"/>
        <v>11</v>
      </c>
      <c r="I362" s="35" t="s">
        <v>62</v>
      </c>
      <c r="J362" s="35">
        <v>104.0</v>
      </c>
      <c r="K362" s="48" t="s">
        <v>829</v>
      </c>
      <c r="L362" s="39"/>
      <c r="M362" s="39"/>
      <c r="N362" s="35" t="s">
        <v>17</v>
      </c>
      <c r="O362" s="35" t="s">
        <v>935</v>
      </c>
      <c r="P362" s="61"/>
      <c r="Q362" s="61"/>
      <c r="R362" s="61"/>
      <c r="S362" s="61"/>
      <c r="T362" s="61"/>
      <c r="U362" s="80"/>
      <c r="V362" s="80"/>
      <c r="W362" s="80"/>
    </row>
    <row r="363">
      <c r="A363" s="34">
        <v>45705.0</v>
      </c>
      <c r="B363" s="34">
        <v>45716.0</v>
      </c>
      <c r="C363" s="35">
        <v>211403.0</v>
      </c>
      <c r="D363" s="35" t="s">
        <v>89</v>
      </c>
      <c r="E363" s="34">
        <v>45383.0</v>
      </c>
      <c r="F363" s="36">
        <f t="shared" si="1"/>
        <v>10</v>
      </c>
      <c r="G363" s="34">
        <v>45373.0</v>
      </c>
      <c r="H363" s="36">
        <f t="shared" si="2"/>
        <v>11</v>
      </c>
      <c r="I363" s="35" t="s">
        <v>62</v>
      </c>
      <c r="J363" s="35">
        <v>139.0</v>
      </c>
      <c r="K363" s="48" t="s">
        <v>829</v>
      </c>
      <c r="L363" s="39"/>
      <c r="M363" s="34">
        <v>45680.0</v>
      </c>
      <c r="N363" s="35" t="s">
        <v>17</v>
      </c>
      <c r="O363" s="39"/>
      <c r="P363" s="61"/>
      <c r="Q363" s="61"/>
      <c r="R363" s="61"/>
      <c r="S363" s="61"/>
      <c r="T363" s="61"/>
      <c r="U363" s="80"/>
      <c r="V363" s="80"/>
      <c r="W363" s="80"/>
    </row>
    <row r="364">
      <c r="A364" s="34">
        <v>45705.0</v>
      </c>
      <c r="B364" s="34">
        <v>45716.0</v>
      </c>
      <c r="C364" s="35">
        <v>217407.0</v>
      </c>
      <c r="D364" s="35" t="s">
        <v>89</v>
      </c>
      <c r="E364" s="34">
        <v>45352.0</v>
      </c>
      <c r="F364" s="36">
        <f t="shared" si="1"/>
        <v>11</v>
      </c>
      <c r="G364" s="34">
        <v>45450.0</v>
      </c>
      <c r="H364" s="36">
        <f t="shared" si="2"/>
        <v>8</v>
      </c>
      <c r="I364" s="35" t="s">
        <v>39</v>
      </c>
      <c r="J364" s="35">
        <v>535.0</v>
      </c>
      <c r="K364" s="48" t="s">
        <v>824</v>
      </c>
      <c r="L364" s="39"/>
      <c r="M364" s="39"/>
      <c r="N364" s="35" t="s">
        <v>17</v>
      </c>
      <c r="O364" s="39"/>
      <c r="P364" s="61"/>
      <c r="Q364" s="61"/>
      <c r="R364" s="61"/>
      <c r="S364" s="61"/>
      <c r="T364" s="61"/>
      <c r="U364" s="80"/>
      <c r="V364" s="80"/>
      <c r="W364" s="80"/>
    </row>
    <row r="365">
      <c r="A365" s="34">
        <v>45705.0</v>
      </c>
      <c r="B365" s="34">
        <v>45716.0</v>
      </c>
      <c r="C365" s="35">
        <v>205560.0</v>
      </c>
      <c r="D365" s="35" t="s">
        <v>89</v>
      </c>
      <c r="E365" s="34">
        <v>45323.0</v>
      </c>
      <c r="F365" s="36">
        <f t="shared" si="1"/>
        <v>12</v>
      </c>
      <c r="G365" s="34">
        <v>45372.0</v>
      </c>
      <c r="H365" s="36">
        <f t="shared" si="2"/>
        <v>11</v>
      </c>
      <c r="I365" s="35" t="s">
        <v>39</v>
      </c>
      <c r="J365" s="35">
        <v>535.0</v>
      </c>
      <c r="K365" s="48" t="s">
        <v>824</v>
      </c>
      <c r="L365" s="39"/>
      <c r="M365" s="39"/>
      <c r="N365" s="35" t="s">
        <v>17</v>
      </c>
      <c r="O365" s="39"/>
      <c r="P365" s="61"/>
      <c r="Q365" s="61"/>
      <c r="R365" s="61"/>
      <c r="S365" s="61"/>
      <c r="T365" s="61"/>
      <c r="U365" s="80"/>
      <c r="V365" s="80"/>
      <c r="W365" s="80"/>
    </row>
    <row r="366">
      <c r="A366" s="34">
        <v>45705.0</v>
      </c>
      <c r="B366" s="34">
        <v>45716.0</v>
      </c>
      <c r="C366" s="35">
        <v>238881.0</v>
      </c>
      <c r="D366" s="35" t="s">
        <v>89</v>
      </c>
      <c r="E366" s="34">
        <v>45627.0</v>
      </c>
      <c r="F366" s="36">
        <f t="shared" si="1"/>
        <v>2</v>
      </c>
      <c r="G366" s="34">
        <v>45667.0</v>
      </c>
      <c r="H366" s="36">
        <f t="shared" si="2"/>
        <v>1</v>
      </c>
      <c r="I366" s="35" t="s">
        <v>39</v>
      </c>
      <c r="J366" s="35" t="s">
        <v>138</v>
      </c>
      <c r="K366" s="48" t="s">
        <v>824</v>
      </c>
      <c r="L366" s="39"/>
      <c r="M366" s="39"/>
      <c r="N366" s="35" t="s">
        <v>17</v>
      </c>
      <c r="O366" s="39"/>
      <c r="P366" s="61"/>
      <c r="Q366" s="61"/>
      <c r="R366" s="61"/>
      <c r="S366" s="61"/>
      <c r="T366" s="61"/>
      <c r="U366" s="80"/>
      <c r="V366" s="80"/>
      <c r="W366" s="80"/>
    </row>
    <row r="367">
      <c r="A367" s="34">
        <v>45705.0</v>
      </c>
      <c r="B367" s="34">
        <v>45716.0</v>
      </c>
      <c r="C367" s="35">
        <v>229412.0</v>
      </c>
      <c r="D367" s="35" t="s">
        <v>89</v>
      </c>
      <c r="E367" s="34">
        <v>45505.0</v>
      </c>
      <c r="F367" s="36">
        <f t="shared" si="1"/>
        <v>6</v>
      </c>
      <c r="G367" s="34">
        <v>45567.0</v>
      </c>
      <c r="H367" s="36">
        <f t="shared" si="2"/>
        <v>4</v>
      </c>
      <c r="I367" s="35" t="s">
        <v>62</v>
      </c>
      <c r="J367" s="35" t="s">
        <v>138</v>
      </c>
      <c r="K367" s="48" t="s">
        <v>829</v>
      </c>
      <c r="L367" s="39"/>
      <c r="M367" s="39"/>
      <c r="N367" s="35" t="s">
        <v>17</v>
      </c>
      <c r="O367" s="35" t="s">
        <v>936</v>
      </c>
      <c r="P367" s="61"/>
      <c r="Q367" s="61"/>
      <c r="R367" s="61"/>
      <c r="S367" s="61"/>
      <c r="T367" s="61"/>
      <c r="U367" s="80"/>
      <c r="V367" s="80"/>
      <c r="W367" s="80"/>
    </row>
    <row r="368">
      <c r="A368" s="34">
        <v>45705.0</v>
      </c>
      <c r="B368" s="34">
        <v>45706.0</v>
      </c>
      <c r="C368" s="35">
        <v>219785.0</v>
      </c>
      <c r="D368" s="35" t="s">
        <v>89</v>
      </c>
      <c r="E368" s="34">
        <v>45292.0</v>
      </c>
      <c r="F368" s="36">
        <f t="shared" si="1"/>
        <v>13</v>
      </c>
      <c r="G368" s="34">
        <v>45474.0</v>
      </c>
      <c r="H368" s="36">
        <f t="shared" si="2"/>
        <v>7</v>
      </c>
      <c r="I368" s="35" t="s">
        <v>62</v>
      </c>
      <c r="J368" s="35" t="s">
        <v>937</v>
      </c>
      <c r="K368" s="48" t="s">
        <v>824</v>
      </c>
      <c r="L368" s="35" t="s">
        <v>54</v>
      </c>
      <c r="M368" s="34">
        <v>45706.0</v>
      </c>
      <c r="N368" s="35" t="s">
        <v>20</v>
      </c>
      <c r="O368" s="39"/>
      <c r="P368" s="61"/>
      <c r="Q368" s="61"/>
      <c r="R368" s="61"/>
      <c r="S368" s="61"/>
      <c r="T368" s="61"/>
      <c r="U368" s="80"/>
      <c r="V368" s="80"/>
      <c r="W368" s="80"/>
    </row>
    <row r="369">
      <c r="A369" s="34">
        <v>45705.0</v>
      </c>
      <c r="B369" s="34">
        <v>45716.0</v>
      </c>
      <c r="C369" s="35">
        <v>205653.0</v>
      </c>
      <c r="D369" s="35" t="s">
        <v>89</v>
      </c>
      <c r="E369" s="34">
        <v>45413.0</v>
      </c>
      <c r="F369" s="36">
        <f t="shared" si="1"/>
        <v>9</v>
      </c>
      <c r="G369" s="34">
        <v>45498.0</v>
      </c>
      <c r="H369" s="36">
        <f t="shared" si="2"/>
        <v>7</v>
      </c>
      <c r="I369" s="35" t="s">
        <v>62</v>
      </c>
      <c r="J369" s="35">
        <v>106.0</v>
      </c>
      <c r="K369" s="48">
        <v>7000.0</v>
      </c>
      <c r="L369" s="35" t="s">
        <v>68</v>
      </c>
      <c r="M369" s="34">
        <v>45716.0</v>
      </c>
      <c r="N369" s="35" t="s">
        <v>15</v>
      </c>
      <c r="O369" s="35" t="s">
        <v>938</v>
      </c>
      <c r="P369" s="61"/>
      <c r="Q369" s="61"/>
      <c r="R369" s="61"/>
      <c r="S369" s="61"/>
      <c r="T369" s="61"/>
      <c r="U369" s="80"/>
      <c r="V369" s="80"/>
      <c r="W369" s="80"/>
    </row>
    <row r="370">
      <c r="A370" s="34">
        <v>45705.0</v>
      </c>
      <c r="B370" s="34">
        <v>45716.0</v>
      </c>
      <c r="C370" s="35">
        <v>226534.0</v>
      </c>
      <c r="D370" s="35" t="s">
        <v>89</v>
      </c>
      <c r="E370" s="34">
        <v>45352.0</v>
      </c>
      <c r="F370" s="36">
        <f t="shared" si="1"/>
        <v>11</v>
      </c>
      <c r="G370" s="34">
        <v>45537.0</v>
      </c>
      <c r="H370" s="36">
        <f t="shared" si="2"/>
        <v>5</v>
      </c>
      <c r="I370" s="35" t="s">
        <v>39</v>
      </c>
      <c r="J370" s="35" t="s">
        <v>138</v>
      </c>
      <c r="K370" s="48" t="s">
        <v>824</v>
      </c>
      <c r="L370" s="39"/>
      <c r="M370" s="39"/>
      <c r="N370" s="35" t="s">
        <v>17</v>
      </c>
      <c r="O370" s="39"/>
      <c r="P370" s="61"/>
      <c r="Q370" s="61"/>
      <c r="R370" s="61"/>
      <c r="S370" s="61"/>
      <c r="T370" s="61"/>
      <c r="U370" s="80"/>
      <c r="V370" s="80"/>
      <c r="W370" s="80"/>
    </row>
    <row r="371">
      <c r="A371" s="34">
        <v>45705.0</v>
      </c>
      <c r="B371" s="34">
        <v>45713.0</v>
      </c>
      <c r="C371" s="35">
        <v>228064.0</v>
      </c>
      <c r="D371" s="35" t="s">
        <v>89</v>
      </c>
      <c r="E371" s="34">
        <v>45536.0</v>
      </c>
      <c r="F371" s="36">
        <f t="shared" si="1"/>
        <v>5</v>
      </c>
      <c r="G371" s="34">
        <v>45551.0</v>
      </c>
      <c r="H371" s="36">
        <f t="shared" si="2"/>
        <v>5</v>
      </c>
      <c r="I371" s="35" t="s">
        <v>39</v>
      </c>
      <c r="J371" s="35" t="s">
        <v>31</v>
      </c>
      <c r="K371" s="48" t="s">
        <v>74</v>
      </c>
      <c r="L371" s="35" t="s">
        <v>54</v>
      </c>
      <c r="M371" s="34">
        <v>45713.0</v>
      </c>
      <c r="N371" s="35" t="s">
        <v>15</v>
      </c>
      <c r="O371" s="39"/>
      <c r="P371" s="61"/>
      <c r="Q371" s="61"/>
      <c r="R371" s="61"/>
      <c r="S371" s="61"/>
      <c r="T371" s="61"/>
      <c r="U371" s="80"/>
      <c r="V371" s="80"/>
      <c r="W371" s="80"/>
    </row>
    <row r="372">
      <c r="A372" s="34">
        <v>45705.0</v>
      </c>
      <c r="B372" s="34">
        <v>45716.0</v>
      </c>
      <c r="C372" s="35">
        <v>228552.0</v>
      </c>
      <c r="D372" s="35" t="s">
        <v>89</v>
      </c>
      <c r="E372" s="34">
        <v>45352.0</v>
      </c>
      <c r="F372" s="36">
        <f t="shared" si="1"/>
        <v>11</v>
      </c>
      <c r="G372" s="34">
        <v>45565.0</v>
      </c>
      <c r="H372" s="36">
        <f t="shared" si="2"/>
        <v>4</v>
      </c>
      <c r="I372" s="35" t="s">
        <v>39</v>
      </c>
      <c r="J372" s="35" t="s">
        <v>31</v>
      </c>
      <c r="K372" s="48" t="s">
        <v>824</v>
      </c>
      <c r="L372" s="39"/>
      <c r="M372" s="39"/>
      <c r="N372" s="35" t="s">
        <v>17</v>
      </c>
      <c r="O372" s="39"/>
      <c r="P372" s="61"/>
      <c r="Q372" s="61"/>
      <c r="R372" s="61"/>
      <c r="S372" s="61"/>
      <c r="T372" s="61"/>
      <c r="U372" s="80"/>
      <c r="V372" s="80"/>
      <c r="W372" s="80"/>
    </row>
    <row r="373">
      <c r="A373" s="34">
        <v>45705.0</v>
      </c>
      <c r="B373" s="34">
        <v>45716.0</v>
      </c>
      <c r="C373" s="35">
        <v>230215.0</v>
      </c>
      <c r="D373" s="35" t="s">
        <v>89</v>
      </c>
      <c r="E373" s="34">
        <v>45474.0</v>
      </c>
      <c r="F373" s="36">
        <f t="shared" si="1"/>
        <v>7</v>
      </c>
      <c r="G373" s="34">
        <v>45574.0</v>
      </c>
      <c r="H373" s="36">
        <f t="shared" si="2"/>
        <v>4</v>
      </c>
      <c r="I373" s="35" t="s">
        <v>49</v>
      </c>
      <c r="J373" s="35" t="s">
        <v>138</v>
      </c>
      <c r="K373" s="48" t="s">
        <v>829</v>
      </c>
      <c r="L373" s="39"/>
      <c r="M373" s="39"/>
      <c r="N373" s="35" t="s">
        <v>17</v>
      </c>
      <c r="O373" s="39"/>
      <c r="P373" s="61"/>
      <c r="Q373" s="61"/>
      <c r="R373" s="61"/>
      <c r="S373" s="61"/>
      <c r="T373" s="61"/>
      <c r="U373" s="80"/>
      <c r="V373" s="80"/>
      <c r="W373" s="80"/>
    </row>
    <row r="374">
      <c r="A374" s="34">
        <v>45705.0</v>
      </c>
      <c r="B374" s="34">
        <v>45716.0</v>
      </c>
      <c r="C374" s="35">
        <v>232323.0</v>
      </c>
      <c r="D374" s="35" t="s">
        <v>89</v>
      </c>
      <c r="E374" s="34">
        <v>44105.0</v>
      </c>
      <c r="F374" s="36">
        <f t="shared" si="1"/>
        <v>52</v>
      </c>
      <c r="G374" s="37">
        <v>45596.0</v>
      </c>
      <c r="H374" s="36">
        <f t="shared" si="2"/>
        <v>3</v>
      </c>
      <c r="I374" s="35" t="s">
        <v>49</v>
      </c>
      <c r="J374" s="35" t="s">
        <v>138</v>
      </c>
      <c r="K374" s="48" t="s">
        <v>829</v>
      </c>
      <c r="L374" s="39"/>
      <c r="M374" s="39"/>
      <c r="N374" s="35" t="s">
        <v>17</v>
      </c>
      <c r="O374" s="39"/>
      <c r="P374" s="61"/>
      <c r="Q374" s="61"/>
      <c r="R374" s="61"/>
      <c r="S374" s="61"/>
      <c r="T374" s="61"/>
      <c r="U374" s="80"/>
      <c r="V374" s="80"/>
      <c r="W374" s="80"/>
    </row>
    <row r="375">
      <c r="A375" s="34">
        <v>45705.0</v>
      </c>
      <c r="B375" s="34">
        <v>45716.0</v>
      </c>
      <c r="C375" s="35">
        <v>233963.0</v>
      </c>
      <c r="D375" s="35" t="s">
        <v>89</v>
      </c>
      <c r="E375" s="34">
        <v>45566.0</v>
      </c>
      <c r="F375" s="36">
        <f t="shared" si="1"/>
        <v>4</v>
      </c>
      <c r="G375" s="37">
        <v>45608.0</v>
      </c>
      <c r="H375" s="36">
        <f t="shared" si="2"/>
        <v>3</v>
      </c>
      <c r="I375" s="35" t="s">
        <v>43</v>
      </c>
      <c r="J375" s="35" t="s">
        <v>138</v>
      </c>
      <c r="K375" s="48" t="s">
        <v>829</v>
      </c>
      <c r="L375" s="39"/>
      <c r="M375" s="39"/>
      <c r="N375" s="35" t="s">
        <v>17</v>
      </c>
      <c r="O375" s="39"/>
      <c r="P375" s="61"/>
      <c r="Q375" s="61"/>
      <c r="R375" s="61"/>
      <c r="S375" s="61"/>
      <c r="T375" s="61"/>
      <c r="U375" s="80"/>
      <c r="V375" s="80"/>
      <c r="W375" s="80"/>
    </row>
    <row r="376">
      <c r="A376" s="34">
        <v>45705.0</v>
      </c>
      <c r="B376" s="34">
        <v>45716.0</v>
      </c>
      <c r="C376" s="35">
        <v>234842.0</v>
      </c>
      <c r="D376" s="35" t="s">
        <v>89</v>
      </c>
      <c r="E376" s="34">
        <v>45597.0</v>
      </c>
      <c r="F376" s="36">
        <f t="shared" si="1"/>
        <v>3</v>
      </c>
      <c r="G376" s="37">
        <v>45617.0</v>
      </c>
      <c r="H376" s="36">
        <f t="shared" si="2"/>
        <v>3</v>
      </c>
      <c r="I376" s="35" t="s">
        <v>39</v>
      </c>
      <c r="J376" s="35" t="s">
        <v>31</v>
      </c>
      <c r="K376" s="48" t="s">
        <v>824</v>
      </c>
      <c r="L376" s="39"/>
      <c r="M376" s="39"/>
      <c r="N376" s="35" t="s">
        <v>17</v>
      </c>
      <c r="O376" s="39"/>
      <c r="P376" s="61"/>
      <c r="Q376" s="61"/>
      <c r="R376" s="61"/>
      <c r="S376" s="61"/>
      <c r="T376" s="61"/>
      <c r="U376" s="80"/>
      <c r="V376" s="80"/>
      <c r="W376" s="80"/>
    </row>
    <row r="377">
      <c r="A377" s="34">
        <v>45705.0</v>
      </c>
      <c r="B377" s="34">
        <v>45716.0</v>
      </c>
      <c r="C377" s="35">
        <v>236060.0</v>
      </c>
      <c r="D377" s="35" t="s">
        <v>89</v>
      </c>
      <c r="E377" s="34">
        <v>45597.0</v>
      </c>
      <c r="F377" s="36">
        <f t="shared" si="1"/>
        <v>3</v>
      </c>
      <c r="G377" s="34">
        <v>45629.0</v>
      </c>
      <c r="H377" s="36">
        <f t="shared" si="2"/>
        <v>2</v>
      </c>
      <c r="I377" s="35" t="s">
        <v>265</v>
      </c>
      <c r="J377" s="35" t="s">
        <v>138</v>
      </c>
      <c r="K377" s="48" t="s">
        <v>829</v>
      </c>
      <c r="L377" s="39"/>
      <c r="M377" s="39"/>
      <c r="N377" s="35" t="s">
        <v>17</v>
      </c>
      <c r="O377" s="39"/>
      <c r="P377" s="61"/>
      <c r="Q377" s="61"/>
      <c r="R377" s="61"/>
      <c r="S377" s="61"/>
      <c r="T377" s="61"/>
      <c r="U377" s="80"/>
      <c r="V377" s="80"/>
      <c r="W377" s="80"/>
    </row>
    <row r="378">
      <c r="A378" s="34">
        <v>45708.0</v>
      </c>
      <c r="B378" s="34">
        <v>45709.0</v>
      </c>
      <c r="C378" s="35">
        <v>185492.0</v>
      </c>
      <c r="D378" s="35" t="s">
        <v>89</v>
      </c>
      <c r="E378" s="34">
        <v>45413.0</v>
      </c>
      <c r="F378" s="36">
        <f t="shared" si="1"/>
        <v>9</v>
      </c>
      <c r="G378" s="37">
        <v>45637.0</v>
      </c>
      <c r="H378" s="36">
        <f t="shared" si="2"/>
        <v>2</v>
      </c>
      <c r="I378" s="35" t="s">
        <v>62</v>
      </c>
      <c r="J378" s="35">
        <v>102.0</v>
      </c>
      <c r="K378" s="48" t="s">
        <v>74</v>
      </c>
      <c r="L378" s="35" t="s">
        <v>70</v>
      </c>
      <c r="M378" s="34">
        <v>45709.0</v>
      </c>
      <c r="N378" s="35" t="s">
        <v>20</v>
      </c>
      <c r="O378" s="35" t="s">
        <v>805</v>
      </c>
      <c r="P378" s="61"/>
      <c r="Q378" s="61"/>
      <c r="R378" s="61"/>
      <c r="S378" s="61"/>
      <c r="T378" s="61"/>
      <c r="U378" s="80"/>
      <c r="V378" s="80"/>
      <c r="W378" s="80"/>
    </row>
    <row r="379">
      <c r="A379" s="34">
        <v>45705.0</v>
      </c>
      <c r="B379" s="34">
        <v>45716.0</v>
      </c>
      <c r="C379" s="35">
        <v>238152.0</v>
      </c>
      <c r="D379" s="35" t="s">
        <v>89</v>
      </c>
      <c r="E379" s="34">
        <v>45658.0</v>
      </c>
      <c r="F379" s="36">
        <f t="shared" si="1"/>
        <v>1</v>
      </c>
      <c r="G379" s="34">
        <v>45661.0</v>
      </c>
      <c r="H379" s="36">
        <f t="shared" si="2"/>
        <v>1</v>
      </c>
      <c r="I379" s="35" t="s">
        <v>62</v>
      </c>
      <c r="J379" s="35" t="s">
        <v>138</v>
      </c>
      <c r="K379" s="48" t="s">
        <v>829</v>
      </c>
      <c r="L379" s="39"/>
      <c r="M379" s="39"/>
      <c r="N379" s="35" t="s">
        <v>17</v>
      </c>
      <c r="O379" s="35" t="s">
        <v>939</v>
      </c>
      <c r="P379" s="61"/>
      <c r="Q379" s="61"/>
      <c r="R379" s="61"/>
      <c r="S379" s="61"/>
      <c r="T379" s="61"/>
      <c r="U379" s="80"/>
      <c r="V379" s="80"/>
      <c r="W379" s="80"/>
    </row>
    <row r="380">
      <c r="A380" s="34">
        <v>45705.0</v>
      </c>
      <c r="B380" s="34">
        <v>45716.0</v>
      </c>
      <c r="C380" s="35">
        <v>179297.0</v>
      </c>
      <c r="D380" s="35" t="s">
        <v>89</v>
      </c>
      <c r="E380" s="34">
        <v>45627.0</v>
      </c>
      <c r="F380" s="36">
        <f t="shared" si="1"/>
        <v>2</v>
      </c>
      <c r="G380" s="34">
        <v>45665.0</v>
      </c>
      <c r="H380" s="36">
        <f t="shared" si="2"/>
        <v>1</v>
      </c>
      <c r="I380" s="35" t="s">
        <v>43</v>
      </c>
      <c r="J380" s="35" t="s">
        <v>138</v>
      </c>
      <c r="K380" s="48" t="s">
        <v>829</v>
      </c>
      <c r="L380" s="39"/>
      <c r="M380" s="39"/>
      <c r="N380" s="35" t="s">
        <v>17</v>
      </c>
      <c r="O380" s="39"/>
      <c r="P380" s="61"/>
      <c r="Q380" s="61"/>
      <c r="R380" s="61"/>
      <c r="S380" s="61"/>
      <c r="T380" s="61"/>
      <c r="U380" s="80"/>
      <c r="V380" s="80"/>
      <c r="W380" s="80"/>
    </row>
    <row r="381">
      <c r="A381" s="34">
        <v>45705.0</v>
      </c>
      <c r="B381" s="34">
        <v>45716.0</v>
      </c>
      <c r="C381" s="35">
        <v>235715.0</v>
      </c>
      <c r="D381" s="35" t="s">
        <v>89</v>
      </c>
      <c r="E381" s="34">
        <v>45658.0</v>
      </c>
      <c r="F381" s="36">
        <f t="shared" si="1"/>
        <v>1</v>
      </c>
      <c r="G381" s="34">
        <v>45667.0</v>
      </c>
      <c r="H381" s="36">
        <f t="shared" si="2"/>
        <v>1</v>
      </c>
      <c r="I381" s="35" t="s">
        <v>49</v>
      </c>
      <c r="J381" s="35" t="s">
        <v>138</v>
      </c>
      <c r="K381" s="48" t="s">
        <v>829</v>
      </c>
      <c r="L381" s="39"/>
      <c r="M381" s="39"/>
      <c r="N381" s="35" t="s">
        <v>17</v>
      </c>
      <c r="O381" s="39"/>
      <c r="P381" s="61"/>
      <c r="Q381" s="61"/>
      <c r="R381" s="61"/>
      <c r="S381" s="61"/>
      <c r="T381" s="61"/>
      <c r="U381" s="80"/>
      <c r="V381" s="80"/>
      <c r="W381" s="80"/>
    </row>
    <row r="382">
      <c r="A382" s="34">
        <v>45705.0</v>
      </c>
      <c r="B382" s="34">
        <v>45716.0</v>
      </c>
      <c r="C382" s="35">
        <v>241136.0</v>
      </c>
      <c r="D382" s="35" t="s">
        <v>89</v>
      </c>
      <c r="E382" s="34">
        <v>45627.0</v>
      </c>
      <c r="F382" s="36">
        <f t="shared" si="1"/>
        <v>2</v>
      </c>
      <c r="G382" s="34">
        <v>45686.0</v>
      </c>
      <c r="H382" s="36">
        <f t="shared" si="2"/>
        <v>0</v>
      </c>
      <c r="I382" s="35" t="s">
        <v>43</v>
      </c>
      <c r="J382" s="35" t="s">
        <v>138</v>
      </c>
      <c r="K382" s="48" t="s">
        <v>829</v>
      </c>
      <c r="L382" s="39"/>
      <c r="M382" s="39"/>
      <c r="N382" s="35" t="s">
        <v>17</v>
      </c>
      <c r="O382" s="39"/>
      <c r="P382" s="61"/>
      <c r="Q382" s="61"/>
      <c r="R382" s="61"/>
      <c r="S382" s="61"/>
      <c r="T382" s="61"/>
      <c r="U382" s="80"/>
      <c r="V382" s="80"/>
      <c r="W382" s="80"/>
    </row>
    <row r="383">
      <c r="A383" s="34">
        <v>45705.0</v>
      </c>
      <c r="B383" s="34">
        <v>45716.0</v>
      </c>
      <c r="C383" s="35">
        <v>234666.0</v>
      </c>
      <c r="D383" s="35" t="s">
        <v>89</v>
      </c>
      <c r="E383" s="34">
        <v>45108.0</v>
      </c>
      <c r="F383" s="36">
        <f t="shared" si="1"/>
        <v>19</v>
      </c>
      <c r="G383" s="37">
        <v>45617.0</v>
      </c>
      <c r="H383" s="36">
        <f t="shared" si="2"/>
        <v>3</v>
      </c>
      <c r="I383" s="35" t="s">
        <v>43</v>
      </c>
      <c r="J383" s="35" t="s">
        <v>138</v>
      </c>
      <c r="K383" s="48" t="s">
        <v>829</v>
      </c>
      <c r="L383" s="39"/>
      <c r="M383" s="39"/>
      <c r="N383" s="35" t="s">
        <v>17</v>
      </c>
      <c r="O383" s="39"/>
      <c r="P383" s="61"/>
      <c r="Q383" s="61"/>
      <c r="R383" s="61"/>
      <c r="S383" s="61"/>
      <c r="T383" s="61"/>
      <c r="U383" s="80"/>
      <c r="V383" s="80"/>
      <c r="W383" s="80"/>
    </row>
    <row r="384">
      <c r="A384" s="34">
        <v>45705.0</v>
      </c>
      <c r="B384" s="34">
        <v>45716.0</v>
      </c>
      <c r="C384" s="35">
        <v>214513.0</v>
      </c>
      <c r="D384" s="35" t="s">
        <v>89</v>
      </c>
      <c r="E384" s="34">
        <v>45383.0</v>
      </c>
      <c r="F384" s="36">
        <f t="shared" si="1"/>
        <v>10</v>
      </c>
      <c r="G384" s="34">
        <v>45429.0</v>
      </c>
      <c r="H384" s="36">
        <f t="shared" si="2"/>
        <v>9</v>
      </c>
      <c r="I384" s="35" t="s">
        <v>39</v>
      </c>
      <c r="J384" s="35" t="s">
        <v>31</v>
      </c>
      <c r="K384" s="48">
        <v>5000.0</v>
      </c>
      <c r="L384" s="39"/>
      <c r="M384" s="34">
        <v>45629.0</v>
      </c>
      <c r="N384" s="35" t="s">
        <v>17</v>
      </c>
      <c r="O384" s="39"/>
      <c r="P384" s="61"/>
      <c r="Q384" s="61"/>
      <c r="R384" s="61"/>
      <c r="S384" s="61"/>
      <c r="T384" s="61"/>
      <c r="U384" s="80"/>
      <c r="V384" s="80"/>
      <c r="W384" s="80"/>
    </row>
    <row r="385">
      <c r="A385" s="34">
        <v>45705.0</v>
      </c>
      <c r="B385" s="34">
        <v>45716.0</v>
      </c>
      <c r="C385" s="35">
        <v>181016.0</v>
      </c>
      <c r="D385" s="35" t="s">
        <v>89</v>
      </c>
      <c r="E385" s="34">
        <v>45108.0</v>
      </c>
      <c r="F385" s="36">
        <f t="shared" si="1"/>
        <v>19</v>
      </c>
      <c r="G385" s="34">
        <v>45141.0</v>
      </c>
      <c r="H385" s="36">
        <f t="shared" si="2"/>
        <v>18</v>
      </c>
      <c r="I385" s="35" t="s">
        <v>43</v>
      </c>
      <c r="J385" s="35" t="s">
        <v>138</v>
      </c>
      <c r="K385" s="48" t="s">
        <v>829</v>
      </c>
      <c r="L385" s="39"/>
      <c r="M385" s="34">
        <v>45362.0</v>
      </c>
      <c r="N385" s="35" t="s">
        <v>17</v>
      </c>
      <c r="O385" s="39"/>
      <c r="P385" s="61"/>
      <c r="Q385" s="61"/>
      <c r="R385" s="61"/>
      <c r="S385" s="61"/>
      <c r="T385" s="61"/>
      <c r="U385" s="80"/>
      <c r="V385" s="80"/>
      <c r="W385" s="80"/>
    </row>
    <row r="386">
      <c r="A386" s="34">
        <v>45705.0</v>
      </c>
      <c r="B386" s="34">
        <v>45716.0</v>
      </c>
      <c r="C386" s="35">
        <v>176488.0</v>
      </c>
      <c r="D386" s="35" t="s">
        <v>89</v>
      </c>
      <c r="E386" s="34">
        <v>44986.0</v>
      </c>
      <c r="F386" s="36">
        <f t="shared" si="1"/>
        <v>23</v>
      </c>
      <c r="G386" s="34">
        <v>45105.0</v>
      </c>
      <c r="H386" s="36">
        <f t="shared" si="2"/>
        <v>20</v>
      </c>
      <c r="I386" s="35" t="s">
        <v>43</v>
      </c>
      <c r="J386" s="35">
        <v>368.0</v>
      </c>
      <c r="K386" s="48" t="s">
        <v>829</v>
      </c>
      <c r="L386" s="39"/>
      <c r="M386" s="34">
        <v>45665.0</v>
      </c>
      <c r="N386" s="35" t="s">
        <v>17</v>
      </c>
      <c r="O386" s="39"/>
      <c r="P386" s="61"/>
      <c r="Q386" s="61"/>
      <c r="R386" s="61"/>
      <c r="S386" s="61"/>
      <c r="T386" s="61"/>
      <c r="U386" s="80"/>
      <c r="V386" s="80"/>
      <c r="W386" s="80"/>
    </row>
    <row r="387">
      <c r="A387" s="34">
        <v>45705.0</v>
      </c>
      <c r="B387" s="34">
        <v>45716.0</v>
      </c>
      <c r="C387" s="35">
        <v>234621.0</v>
      </c>
      <c r="D387" s="35" t="s">
        <v>89</v>
      </c>
      <c r="E387" s="34">
        <v>45474.0</v>
      </c>
      <c r="F387" s="36">
        <f t="shared" si="1"/>
        <v>7</v>
      </c>
      <c r="G387" s="34">
        <v>45629.0</v>
      </c>
      <c r="H387" s="36">
        <f t="shared" si="2"/>
        <v>2</v>
      </c>
      <c r="I387" s="35" t="s">
        <v>46</v>
      </c>
      <c r="J387" s="35" t="s">
        <v>138</v>
      </c>
      <c r="K387" s="48" t="s">
        <v>829</v>
      </c>
      <c r="L387" s="39"/>
      <c r="M387" s="39"/>
      <c r="N387" s="35" t="s">
        <v>17</v>
      </c>
      <c r="O387" s="39"/>
      <c r="P387" s="61"/>
      <c r="Q387" s="61"/>
      <c r="R387" s="61"/>
      <c r="S387" s="61"/>
      <c r="T387" s="61"/>
      <c r="U387" s="80"/>
      <c r="V387" s="80"/>
      <c r="W387" s="80"/>
    </row>
    <row r="388">
      <c r="A388" s="34">
        <v>45705.0</v>
      </c>
      <c r="B388" s="34">
        <v>45707.0</v>
      </c>
      <c r="C388" s="35">
        <v>232841.0</v>
      </c>
      <c r="D388" s="35" t="s">
        <v>89</v>
      </c>
      <c r="E388" s="34">
        <v>45566.0</v>
      </c>
      <c r="F388" s="36">
        <f t="shared" si="1"/>
        <v>4</v>
      </c>
      <c r="G388" s="37">
        <v>45595.0</v>
      </c>
      <c r="H388" s="36">
        <f t="shared" si="2"/>
        <v>3</v>
      </c>
      <c r="I388" s="35" t="s">
        <v>39</v>
      </c>
      <c r="J388" s="35" t="s">
        <v>31</v>
      </c>
      <c r="K388" s="48" t="s">
        <v>829</v>
      </c>
      <c r="L388" s="39"/>
      <c r="M388" s="35" t="s">
        <v>840</v>
      </c>
      <c r="N388" s="35" t="s">
        <v>23</v>
      </c>
      <c r="O388" s="35" t="s">
        <v>840</v>
      </c>
      <c r="P388" s="61"/>
      <c r="Q388" s="61"/>
      <c r="R388" s="61"/>
      <c r="S388" s="61"/>
      <c r="T388" s="61"/>
      <c r="U388" s="80"/>
      <c r="V388" s="80"/>
      <c r="W388" s="80"/>
    </row>
    <row r="389">
      <c r="A389" s="34">
        <v>45705.0</v>
      </c>
      <c r="B389" s="34">
        <v>45716.0</v>
      </c>
      <c r="C389" s="35">
        <v>202306.0</v>
      </c>
      <c r="D389" s="35" t="s">
        <v>89</v>
      </c>
      <c r="E389" s="34">
        <v>45139.0</v>
      </c>
      <c r="F389" s="36">
        <f t="shared" si="1"/>
        <v>18</v>
      </c>
      <c r="G389" s="34">
        <v>45336.0</v>
      </c>
      <c r="H389" s="36">
        <f t="shared" si="2"/>
        <v>12</v>
      </c>
      <c r="I389" s="35" t="s">
        <v>39</v>
      </c>
      <c r="J389" s="35">
        <v>535.0</v>
      </c>
      <c r="K389" s="48">
        <v>7000.0</v>
      </c>
      <c r="L389" s="35" t="s">
        <v>54</v>
      </c>
      <c r="M389" s="34">
        <v>45716.0</v>
      </c>
      <c r="N389" s="35" t="s">
        <v>15</v>
      </c>
      <c r="O389" s="35" t="s">
        <v>940</v>
      </c>
      <c r="P389" s="61"/>
      <c r="Q389" s="61"/>
      <c r="R389" s="61"/>
      <c r="S389" s="61"/>
      <c r="T389" s="61"/>
      <c r="U389" s="80"/>
      <c r="V389" s="80"/>
      <c r="W389" s="80"/>
    </row>
    <row r="390">
      <c r="A390" s="34">
        <v>45705.0</v>
      </c>
      <c r="B390" s="34">
        <v>45706.0</v>
      </c>
      <c r="C390" s="35">
        <v>227973.0</v>
      </c>
      <c r="D390" s="35" t="s">
        <v>89</v>
      </c>
      <c r="E390" s="34">
        <v>45474.0</v>
      </c>
      <c r="F390" s="36">
        <f t="shared" si="1"/>
        <v>7</v>
      </c>
      <c r="G390" s="34">
        <v>45548.0</v>
      </c>
      <c r="H390" s="36">
        <f t="shared" si="2"/>
        <v>5</v>
      </c>
      <c r="I390" s="35" t="s">
        <v>62</v>
      </c>
      <c r="J390" s="35">
        <v>101.0</v>
      </c>
      <c r="K390" s="48" t="s">
        <v>74</v>
      </c>
      <c r="L390" s="35" t="s">
        <v>54</v>
      </c>
      <c r="M390" s="34">
        <v>45706.0</v>
      </c>
      <c r="N390" s="35" t="s">
        <v>15</v>
      </c>
      <c r="O390" s="39"/>
      <c r="P390" s="61"/>
      <c r="Q390" s="61"/>
      <c r="R390" s="61"/>
      <c r="S390" s="61"/>
      <c r="T390" s="61"/>
      <c r="U390" s="80"/>
      <c r="V390" s="80"/>
      <c r="W390" s="80"/>
    </row>
    <row r="391">
      <c r="A391" s="34">
        <v>45705.0</v>
      </c>
      <c r="B391" s="34">
        <v>45716.0</v>
      </c>
      <c r="C391" s="35">
        <v>162640.0</v>
      </c>
      <c r="D391" s="35" t="s">
        <v>94</v>
      </c>
      <c r="E391" s="34">
        <v>44835.0</v>
      </c>
      <c r="F391" s="36">
        <f t="shared" si="1"/>
        <v>28</v>
      </c>
      <c r="G391" s="34">
        <v>44989.0</v>
      </c>
      <c r="H391" s="36">
        <f t="shared" si="2"/>
        <v>23</v>
      </c>
      <c r="I391" s="35" t="s">
        <v>49</v>
      </c>
      <c r="J391" s="35" t="s">
        <v>405</v>
      </c>
      <c r="K391" s="48" t="s">
        <v>829</v>
      </c>
      <c r="L391" s="39"/>
      <c r="M391" s="34">
        <v>45681.0</v>
      </c>
      <c r="N391" s="35" t="s">
        <v>17</v>
      </c>
      <c r="O391" s="39"/>
      <c r="P391" s="61"/>
      <c r="Q391" s="61"/>
      <c r="R391" s="61"/>
      <c r="S391" s="61"/>
      <c r="T391" s="61"/>
      <c r="U391" s="80"/>
      <c r="V391" s="80"/>
      <c r="W391" s="80"/>
    </row>
    <row r="392">
      <c r="A392" s="34">
        <v>45705.0</v>
      </c>
      <c r="B392" s="34">
        <v>45716.0</v>
      </c>
      <c r="C392" s="35">
        <v>179490.0</v>
      </c>
      <c r="D392" s="35" t="s">
        <v>94</v>
      </c>
      <c r="E392" s="34">
        <v>45047.0</v>
      </c>
      <c r="F392" s="36">
        <f t="shared" si="1"/>
        <v>21</v>
      </c>
      <c r="G392" s="34">
        <v>45128.0</v>
      </c>
      <c r="H392" s="36">
        <f t="shared" si="2"/>
        <v>19</v>
      </c>
      <c r="I392" s="35" t="s">
        <v>49</v>
      </c>
      <c r="J392" s="35" t="s">
        <v>31</v>
      </c>
      <c r="K392" s="48" t="s">
        <v>829</v>
      </c>
      <c r="L392" s="39"/>
      <c r="M392" s="34">
        <v>45700.0</v>
      </c>
      <c r="N392" s="35" t="s">
        <v>17</v>
      </c>
      <c r="O392" s="39"/>
      <c r="P392" s="61"/>
      <c r="Q392" s="61"/>
      <c r="R392" s="61"/>
      <c r="S392" s="61"/>
      <c r="T392" s="61"/>
      <c r="U392" s="80"/>
      <c r="V392" s="80"/>
      <c r="W392" s="80"/>
    </row>
    <row r="393">
      <c r="A393" s="34">
        <v>45705.0</v>
      </c>
      <c r="B393" s="34">
        <v>45709.0</v>
      </c>
      <c r="C393" s="35">
        <v>192407.0</v>
      </c>
      <c r="D393" s="35" t="s">
        <v>94</v>
      </c>
      <c r="E393" s="34">
        <v>45231.0</v>
      </c>
      <c r="F393" s="36">
        <f t="shared" si="1"/>
        <v>15</v>
      </c>
      <c r="G393" s="34">
        <v>45239.0</v>
      </c>
      <c r="H393" s="36">
        <f t="shared" si="2"/>
        <v>15</v>
      </c>
      <c r="I393" s="35" t="s">
        <v>49</v>
      </c>
      <c r="J393" s="35" t="s">
        <v>148</v>
      </c>
      <c r="K393" s="48">
        <v>8000.0</v>
      </c>
      <c r="L393" s="35" t="s">
        <v>68</v>
      </c>
      <c r="M393" s="34">
        <v>45709.0</v>
      </c>
      <c r="N393" s="35" t="s">
        <v>16</v>
      </c>
      <c r="O393" s="35" t="s">
        <v>382</v>
      </c>
      <c r="P393" s="61"/>
      <c r="Q393" s="61"/>
      <c r="R393" s="61"/>
      <c r="S393" s="61"/>
      <c r="T393" s="61"/>
      <c r="U393" s="80"/>
      <c r="V393" s="80"/>
      <c r="W393" s="80"/>
    </row>
    <row r="394">
      <c r="A394" s="34">
        <v>45705.0</v>
      </c>
      <c r="B394" s="34">
        <v>45716.0</v>
      </c>
      <c r="C394" s="35">
        <v>217968.0</v>
      </c>
      <c r="D394" s="35" t="s">
        <v>94</v>
      </c>
      <c r="E394" s="34">
        <v>45352.0</v>
      </c>
      <c r="F394" s="36">
        <f t="shared" si="1"/>
        <v>11</v>
      </c>
      <c r="G394" s="34">
        <v>45457.0</v>
      </c>
      <c r="H394" s="36">
        <f t="shared" si="2"/>
        <v>8</v>
      </c>
      <c r="I394" s="35" t="s">
        <v>62</v>
      </c>
      <c r="J394" s="35">
        <v>139.0</v>
      </c>
      <c r="K394" s="48" t="s">
        <v>829</v>
      </c>
      <c r="L394" s="39"/>
      <c r="M394" s="39"/>
      <c r="N394" s="35" t="s">
        <v>17</v>
      </c>
      <c r="O394" s="39"/>
      <c r="P394" s="61"/>
      <c r="Q394" s="61"/>
      <c r="R394" s="61"/>
      <c r="S394" s="61"/>
      <c r="T394" s="61"/>
      <c r="U394" s="80"/>
      <c r="V394" s="80"/>
      <c r="W394" s="80"/>
    </row>
    <row r="395">
      <c r="A395" s="34">
        <v>45705.0</v>
      </c>
      <c r="B395" s="34">
        <v>45712.0</v>
      </c>
      <c r="C395" s="35">
        <v>226006.0</v>
      </c>
      <c r="D395" s="35" t="s">
        <v>94</v>
      </c>
      <c r="E395" s="34">
        <v>45413.0</v>
      </c>
      <c r="F395" s="36">
        <f t="shared" si="1"/>
        <v>9</v>
      </c>
      <c r="G395" s="34">
        <v>45530.0</v>
      </c>
      <c r="H395" s="36">
        <f t="shared" si="2"/>
        <v>6</v>
      </c>
      <c r="I395" s="35" t="s">
        <v>62</v>
      </c>
      <c r="J395" s="35">
        <v>104.0</v>
      </c>
      <c r="K395" s="48">
        <v>10000.0</v>
      </c>
      <c r="L395" s="35" t="s">
        <v>54</v>
      </c>
      <c r="M395" s="34">
        <v>45712.0</v>
      </c>
      <c r="N395" s="35" t="s">
        <v>20</v>
      </c>
      <c r="O395" s="35" t="s">
        <v>941</v>
      </c>
      <c r="P395" s="61"/>
      <c r="Q395" s="61"/>
      <c r="R395" s="61"/>
      <c r="S395" s="61"/>
      <c r="T395" s="61"/>
      <c r="U395" s="80"/>
      <c r="V395" s="80"/>
      <c r="W395" s="80"/>
    </row>
    <row r="396">
      <c r="A396" s="34">
        <v>45705.0</v>
      </c>
      <c r="B396" s="34">
        <v>45712.0</v>
      </c>
      <c r="C396" s="35">
        <v>221401.0</v>
      </c>
      <c r="D396" s="35" t="s">
        <v>94</v>
      </c>
      <c r="E396" s="34">
        <v>45474.0</v>
      </c>
      <c r="F396" s="36">
        <f t="shared" si="1"/>
        <v>7</v>
      </c>
      <c r="G396" s="34">
        <v>45485.0</v>
      </c>
      <c r="H396" s="36">
        <f t="shared" si="2"/>
        <v>7</v>
      </c>
      <c r="I396" s="35" t="s">
        <v>62</v>
      </c>
      <c r="J396" s="35" t="s">
        <v>942</v>
      </c>
      <c r="K396" s="48" t="s">
        <v>829</v>
      </c>
      <c r="L396" s="35" t="s">
        <v>54</v>
      </c>
      <c r="M396" s="34">
        <v>45712.0</v>
      </c>
      <c r="N396" s="35" t="s">
        <v>20</v>
      </c>
      <c r="O396" s="35" t="s">
        <v>943</v>
      </c>
      <c r="P396" s="61"/>
      <c r="Q396" s="61"/>
      <c r="R396" s="61"/>
      <c r="S396" s="61"/>
      <c r="T396" s="61"/>
      <c r="U396" s="80"/>
      <c r="V396" s="80"/>
      <c r="W396" s="80"/>
    </row>
    <row r="397">
      <c r="A397" s="34">
        <v>45705.0</v>
      </c>
      <c r="B397" s="34">
        <v>45716.0</v>
      </c>
      <c r="C397" s="35">
        <v>240167.0</v>
      </c>
      <c r="D397" s="35" t="s">
        <v>94</v>
      </c>
      <c r="E397" s="34">
        <v>45474.0</v>
      </c>
      <c r="F397" s="36">
        <f t="shared" si="1"/>
        <v>7</v>
      </c>
      <c r="G397" s="34">
        <v>45678.0</v>
      </c>
      <c r="H397" s="36">
        <f t="shared" si="2"/>
        <v>1</v>
      </c>
      <c r="I397" s="35" t="s">
        <v>265</v>
      </c>
      <c r="J397" s="35" t="s">
        <v>138</v>
      </c>
      <c r="K397" s="48" t="s">
        <v>829</v>
      </c>
      <c r="L397" s="39"/>
      <c r="M397" s="39"/>
      <c r="N397" s="35" t="s">
        <v>17</v>
      </c>
      <c r="O397" s="39"/>
      <c r="P397" s="61"/>
      <c r="Q397" s="61"/>
      <c r="R397" s="61"/>
      <c r="S397" s="61"/>
      <c r="T397" s="61"/>
      <c r="U397" s="80"/>
      <c r="V397" s="80"/>
      <c r="W397" s="80"/>
    </row>
    <row r="398">
      <c r="A398" s="34">
        <v>45705.0</v>
      </c>
      <c r="B398" s="34">
        <v>45716.0</v>
      </c>
      <c r="C398" s="35">
        <v>241523.0</v>
      </c>
      <c r="D398" s="35" t="s">
        <v>94</v>
      </c>
      <c r="E398" s="34">
        <v>45597.0</v>
      </c>
      <c r="F398" s="36">
        <f t="shared" si="1"/>
        <v>3</v>
      </c>
      <c r="G398" s="34">
        <v>45688.0</v>
      </c>
      <c r="H398" s="36">
        <f t="shared" si="2"/>
        <v>0</v>
      </c>
      <c r="I398" s="35" t="s">
        <v>43</v>
      </c>
      <c r="J398" s="35" t="s">
        <v>138</v>
      </c>
      <c r="K398" s="48" t="s">
        <v>829</v>
      </c>
      <c r="L398" s="39"/>
      <c r="M398" s="39"/>
      <c r="N398" s="35" t="s">
        <v>17</v>
      </c>
      <c r="O398" s="39"/>
      <c r="P398" s="61"/>
      <c r="Q398" s="61"/>
      <c r="R398" s="61"/>
      <c r="S398" s="61"/>
      <c r="T398" s="61"/>
      <c r="U398" s="80"/>
      <c r="V398" s="80"/>
      <c r="W398" s="80"/>
    </row>
    <row r="399">
      <c r="A399" s="34">
        <v>45705.0</v>
      </c>
      <c r="B399" s="34">
        <v>45716.0</v>
      </c>
      <c r="C399" s="35">
        <v>118327.0</v>
      </c>
      <c r="D399" s="35" t="s">
        <v>94</v>
      </c>
      <c r="E399" s="34">
        <v>44927.0</v>
      </c>
      <c r="F399" s="36">
        <f t="shared" si="1"/>
        <v>25</v>
      </c>
      <c r="G399" s="34">
        <v>44624.0</v>
      </c>
      <c r="H399" s="36">
        <f t="shared" si="2"/>
        <v>35</v>
      </c>
      <c r="I399" s="35" t="s">
        <v>265</v>
      </c>
      <c r="J399" s="35">
        <v>39.0</v>
      </c>
      <c r="K399" s="48" t="s">
        <v>829</v>
      </c>
      <c r="L399" s="39"/>
      <c r="M399" s="34">
        <v>45670.0</v>
      </c>
      <c r="N399" s="35" t="s">
        <v>17</v>
      </c>
      <c r="O399" s="39"/>
      <c r="P399" s="61"/>
      <c r="Q399" s="61"/>
      <c r="R399" s="61"/>
      <c r="S399" s="61"/>
      <c r="T399" s="61"/>
      <c r="U399" s="80"/>
      <c r="V399" s="80"/>
      <c r="W399" s="80"/>
    </row>
    <row r="400">
      <c r="A400" s="34">
        <v>45705.0</v>
      </c>
      <c r="B400" s="34">
        <v>45708.0</v>
      </c>
      <c r="C400" s="35">
        <v>176338.0</v>
      </c>
      <c r="D400" s="35" t="s">
        <v>94</v>
      </c>
      <c r="E400" s="34">
        <v>44835.0</v>
      </c>
      <c r="F400" s="36">
        <f t="shared" si="1"/>
        <v>28</v>
      </c>
      <c r="G400" s="34">
        <v>45104.0</v>
      </c>
      <c r="H400" s="36">
        <f t="shared" si="2"/>
        <v>20</v>
      </c>
      <c r="I400" s="35" t="s">
        <v>39</v>
      </c>
      <c r="J400" s="35" t="s">
        <v>146</v>
      </c>
      <c r="K400" s="48" t="s">
        <v>824</v>
      </c>
      <c r="L400" s="35" t="s">
        <v>54</v>
      </c>
      <c r="M400" s="34">
        <v>45708.0</v>
      </c>
      <c r="N400" s="35" t="s">
        <v>15</v>
      </c>
      <c r="O400" s="39"/>
      <c r="P400" s="61"/>
      <c r="Q400" s="61"/>
      <c r="R400" s="61"/>
      <c r="S400" s="61"/>
      <c r="T400" s="61"/>
      <c r="U400" s="80"/>
      <c r="V400" s="80"/>
      <c r="W400" s="80"/>
    </row>
    <row r="401">
      <c r="A401" s="34">
        <v>45705.0</v>
      </c>
      <c r="B401" s="34">
        <v>45716.0</v>
      </c>
      <c r="C401" s="35">
        <v>203265.0</v>
      </c>
      <c r="D401" s="35" t="s">
        <v>94</v>
      </c>
      <c r="E401" s="34">
        <v>45292.0</v>
      </c>
      <c r="F401" s="36">
        <f t="shared" si="1"/>
        <v>13</v>
      </c>
      <c r="G401" s="34">
        <v>45312.0</v>
      </c>
      <c r="H401" s="36">
        <f t="shared" si="2"/>
        <v>13</v>
      </c>
      <c r="I401" s="35" t="s">
        <v>39</v>
      </c>
      <c r="J401" s="35" t="s">
        <v>31</v>
      </c>
      <c r="K401" s="48" t="s">
        <v>829</v>
      </c>
      <c r="L401" s="39"/>
      <c r="M401" s="34">
        <v>45602.0</v>
      </c>
      <c r="N401" s="35" t="s">
        <v>17</v>
      </c>
      <c r="O401" s="39"/>
      <c r="P401" s="61"/>
      <c r="Q401" s="61"/>
      <c r="R401" s="61"/>
      <c r="S401" s="61"/>
      <c r="T401" s="61"/>
      <c r="U401" s="80"/>
      <c r="V401" s="80"/>
      <c r="W401" s="80"/>
    </row>
    <row r="402">
      <c r="A402" s="34">
        <v>45705.0</v>
      </c>
      <c r="B402" s="34">
        <v>45716.0</v>
      </c>
      <c r="C402" s="35">
        <v>209544.0</v>
      </c>
      <c r="D402" s="35" t="s">
        <v>94</v>
      </c>
      <c r="E402" s="34">
        <v>45323.0</v>
      </c>
      <c r="F402" s="36">
        <f t="shared" si="1"/>
        <v>12</v>
      </c>
      <c r="G402" s="34">
        <v>45390.0</v>
      </c>
      <c r="H402" s="36">
        <f t="shared" si="2"/>
        <v>10</v>
      </c>
      <c r="I402" s="35" t="s">
        <v>39</v>
      </c>
      <c r="J402" s="35" t="s">
        <v>31</v>
      </c>
      <c r="K402" s="48" t="s">
        <v>824</v>
      </c>
      <c r="L402" s="39"/>
      <c r="M402" s="34">
        <v>45597.0</v>
      </c>
      <c r="N402" s="35" t="s">
        <v>17</v>
      </c>
      <c r="O402" s="39"/>
      <c r="P402" s="61"/>
      <c r="Q402" s="61"/>
      <c r="R402" s="61"/>
      <c r="S402" s="61"/>
      <c r="T402" s="61"/>
      <c r="U402" s="80"/>
      <c r="V402" s="80"/>
      <c r="W402" s="80"/>
    </row>
    <row r="403">
      <c r="A403" s="34">
        <v>45705.0</v>
      </c>
      <c r="B403" s="34">
        <v>45716.0</v>
      </c>
      <c r="C403" s="35">
        <v>221495.0</v>
      </c>
      <c r="D403" s="35" t="s">
        <v>94</v>
      </c>
      <c r="E403" s="34">
        <v>45323.0</v>
      </c>
      <c r="F403" s="36">
        <f t="shared" si="1"/>
        <v>12</v>
      </c>
      <c r="G403" s="34">
        <v>45488.0</v>
      </c>
      <c r="H403" s="36">
        <f t="shared" si="2"/>
        <v>7</v>
      </c>
      <c r="I403" s="35" t="s">
        <v>39</v>
      </c>
      <c r="J403" s="35" t="s">
        <v>31</v>
      </c>
      <c r="K403" s="48" t="s">
        <v>824</v>
      </c>
      <c r="L403" s="39"/>
      <c r="M403" s="34">
        <v>45600.0</v>
      </c>
      <c r="N403" s="35" t="s">
        <v>17</v>
      </c>
      <c r="O403" s="39"/>
      <c r="P403" s="61"/>
      <c r="Q403" s="61"/>
      <c r="R403" s="61"/>
      <c r="S403" s="61"/>
      <c r="T403" s="61"/>
      <c r="U403" s="80"/>
      <c r="V403" s="80"/>
      <c r="W403" s="80"/>
    </row>
    <row r="404">
      <c r="A404" s="34">
        <v>45705.0</v>
      </c>
      <c r="B404" s="34">
        <v>45716.0</v>
      </c>
      <c r="C404" s="35">
        <v>230879.0</v>
      </c>
      <c r="D404" s="35" t="s">
        <v>94</v>
      </c>
      <c r="E404" s="34">
        <v>45536.0</v>
      </c>
      <c r="F404" s="36">
        <f t="shared" si="1"/>
        <v>5</v>
      </c>
      <c r="G404" s="37">
        <v>45576.0</v>
      </c>
      <c r="H404" s="36">
        <f t="shared" si="2"/>
        <v>4</v>
      </c>
      <c r="I404" s="35" t="s">
        <v>39</v>
      </c>
      <c r="J404" s="35" t="s">
        <v>31</v>
      </c>
      <c r="K404" s="48" t="s">
        <v>824</v>
      </c>
      <c r="L404" s="39"/>
      <c r="M404" s="39"/>
      <c r="N404" s="35" t="s">
        <v>17</v>
      </c>
      <c r="O404" s="39"/>
      <c r="P404" s="61"/>
      <c r="Q404" s="61"/>
      <c r="R404" s="61"/>
      <c r="S404" s="61"/>
      <c r="T404" s="61"/>
      <c r="U404" s="80"/>
      <c r="V404" s="80"/>
      <c r="W404" s="80"/>
    </row>
    <row r="405">
      <c r="A405" s="34">
        <v>45705.0</v>
      </c>
      <c r="B405" s="34">
        <v>45716.0</v>
      </c>
      <c r="C405" s="35">
        <v>236514.0</v>
      </c>
      <c r="D405" s="35" t="s">
        <v>94</v>
      </c>
      <c r="E405" s="34">
        <v>45597.0</v>
      </c>
      <c r="F405" s="36">
        <f t="shared" si="1"/>
        <v>3</v>
      </c>
      <c r="G405" s="34">
        <v>45632.0</v>
      </c>
      <c r="H405" s="36">
        <f t="shared" si="2"/>
        <v>2</v>
      </c>
      <c r="I405" s="35" t="s">
        <v>39</v>
      </c>
      <c r="J405" s="35" t="s">
        <v>31</v>
      </c>
      <c r="K405" s="48" t="s">
        <v>824</v>
      </c>
      <c r="L405" s="39"/>
      <c r="M405" s="39"/>
      <c r="N405" s="35" t="s">
        <v>17</v>
      </c>
      <c r="O405" s="39"/>
      <c r="P405" s="61"/>
      <c r="Q405" s="61"/>
      <c r="R405" s="61"/>
      <c r="S405" s="61"/>
      <c r="T405" s="61"/>
      <c r="U405" s="80"/>
      <c r="V405" s="80"/>
      <c r="W405" s="80"/>
    </row>
    <row r="406">
      <c r="A406" s="34">
        <v>45705.0</v>
      </c>
      <c r="B406" s="34">
        <v>45716.0</v>
      </c>
      <c r="C406" s="35">
        <v>239166.0</v>
      </c>
      <c r="D406" s="35" t="s">
        <v>94</v>
      </c>
      <c r="E406" s="34">
        <v>45627.0</v>
      </c>
      <c r="F406" s="36">
        <f t="shared" si="1"/>
        <v>2</v>
      </c>
      <c r="G406" s="34">
        <v>45670.0</v>
      </c>
      <c r="H406" s="36">
        <f t="shared" si="2"/>
        <v>1</v>
      </c>
      <c r="I406" s="35" t="s">
        <v>265</v>
      </c>
      <c r="J406" s="35" t="s">
        <v>138</v>
      </c>
      <c r="K406" s="48" t="s">
        <v>829</v>
      </c>
      <c r="L406" s="39"/>
      <c r="M406" s="39"/>
      <c r="N406" s="35" t="s">
        <v>17</v>
      </c>
      <c r="O406" s="39"/>
      <c r="P406" s="61"/>
      <c r="Q406" s="61"/>
      <c r="R406" s="61"/>
      <c r="S406" s="61"/>
      <c r="T406" s="61"/>
      <c r="U406" s="80"/>
      <c r="V406" s="80"/>
      <c r="W406" s="80"/>
    </row>
    <row r="407">
      <c r="A407" s="34">
        <v>45705.0</v>
      </c>
      <c r="B407" s="34">
        <v>45716.0</v>
      </c>
      <c r="C407" s="35">
        <v>223781.0</v>
      </c>
      <c r="D407" s="35" t="s">
        <v>94</v>
      </c>
      <c r="E407" s="34">
        <v>45474.0</v>
      </c>
      <c r="F407" s="36">
        <f t="shared" si="1"/>
        <v>7</v>
      </c>
      <c r="G407" s="34">
        <v>45509.0</v>
      </c>
      <c r="H407" s="36">
        <f t="shared" si="2"/>
        <v>6</v>
      </c>
      <c r="I407" s="35" t="s">
        <v>49</v>
      </c>
      <c r="J407" s="35" t="s">
        <v>138</v>
      </c>
      <c r="K407" s="48" t="s">
        <v>829</v>
      </c>
      <c r="L407" s="39"/>
      <c r="M407" s="39"/>
      <c r="N407" s="35" t="s">
        <v>17</v>
      </c>
      <c r="O407" s="39"/>
      <c r="P407" s="61"/>
      <c r="Q407" s="61"/>
      <c r="R407" s="61"/>
      <c r="S407" s="61"/>
      <c r="T407" s="61"/>
      <c r="U407" s="80"/>
      <c r="V407" s="80"/>
      <c r="W407" s="80"/>
    </row>
    <row r="408">
      <c r="A408" s="34">
        <v>45715.0</v>
      </c>
      <c r="B408" s="34">
        <v>45715.0</v>
      </c>
      <c r="C408" s="35">
        <v>242269.0</v>
      </c>
      <c r="D408" s="35" t="s">
        <v>94</v>
      </c>
      <c r="E408" s="34">
        <v>45536.0</v>
      </c>
      <c r="F408" s="36">
        <f t="shared" si="1"/>
        <v>5</v>
      </c>
      <c r="G408" s="34">
        <v>45695.0</v>
      </c>
      <c r="H408" s="36">
        <f t="shared" si="2"/>
        <v>0</v>
      </c>
      <c r="I408" s="35" t="s">
        <v>39</v>
      </c>
      <c r="J408" s="35">
        <v>514.0</v>
      </c>
      <c r="K408" s="48">
        <v>9000.0</v>
      </c>
      <c r="L408" s="35" t="s">
        <v>54</v>
      </c>
      <c r="M408" s="34">
        <v>45715.0</v>
      </c>
      <c r="N408" s="35" t="s">
        <v>15</v>
      </c>
      <c r="O408" s="35" t="s">
        <v>944</v>
      </c>
      <c r="P408" s="61"/>
      <c r="Q408" s="61"/>
      <c r="R408" s="61"/>
      <c r="S408" s="61"/>
      <c r="T408" s="61"/>
      <c r="U408" s="80"/>
      <c r="V408" s="80"/>
      <c r="W408" s="80"/>
    </row>
    <row r="409">
      <c r="A409" s="34">
        <v>45705.0</v>
      </c>
      <c r="B409" s="34">
        <v>45716.0</v>
      </c>
      <c r="C409" s="35">
        <v>154889.0</v>
      </c>
      <c r="D409" s="35" t="s">
        <v>95</v>
      </c>
      <c r="E409" s="34">
        <v>44896.0</v>
      </c>
      <c r="F409" s="36">
        <f t="shared" si="1"/>
        <v>26</v>
      </c>
      <c r="G409" s="34">
        <v>44896.0</v>
      </c>
      <c r="H409" s="36">
        <f t="shared" si="2"/>
        <v>26</v>
      </c>
      <c r="I409" s="35" t="s">
        <v>118</v>
      </c>
      <c r="J409" s="35" t="s">
        <v>119</v>
      </c>
      <c r="K409" s="48">
        <v>9000.0</v>
      </c>
      <c r="L409" s="39"/>
      <c r="M409" s="34">
        <v>45344.0</v>
      </c>
      <c r="N409" s="35" t="s">
        <v>17</v>
      </c>
      <c r="O409" s="39"/>
      <c r="P409" s="61"/>
      <c r="Q409" s="61"/>
      <c r="R409" s="61"/>
      <c r="S409" s="61"/>
      <c r="T409" s="61"/>
      <c r="U409" s="80"/>
      <c r="V409" s="80"/>
      <c r="W409" s="80"/>
    </row>
    <row r="410">
      <c r="A410" s="34">
        <v>45705.0</v>
      </c>
      <c r="B410" s="34">
        <v>45716.0</v>
      </c>
      <c r="C410" s="35">
        <v>231245.0</v>
      </c>
      <c r="D410" s="35" t="s">
        <v>95</v>
      </c>
      <c r="E410" s="34">
        <v>45566.0</v>
      </c>
      <c r="F410" s="36">
        <f t="shared" si="1"/>
        <v>4</v>
      </c>
      <c r="G410" s="37">
        <v>45581.0</v>
      </c>
      <c r="H410" s="36">
        <f t="shared" si="2"/>
        <v>4</v>
      </c>
      <c r="I410" s="35" t="s">
        <v>62</v>
      </c>
      <c r="J410" s="35" t="s">
        <v>138</v>
      </c>
      <c r="K410" s="48" t="s">
        <v>829</v>
      </c>
      <c r="L410" s="39"/>
      <c r="M410" s="39"/>
      <c r="N410" s="35" t="s">
        <v>17</v>
      </c>
      <c r="O410" s="35" t="s">
        <v>945</v>
      </c>
      <c r="P410" s="61"/>
      <c r="Q410" s="61"/>
      <c r="R410" s="61"/>
      <c r="S410" s="61"/>
      <c r="T410" s="61"/>
      <c r="U410" s="80"/>
      <c r="V410" s="80"/>
      <c r="W410" s="80"/>
    </row>
    <row r="411">
      <c r="A411" s="34">
        <v>45705.0</v>
      </c>
      <c r="B411" s="34">
        <v>45716.0</v>
      </c>
      <c r="C411" s="35">
        <v>128108.0</v>
      </c>
      <c r="D411" s="35" t="s">
        <v>95</v>
      </c>
      <c r="E411" s="34">
        <v>44621.0</v>
      </c>
      <c r="F411" s="36">
        <f t="shared" si="1"/>
        <v>35</v>
      </c>
      <c r="G411" s="34">
        <v>44692.0</v>
      </c>
      <c r="H411" s="36">
        <f t="shared" si="2"/>
        <v>33</v>
      </c>
      <c r="I411" s="35" t="s">
        <v>67</v>
      </c>
      <c r="J411" s="35">
        <v>4025.0</v>
      </c>
      <c r="K411" s="48" t="s">
        <v>829</v>
      </c>
      <c r="L411" s="39"/>
      <c r="M411" s="34">
        <v>45525.0</v>
      </c>
      <c r="N411" s="35" t="s">
        <v>17</v>
      </c>
      <c r="O411" s="39"/>
      <c r="P411" s="61"/>
      <c r="Q411" s="61"/>
      <c r="R411" s="61"/>
      <c r="S411" s="61"/>
      <c r="T411" s="61"/>
      <c r="U411" s="80"/>
      <c r="V411" s="80"/>
      <c r="W411" s="80"/>
    </row>
    <row r="412">
      <c r="A412" s="34">
        <v>45705.0</v>
      </c>
      <c r="B412" s="34">
        <v>45713.0</v>
      </c>
      <c r="C412" s="35">
        <v>124885.0</v>
      </c>
      <c r="D412" s="35" t="s">
        <v>95</v>
      </c>
      <c r="E412" s="34">
        <v>44593.0</v>
      </c>
      <c r="F412" s="36">
        <f t="shared" si="1"/>
        <v>36</v>
      </c>
      <c r="G412" s="34">
        <v>44670.0</v>
      </c>
      <c r="H412" s="36">
        <f t="shared" si="2"/>
        <v>34</v>
      </c>
      <c r="I412" s="35" t="s">
        <v>62</v>
      </c>
      <c r="J412" s="35">
        <v>106.0</v>
      </c>
      <c r="K412" s="48" t="s">
        <v>829</v>
      </c>
      <c r="L412" s="35" t="s">
        <v>54</v>
      </c>
      <c r="M412" s="34">
        <v>45713.0</v>
      </c>
      <c r="N412" s="35" t="s">
        <v>20</v>
      </c>
      <c r="O412" s="35" t="s">
        <v>946</v>
      </c>
      <c r="P412" s="61"/>
      <c r="Q412" s="61"/>
      <c r="R412" s="61"/>
      <c r="S412" s="61"/>
      <c r="T412" s="61"/>
      <c r="U412" s="80"/>
      <c r="V412" s="80"/>
      <c r="W412" s="80"/>
    </row>
    <row r="413">
      <c r="A413" s="34">
        <v>45705.0</v>
      </c>
      <c r="B413" s="34">
        <v>45716.0</v>
      </c>
      <c r="C413" s="35">
        <v>68619.0</v>
      </c>
      <c r="D413" s="35" t="s">
        <v>95</v>
      </c>
      <c r="E413" s="34">
        <v>44105.0</v>
      </c>
      <c r="F413" s="36">
        <f t="shared" si="1"/>
        <v>52</v>
      </c>
      <c r="G413" s="37">
        <v>44131.0</v>
      </c>
      <c r="H413" s="36">
        <f t="shared" si="2"/>
        <v>52</v>
      </c>
      <c r="I413" s="35" t="s">
        <v>62</v>
      </c>
      <c r="J413" s="35" t="s">
        <v>138</v>
      </c>
      <c r="K413" s="48" t="s">
        <v>829</v>
      </c>
      <c r="L413" s="39"/>
      <c r="M413" s="39"/>
      <c r="N413" s="35" t="s">
        <v>17</v>
      </c>
      <c r="O413" s="35" t="s">
        <v>947</v>
      </c>
      <c r="P413" s="61"/>
      <c r="Q413" s="61"/>
      <c r="R413" s="61"/>
      <c r="S413" s="61"/>
      <c r="T413" s="61"/>
      <c r="U413" s="80"/>
      <c r="V413" s="80"/>
      <c r="W413" s="80"/>
    </row>
    <row r="414">
      <c r="A414" s="34">
        <v>45705.0</v>
      </c>
      <c r="B414" s="34">
        <v>45716.0</v>
      </c>
      <c r="C414" s="35">
        <v>213779.0</v>
      </c>
      <c r="D414" s="35" t="s">
        <v>95</v>
      </c>
      <c r="E414" s="34">
        <v>45383.0</v>
      </c>
      <c r="F414" s="36">
        <f t="shared" si="1"/>
        <v>10</v>
      </c>
      <c r="G414" s="34">
        <v>45421.0</v>
      </c>
      <c r="H414" s="36">
        <f t="shared" si="2"/>
        <v>9</v>
      </c>
      <c r="I414" s="35" t="s">
        <v>43</v>
      </c>
      <c r="J414" s="35" t="s">
        <v>138</v>
      </c>
      <c r="K414" s="48" t="s">
        <v>829</v>
      </c>
      <c r="L414" s="39"/>
      <c r="M414" s="39"/>
      <c r="N414" s="35" t="s">
        <v>17</v>
      </c>
      <c r="O414" s="39"/>
      <c r="P414" s="61"/>
      <c r="Q414" s="61"/>
      <c r="R414" s="61"/>
      <c r="S414" s="61"/>
      <c r="T414" s="61"/>
      <c r="U414" s="80"/>
      <c r="V414" s="80"/>
      <c r="W414" s="80"/>
    </row>
    <row r="415">
      <c r="A415" s="34">
        <v>45705.0</v>
      </c>
      <c r="B415" s="34">
        <v>45707.0</v>
      </c>
      <c r="C415" s="35">
        <v>209429.0</v>
      </c>
      <c r="D415" s="35" t="s">
        <v>95</v>
      </c>
      <c r="E415" s="34">
        <v>45292.0</v>
      </c>
      <c r="F415" s="36">
        <f t="shared" si="1"/>
        <v>13</v>
      </c>
      <c r="G415" s="34">
        <v>45390.0</v>
      </c>
      <c r="H415" s="36">
        <f t="shared" si="2"/>
        <v>10</v>
      </c>
      <c r="I415" s="35" t="s">
        <v>62</v>
      </c>
      <c r="J415" s="35" t="s">
        <v>31</v>
      </c>
      <c r="K415" s="48" t="s">
        <v>829</v>
      </c>
      <c r="L415" s="39"/>
      <c r="M415" s="39"/>
      <c r="N415" s="35" t="s">
        <v>21</v>
      </c>
      <c r="O415" s="39"/>
      <c r="P415" s="61"/>
      <c r="Q415" s="61"/>
      <c r="R415" s="61"/>
      <c r="S415" s="61"/>
      <c r="T415" s="61"/>
      <c r="U415" s="80"/>
      <c r="V415" s="80"/>
      <c r="W415" s="80"/>
    </row>
    <row r="416">
      <c r="A416" s="34">
        <v>45705.0</v>
      </c>
      <c r="B416" s="34">
        <v>45707.0</v>
      </c>
      <c r="C416" s="35">
        <v>214177.0</v>
      </c>
      <c r="D416" s="35" t="s">
        <v>95</v>
      </c>
      <c r="E416" s="34">
        <v>45383.0</v>
      </c>
      <c r="F416" s="36">
        <f t="shared" si="1"/>
        <v>10</v>
      </c>
      <c r="G416" s="34">
        <v>45425.0</v>
      </c>
      <c r="H416" s="36">
        <f t="shared" si="2"/>
        <v>9</v>
      </c>
      <c r="I416" s="35" t="s">
        <v>62</v>
      </c>
      <c r="J416" s="35" t="s">
        <v>31</v>
      </c>
      <c r="K416" s="48" t="s">
        <v>829</v>
      </c>
      <c r="L416" s="39"/>
      <c r="M416" s="39"/>
      <c r="N416" s="35" t="s">
        <v>21</v>
      </c>
      <c r="O416" s="39"/>
      <c r="P416" s="61"/>
      <c r="Q416" s="61"/>
      <c r="R416" s="61"/>
      <c r="S416" s="61"/>
      <c r="T416" s="61"/>
      <c r="U416" s="80"/>
      <c r="V416" s="80"/>
      <c r="W416" s="80"/>
    </row>
    <row r="417">
      <c r="A417" s="34">
        <v>45705.0</v>
      </c>
      <c r="B417" s="34">
        <v>45716.0</v>
      </c>
      <c r="C417" s="35">
        <v>224746.0</v>
      </c>
      <c r="D417" s="35" t="s">
        <v>95</v>
      </c>
      <c r="E417" s="34">
        <v>45444.0</v>
      </c>
      <c r="F417" s="36">
        <f t="shared" si="1"/>
        <v>8</v>
      </c>
      <c r="G417" s="34">
        <v>45517.0</v>
      </c>
      <c r="H417" s="36">
        <f t="shared" si="2"/>
        <v>6</v>
      </c>
      <c r="I417" s="35" t="s">
        <v>39</v>
      </c>
      <c r="J417" s="35" t="s">
        <v>31</v>
      </c>
      <c r="K417" s="48" t="s">
        <v>824</v>
      </c>
      <c r="L417" s="39"/>
      <c r="M417" s="39"/>
      <c r="N417" s="35" t="s">
        <v>17</v>
      </c>
      <c r="O417" s="39"/>
      <c r="P417" s="61"/>
      <c r="Q417" s="61"/>
      <c r="R417" s="61"/>
      <c r="S417" s="61"/>
      <c r="T417" s="61"/>
      <c r="U417" s="80"/>
      <c r="V417" s="80"/>
      <c r="W417" s="80"/>
    </row>
    <row r="418">
      <c r="A418" s="34">
        <v>45705.0</v>
      </c>
      <c r="B418" s="34">
        <v>45716.0</v>
      </c>
      <c r="C418" s="35">
        <v>231160.0</v>
      </c>
      <c r="D418" s="35" t="s">
        <v>95</v>
      </c>
      <c r="E418" s="34">
        <v>45536.0</v>
      </c>
      <c r="F418" s="36">
        <f t="shared" si="1"/>
        <v>5</v>
      </c>
      <c r="G418" s="37">
        <v>45587.0</v>
      </c>
      <c r="H418" s="36">
        <f t="shared" si="2"/>
        <v>4</v>
      </c>
      <c r="I418" s="35" t="s">
        <v>62</v>
      </c>
      <c r="J418" s="35" t="s">
        <v>138</v>
      </c>
      <c r="K418" s="48" t="s">
        <v>829</v>
      </c>
      <c r="L418" s="39"/>
      <c r="M418" s="39"/>
      <c r="N418" s="35" t="s">
        <v>17</v>
      </c>
      <c r="O418" s="35" t="s">
        <v>948</v>
      </c>
      <c r="P418" s="61"/>
      <c r="Q418" s="61"/>
      <c r="R418" s="61"/>
      <c r="S418" s="61"/>
      <c r="T418" s="61"/>
      <c r="U418" s="80"/>
      <c r="V418" s="80"/>
      <c r="W418" s="80"/>
    </row>
    <row r="419">
      <c r="A419" s="34">
        <v>45715.0</v>
      </c>
      <c r="B419" s="34">
        <v>45716.0</v>
      </c>
      <c r="C419" s="35">
        <v>236025.0</v>
      </c>
      <c r="D419" s="35" t="s">
        <v>95</v>
      </c>
      <c r="E419" s="34">
        <v>45597.0</v>
      </c>
      <c r="F419" s="36">
        <f t="shared" si="1"/>
        <v>3</v>
      </c>
      <c r="G419" s="34">
        <v>45629.0</v>
      </c>
      <c r="H419" s="36">
        <f t="shared" si="2"/>
        <v>2</v>
      </c>
      <c r="I419" s="35" t="s">
        <v>43</v>
      </c>
      <c r="J419" s="35" t="s">
        <v>138</v>
      </c>
      <c r="K419" s="48" t="s">
        <v>156</v>
      </c>
      <c r="L419" s="39"/>
      <c r="M419" s="39"/>
      <c r="N419" s="35" t="s">
        <v>18</v>
      </c>
      <c r="O419" s="39"/>
      <c r="P419" s="61"/>
      <c r="Q419" s="61"/>
      <c r="R419" s="61"/>
      <c r="S419" s="61"/>
      <c r="T419" s="61"/>
      <c r="U419" s="80"/>
      <c r="V419" s="80"/>
      <c r="W419" s="80"/>
    </row>
    <row r="420">
      <c r="A420" s="34">
        <v>45705.0</v>
      </c>
      <c r="B420" s="34">
        <v>45716.0</v>
      </c>
      <c r="C420" s="35">
        <v>239846.0</v>
      </c>
      <c r="D420" s="35" t="s">
        <v>95</v>
      </c>
      <c r="E420" s="34">
        <v>45627.0</v>
      </c>
      <c r="F420" s="36">
        <f t="shared" si="1"/>
        <v>2</v>
      </c>
      <c r="G420" s="34">
        <v>45308.0</v>
      </c>
      <c r="H420" s="36">
        <f t="shared" si="2"/>
        <v>13</v>
      </c>
      <c r="I420" s="35" t="s">
        <v>43</v>
      </c>
      <c r="J420" s="35" t="s">
        <v>138</v>
      </c>
      <c r="K420" s="48" t="s">
        <v>829</v>
      </c>
      <c r="L420" s="39"/>
      <c r="M420" s="39"/>
      <c r="N420" s="35" t="s">
        <v>17</v>
      </c>
      <c r="O420" s="39"/>
      <c r="P420" s="61"/>
      <c r="Q420" s="61"/>
      <c r="R420" s="61"/>
      <c r="S420" s="61"/>
      <c r="T420" s="61"/>
      <c r="U420" s="80"/>
      <c r="V420" s="80"/>
      <c r="W420" s="80"/>
    </row>
    <row r="421">
      <c r="A421" s="34">
        <v>45705.0</v>
      </c>
      <c r="B421" s="34">
        <v>45716.0</v>
      </c>
      <c r="C421" s="35">
        <v>241357.0</v>
      </c>
      <c r="D421" s="35" t="s">
        <v>95</v>
      </c>
      <c r="E421" s="34">
        <v>45658.0</v>
      </c>
      <c r="F421" s="36">
        <f t="shared" si="1"/>
        <v>1</v>
      </c>
      <c r="G421" s="34">
        <v>45688.0</v>
      </c>
      <c r="H421" s="36">
        <f t="shared" si="2"/>
        <v>0</v>
      </c>
      <c r="I421" s="35" t="s">
        <v>39</v>
      </c>
      <c r="J421" s="35" t="s">
        <v>31</v>
      </c>
      <c r="K421" s="48" t="s">
        <v>824</v>
      </c>
      <c r="L421" s="39"/>
      <c r="M421" s="39"/>
      <c r="N421" s="35" t="s">
        <v>17</v>
      </c>
      <c r="O421" s="39"/>
      <c r="P421" s="61"/>
      <c r="Q421" s="61"/>
      <c r="R421" s="61"/>
      <c r="S421" s="61"/>
      <c r="T421" s="61"/>
      <c r="U421" s="80"/>
      <c r="V421" s="80"/>
      <c r="W421" s="80"/>
    </row>
    <row r="422">
      <c r="A422" s="34">
        <v>45705.0</v>
      </c>
      <c r="B422" s="34">
        <v>45716.0</v>
      </c>
      <c r="C422" s="35">
        <v>58150.0</v>
      </c>
      <c r="D422" s="35" t="s">
        <v>288</v>
      </c>
      <c r="E422" s="34">
        <v>43983.0</v>
      </c>
      <c r="F422" s="36">
        <f t="shared" si="1"/>
        <v>56</v>
      </c>
      <c r="G422" s="34">
        <v>44036.0</v>
      </c>
      <c r="H422" s="36">
        <f t="shared" si="2"/>
        <v>55</v>
      </c>
      <c r="I422" s="35" t="s">
        <v>118</v>
      </c>
      <c r="J422" s="35" t="s">
        <v>138</v>
      </c>
      <c r="K422" s="48" t="s">
        <v>829</v>
      </c>
      <c r="L422" s="39"/>
      <c r="M422" s="39"/>
      <c r="N422" s="35" t="s">
        <v>17</v>
      </c>
      <c r="O422" s="39"/>
      <c r="P422" s="61"/>
      <c r="Q422" s="61"/>
      <c r="R422" s="61"/>
      <c r="S422" s="61"/>
      <c r="T422" s="61"/>
      <c r="U422" s="80"/>
      <c r="V422" s="80"/>
      <c r="W422" s="80"/>
    </row>
    <row r="423">
      <c r="A423" s="34">
        <v>45705.0</v>
      </c>
      <c r="B423" s="34">
        <v>45716.0</v>
      </c>
      <c r="C423" s="35">
        <v>216432.0</v>
      </c>
      <c r="D423" s="35" t="s">
        <v>98</v>
      </c>
      <c r="E423" s="34">
        <v>45292.0</v>
      </c>
      <c r="F423" s="36">
        <f t="shared" si="1"/>
        <v>13</v>
      </c>
      <c r="G423" s="34">
        <v>45442.0</v>
      </c>
      <c r="H423" s="36">
        <f t="shared" si="2"/>
        <v>8</v>
      </c>
      <c r="I423" s="35" t="s">
        <v>39</v>
      </c>
      <c r="J423" s="35" t="s">
        <v>467</v>
      </c>
      <c r="K423" s="48">
        <v>16000.0</v>
      </c>
      <c r="L423" s="39"/>
      <c r="M423" s="39"/>
      <c r="N423" s="35" t="s">
        <v>17</v>
      </c>
      <c r="O423" s="39"/>
      <c r="P423" s="61"/>
      <c r="Q423" s="61"/>
      <c r="R423" s="61"/>
      <c r="S423" s="61"/>
      <c r="T423" s="61"/>
      <c r="U423" s="80"/>
      <c r="V423" s="80"/>
      <c r="W423" s="80"/>
    </row>
    <row r="424">
      <c r="A424" s="34">
        <v>45705.0</v>
      </c>
      <c r="B424" s="34">
        <v>45716.0</v>
      </c>
      <c r="C424" s="35">
        <v>240376.0</v>
      </c>
      <c r="D424" s="35" t="s">
        <v>98</v>
      </c>
      <c r="E424" s="34">
        <v>45658.0</v>
      </c>
      <c r="F424" s="36">
        <f t="shared" si="1"/>
        <v>1</v>
      </c>
      <c r="G424" s="34">
        <v>45680.0</v>
      </c>
      <c r="H424" s="36">
        <f t="shared" si="2"/>
        <v>1</v>
      </c>
      <c r="I424" s="35" t="s">
        <v>49</v>
      </c>
      <c r="J424" s="35" t="s">
        <v>138</v>
      </c>
      <c r="K424" s="48" t="s">
        <v>829</v>
      </c>
      <c r="L424" s="39"/>
      <c r="M424" s="39"/>
      <c r="N424" s="35" t="s">
        <v>17</v>
      </c>
      <c r="O424" s="39"/>
      <c r="P424" s="61"/>
      <c r="Q424" s="61"/>
      <c r="R424" s="61"/>
      <c r="S424" s="61"/>
      <c r="T424" s="61"/>
      <c r="U424" s="80"/>
      <c r="V424" s="80"/>
      <c r="W424" s="80"/>
    </row>
    <row r="425">
      <c r="A425" s="34">
        <v>45705.0</v>
      </c>
      <c r="B425" s="34">
        <v>45716.0</v>
      </c>
      <c r="C425" s="35">
        <v>227279.0</v>
      </c>
      <c r="D425" s="35" t="s">
        <v>99</v>
      </c>
      <c r="E425" s="34">
        <v>45444.0</v>
      </c>
      <c r="F425" s="36">
        <f t="shared" si="1"/>
        <v>8</v>
      </c>
      <c r="G425" s="34">
        <v>45548.0</v>
      </c>
      <c r="H425" s="36">
        <f t="shared" si="2"/>
        <v>5</v>
      </c>
      <c r="I425" s="35" t="s">
        <v>62</v>
      </c>
      <c r="J425" s="35">
        <v>106.0</v>
      </c>
      <c r="K425" s="48">
        <v>2000.0</v>
      </c>
      <c r="L425" s="39"/>
      <c r="M425" s="34">
        <v>45692.0</v>
      </c>
      <c r="N425" s="35" t="s">
        <v>17</v>
      </c>
      <c r="O425" s="35" t="s">
        <v>949</v>
      </c>
      <c r="P425" s="61"/>
      <c r="Q425" s="61"/>
      <c r="R425" s="61"/>
      <c r="S425" s="61"/>
      <c r="T425" s="61"/>
      <c r="U425" s="80"/>
      <c r="V425" s="80"/>
      <c r="W425" s="80"/>
    </row>
    <row r="426">
      <c r="A426" s="34">
        <v>45705.0</v>
      </c>
      <c r="B426" s="34">
        <v>45713.0</v>
      </c>
      <c r="C426" s="35">
        <v>218167.0</v>
      </c>
      <c r="D426" s="35" t="s">
        <v>99</v>
      </c>
      <c r="E426" s="34">
        <v>45261.0</v>
      </c>
      <c r="F426" s="36">
        <f t="shared" si="1"/>
        <v>14</v>
      </c>
      <c r="G426" s="34">
        <v>45461.0</v>
      </c>
      <c r="H426" s="36">
        <f t="shared" si="2"/>
        <v>8</v>
      </c>
      <c r="I426" s="35" t="s">
        <v>62</v>
      </c>
      <c r="J426" s="35">
        <v>106.0</v>
      </c>
      <c r="K426" s="48">
        <v>4000.0</v>
      </c>
      <c r="L426" s="35" t="s">
        <v>54</v>
      </c>
      <c r="M426" s="34">
        <v>45713.0</v>
      </c>
      <c r="N426" s="35" t="s">
        <v>15</v>
      </c>
      <c r="O426" s="35" t="s">
        <v>950</v>
      </c>
      <c r="P426" s="61"/>
      <c r="Q426" s="61"/>
      <c r="R426" s="61"/>
      <c r="S426" s="61"/>
      <c r="T426" s="61"/>
      <c r="U426" s="80"/>
      <c r="V426" s="80"/>
      <c r="W426" s="80"/>
    </row>
    <row r="427">
      <c r="A427" s="34">
        <v>45705.0</v>
      </c>
      <c r="B427" s="34">
        <v>45716.0</v>
      </c>
      <c r="C427" s="35">
        <v>234514.0</v>
      </c>
      <c r="D427" s="35" t="s">
        <v>99</v>
      </c>
      <c r="E427" s="34">
        <v>45566.0</v>
      </c>
      <c r="F427" s="36">
        <f t="shared" si="1"/>
        <v>4</v>
      </c>
      <c r="G427" s="37">
        <v>45615.0</v>
      </c>
      <c r="H427" s="36">
        <f t="shared" si="2"/>
        <v>3</v>
      </c>
      <c r="I427" s="35" t="s">
        <v>46</v>
      </c>
      <c r="J427" s="35" t="s">
        <v>138</v>
      </c>
      <c r="K427" s="48" t="s">
        <v>829</v>
      </c>
      <c r="L427" s="39"/>
      <c r="M427" s="39"/>
      <c r="N427" s="35" t="s">
        <v>17</v>
      </c>
      <c r="O427" s="39"/>
      <c r="P427" s="61"/>
      <c r="Q427" s="61"/>
      <c r="R427" s="61"/>
      <c r="S427" s="61"/>
      <c r="T427" s="61"/>
      <c r="U427" s="80"/>
      <c r="V427" s="80"/>
      <c r="W427" s="80"/>
    </row>
    <row r="428">
      <c r="A428" s="34">
        <v>45705.0</v>
      </c>
      <c r="B428" s="34">
        <v>45716.0</v>
      </c>
      <c r="C428" s="35">
        <v>149721.0</v>
      </c>
      <c r="D428" s="35" t="s">
        <v>99</v>
      </c>
      <c r="E428" s="34">
        <v>44774.0</v>
      </c>
      <c r="F428" s="36">
        <f t="shared" si="1"/>
        <v>30</v>
      </c>
      <c r="G428" s="34">
        <v>44869.0</v>
      </c>
      <c r="H428" s="36">
        <f t="shared" si="2"/>
        <v>27</v>
      </c>
      <c r="I428" s="35" t="s">
        <v>265</v>
      </c>
      <c r="J428" s="35">
        <v>51.0</v>
      </c>
      <c r="K428" s="48">
        <v>10000.0</v>
      </c>
      <c r="L428" s="39"/>
      <c r="M428" s="34">
        <v>45896.0</v>
      </c>
      <c r="N428" s="35" t="s">
        <v>17</v>
      </c>
      <c r="O428" s="39"/>
      <c r="P428" s="61"/>
      <c r="Q428" s="61"/>
      <c r="R428" s="61"/>
      <c r="S428" s="61"/>
      <c r="T428" s="61"/>
      <c r="U428" s="80"/>
      <c r="V428" s="80"/>
      <c r="W428" s="80"/>
    </row>
    <row r="429">
      <c r="A429" s="34">
        <v>45705.0</v>
      </c>
      <c r="B429" s="34">
        <v>45708.0</v>
      </c>
      <c r="C429" s="35">
        <v>183931.0</v>
      </c>
      <c r="D429" s="35" t="s">
        <v>99</v>
      </c>
      <c r="E429" s="34">
        <v>45108.0</v>
      </c>
      <c r="F429" s="36">
        <f t="shared" si="1"/>
        <v>19</v>
      </c>
      <c r="G429" s="34">
        <v>45166.0</v>
      </c>
      <c r="H429" s="36">
        <f t="shared" si="2"/>
        <v>18</v>
      </c>
      <c r="I429" s="35" t="s">
        <v>39</v>
      </c>
      <c r="J429" s="35">
        <v>510.0</v>
      </c>
      <c r="K429" s="48">
        <v>6860.0</v>
      </c>
      <c r="L429" s="35" t="s">
        <v>54</v>
      </c>
      <c r="M429" s="34">
        <v>45708.0</v>
      </c>
      <c r="N429" s="35" t="s">
        <v>20</v>
      </c>
      <c r="O429" s="39"/>
      <c r="P429" s="61"/>
      <c r="Q429" s="61"/>
      <c r="R429" s="61"/>
      <c r="S429" s="61"/>
      <c r="T429" s="61"/>
      <c r="U429" s="80"/>
      <c r="V429" s="80"/>
      <c r="W429" s="80"/>
    </row>
    <row r="430">
      <c r="A430" s="34">
        <v>45705.0</v>
      </c>
      <c r="B430" s="34">
        <v>45716.0</v>
      </c>
      <c r="C430" s="35">
        <v>226760.0</v>
      </c>
      <c r="D430" s="35" t="s">
        <v>99</v>
      </c>
      <c r="E430" s="34">
        <v>45505.0</v>
      </c>
      <c r="F430" s="36">
        <f t="shared" si="1"/>
        <v>6</v>
      </c>
      <c r="G430" s="34">
        <v>45537.0</v>
      </c>
      <c r="H430" s="36">
        <f t="shared" si="2"/>
        <v>5</v>
      </c>
      <c r="I430" s="35" t="s">
        <v>39</v>
      </c>
      <c r="J430" s="103" t="s">
        <v>31</v>
      </c>
      <c r="K430" s="146" t="s">
        <v>824</v>
      </c>
      <c r="L430" s="39"/>
      <c r="M430" s="39"/>
      <c r="N430" s="35" t="s">
        <v>17</v>
      </c>
      <c r="O430" s="39"/>
      <c r="P430" s="61"/>
      <c r="Q430" s="61"/>
      <c r="R430" s="61"/>
      <c r="S430" s="61"/>
      <c r="T430" s="61"/>
      <c r="U430" s="80"/>
      <c r="V430" s="80"/>
      <c r="W430" s="80"/>
    </row>
    <row r="431">
      <c r="A431" s="34">
        <v>45705.0</v>
      </c>
      <c r="B431" s="34">
        <v>45716.0</v>
      </c>
      <c r="C431" s="35">
        <v>236617.0</v>
      </c>
      <c r="D431" s="35" t="s">
        <v>99</v>
      </c>
      <c r="E431" s="34">
        <v>45597.0</v>
      </c>
      <c r="F431" s="36">
        <f t="shared" si="1"/>
        <v>3</v>
      </c>
      <c r="G431" s="37">
        <v>45636.0</v>
      </c>
      <c r="H431" s="36">
        <f t="shared" si="2"/>
        <v>2</v>
      </c>
      <c r="I431" s="35" t="s">
        <v>39</v>
      </c>
      <c r="J431" s="103" t="s">
        <v>31</v>
      </c>
      <c r="K431" s="146" t="s">
        <v>824</v>
      </c>
      <c r="L431" s="39"/>
      <c r="M431" s="39"/>
      <c r="N431" s="35" t="s">
        <v>17</v>
      </c>
      <c r="O431" s="39"/>
      <c r="P431" s="61"/>
      <c r="Q431" s="61"/>
      <c r="R431" s="61"/>
      <c r="S431" s="61"/>
      <c r="T431" s="61"/>
      <c r="U431" s="80"/>
      <c r="V431" s="80"/>
      <c r="W431" s="80"/>
    </row>
    <row r="432">
      <c r="A432" s="34">
        <v>45705.0</v>
      </c>
      <c r="B432" s="34">
        <v>45716.0</v>
      </c>
      <c r="C432" s="35">
        <v>239368.0</v>
      </c>
      <c r="D432" s="35" t="s">
        <v>99</v>
      </c>
      <c r="E432" s="34">
        <v>45566.0</v>
      </c>
      <c r="F432" s="36">
        <f t="shared" si="1"/>
        <v>4</v>
      </c>
      <c r="G432" s="34">
        <v>45671.0</v>
      </c>
      <c r="H432" s="36">
        <f t="shared" si="2"/>
        <v>1</v>
      </c>
      <c r="I432" s="35" t="s">
        <v>39</v>
      </c>
      <c r="J432" s="103" t="s">
        <v>31</v>
      </c>
      <c r="K432" s="146" t="s">
        <v>824</v>
      </c>
      <c r="L432" s="39"/>
      <c r="M432" s="39"/>
      <c r="N432" s="35" t="s">
        <v>17</v>
      </c>
      <c r="O432" s="39"/>
      <c r="P432" s="61"/>
      <c r="Q432" s="61"/>
      <c r="R432" s="61"/>
      <c r="S432" s="61"/>
      <c r="T432" s="61"/>
      <c r="U432" s="80"/>
      <c r="V432" s="80"/>
      <c r="W432" s="80"/>
    </row>
    <row r="433">
      <c r="A433" s="34">
        <v>45705.0</v>
      </c>
      <c r="B433" s="34">
        <v>45707.0</v>
      </c>
      <c r="C433" s="35">
        <v>241736.0</v>
      </c>
      <c r="D433" s="35" t="s">
        <v>99</v>
      </c>
      <c r="E433" s="34">
        <v>45658.0</v>
      </c>
      <c r="F433" s="36">
        <f t="shared" si="1"/>
        <v>1</v>
      </c>
      <c r="G433" s="34">
        <v>45695.0</v>
      </c>
      <c r="H433" s="36">
        <f t="shared" si="2"/>
        <v>0</v>
      </c>
      <c r="I433" s="35" t="s">
        <v>39</v>
      </c>
      <c r="J433" s="35" t="s">
        <v>31</v>
      </c>
      <c r="K433" s="48" t="s">
        <v>829</v>
      </c>
      <c r="L433" s="39"/>
      <c r="M433" s="35" t="s">
        <v>840</v>
      </c>
      <c r="N433" s="35" t="s">
        <v>23</v>
      </c>
      <c r="O433" s="35" t="s">
        <v>840</v>
      </c>
      <c r="P433" s="61"/>
      <c r="Q433" s="61"/>
      <c r="R433" s="61"/>
      <c r="S433" s="61"/>
      <c r="T433" s="61"/>
      <c r="U433" s="80"/>
      <c r="V433" s="80"/>
      <c r="W433" s="80"/>
    </row>
    <row r="434">
      <c r="A434" s="34">
        <v>45705.0</v>
      </c>
      <c r="B434" s="34">
        <v>45716.0</v>
      </c>
      <c r="C434" s="35">
        <v>112000.0</v>
      </c>
      <c r="D434" s="35" t="s">
        <v>102</v>
      </c>
      <c r="E434" s="34">
        <v>44531.0</v>
      </c>
      <c r="F434" s="36">
        <f t="shared" si="1"/>
        <v>38</v>
      </c>
      <c r="G434" s="34">
        <v>44574.0</v>
      </c>
      <c r="H434" s="36">
        <f t="shared" si="2"/>
        <v>37</v>
      </c>
      <c r="I434" s="35" t="s">
        <v>49</v>
      </c>
      <c r="J434" s="35" t="s">
        <v>138</v>
      </c>
      <c r="K434" s="48" t="s">
        <v>829</v>
      </c>
      <c r="L434" s="39"/>
      <c r="M434" s="39"/>
      <c r="N434" s="35" t="s">
        <v>17</v>
      </c>
      <c r="O434" s="39"/>
      <c r="P434" s="61"/>
      <c r="Q434" s="61"/>
      <c r="R434" s="61"/>
      <c r="S434" s="61"/>
      <c r="T434" s="61"/>
      <c r="U434" s="80"/>
      <c r="V434" s="80"/>
      <c r="W434" s="80"/>
    </row>
    <row r="435">
      <c r="A435" s="34">
        <v>45705.0</v>
      </c>
      <c r="B435" s="34">
        <v>45716.0</v>
      </c>
      <c r="C435" s="35">
        <v>223401.0</v>
      </c>
      <c r="D435" s="35" t="s">
        <v>102</v>
      </c>
      <c r="E435" s="34">
        <v>45474.0</v>
      </c>
      <c r="F435" s="36">
        <f t="shared" si="1"/>
        <v>7</v>
      </c>
      <c r="G435" s="34">
        <v>45527.0</v>
      </c>
      <c r="H435" s="36">
        <f t="shared" si="2"/>
        <v>6</v>
      </c>
      <c r="I435" s="35" t="s">
        <v>62</v>
      </c>
      <c r="J435" s="35" t="s">
        <v>138</v>
      </c>
      <c r="K435" s="48" t="s">
        <v>829</v>
      </c>
      <c r="L435" s="39"/>
      <c r="M435" s="39"/>
      <c r="N435" s="35" t="s">
        <v>17</v>
      </c>
      <c r="O435" s="35" t="s">
        <v>951</v>
      </c>
      <c r="P435" s="61"/>
      <c r="Q435" s="61"/>
      <c r="R435" s="61"/>
      <c r="S435" s="61"/>
      <c r="T435" s="61"/>
      <c r="U435" s="80"/>
      <c r="V435" s="80"/>
      <c r="W435" s="80"/>
    </row>
    <row r="436">
      <c r="A436" s="34">
        <v>45705.0</v>
      </c>
      <c r="B436" s="34">
        <v>45716.0</v>
      </c>
      <c r="C436" s="35">
        <v>223048.0</v>
      </c>
      <c r="D436" s="35" t="s">
        <v>102</v>
      </c>
      <c r="E436" s="34">
        <v>45566.0</v>
      </c>
      <c r="F436" s="36">
        <f t="shared" si="1"/>
        <v>4</v>
      </c>
      <c r="G436" s="37">
        <v>45644.0</v>
      </c>
      <c r="H436" s="36">
        <f t="shared" si="2"/>
        <v>2</v>
      </c>
      <c r="I436" s="35" t="s">
        <v>49</v>
      </c>
      <c r="J436" s="35" t="s">
        <v>138</v>
      </c>
      <c r="K436" s="48" t="s">
        <v>829</v>
      </c>
      <c r="L436" s="39"/>
      <c r="M436" s="39"/>
      <c r="N436" s="35" t="s">
        <v>17</v>
      </c>
      <c r="O436" s="39"/>
      <c r="P436" s="61"/>
      <c r="Q436" s="61"/>
      <c r="R436" s="61"/>
      <c r="S436" s="61"/>
      <c r="T436" s="61"/>
      <c r="U436" s="80"/>
      <c r="V436" s="80"/>
      <c r="W436" s="80"/>
    </row>
    <row r="437">
      <c r="A437" s="34">
        <v>45705.0</v>
      </c>
      <c r="B437" s="34">
        <v>45716.0</v>
      </c>
      <c r="C437" s="35">
        <v>229313.0</v>
      </c>
      <c r="D437" s="35" t="s">
        <v>102</v>
      </c>
      <c r="E437" s="34">
        <v>45474.0</v>
      </c>
      <c r="F437" s="36">
        <f t="shared" si="1"/>
        <v>7</v>
      </c>
      <c r="G437" s="34">
        <v>45569.0</v>
      </c>
      <c r="H437" s="36">
        <f t="shared" si="2"/>
        <v>4</v>
      </c>
      <c r="I437" s="35" t="s">
        <v>62</v>
      </c>
      <c r="J437" s="35" t="s">
        <v>138</v>
      </c>
      <c r="K437" s="48" t="s">
        <v>829</v>
      </c>
      <c r="L437" s="39"/>
      <c r="M437" s="39"/>
      <c r="N437" s="35" t="s">
        <v>17</v>
      </c>
      <c r="O437" s="35" t="s">
        <v>952</v>
      </c>
      <c r="P437" s="61"/>
      <c r="Q437" s="61"/>
      <c r="R437" s="61"/>
      <c r="S437" s="61"/>
      <c r="T437" s="61"/>
      <c r="U437" s="80"/>
      <c r="V437" s="80"/>
      <c r="W437" s="80"/>
    </row>
    <row r="438">
      <c r="A438" s="34">
        <v>45705.0</v>
      </c>
      <c r="B438" s="34">
        <v>45712.0</v>
      </c>
      <c r="C438" s="35">
        <v>123385.0</v>
      </c>
      <c r="D438" s="35" t="s">
        <v>102</v>
      </c>
      <c r="E438" s="34">
        <v>44621.0</v>
      </c>
      <c r="F438" s="36">
        <f t="shared" si="1"/>
        <v>35</v>
      </c>
      <c r="G438" s="34">
        <v>44663.0</v>
      </c>
      <c r="H438" s="36">
        <f t="shared" si="2"/>
        <v>34</v>
      </c>
      <c r="I438" s="35" t="s">
        <v>62</v>
      </c>
      <c r="J438" s="35" t="s">
        <v>31</v>
      </c>
      <c r="K438" s="48" t="s">
        <v>829</v>
      </c>
      <c r="L438" s="39"/>
      <c r="M438" s="35" t="s">
        <v>721</v>
      </c>
      <c r="N438" s="35" t="s">
        <v>21</v>
      </c>
      <c r="O438" s="35" t="s">
        <v>721</v>
      </c>
      <c r="P438" s="61"/>
      <c r="Q438" s="61"/>
      <c r="R438" s="61"/>
      <c r="S438" s="61"/>
      <c r="T438" s="61"/>
      <c r="U438" s="80"/>
      <c r="V438" s="80"/>
      <c r="W438" s="80"/>
    </row>
    <row r="439">
      <c r="A439" s="34">
        <v>45705.0</v>
      </c>
      <c r="B439" s="34">
        <v>45716.0</v>
      </c>
      <c r="C439" s="35">
        <v>237529.0</v>
      </c>
      <c r="D439" s="35" t="s">
        <v>102</v>
      </c>
      <c r="E439" s="34">
        <v>45352.0</v>
      </c>
      <c r="F439" s="36">
        <f t="shared" si="1"/>
        <v>11</v>
      </c>
      <c r="G439" s="34">
        <v>45667.0</v>
      </c>
      <c r="H439" s="36">
        <f t="shared" si="2"/>
        <v>1</v>
      </c>
      <c r="I439" s="35" t="s">
        <v>39</v>
      </c>
      <c r="J439" s="103" t="s">
        <v>31</v>
      </c>
      <c r="K439" s="146" t="s">
        <v>824</v>
      </c>
      <c r="L439" s="39"/>
      <c r="M439" s="39"/>
      <c r="N439" s="35" t="s">
        <v>17</v>
      </c>
      <c r="O439" s="39"/>
      <c r="P439" s="61"/>
      <c r="Q439" s="61"/>
      <c r="R439" s="61"/>
      <c r="S439" s="61"/>
      <c r="T439" s="61"/>
      <c r="U439" s="80"/>
      <c r="V439" s="80"/>
      <c r="W439" s="80"/>
    </row>
    <row r="440">
      <c r="A440" s="34">
        <v>45705.0</v>
      </c>
      <c r="B440" s="34">
        <v>45716.0</v>
      </c>
      <c r="C440" s="35">
        <v>228198.0</v>
      </c>
      <c r="D440" s="35" t="s">
        <v>102</v>
      </c>
      <c r="E440" s="34">
        <v>45444.0</v>
      </c>
      <c r="F440" s="36">
        <f t="shared" si="1"/>
        <v>8</v>
      </c>
      <c r="G440" s="34">
        <v>45553.0</v>
      </c>
      <c r="H440" s="36">
        <f t="shared" si="2"/>
        <v>5</v>
      </c>
      <c r="I440" s="35" t="s">
        <v>39</v>
      </c>
      <c r="J440" s="103" t="s">
        <v>31</v>
      </c>
      <c r="K440" s="146" t="s">
        <v>824</v>
      </c>
      <c r="L440" s="39"/>
      <c r="M440" s="39"/>
      <c r="N440" s="35" t="s">
        <v>17</v>
      </c>
      <c r="O440" s="39"/>
      <c r="P440" s="61"/>
      <c r="Q440" s="61"/>
      <c r="R440" s="61"/>
      <c r="S440" s="61"/>
      <c r="T440" s="61"/>
      <c r="U440" s="80"/>
      <c r="V440" s="80"/>
      <c r="W440" s="80"/>
    </row>
    <row r="441">
      <c r="A441" s="34">
        <v>45705.0</v>
      </c>
      <c r="B441" s="34">
        <v>45716.0</v>
      </c>
      <c r="C441" s="35">
        <v>191625.0</v>
      </c>
      <c r="D441" s="35" t="s">
        <v>102</v>
      </c>
      <c r="E441" s="34">
        <v>45170.0</v>
      </c>
      <c r="F441" s="36">
        <f t="shared" si="1"/>
        <v>17</v>
      </c>
      <c r="G441" s="34">
        <v>45237.0</v>
      </c>
      <c r="H441" s="36">
        <f t="shared" si="2"/>
        <v>15</v>
      </c>
      <c r="I441" s="35" t="s">
        <v>39</v>
      </c>
      <c r="J441" s="35">
        <v>535.0</v>
      </c>
      <c r="K441" s="146" t="s">
        <v>824</v>
      </c>
      <c r="L441" s="39"/>
      <c r="M441" s="39"/>
      <c r="N441" s="35" t="s">
        <v>17</v>
      </c>
      <c r="O441" s="39"/>
      <c r="P441" s="61"/>
      <c r="Q441" s="61"/>
      <c r="R441" s="61"/>
      <c r="S441" s="61"/>
      <c r="T441" s="61"/>
      <c r="U441" s="80"/>
      <c r="V441" s="80"/>
      <c r="W441" s="80"/>
    </row>
    <row r="442">
      <c r="A442" s="34">
        <v>45705.0</v>
      </c>
      <c r="B442" s="34">
        <v>45716.0</v>
      </c>
      <c r="C442" s="35">
        <v>225162.0</v>
      </c>
      <c r="D442" s="35" t="s">
        <v>102</v>
      </c>
      <c r="E442" s="34">
        <v>45505.0</v>
      </c>
      <c r="F442" s="36">
        <f t="shared" si="1"/>
        <v>6</v>
      </c>
      <c r="G442" s="34">
        <v>45531.0</v>
      </c>
      <c r="H442" s="36">
        <f t="shared" si="2"/>
        <v>6</v>
      </c>
      <c r="I442" s="35" t="s">
        <v>39</v>
      </c>
      <c r="J442" s="106">
        <v>512.0</v>
      </c>
      <c r="K442" s="256">
        <v>2500.0</v>
      </c>
      <c r="L442" s="35" t="s">
        <v>68</v>
      </c>
      <c r="M442" s="34">
        <v>45716.0</v>
      </c>
      <c r="N442" s="35" t="s">
        <v>20</v>
      </c>
      <c r="O442" s="39"/>
      <c r="P442" s="61"/>
      <c r="Q442" s="61"/>
      <c r="R442" s="61"/>
      <c r="S442" s="61"/>
      <c r="T442" s="61"/>
      <c r="U442" s="80"/>
      <c r="V442" s="80"/>
      <c r="W442" s="80"/>
    </row>
    <row r="443">
      <c r="A443" s="34">
        <v>45705.0</v>
      </c>
      <c r="B443" s="34">
        <v>45716.0</v>
      </c>
      <c r="C443" s="35">
        <v>229073.0</v>
      </c>
      <c r="D443" s="35" t="s">
        <v>102</v>
      </c>
      <c r="E443" s="34">
        <v>45413.0</v>
      </c>
      <c r="F443" s="36">
        <f t="shared" si="1"/>
        <v>9</v>
      </c>
      <c r="G443" s="34">
        <v>45562.0</v>
      </c>
      <c r="H443" s="36">
        <f t="shared" si="2"/>
        <v>5</v>
      </c>
      <c r="I443" s="35" t="s">
        <v>39</v>
      </c>
      <c r="J443" s="103" t="s">
        <v>31</v>
      </c>
      <c r="K443" s="146" t="s">
        <v>824</v>
      </c>
      <c r="L443" s="39"/>
      <c r="M443" s="39"/>
      <c r="N443" s="35" t="s">
        <v>17</v>
      </c>
      <c r="O443" s="39"/>
      <c r="P443" s="61"/>
      <c r="Q443" s="61"/>
      <c r="R443" s="61"/>
      <c r="S443" s="61"/>
      <c r="T443" s="61"/>
      <c r="U443" s="80"/>
      <c r="V443" s="80"/>
      <c r="W443" s="80"/>
    </row>
    <row r="444">
      <c r="A444" s="34">
        <v>45705.0</v>
      </c>
      <c r="B444" s="34">
        <v>45716.0</v>
      </c>
      <c r="C444" s="35">
        <v>230204.0</v>
      </c>
      <c r="D444" s="35" t="s">
        <v>102</v>
      </c>
      <c r="E444" s="34">
        <v>45536.0</v>
      </c>
      <c r="F444" s="36">
        <f t="shared" si="1"/>
        <v>5</v>
      </c>
      <c r="G444" s="37">
        <v>45575.0</v>
      </c>
      <c r="H444" s="36">
        <f t="shared" si="2"/>
        <v>4</v>
      </c>
      <c r="I444" s="35" t="s">
        <v>39</v>
      </c>
      <c r="J444" s="103" t="s">
        <v>31</v>
      </c>
      <c r="K444" s="146" t="s">
        <v>824</v>
      </c>
      <c r="L444" s="39"/>
      <c r="M444" s="39"/>
      <c r="N444" s="35" t="s">
        <v>17</v>
      </c>
      <c r="O444" s="39"/>
      <c r="P444" s="61"/>
      <c r="Q444" s="61"/>
      <c r="R444" s="61"/>
      <c r="S444" s="61"/>
      <c r="T444" s="61"/>
      <c r="U444" s="80"/>
      <c r="V444" s="80"/>
      <c r="W444" s="80"/>
    </row>
    <row r="445">
      <c r="A445" s="34">
        <v>45705.0</v>
      </c>
      <c r="B445" s="34">
        <v>45716.0</v>
      </c>
      <c r="C445" s="35">
        <v>235256.0</v>
      </c>
      <c r="D445" s="35" t="s">
        <v>102</v>
      </c>
      <c r="E445" s="34">
        <v>45352.0</v>
      </c>
      <c r="F445" s="36">
        <f t="shared" si="1"/>
        <v>11</v>
      </c>
      <c r="G445" s="37">
        <v>45623.0</v>
      </c>
      <c r="H445" s="36">
        <f t="shared" si="2"/>
        <v>3</v>
      </c>
      <c r="I445" s="35" t="s">
        <v>62</v>
      </c>
      <c r="J445" s="35" t="s">
        <v>138</v>
      </c>
      <c r="K445" s="48" t="s">
        <v>829</v>
      </c>
      <c r="L445" s="39"/>
      <c r="M445" s="39"/>
      <c r="N445" s="35" t="s">
        <v>17</v>
      </c>
      <c r="O445" s="35" t="s">
        <v>953</v>
      </c>
      <c r="P445" s="61"/>
      <c r="Q445" s="61"/>
      <c r="R445" s="61"/>
      <c r="S445" s="61"/>
      <c r="T445" s="61"/>
      <c r="U445" s="80"/>
      <c r="V445" s="80"/>
      <c r="W445" s="80"/>
    </row>
    <row r="446">
      <c r="A446" s="34">
        <v>45705.0</v>
      </c>
      <c r="B446" s="34">
        <v>45716.0</v>
      </c>
      <c r="C446" s="35">
        <v>215185.0</v>
      </c>
      <c r="D446" s="35" t="s">
        <v>102</v>
      </c>
      <c r="E446" s="34">
        <v>45383.0</v>
      </c>
      <c r="F446" s="36">
        <f t="shared" si="1"/>
        <v>10</v>
      </c>
      <c r="G446" s="34">
        <v>45433.0</v>
      </c>
      <c r="H446" s="36">
        <f t="shared" si="2"/>
        <v>9</v>
      </c>
      <c r="I446" s="35" t="s">
        <v>39</v>
      </c>
      <c r="J446" s="35">
        <v>512.0</v>
      </c>
      <c r="K446" s="48">
        <v>3300.0</v>
      </c>
      <c r="L446" s="39"/>
      <c r="M446" s="39"/>
      <c r="N446" s="35" t="s">
        <v>17</v>
      </c>
      <c r="O446" s="39"/>
      <c r="P446" s="61"/>
      <c r="Q446" s="61"/>
      <c r="R446" s="61"/>
      <c r="S446" s="61"/>
      <c r="T446" s="61"/>
      <c r="U446" s="80"/>
      <c r="V446" s="80"/>
      <c r="W446" s="80"/>
    </row>
    <row r="447">
      <c r="A447" s="34">
        <v>45705.0</v>
      </c>
      <c r="B447" s="34">
        <v>45713.0</v>
      </c>
      <c r="C447" s="35">
        <v>222009.0</v>
      </c>
      <c r="D447" s="35" t="s">
        <v>102</v>
      </c>
      <c r="E447" s="34">
        <v>45444.0</v>
      </c>
      <c r="F447" s="36">
        <f t="shared" si="1"/>
        <v>8</v>
      </c>
      <c r="G447" s="34">
        <v>45400.0</v>
      </c>
      <c r="H447" s="36">
        <f t="shared" si="2"/>
        <v>10</v>
      </c>
      <c r="I447" s="35" t="s">
        <v>62</v>
      </c>
      <c r="J447" s="35" t="s">
        <v>63</v>
      </c>
      <c r="K447" s="48">
        <v>10000.0</v>
      </c>
      <c r="L447" s="35" t="s">
        <v>68</v>
      </c>
      <c r="M447" s="34">
        <v>45713.0</v>
      </c>
      <c r="N447" s="35" t="s">
        <v>15</v>
      </c>
      <c r="O447" s="35" t="s">
        <v>954</v>
      </c>
      <c r="P447" s="61"/>
      <c r="Q447" s="61"/>
      <c r="R447" s="61"/>
      <c r="S447" s="61"/>
      <c r="T447" s="61"/>
      <c r="U447" s="80"/>
      <c r="V447" s="80"/>
      <c r="W447" s="80"/>
    </row>
    <row r="448">
      <c r="A448" s="34">
        <v>45705.0</v>
      </c>
      <c r="B448" s="34">
        <v>45716.0</v>
      </c>
      <c r="C448" s="35">
        <v>236346.0</v>
      </c>
      <c r="D448" s="35" t="s">
        <v>102</v>
      </c>
      <c r="E448" s="34">
        <v>45597.0</v>
      </c>
      <c r="F448" s="36">
        <f t="shared" si="1"/>
        <v>3</v>
      </c>
      <c r="G448" s="37">
        <v>45642.0</v>
      </c>
      <c r="H448" s="36">
        <f t="shared" si="2"/>
        <v>2</v>
      </c>
      <c r="I448" s="35" t="s">
        <v>39</v>
      </c>
      <c r="J448" s="103" t="s">
        <v>31</v>
      </c>
      <c r="K448" s="146" t="s">
        <v>824</v>
      </c>
      <c r="L448" s="39"/>
      <c r="M448" s="39"/>
      <c r="N448" s="35" t="s">
        <v>17</v>
      </c>
      <c r="O448" s="39"/>
      <c r="P448" s="61"/>
      <c r="Q448" s="61"/>
      <c r="R448" s="61"/>
      <c r="S448" s="61"/>
      <c r="T448" s="61"/>
      <c r="U448" s="80"/>
      <c r="V448" s="80"/>
      <c r="W448" s="80"/>
    </row>
    <row r="449">
      <c r="A449" s="34">
        <v>45705.0</v>
      </c>
      <c r="B449" s="34">
        <v>45716.0</v>
      </c>
      <c r="C449" s="35">
        <v>240045.0</v>
      </c>
      <c r="D449" s="35" t="s">
        <v>102</v>
      </c>
      <c r="E449" s="34">
        <v>45566.0</v>
      </c>
      <c r="F449" s="36">
        <f t="shared" si="1"/>
        <v>4</v>
      </c>
      <c r="G449" s="34">
        <v>45677.0</v>
      </c>
      <c r="H449" s="36">
        <f t="shared" si="2"/>
        <v>1</v>
      </c>
      <c r="I449" s="35" t="s">
        <v>62</v>
      </c>
      <c r="J449" s="35" t="s">
        <v>138</v>
      </c>
      <c r="K449" s="48" t="s">
        <v>829</v>
      </c>
      <c r="L449" s="39"/>
      <c r="M449" s="39"/>
      <c r="N449" s="35" t="s">
        <v>17</v>
      </c>
      <c r="O449" s="35" t="s">
        <v>955</v>
      </c>
      <c r="P449" s="61"/>
      <c r="Q449" s="61"/>
      <c r="R449" s="61"/>
      <c r="S449" s="61"/>
      <c r="T449" s="61"/>
      <c r="U449" s="80"/>
      <c r="V449" s="80"/>
      <c r="W449" s="80"/>
    </row>
    <row r="450">
      <c r="A450" s="34">
        <v>45705.0</v>
      </c>
      <c r="B450" s="34">
        <v>45716.0</v>
      </c>
      <c r="C450" s="35">
        <v>241156.0</v>
      </c>
      <c r="D450" s="35" t="s">
        <v>102</v>
      </c>
      <c r="E450" s="34">
        <v>45627.0</v>
      </c>
      <c r="F450" s="36">
        <f t="shared" si="1"/>
        <v>2</v>
      </c>
      <c r="G450" s="34">
        <v>45686.0</v>
      </c>
      <c r="H450" s="36">
        <f t="shared" si="2"/>
        <v>0</v>
      </c>
      <c r="I450" s="35" t="s">
        <v>62</v>
      </c>
      <c r="J450" s="35" t="s">
        <v>138</v>
      </c>
      <c r="K450" s="48" t="s">
        <v>829</v>
      </c>
      <c r="L450" s="39"/>
      <c r="M450" s="39"/>
      <c r="N450" s="35" t="s">
        <v>17</v>
      </c>
      <c r="O450" s="35" t="s">
        <v>956</v>
      </c>
      <c r="P450" s="61"/>
      <c r="Q450" s="61"/>
      <c r="R450" s="61"/>
      <c r="S450" s="61"/>
      <c r="T450" s="61"/>
      <c r="U450" s="80"/>
      <c r="V450" s="80"/>
      <c r="W450" s="80"/>
    </row>
    <row r="451">
      <c r="A451" s="34">
        <v>45705.0</v>
      </c>
      <c r="B451" s="34">
        <v>45716.0</v>
      </c>
      <c r="C451" s="35">
        <v>28808.0</v>
      </c>
      <c r="D451" s="35" t="s">
        <v>105</v>
      </c>
      <c r="E451" s="34">
        <v>43709.0</v>
      </c>
      <c r="F451" s="36">
        <f t="shared" si="1"/>
        <v>65</v>
      </c>
      <c r="G451" s="34">
        <v>43745.0</v>
      </c>
      <c r="H451" s="36">
        <f t="shared" si="2"/>
        <v>64</v>
      </c>
      <c r="I451" s="35" t="s">
        <v>43</v>
      </c>
      <c r="J451" s="35" t="s">
        <v>138</v>
      </c>
      <c r="K451" s="48" t="s">
        <v>829</v>
      </c>
      <c r="L451" s="39"/>
      <c r="M451" s="39"/>
      <c r="N451" s="35" t="s">
        <v>17</v>
      </c>
      <c r="O451" s="39"/>
      <c r="P451" s="61"/>
      <c r="Q451" s="61"/>
      <c r="R451" s="61"/>
      <c r="S451" s="61"/>
      <c r="T451" s="61"/>
      <c r="U451" s="80"/>
      <c r="V451" s="80"/>
      <c r="W451" s="80"/>
    </row>
    <row r="452">
      <c r="A452" s="34">
        <v>45705.0</v>
      </c>
      <c r="B452" s="34">
        <v>45716.0</v>
      </c>
      <c r="C452" s="35">
        <v>35138.0</v>
      </c>
      <c r="D452" s="35" t="s">
        <v>105</v>
      </c>
      <c r="E452" s="34">
        <v>43800.0</v>
      </c>
      <c r="F452" s="36">
        <f t="shared" si="1"/>
        <v>62</v>
      </c>
      <c r="G452" s="37">
        <v>43811.0</v>
      </c>
      <c r="H452" s="36">
        <f t="shared" si="2"/>
        <v>62</v>
      </c>
      <c r="I452" s="35" t="s">
        <v>39</v>
      </c>
      <c r="J452" s="103" t="s">
        <v>31</v>
      </c>
      <c r="K452" s="146" t="s">
        <v>824</v>
      </c>
      <c r="L452" s="39"/>
      <c r="M452" s="39"/>
      <c r="N452" s="35" t="s">
        <v>17</v>
      </c>
      <c r="O452" s="39"/>
      <c r="P452" s="61"/>
      <c r="Q452" s="61"/>
      <c r="R452" s="61"/>
      <c r="S452" s="61"/>
      <c r="T452" s="61"/>
      <c r="U452" s="80"/>
      <c r="V452" s="80"/>
      <c r="W452" s="80"/>
    </row>
    <row r="453">
      <c r="A453" s="34">
        <v>45705.0</v>
      </c>
      <c r="B453" s="34">
        <v>45716.0</v>
      </c>
      <c r="C453" s="35">
        <v>233654.0</v>
      </c>
      <c r="D453" s="35" t="s">
        <v>105</v>
      </c>
      <c r="E453" s="34">
        <v>45566.0</v>
      </c>
      <c r="F453" s="36">
        <f t="shared" si="1"/>
        <v>4</v>
      </c>
      <c r="G453" s="34">
        <v>45603.0</v>
      </c>
      <c r="H453" s="36">
        <f t="shared" si="2"/>
        <v>3</v>
      </c>
      <c r="I453" s="35" t="s">
        <v>62</v>
      </c>
      <c r="J453" s="35" t="s">
        <v>138</v>
      </c>
      <c r="K453" s="48" t="s">
        <v>829</v>
      </c>
      <c r="L453" s="39"/>
      <c r="M453" s="39"/>
      <c r="N453" s="35" t="s">
        <v>17</v>
      </c>
      <c r="O453" s="35" t="s">
        <v>957</v>
      </c>
      <c r="P453" s="61"/>
      <c r="Q453" s="61"/>
      <c r="R453" s="61"/>
      <c r="S453" s="61"/>
      <c r="T453" s="61"/>
      <c r="U453" s="80"/>
      <c r="V453" s="80"/>
      <c r="W453" s="80"/>
    </row>
    <row r="454">
      <c r="A454" s="34">
        <v>45705.0</v>
      </c>
      <c r="B454" s="34">
        <v>45716.0</v>
      </c>
      <c r="C454" s="35">
        <v>198762.0</v>
      </c>
      <c r="D454" s="35" t="s">
        <v>105</v>
      </c>
      <c r="E454" s="34">
        <v>45383.0</v>
      </c>
      <c r="F454" s="36">
        <f t="shared" si="1"/>
        <v>10</v>
      </c>
      <c r="G454" s="34">
        <v>45685.0</v>
      </c>
      <c r="H454" s="36">
        <f t="shared" si="2"/>
        <v>1</v>
      </c>
      <c r="I454" s="35" t="s">
        <v>265</v>
      </c>
      <c r="J454" s="35" t="s">
        <v>138</v>
      </c>
      <c r="K454" s="48" t="s">
        <v>829</v>
      </c>
      <c r="L454" s="39"/>
      <c r="M454" s="39"/>
      <c r="N454" s="35" t="s">
        <v>17</v>
      </c>
      <c r="O454" s="39"/>
      <c r="P454" s="61"/>
      <c r="Q454" s="61"/>
      <c r="R454" s="61"/>
      <c r="S454" s="61"/>
      <c r="T454" s="61"/>
      <c r="U454" s="80"/>
      <c r="V454" s="80"/>
      <c r="W454" s="80"/>
    </row>
    <row r="455">
      <c r="A455" s="34">
        <v>45705.0</v>
      </c>
      <c r="B455" s="34">
        <v>45716.0</v>
      </c>
      <c r="C455" s="35">
        <v>231790.0</v>
      </c>
      <c r="D455" s="35" t="s">
        <v>105</v>
      </c>
      <c r="E455" s="34">
        <v>45413.0</v>
      </c>
      <c r="F455" s="36">
        <f t="shared" si="1"/>
        <v>9</v>
      </c>
      <c r="G455" s="37">
        <v>45586.0</v>
      </c>
      <c r="H455" s="36">
        <f t="shared" si="2"/>
        <v>4</v>
      </c>
      <c r="I455" s="35" t="s">
        <v>62</v>
      </c>
      <c r="J455" s="35">
        <v>101.0</v>
      </c>
      <c r="K455" s="143">
        <v>7000.0</v>
      </c>
      <c r="L455" s="39"/>
      <c r="M455" s="34">
        <v>45667.0</v>
      </c>
      <c r="N455" s="35" t="s">
        <v>17</v>
      </c>
      <c r="O455" s="35" t="s">
        <v>958</v>
      </c>
      <c r="P455" s="61"/>
      <c r="Q455" s="61"/>
      <c r="R455" s="61"/>
      <c r="S455" s="61"/>
      <c r="T455" s="61"/>
      <c r="U455" s="80"/>
      <c r="V455" s="80"/>
      <c r="W455" s="80"/>
    </row>
    <row r="456">
      <c r="A456" s="34">
        <v>45705.0</v>
      </c>
      <c r="B456" s="34">
        <v>45716.0</v>
      </c>
      <c r="C456" s="35">
        <v>232953.0</v>
      </c>
      <c r="D456" s="35" t="s">
        <v>105</v>
      </c>
      <c r="E456" s="34">
        <v>45536.0</v>
      </c>
      <c r="F456" s="36">
        <f t="shared" si="1"/>
        <v>5</v>
      </c>
      <c r="G456" s="34">
        <v>45597.0</v>
      </c>
      <c r="H456" s="36">
        <f t="shared" si="2"/>
        <v>3</v>
      </c>
      <c r="I456" s="35" t="s">
        <v>62</v>
      </c>
      <c r="J456" s="35" t="s">
        <v>138</v>
      </c>
      <c r="K456" s="48" t="s">
        <v>829</v>
      </c>
      <c r="L456" s="39"/>
      <c r="M456" s="39"/>
      <c r="N456" s="35" t="s">
        <v>17</v>
      </c>
      <c r="O456" s="35" t="s">
        <v>959</v>
      </c>
      <c r="P456" s="61"/>
      <c r="Q456" s="61"/>
      <c r="R456" s="61"/>
      <c r="S456" s="61"/>
      <c r="T456" s="61"/>
      <c r="U456" s="80"/>
      <c r="V456" s="80"/>
      <c r="W456" s="80"/>
    </row>
    <row r="457">
      <c r="A457" s="34">
        <v>45705.0</v>
      </c>
      <c r="B457" s="34">
        <v>45716.0</v>
      </c>
      <c r="C457" s="35">
        <v>235461.0</v>
      </c>
      <c r="D457" s="35" t="s">
        <v>105</v>
      </c>
      <c r="E457" s="34">
        <v>45566.0</v>
      </c>
      <c r="F457" s="36">
        <f t="shared" si="1"/>
        <v>4</v>
      </c>
      <c r="G457" s="37">
        <v>45622.0</v>
      </c>
      <c r="H457" s="36">
        <f t="shared" si="2"/>
        <v>3</v>
      </c>
      <c r="I457" s="35" t="s">
        <v>62</v>
      </c>
      <c r="J457" s="35" t="s">
        <v>138</v>
      </c>
      <c r="K457" s="48" t="s">
        <v>829</v>
      </c>
      <c r="L457" s="39"/>
      <c r="M457" s="39"/>
      <c r="N457" s="35" t="s">
        <v>17</v>
      </c>
      <c r="O457" s="35" t="s">
        <v>960</v>
      </c>
      <c r="P457" s="61"/>
      <c r="Q457" s="61"/>
      <c r="R457" s="61"/>
      <c r="S457" s="61"/>
      <c r="T457" s="61"/>
      <c r="U457" s="80"/>
      <c r="V457" s="80"/>
      <c r="W457" s="80"/>
    </row>
    <row r="458">
      <c r="A458" s="34">
        <v>45705.0</v>
      </c>
      <c r="B458" s="34">
        <v>45716.0</v>
      </c>
      <c r="C458" s="35">
        <v>235314.0</v>
      </c>
      <c r="D458" s="35" t="s">
        <v>105</v>
      </c>
      <c r="E458" s="34">
        <v>45474.0</v>
      </c>
      <c r="F458" s="36">
        <f t="shared" si="1"/>
        <v>7</v>
      </c>
      <c r="G458" s="37">
        <v>45621.0</v>
      </c>
      <c r="H458" s="36">
        <f t="shared" si="2"/>
        <v>3</v>
      </c>
      <c r="I458" s="35" t="s">
        <v>39</v>
      </c>
      <c r="J458" s="103" t="s">
        <v>31</v>
      </c>
      <c r="K458" s="146" t="s">
        <v>824</v>
      </c>
      <c r="L458" s="39"/>
      <c r="M458" s="39"/>
      <c r="N458" s="35" t="s">
        <v>17</v>
      </c>
      <c r="O458" s="39"/>
      <c r="P458" s="61"/>
      <c r="Q458" s="61"/>
      <c r="R458" s="61"/>
      <c r="S458" s="61"/>
      <c r="T458" s="61"/>
      <c r="U458" s="80"/>
      <c r="V458" s="80"/>
      <c r="W458" s="80"/>
    </row>
    <row r="459">
      <c r="A459" s="34">
        <v>45705.0</v>
      </c>
      <c r="B459" s="34">
        <v>45716.0</v>
      </c>
      <c r="C459" s="35">
        <v>233816.0</v>
      </c>
      <c r="D459" s="35" t="s">
        <v>105</v>
      </c>
      <c r="E459" s="34">
        <v>45566.0</v>
      </c>
      <c r="F459" s="36">
        <f t="shared" si="1"/>
        <v>4</v>
      </c>
      <c r="G459" s="34">
        <v>45543.0</v>
      </c>
      <c r="H459" s="36">
        <f t="shared" si="2"/>
        <v>5</v>
      </c>
      <c r="I459" s="35" t="s">
        <v>43</v>
      </c>
      <c r="J459" s="35" t="s">
        <v>138</v>
      </c>
      <c r="K459" s="48" t="s">
        <v>829</v>
      </c>
      <c r="L459" s="39"/>
      <c r="M459" s="39"/>
      <c r="N459" s="35" t="s">
        <v>17</v>
      </c>
      <c r="O459" s="39"/>
      <c r="P459" s="61"/>
      <c r="Q459" s="61"/>
      <c r="R459" s="61"/>
      <c r="S459" s="61"/>
      <c r="T459" s="61"/>
      <c r="U459" s="80"/>
      <c r="V459" s="80"/>
      <c r="W459" s="80"/>
    </row>
    <row r="460">
      <c r="A460" s="34">
        <v>45705.0</v>
      </c>
      <c r="B460" s="34">
        <v>45716.0</v>
      </c>
      <c r="C460" s="35">
        <v>219329.0</v>
      </c>
      <c r="D460" s="35" t="s">
        <v>105</v>
      </c>
      <c r="E460" s="34">
        <v>45383.0</v>
      </c>
      <c r="F460" s="36">
        <f t="shared" si="1"/>
        <v>10</v>
      </c>
      <c r="G460" s="34">
        <v>45469.0</v>
      </c>
      <c r="H460" s="36">
        <f t="shared" si="2"/>
        <v>8</v>
      </c>
      <c r="I460" s="35" t="s">
        <v>39</v>
      </c>
      <c r="J460" s="35" t="s">
        <v>31</v>
      </c>
      <c r="K460" s="146" t="s">
        <v>824</v>
      </c>
      <c r="L460" s="39"/>
      <c r="M460" s="39"/>
      <c r="N460" s="35" t="s">
        <v>17</v>
      </c>
      <c r="O460" s="39"/>
      <c r="P460" s="61"/>
      <c r="Q460" s="61"/>
      <c r="R460" s="61"/>
      <c r="S460" s="61"/>
      <c r="T460" s="61"/>
      <c r="U460" s="80"/>
      <c r="V460" s="80"/>
      <c r="W460" s="80"/>
    </row>
    <row r="461">
      <c r="A461" s="34">
        <v>45705.0</v>
      </c>
      <c r="B461" s="34">
        <v>45716.0</v>
      </c>
      <c r="C461" s="35">
        <v>231666.0</v>
      </c>
      <c r="D461" s="35" t="s">
        <v>105</v>
      </c>
      <c r="E461" s="34">
        <v>45566.0</v>
      </c>
      <c r="F461" s="36">
        <f t="shared" si="1"/>
        <v>4</v>
      </c>
      <c r="G461" s="37">
        <v>45583.0</v>
      </c>
      <c r="H461" s="36">
        <f t="shared" si="2"/>
        <v>4</v>
      </c>
      <c r="I461" s="35" t="s">
        <v>39</v>
      </c>
      <c r="J461" s="35" t="s">
        <v>31</v>
      </c>
      <c r="K461" s="146" t="s">
        <v>824</v>
      </c>
      <c r="L461" s="39"/>
      <c r="M461" s="39"/>
      <c r="N461" s="35" t="s">
        <v>17</v>
      </c>
      <c r="O461" s="39"/>
      <c r="P461" s="61"/>
      <c r="Q461" s="61"/>
      <c r="R461" s="61"/>
      <c r="S461" s="61"/>
      <c r="T461" s="61"/>
      <c r="U461" s="80"/>
      <c r="V461" s="80"/>
      <c r="W461" s="80"/>
    </row>
    <row r="462">
      <c r="A462" s="34">
        <v>45705.0</v>
      </c>
      <c r="B462" s="34">
        <v>45716.0</v>
      </c>
      <c r="C462" s="35">
        <v>237514.0</v>
      </c>
      <c r="D462" s="35" t="s">
        <v>105</v>
      </c>
      <c r="E462" s="34">
        <v>45627.0</v>
      </c>
      <c r="F462" s="36">
        <f t="shared" si="1"/>
        <v>2</v>
      </c>
      <c r="G462" s="37">
        <v>45647.0</v>
      </c>
      <c r="H462" s="36">
        <f t="shared" si="2"/>
        <v>2</v>
      </c>
      <c r="I462" s="35" t="s">
        <v>43</v>
      </c>
      <c r="J462" s="35" t="s">
        <v>138</v>
      </c>
      <c r="K462" s="48" t="s">
        <v>829</v>
      </c>
      <c r="L462" s="39"/>
      <c r="M462" s="39"/>
      <c r="N462" s="35" t="s">
        <v>17</v>
      </c>
      <c r="O462" s="39"/>
      <c r="P462" s="61"/>
      <c r="Q462" s="61"/>
      <c r="R462" s="61"/>
      <c r="S462" s="61"/>
      <c r="T462" s="61"/>
      <c r="U462" s="80"/>
      <c r="V462" s="80"/>
      <c r="W462" s="80"/>
    </row>
    <row r="463">
      <c r="A463" s="34">
        <v>45705.0</v>
      </c>
      <c r="B463" s="34">
        <v>45716.0</v>
      </c>
      <c r="C463" s="35">
        <v>238710.0</v>
      </c>
      <c r="D463" s="35" t="s">
        <v>105</v>
      </c>
      <c r="E463" s="34">
        <v>45658.0</v>
      </c>
      <c r="F463" s="36">
        <f t="shared" si="1"/>
        <v>1</v>
      </c>
      <c r="G463" s="34">
        <v>45665.0</v>
      </c>
      <c r="H463" s="36">
        <f t="shared" si="2"/>
        <v>1</v>
      </c>
      <c r="I463" s="35" t="s">
        <v>43</v>
      </c>
      <c r="J463" s="35" t="s">
        <v>138</v>
      </c>
      <c r="K463" s="48" t="s">
        <v>829</v>
      </c>
      <c r="L463" s="39"/>
      <c r="M463" s="39"/>
      <c r="N463" s="35" t="s">
        <v>17</v>
      </c>
      <c r="O463" s="39"/>
      <c r="P463" s="61"/>
      <c r="Q463" s="61"/>
      <c r="R463" s="61"/>
      <c r="S463" s="61"/>
      <c r="T463" s="61"/>
      <c r="U463" s="80"/>
      <c r="V463" s="80"/>
      <c r="W463" s="80"/>
    </row>
    <row r="464">
      <c r="A464" s="34">
        <v>45705.0</v>
      </c>
      <c r="B464" s="34">
        <v>45716.0</v>
      </c>
      <c r="C464" s="35">
        <v>239887.0</v>
      </c>
      <c r="D464" s="35" t="s">
        <v>105</v>
      </c>
      <c r="E464" s="34">
        <v>45658.0</v>
      </c>
      <c r="F464" s="36">
        <f t="shared" si="1"/>
        <v>1</v>
      </c>
      <c r="G464" s="34">
        <v>45674.0</v>
      </c>
      <c r="H464" s="36">
        <f t="shared" si="2"/>
        <v>1</v>
      </c>
      <c r="I464" s="35" t="s">
        <v>43</v>
      </c>
      <c r="J464" s="35" t="s">
        <v>138</v>
      </c>
      <c r="K464" s="48" t="s">
        <v>829</v>
      </c>
      <c r="L464" s="39"/>
      <c r="M464" s="39"/>
      <c r="N464" s="35" t="s">
        <v>17</v>
      </c>
      <c r="O464" s="39"/>
      <c r="P464" s="61"/>
      <c r="Q464" s="61"/>
      <c r="R464" s="61"/>
      <c r="S464" s="61"/>
      <c r="T464" s="61"/>
      <c r="U464" s="80"/>
      <c r="V464" s="80"/>
      <c r="W464" s="80"/>
    </row>
    <row r="465">
      <c r="A465" s="34">
        <v>45705.0</v>
      </c>
      <c r="B465" s="34">
        <v>45716.0</v>
      </c>
      <c r="C465" s="35">
        <v>240933.0</v>
      </c>
      <c r="D465" s="35" t="s">
        <v>105</v>
      </c>
      <c r="E465" s="34">
        <v>45627.0</v>
      </c>
      <c r="F465" s="36">
        <f t="shared" si="1"/>
        <v>2</v>
      </c>
      <c r="G465" s="34">
        <v>45685.0</v>
      </c>
      <c r="H465" s="36">
        <f t="shared" si="2"/>
        <v>1</v>
      </c>
      <c r="I465" s="35" t="s">
        <v>39</v>
      </c>
      <c r="J465" s="35" t="s">
        <v>31</v>
      </c>
      <c r="K465" s="146" t="s">
        <v>824</v>
      </c>
      <c r="L465" s="39"/>
      <c r="M465" s="39"/>
      <c r="N465" s="35" t="s">
        <v>17</v>
      </c>
      <c r="O465" s="39"/>
      <c r="P465" s="61"/>
      <c r="Q465" s="61"/>
      <c r="R465" s="61"/>
      <c r="S465" s="61"/>
      <c r="T465" s="61"/>
      <c r="U465" s="80"/>
      <c r="V465" s="80"/>
      <c r="W465" s="80"/>
    </row>
    <row r="466">
      <c r="A466" s="34">
        <v>45705.0</v>
      </c>
      <c r="B466" s="34">
        <v>45716.0</v>
      </c>
      <c r="C466" s="35">
        <v>242075.0</v>
      </c>
      <c r="D466" s="35" t="s">
        <v>105</v>
      </c>
      <c r="E466" s="34">
        <v>45658.0</v>
      </c>
      <c r="F466" s="36">
        <f t="shared" si="1"/>
        <v>1</v>
      </c>
      <c r="G466" s="34">
        <v>45694.0</v>
      </c>
      <c r="H466" s="36">
        <f t="shared" si="2"/>
        <v>0</v>
      </c>
      <c r="I466" s="35" t="s">
        <v>43</v>
      </c>
      <c r="J466" s="35" t="s">
        <v>138</v>
      </c>
      <c r="K466" s="48" t="s">
        <v>829</v>
      </c>
      <c r="L466" s="39"/>
      <c r="M466" s="39"/>
      <c r="N466" s="35" t="s">
        <v>17</v>
      </c>
      <c r="O466" s="39"/>
      <c r="P466" s="61"/>
      <c r="Q466" s="61"/>
      <c r="R466" s="61"/>
      <c r="S466" s="61"/>
      <c r="T466" s="61"/>
      <c r="U466" s="80"/>
      <c r="V466" s="80"/>
      <c r="W466" s="80"/>
    </row>
    <row r="467">
      <c r="A467" s="34">
        <v>45705.0</v>
      </c>
      <c r="B467" s="34">
        <v>45712.0</v>
      </c>
      <c r="C467" s="35">
        <v>227977.0</v>
      </c>
      <c r="D467" s="35" t="s">
        <v>106</v>
      </c>
      <c r="E467" s="34">
        <v>45474.0</v>
      </c>
      <c r="F467" s="36">
        <f t="shared" si="1"/>
        <v>7</v>
      </c>
      <c r="G467" s="34">
        <v>45555.0</v>
      </c>
      <c r="H467" s="36">
        <f t="shared" si="2"/>
        <v>5</v>
      </c>
      <c r="I467" s="35" t="s">
        <v>62</v>
      </c>
      <c r="J467" s="35" t="s">
        <v>31</v>
      </c>
      <c r="K467" s="48" t="s">
        <v>829</v>
      </c>
      <c r="L467" s="39"/>
      <c r="M467" s="35" t="s">
        <v>840</v>
      </c>
      <c r="N467" s="35" t="s">
        <v>23</v>
      </c>
      <c r="O467" s="35" t="s">
        <v>840</v>
      </c>
      <c r="P467" s="61"/>
      <c r="Q467" s="61"/>
      <c r="R467" s="61"/>
      <c r="S467" s="61"/>
      <c r="T467" s="61"/>
      <c r="U467" s="80"/>
      <c r="V467" s="80"/>
      <c r="W467" s="80"/>
    </row>
    <row r="468">
      <c r="A468" s="34">
        <v>45708.0</v>
      </c>
      <c r="B468" s="34">
        <v>45712.0</v>
      </c>
      <c r="C468" s="35">
        <v>198309.0</v>
      </c>
      <c r="D468" s="35" t="s">
        <v>106</v>
      </c>
      <c r="E468" s="34">
        <v>45231.0</v>
      </c>
      <c r="F468" s="36">
        <f t="shared" si="1"/>
        <v>15</v>
      </c>
      <c r="G468" s="34">
        <v>45303.0</v>
      </c>
      <c r="H468" s="36">
        <f t="shared" si="2"/>
        <v>13</v>
      </c>
      <c r="I468" s="35" t="s">
        <v>39</v>
      </c>
      <c r="J468" s="35">
        <v>535.0</v>
      </c>
      <c r="K468" s="256">
        <v>13342.0</v>
      </c>
      <c r="L468" s="35" t="s">
        <v>68</v>
      </c>
      <c r="M468" s="34">
        <v>45712.0</v>
      </c>
      <c r="N468" s="35" t="s">
        <v>20</v>
      </c>
      <c r="O468" s="35" t="s">
        <v>551</v>
      </c>
      <c r="P468" s="61"/>
      <c r="Q468" s="61"/>
      <c r="R468" s="61"/>
      <c r="S468" s="61"/>
      <c r="T468" s="61"/>
      <c r="U468" s="80"/>
      <c r="V468" s="80"/>
      <c r="W468" s="80"/>
    </row>
    <row r="469">
      <c r="A469" s="34">
        <v>45705.0</v>
      </c>
      <c r="B469" s="34">
        <v>45716.0</v>
      </c>
      <c r="C469" s="35">
        <v>216086.0</v>
      </c>
      <c r="D469" s="35" t="s">
        <v>106</v>
      </c>
      <c r="E469" s="34">
        <v>45413.0</v>
      </c>
      <c r="F469" s="36">
        <f t="shared" si="1"/>
        <v>9</v>
      </c>
      <c r="G469" s="34">
        <v>45439.0</v>
      </c>
      <c r="H469" s="36">
        <f t="shared" si="2"/>
        <v>9</v>
      </c>
      <c r="I469" s="35" t="s">
        <v>39</v>
      </c>
      <c r="J469" s="35">
        <v>512.0</v>
      </c>
      <c r="K469" s="146" t="s">
        <v>824</v>
      </c>
      <c r="L469" s="39"/>
      <c r="M469" s="39"/>
      <c r="N469" s="35" t="s">
        <v>17</v>
      </c>
      <c r="O469" s="39"/>
      <c r="P469" s="61"/>
      <c r="Q469" s="61"/>
      <c r="R469" s="61"/>
      <c r="S469" s="61"/>
      <c r="T469" s="61"/>
      <c r="U469" s="80"/>
      <c r="V469" s="80"/>
      <c r="W469" s="80"/>
    </row>
    <row r="470">
      <c r="A470" s="34">
        <v>45705.0</v>
      </c>
      <c r="B470" s="34">
        <v>45716.0</v>
      </c>
      <c r="C470" s="35">
        <v>220505.0</v>
      </c>
      <c r="D470" s="35" t="s">
        <v>106</v>
      </c>
      <c r="E470" s="34">
        <v>45383.0</v>
      </c>
      <c r="F470" s="36">
        <f t="shared" si="1"/>
        <v>10</v>
      </c>
      <c r="G470" s="34">
        <v>45478.0</v>
      </c>
      <c r="H470" s="36">
        <f t="shared" si="2"/>
        <v>7</v>
      </c>
      <c r="I470" s="35" t="s">
        <v>39</v>
      </c>
      <c r="J470" s="35" t="s">
        <v>31</v>
      </c>
      <c r="K470" s="48">
        <v>2000.0</v>
      </c>
      <c r="L470" s="39"/>
      <c r="M470" s="34">
        <v>45700.0</v>
      </c>
      <c r="N470" s="35" t="s">
        <v>17</v>
      </c>
      <c r="O470" s="39"/>
      <c r="P470" s="61"/>
      <c r="Q470" s="61"/>
      <c r="R470" s="61"/>
      <c r="S470" s="61"/>
      <c r="T470" s="61"/>
      <c r="U470" s="80"/>
      <c r="V470" s="80"/>
      <c r="W470" s="80"/>
    </row>
    <row r="471">
      <c r="A471" s="34">
        <v>45705.0</v>
      </c>
      <c r="B471" s="34">
        <v>45716.0</v>
      </c>
      <c r="C471" s="35">
        <v>225530.0</v>
      </c>
      <c r="D471" s="35" t="s">
        <v>106</v>
      </c>
      <c r="E471" s="34">
        <v>45505.0</v>
      </c>
      <c r="F471" s="36">
        <f t="shared" si="1"/>
        <v>6</v>
      </c>
      <c r="G471" s="34">
        <v>45524.0</v>
      </c>
      <c r="H471" s="36">
        <f t="shared" si="2"/>
        <v>6</v>
      </c>
      <c r="I471" s="35" t="s">
        <v>62</v>
      </c>
      <c r="J471" s="35" t="s">
        <v>138</v>
      </c>
      <c r="K471" s="48" t="s">
        <v>829</v>
      </c>
      <c r="L471" s="39"/>
      <c r="M471" s="39"/>
      <c r="N471" s="35" t="s">
        <v>17</v>
      </c>
      <c r="O471" s="35" t="s">
        <v>961</v>
      </c>
      <c r="P471" s="61"/>
      <c r="Q471" s="61"/>
      <c r="R471" s="61"/>
      <c r="S471" s="61"/>
      <c r="T471" s="61"/>
      <c r="U471" s="80"/>
      <c r="V471" s="80"/>
      <c r="W471" s="80"/>
    </row>
    <row r="472">
      <c r="A472" s="34">
        <v>45705.0</v>
      </c>
      <c r="B472" s="34">
        <v>45716.0</v>
      </c>
      <c r="C472" s="35">
        <v>229202.0</v>
      </c>
      <c r="D472" s="35" t="s">
        <v>106</v>
      </c>
      <c r="E472" s="34">
        <v>45505.0</v>
      </c>
      <c r="F472" s="36">
        <f t="shared" si="1"/>
        <v>6</v>
      </c>
      <c r="G472" s="34">
        <v>45565.0</v>
      </c>
      <c r="H472" s="36">
        <f t="shared" si="2"/>
        <v>4</v>
      </c>
      <c r="I472" s="35" t="s">
        <v>62</v>
      </c>
      <c r="J472" s="35" t="s">
        <v>138</v>
      </c>
      <c r="K472" s="48" t="s">
        <v>829</v>
      </c>
      <c r="L472" s="39"/>
      <c r="M472" s="39"/>
      <c r="N472" s="35" t="s">
        <v>17</v>
      </c>
      <c r="O472" s="35" t="s">
        <v>962</v>
      </c>
      <c r="P472" s="61"/>
      <c r="Q472" s="61"/>
      <c r="R472" s="61"/>
      <c r="S472" s="61"/>
      <c r="T472" s="61"/>
      <c r="U472" s="80"/>
      <c r="V472" s="80"/>
      <c r="W472" s="80"/>
    </row>
    <row r="473">
      <c r="A473" s="34">
        <v>45705.0</v>
      </c>
      <c r="B473" s="34">
        <v>45716.0</v>
      </c>
      <c r="C473" s="35">
        <v>232163.0</v>
      </c>
      <c r="D473" s="35" t="s">
        <v>106</v>
      </c>
      <c r="E473" s="34">
        <v>45505.0</v>
      </c>
      <c r="F473" s="36">
        <f t="shared" si="1"/>
        <v>6</v>
      </c>
      <c r="G473" s="37">
        <v>45594.0</v>
      </c>
      <c r="H473" s="36">
        <f t="shared" si="2"/>
        <v>3</v>
      </c>
      <c r="I473" s="35" t="s">
        <v>39</v>
      </c>
      <c r="J473" s="35" t="s">
        <v>31</v>
      </c>
      <c r="K473" s="146" t="s">
        <v>824</v>
      </c>
      <c r="L473" s="39"/>
      <c r="M473" s="39"/>
      <c r="N473" s="35" t="s">
        <v>17</v>
      </c>
      <c r="O473" s="39"/>
      <c r="P473" s="61"/>
      <c r="Q473" s="61"/>
      <c r="R473" s="61"/>
      <c r="S473" s="61"/>
      <c r="T473" s="61"/>
      <c r="U473" s="80"/>
      <c r="V473" s="80"/>
      <c r="W473" s="80"/>
    </row>
    <row r="474">
      <c r="A474" s="34">
        <v>45705.0</v>
      </c>
      <c r="B474" s="34">
        <v>45716.0</v>
      </c>
      <c r="C474" s="35">
        <v>234800.0</v>
      </c>
      <c r="D474" s="35" t="s">
        <v>106</v>
      </c>
      <c r="E474" s="34">
        <v>45597.0</v>
      </c>
      <c r="F474" s="36">
        <f t="shared" si="1"/>
        <v>3</v>
      </c>
      <c r="G474" s="37">
        <v>45617.0</v>
      </c>
      <c r="H474" s="36">
        <f t="shared" si="2"/>
        <v>3</v>
      </c>
      <c r="I474" s="35" t="s">
        <v>62</v>
      </c>
      <c r="J474" s="35" t="s">
        <v>138</v>
      </c>
      <c r="K474" s="48" t="s">
        <v>829</v>
      </c>
      <c r="L474" s="39"/>
      <c r="M474" s="39"/>
      <c r="N474" s="35" t="s">
        <v>17</v>
      </c>
      <c r="O474" s="35" t="s">
        <v>963</v>
      </c>
      <c r="P474" s="61"/>
      <c r="Q474" s="61"/>
      <c r="R474" s="61"/>
      <c r="S474" s="61"/>
      <c r="T474" s="61"/>
      <c r="U474" s="80"/>
      <c r="V474" s="80"/>
      <c r="W474" s="80"/>
    </row>
    <row r="475">
      <c r="A475" s="34">
        <v>45705.0</v>
      </c>
      <c r="B475" s="34">
        <v>45716.0</v>
      </c>
      <c r="C475" s="35">
        <v>237029.0</v>
      </c>
      <c r="D475" s="35" t="s">
        <v>106</v>
      </c>
      <c r="E475" s="34">
        <v>45627.0</v>
      </c>
      <c r="F475" s="36">
        <f t="shared" si="1"/>
        <v>2</v>
      </c>
      <c r="G475" s="37">
        <v>45639.0</v>
      </c>
      <c r="H475" s="36">
        <f t="shared" si="2"/>
        <v>2</v>
      </c>
      <c r="I475" s="35" t="s">
        <v>43</v>
      </c>
      <c r="J475" s="35" t="s">
        <v>138</v>
      </c>
      <c r="K475" s="48" t="s">
        <v>829</v>
      </c>
      <c r="L475" s="39"/>
      <c r="M475" s="39"/>
      <c r="N475" s="35" t="s">
        <v>17</v>
      </c>
      <c r="O475" s="39"/>
      <c r="P475" s="61"/>
      <c r="Q475" s="61"/>
      <c r="R475" s="61"/>
      <c r="S475" s="61"/>
      <c r="T475" s="61"/>
      <c r="U475" s="80"/>
      <c r="V475" s="80"/>
      <c r="W475" s="80"/>
    </row>
    <row r="476">
      <c r="A476" s="34">
        <v>45705.0</v>
      </c>
      <c r="B476" s="34">
        <v>45716.0</v>
      </c>
      <c r="C476" s="35">
        <v>239884.0</v>
      </c>
      <c r="D476" s="35" t="s">
        <v>106</v>
      </c>
      <c r="E476" s="34">
        <v>45627.0</v>
      </c>
      <c r="F476" s="36">
        <f t="shared" si="1"/>
        <v>2</v>
      </c>
      <c r="G476" s="34">
        <v>45678.0</v>
      </c>
      <c r="H476" s="36">
        <f t="shared" si="2"/>
        <v>1</v>
      </c>
      <c r="I476" s="35" t="s">
        <v>39</v>
      </c>
      <c r="J476" s="35" t="s">
        <v>31</v>
      </c>
      <c r="K476" s="146" t="s">
        <v>824</v>
      </c>
      <c r="L476" s="39"/>
      <c r="M476" s="39"/>
      <c r="N476" s="35" t="s">
        <v>17</v>
      </c>
      <c r="O476" s="39"/>
      <c r="P476" s="61"/>
      <c r="Q476" s="61"/>
      <c r="R476" s="61"/>
      <c r="S476" s="61"/>
      <c r="T476" s="61"/>
      <c r="U476" s="80"/>
      <c r="V476" s="80"/>
      <c r="W476" s="80"/>
    </row>
    <row r="477">
      <c r="A477" s="34">
        <v>45705.0</v>
      </c>
      <c r="B477" s="34">
        <v>45716.0</v>
      </c>
      <c r="C477" s="35">
        <v>241217.0</v>
      </c>
      <c r="D477" s="35" t="s">
        <v>106</v>
      </c>
      <c r="E477" s="34">
        <v>45597.0</v>
      </c>
      <c r="F477" s="36">
        <f t="shared" si="1"/>
        <v>3</v>
      </c>
      <c r="G477" s="34">
        <v>45688.0</v>
      </c>
      <c r="H477" s="36">
        <f t="shared" si="2"/>
        <v>0</v>
      </c>
      <c r="I477" s="35" t="s">
        <v>49</v>
      </c>
      <c r="J477" s="35" t="s">
        <v>138</v>
      </c>
      <c r="K477" s="48" t="s">
        <v>829</v>
      </c>
      <c r="L477" s="39"/>
      <c r="M477" s="39"/>
      <c r="N477" s="35" t="s">
        <v>17</v>
      </c>
      <c r="O477" s="39"/>
      <c r="P477" s="61"/>
      <c r="Q477" s="61"/>
      <c r="R477" s="61"/>
      <c r="S477" s="61"/>
      <c r="T477" s="61"/>
      <c r="U477" s="80"/>
      <c r="V477" s="80"/>
      <c r="W477" s="80"/>
    </row>
    <row r="478">
      <c r="A478" s="34">
        <v>45705.0</v>
      </c>
      <c r="B478" s="34">
        <v>45716.0</v>
      </c>
      <c r="C478" s="35">
        <v>242156.0</v>
      </c>
      <c r="D478" s="35" t="s">
        <v>106</v>
      </c>
      <c r="E478" s="34">
        <v>45658.0</v>
      </c>
      <c r="F478" s="36">
        <f t="shared" si="1"/>
        <v>1</v>
      </c>
      <c r="G478" s="34">
        <v>45333.0</v>
      </c>
      <c r="H478" s="36">
        <f t="shared" si="2"/>
        <v>12</v>
      </c>
      <c r="I478" s="35" t="s">
        <v>43</v>
      </c>
      <c r="J478" s="35" t="s">
        <v>138</v>
      </c>
      <c r="K478" s="48" t="s">
        <v>829</v>
      </c>
      <c r="L478" s="39"/>
      <c r="M478" s="39"/>
      <c r="N478" s="35" t="s">
        <v>17</v>
      </c>
      <c r="O478" s="39"/>
      <c r="P478" s="61"/>
      <c r="Q478" s="61"/>
      <c r="R478" s="61"/>
      <c r="S478" s="61"/>
      <c r="T478" s="61"/>
      <c r="U478" s="80"/>
      <c r="V478" s="80"/>
      <c r="W478" s="80"/>
    </row>
    <row r="479">
      <c r="A479" s="34">
        <v>45705.0</v>
      </c>
      <c r="B479" s="34">
        <v>45716.0</v>
      </c>
      <c r="C479" s="35">
        <v>228818.0</v>
      </c>
      <c r="D479" s="35" t="s">
        <v>109</v>
      </c>
      <c r="E479" s="34">
        <v>44896.0</v>
      </c>
      <c r="F479" s="36">
        <f t="shared" si="1"/>
        <v>26</v>
      </c>
      <c r="G479" s="34">
        <v>45559.0</v>
      </c>
      <c r="H479" s="36">
        <f t="shared" si="2"/>
        <v>5</v>
      </c>
      <c r="I479" s="35" t="s">
        <v>67</v>
      </c>
      <c r="J479" s="35" t="s">
        <v>138</v>
      </c>
      <c r="K479" s="48" t="s">
        <v>829</v>
      </c>
      <c r="L479" s="39"/>
      <c r="M479" s="39"/>
      <c r="N479" s="35" t="s">
        <v>17</v>
      </c>
      <c r="O479" s="39"/>
      <c r="P479" s="61"/>
      <c r="Q479" s="61"/>
      <c r="R479" s="61"/>
      <c r="S479" s="61"/>
      <c r="T479" s="61"/>
      <c r="U479" s="80"/>
      <c r="V479" s="80"/>
      <c r="W479" s="80"/>
    </row>
    <row r="480">
      <c r="A480" s="34">
        <v>45705.0</v>
      </c>
      <c r="B480" s="34">
        <v>45716.0</v>
      </c>
      <c r="C480" s="35">
        <v>214973.0</v>
      </c>
      <c r="D480" s="35" t="s">
        <v>109</v>
      </c>
      <c r="E480" s="34">
        <v>45352.0</v>
      </c>
      <c r="F480" s="36">
        <f t="shared" si="1"/>
        <v>11</v>
      </c>
      <c r="G480" s="34">
        <v>45429.0</v>
      </c>
      <c r="H480" s="36">
        <f t="shared" si="2"/>
        <v>9</v>
      </c>
      <c r="I480" s="35" t="s">
        <v>39</v>
      </c>
      <c r="J480" s="35">
        <v>501.0</v>
      </c>
      <c r="K480" s="146" t="s">
        <v>824</v>
      </c>
      <c r="L480" s="39"/>
      <c r="M480" s="34">
        <v>45629.0</v>
      </c>
      <c r="N480" s="35" t="s">
        <v>17</v>
      </c>
      <c r="O480" s="39"/>
      <c r="P480" s="61"/>
      <c r="Q480" s="61"/>
      <c r="R480" s="61"/>
      <c r="S480" s="61"/>
      <c r="T480" s="61"/>
      <c r="U480" s="80"/>
      <c r="V480" s="80"/>
      <c r="W480" s="80"/>
    </row>
    <row r="481">
      <c r="A481" s="34">
        <v>45705.0</v>
      </c>
      <c r="B481" s="34">
        <v>45716.0</v>
      </c>
      <c r="C481" s="35">
        <v>183568.0</v>
      </c>
      <c r="D481" s="35" t="s">
        <v>108</v>
      </c>
      <c r="E481" s="34">
        <v>45139.0</v>
      </c>
      <c r="F481" s="36">
        <f t="shared" si="1"/>
        <v>18</v>
      </c>
      <c r="G481" s="34">
        <v>45162.0</v>
      </c>
      <c r="H481" s="36">
        <f t="shared" si="2"/>
        <v>18</v>
      </c>
      <c r="I481" s="35" t="s">
        <v>39</v>
      </c>
      <c r="J481" s="35">
        <v>526.0</v>
      </c>
      <c r="K481" s="146" t="s">
        <v>824</v>
      </c>
      <c r="L481" s="39"/>
      <c r="M481" s="35" t="s">
        <v>964</v>
      </c>
      <c r="N481" s="35" t="s">
        <v>17</v>
      </c>
      <c r="O481" s="39"/>
      <c r="P481" s="61"/>
      <c r="Q481" s="61"/>
      <c r="R481" s="61"/>
      <c r="S481" s="61"/>
      <c r="T481" s="61"/>
      <c r="U481" s="80"/>
      <c r="V481" s="80"/>
      <c r="W481" s="80"/>
    </row>
    <row r="482">
      <c r="A482" s="34">
        <v>45705.0</v>
      </c>
      <c r="B482" s="34">
        <v>45716.0</v>
      </c>
      <c r="C482" s="35">
        <v>196808.0</v>
      </c>
      <c r="D482" s="35" t="s">
        <v>108</v>
      </c>
      <c r="E482" s="34">
        <v>44562.0</v>
      </c>
      <c r="F482" s="36">
        <f t="shared" si="1"/>
        <v>37</v>
      </c>
      <c r="G482" s="34">
        <v>45293.0</v>
      </c>
      <c r="H482" s="36">
        <f t="shared" si="2"/>
        <v>13</v>
      </c>
      <c r="I482" s="35" t="s">
        <v>49</v>
      </c>
      <c r="J482" s="35" t="s">
        <v>31</v>
      </c>
      <c r="K482" s="48" t="s">
        <v>829</v>
      </c>
      <c r="L482" s="39"/>
      <c r="M482" s="39"/>
      <c r="N482" s="35" t="s">
        <v>17</v>
      </c>
      <c r="O482" s="39"/>
      <c r="P482" s="61"/>
      <c r="Q482" s="61"/>
      <c r="R482" s="61"/>
      <c r="S482" s="61"/>
      <c r="T482" s="61"/>
      <c r="U482" s="80"/>
      <c r="V482" s="80"/>
      <c r="W482" s="80"/>
    </row>
    <row r="483">
      <c r="A483" s="34">
        <v>45705.0</v>
      </c>
      <c r="B483" s="34">
        <v>45716.0</v>
      </c>
      <c r="C483" s="35">
        <v>239204.0</v>
      </c>
      <c r="D483" s="35" t="s">
        <v>110</v>
      </c>
      <c r="E483" s="34">
        <v>45566.0</v>
      </c>
      <c r="F483" s="36">
        <f t="shared" si="1"/>
        <v>4</v>
      </c>
      <c r="G483" s="34">
        <v>45671.0</v>
      </c>
      <c r="H483" s="36">
        <f t="shared" si="2"/>
        <v>1</v>
      </c>
      <c r="I483" s="35" t="s">
        <v>62</v>
      </c>
      <c r="J483" s="35" t="s">
        <v>31</v>
      </c>
      <c r="K483" s="48" t="s">
        <v>829</v>
      </c>
      <c r="L483" s="39"/>
      <c r="M483" s="39"/>
      <c r="N483" s="35" t="s">
        <v>17</v>
      </c>
      <c r="O483" s="35" t="s">
        <v>965</v>
      </c>
      <c r="P483" s="61"/>
      <c r="Q483" s="61"/>
      <c r="R483" s="61"/>
      <c r="S483" s="61"/>
      <c r="T483" s="61"/>
      <c r="U483" s="80"/>
      <c r="V483" s="80"/>
      <c r="W483" s="80"/>
    </row>
    <row r="484">
      <c r="A484" s="34">
        <v>45705.0</v>
      </c>
      <c r="B484" s="34">
        <v>45706.0</v>
      </c>
      <c r="C484" s="35">
        <v>184532.0</v>
      </c>
      <c r="D484" s="35" t="s">
        <v>110</v>
      </c>
      <c r="E484" s="34">
        <v>45139.0</v>
      </c>
      <c r="F484" s="36">
        <f t="shared" si="1"/>
        <v>18</v>
      </c>
      <c r="G484" s="34">
        <v>45302.0</v>
      </c>
      <c r="H484" s="36">
        <f t="shared" si="2"/>
        <v>13</v>
      </c>
      <c r="I484" s="35" t="s">
        <v>62</v>
      </c>
      <c r="J484" s="35" t="s">
        <v>31</v>
      </c>
      <c r="K484" s="48" t="s">
        <v>51</v>
      </c>
      <c r="L484" s="35" t="s">
        <v>68</v>
      </c>
      <c r="M484" s="35" t="s">
        <v>208</v>
      </c>
      <c r="N484" s="35" t="s">
        <v>21</v>
      </c>
      <c r="O484" s="35" t="s">
        <v>721</v>
      </c>
      <c r="P484" s="61"/>
      <c r="Q484" s="61"/>
      <c r="R484" s="61"/>
      <c r="S484" s="61"/>
      <c r="T484" s="61"/>
      <c r="U484" s="80"/>
      <c r="V484" s="80"/>
      <c r="W484" s="80"/>
    </row>
    <row r="485">
      <c r="A485" s="34">
        <v>45705.0</v>
      </c>
      <c r="B485" s="34">
        <v>45716.0</v>
      </c>
      <c r="C485" s="35">
        <v>236718.0</v>
      </c>
      <c r="D485" s="35" t="s">
        <v>110</v>
      </c>
      <c r="E485" s="34">
        <v>45536.0</v>
      </c>
      <c r="F485" s="36">
        <f t="shared" si="1"/>
        <v>5</v>
      </c>
      <c r="G485" s="37">
        <v>45639.0</v>
      </c>
      <c r="H485" s="36">
        <f t="shared" si="2"/>
        <v>2</v>
      </c>
      <c r="I485" s="35" t="s">
        <v>49</v>
      </c>
      <c r="J485" s="35" t="s">
        <v>31</v>
      </c>
      <c r="K485" s="48" t="s">
        <v>829</v>
      </c>
      <c r="L485" s="39"/>
      <c r="M485" s="39"/>
      <c r="N485" s="35" t="s">
        <v>17</v>
      </c>
      <c r="O485" s="39"/>
      <c r="P485" s="61"/>
      <c r="Q485" s="61"/>
      <c r="R485" s="61"/>
      <c r="S485" s="61"/>
      <c r="T485" s="61"/>
      <c r="U485" s="80"/>
      <c r="V485" s="80"/>
      <c r="W485" s="80"/>
    </row>
    <row r="486">
      <c r="A486" s="34">
        <v>45705.0</v>
      </c>
      <c r="B486" s="34">
        <v>45713.0</v>
      </c>
      <c r="C486" s="35">
        <v>211711.0</v>
      </c>
      <c r="D486" s="35" t="s">
        <v>110</v>
      </c>
      <c r="E486" s="34">
        <v>45383.0</v>
      </c>
      <c r="F486" s="36">
        <f t="shared" si="1"/>
        <v>10</v>
      </c>
      <c r="G486" s="34">
        <v>45411.0</v>
      </c>
      <c r="H486" s="36">
        <f t="shared" si="2"/>
        <v>9</v>
      </c>
      <c r="I486" s="35" t="s">
        <v>62</v>
      </c>
      <c r="J486" s="35">
        <v>105.0</v>
      </c>
      <c r="K486" s="48">
        <v>19000.0</v>
      </c>
      <c r="L486" s="35" t="s">
        <v>68</v>
      </c>
      <c r="M486" s="34">
        <v>45713.0</v>
      </c>
      <c r="N486" s="35" t="s">
        <v>15</v>
      </c>
      <c r="O486" s="35" t="s">
        <v>966</v>
      </c>
      <c r="P486" s="61"/>
      <c r="Q486" s="61"/>
      <c r="R486" s="61"/>
      <c r="S486" s="61"/>
      <c r="T486" s="61"/>
      <c r="U486" s="80"/>
      <c r="V486" s="80"/>
      <c r="W486" s="80"/>
    </row>
    <row r="487">
      <c r="A487" s="34">
        <v>45705.0</v>
      </c>
      <c r="B487" s="34">
        <v>45716.0</v>
      </c>
      <c r="C487" s="35">
        <v>204558.0</v>
      </c>
      <c r="D487" s="35" t="s">
        <v>110</v>
      </c>
      <c r="E487" s="34">
        <v>45292.0</v>
      </c>
      <c r="F487" s="36">
        <f t="shared" si="1"/>
        <v>13</v>
      </c>
      <c r="G487" s="34">
        <v>45355.0</v>
      </c>
      <c r="H487" s="36">
        <f t="shared" si="2"/>
        <v>11</v>
      </c>
      <c r="I487" s="35" t="s">
        <v>39</v>
      </c>
      <c r="J487" s="35" t="s">
        <v>31</v>
      </c>
      <c r="K487" s="146" t="s">
        <v>824</v>
      </c>
      <c r="L487" s="39"/>
      <c r="M487" s="39"/>
      <c r="N487" s="35" t="s">
        <v>17</v>
      </c>
      <c r="O487" s="39"/>
      <c r="P487" s="61"/>
      <c r="Q487" s="61"/>
      <c r="R487" s="61"/>
      <c r="S487" s="61"/>
      <c r="T487" s="61"/>
      <c r="U487" s="80"/>
      <c r="V487" s="80"/>
      <c r="W487" s="80"/>
    </row>
    <row r="488">
      <c r="A488" s="34">
        <v>45705.0</v>
      </c>
      <c r="B488" s="34">
        <v>45716.0</v>
      </c>
      <c r="C488" s="35">
        <v>228855.0</v>
      </c>
      <c r="D488" s="35" t="s">
        <v>110</v>
      </c>
      <c r="E488" s="34">
        <v>45597.0</v>
      </c>
      <c r="F488" s="36">
        <f t="shared" si="1"/>
        <v>3</v>
      </c>
      <c r="G488" s="34">
        <v>45630.0</v>
      </c>
      <c r="H488" s="36">
        <f t="shared" si="2"/>
        <v>2</v>
      </c>
      <c r="I488" s="35" t="s">
        <v>46</v>
      </c>
      <c r="J488" s="35" t="s">
        <v>138</v>
      </c>
      <c r="K488" s="48" t="s">
        <v>829</v>
      </c>
      <c r="L488" s="39"/>
      <c r="M488" s="39"/>
      <c r="N488" s="35" t="s">
        <v>17</v>
      </c>
      <c r="O488" s="39"/>
      <c r="P488" s="61"/>
      <c r="Q488" s="61"/>
      <c r="R488" s="61"/>
      <c r="S488" s="61"/>
      <c r="T488" s="61"/>
      <c r="U488" s="80"/>
      <c r="V488" s="80"/>
      <c r="W488" s="80"/>
    </row>
    <row r="489">
      <c r="A489" s="34">
        <v>45705.0</v>
      </c>
      <c r="B489" s="34">
        <v>45716.0</v>
      </c>
      <c r="C489" s="35">
        <v>240650.0</v>
      </c>
      <c r="D489" s="35" t="s">
        <v>110</v>
      </c>
      <c r="E489" s="34">
        <v>45658.0</v>
      </c>
      <c r="F489" s="36">
        <f t="shared" si="1"/>
        <v>1</v>
      </c>
      <c r="G489" s="34">
        <v>45686.0</v>
      </c>
      <c r="H489" s="36">
        <f t="shared" si="2"/>
        <v>0</v>
      </c>
      <c r="I489" s="35" t="s">
        <v>39</v>
      </c>
      <c r="J489" s="35" t="s">
        <v>31</v>
      </c>
      <c r="K489" s="146" t="s">
        <v>824</v>
      </c>
      <c r="L489" s="39"/>
      <c r="M489" s="39"/>
      <c r="N489" s="35" t="s">
        <v>17</v>
      </c>
      <c r="O489" s="39"/>
      <c r="P489" s="61"/>
      <c r="Q489" s="61"/>
      <c r="R489" s="61"/>
      <c r="S489" s="61"/>
      <c r="T489" s="61"/>
      <c r="U489" s="80"/>
      <c r="V489" s="80"/>
      <c r="W489" s="80"/>
    </row>
    <row r="490">
      <c r="A490" s="34">
        <v>45700.0</v>
      </c>
      <c r="B490" s="34">
        <v>45707.0</v>
      </c>
      <c r="C490" s="35">
        <v>229574.0</v>
      </c>
      <c r="D490" s="35" t="s">
        <v>113</v>
      </c>
      <c r="E490" s="34">
        <v>45474.0</v>
      </c>
      <c r="F490" s="36">
        <f t="shared" si="1"/>
        <v>7</v>
      </c>
      <c r="G490" s="34">
        <v>45566.0</v>
      </c>
      <c r="H490" s="36">
        <f t="shared" si="2"/>
        <v>4</v>
      </c>
      <c r="I490" s="35" t="s">
        <v>49</v>
      </c>
      <c r="J490" s="245">
        <v>258.0</v>
      </c>
      <c r="K490" s="48">
        <v>6000.0</v>
      </c>
      <c r="L490" s="35" t="s">
        <v>54</v>
      </c>
      <c r="M490" s="34">
        <v>45707.0</v>
      </c>
      <c r="N490" s="35" t="s">
        <v>15</v>
      </c>
      <c r="O490" s="39"/>
      <c r="P490" s="61"/>
      <c r="Q490" s="61"/>
      <c r="R490" s="61"/>
      <c r="S490" s="61"/>
      <c r="T490" s="61"/>
      <c r="U490" s="80"/>
      <c r="V490" s="80"/>
      <c r="W490" s="80"/>
    </row>
    <row r="491">
      <c r="A491" s="34">
        <v>45705.0</v>
      </c>
      <c r="B491" s="34">
        <v>45712.0</v>
      </c>
      <c r="C491" s="35">
        <v>227473.0</v>
      </c>
      <c r="D491" s="35" t="s">
        <v>113</v>
      </c>
      <c r="E491" s="34">
        <v>45505.0</v>
      </c>
      <c r="F491" s="36">
        <f t="shared" si="1"/>
        <v>6</v>
      </c>
      <c r="G491" s="34">
        <v>45546.0</v>
      </c>
      <c r="H491" s="36">
        <f t="shared" si="2"/>
        <v>5</v>
      </c>
      <c r="I491" s="35" t="s">
        <v>49</v>
      </c>
      <c r="J491" s="35" t="s">
        <v>241</v>
      </c>
      <c r="K491" s="48" t="s">
        <v>829</v>
      </c>
      <c r="L491" s="39"/>
      <c r="M491" s="39"/>
      <c r="N491" s="35" t="s">
        <v>16</v>
      </c>
      <c r="O491" s="35" t="s">
        <v>61</v>
      </c>
      <c r="P491" s="61"/>
      <c r="Q491" s="61"/>
      <c r="R491" s="61"/>
      <c r="S491" s="61"/>
      <c r="T491" s="61"/>
      <c r="U491" s="80"/>
      <c r="V491" s="80"/>
      <c r="W491" s="80"/>
    </row>
    <row r="492">
      <c r="A492" s="34">
        <v>45705.0</v>
      </c>
      <c r="B492" s="34">
        <v>45706.0</v>
      </c>
      <c r="C492" s="35">
        <v>215761.0</v>
      </c>
      <c r="D492" s="35" t="s">
        <v>113</v>
      </c>
      <c r="E492" s="34">
        <v>45383.0</v>
      </c>
      <c r="F492" s="36">
        <f t="shared" si="1"/>
        <v>10</v>
      </c>
      <c r="G492" s="34">
        <v>45436.0</v>
      </c>
      <c r="H492" s="36">
        <f t="shared" si="2"/>
        <v>9</v>
      </c>
      <c r="I492" s="35" t="s">
        <v>39</v>
      </c>
      <c r="J492" s="35" t="s">
        <v>31</v>
      </c>
      <c r="K492" s="48">
        <v>4000.0</v>
      </c>
      <c r="L492" s="35" t="s">
        <v>68</v>
      </c>
      <c r="M492" s="34">
        <v>45706.0</v>
      </c>
      <c r="N492" s="35" t="s">
        <v>20</v>
      </c>
      <c r="O492" s="39"/>
      <c r="P492" s="61"/>
      <c r="Q492" s="61"/>
      <c r="R492" s="61"/>
      <c r="S492" s="61"/>
      <c r="T492" s="61"/>
      <c r="U492" s="80"/>
      <c r="V492" s="80"/>
      <c r="W492" s="80"/>
    </row>
    <row r="493">
      <c r="A493" s="34">
        <v>45705.0</v>
      </c>
      <c r="B493" s="34">
        <v>45716.0</v>
      </c>
      <c r="C493" s="35">
        <v>225257.0</v>
      </c>
      <c r="D493" s="35" t="s">
        <v>113</v>
      </c>
      <c r="E493" s="34">
        <v>45413.0</v>
      </c>
      <c r="F493" s="36">
        <f t="shared" si="1"/>
        <v>9</v>
      </c>
      <c r="G493" s="34">
        <v>45523.0</v>
      </c>
      <c r="H493" s="36">
        <f t="shared" si="2"/>
        <v>6</v>
      </c>
      <c r="I493" s="35" t="s">
        <v>39</v>
      </c>
      <c r="J493" s="35" t="s">
        <v>31</v>
      </c>
      <c r="K493" s="146" t="s">
        <v>824</v>
      </c>
      <c r="L493" s="39"/>
      <c r="M493" s="39"/>
      <c r="N493" s="35" t="s">
        <v>17</v>
      </c>
      <c r="O493" s="39"/>
      <c r="P493" s="61"/>
      <c r="Q493" s="61"/>
      <c r="R493" s="61"/>
      <c r="S493" s="61"/>
      <c r="T493" s="61"/>
      <c r="U493" s="80"/>
      <c r="V493" s="80"/>
      <c r="W493" s="80"/>
    </row>
    <row r="494">
      <c r="A494" s="34">
        <v>45708.0</v>
      </c>
      <c r="B494" s="34">
        <v>45709.0</v>
      </c>
      <c r="C494" s="35">
        <v>225812.0</v>
      </c>
      <c r="D494" s="35" t="s">
        <v>114</v>
      </c>
      <c r="E494" s="34">
        <v>45474.0</v>
      </c>
      <c r="F494" s="36">
        <f t="shared" si="1"/>
        <v>7</v>
      </c>
      <c r="G494" s="34">
        <v>45527.0</v>
      </c>
      <c r="H494" s="36">
        <f t="shared" si="2"/>
        <v>6</v>
      </c>
      <c r="I494" s="35" t="s">
        <v>49</v>
      </c>
      <c r="J494" s="257" t="s">
        <v>300</v>
      </c>
      <c r="K494" s="48">
        <v>12000.0</v>
      </c>
      <c r="L494" s="35" t="s">
        <v>70</v>
      </c>
      <c r="M494" s="34">
        <v>45709.0</v>
      </c>
      <c r="N494" s="35" t="s">
        <v>15</v>
      </c>
      <c r="O494" s="35" t="s">
        <v>253</v>
      </c>
      <c r="P494" s="61"/>
      <c r="Q494" s="61"/>
      <c r="R494" s="61"/>
      <c r="S494" s="61"/>
      <c r="T494" s="61"/>
      <c r="U494" s="80"/>
      <c r="V494" s="80"/>
      <c r="W494" s="80"/>
    </row>
    <row r="495">
      <c r="A495" s="34">
        <v>45705.0</v>
      </c>
      <c r="B495" s="34">
        <v>45716.0</v>
      </c>
      <c r="C495" s="35">
        <v>231653.0</v>
      </c>
      <c r="D495" s="35" t="s">
        <v>114</v>
      </c>
      <c r="E495" s="34">
        <v>45566.0</v>
      </c>
      <c r="F495" s="36">
        <f t="shared" si="1"/>
        <v>4</v>
      </c>
      <c r="G495" s="37">
        <v>45583.0</v>
      </c>
      <c r="H495" s="36">
        <f t="shared" si="2"/>
        <v>4</v>
      </c>
      <c r="I495" s="35" t="s">
        <v>62</v>
      </c>
      <c r="J495" s="35" t="s">
        <v>138</v>
      </c>
      <c r="K495" s="48" t="s">
        <v>829</v>
      </c>
      <c r="L495" s="39"/>
      <c r="M495" s="39"/>
      <c r="N495" s="35" t="s">
        <v>17</v>
      </c>
      <c r="O495" s="35" t="s">
        <v>967</v>
      </c>
      <c r="P495" s="61"/>
      <c r="Q495" s="61"/>
      <c r="R495" s="61"/>
      <c r="S495" s="61"/>
      <c r="T495" s="61"/>
      <c r="U495" s="80"/>
      <c r="V495" s="80"/>
      <c r="W495" s="80"/>
    </row>
    <row r="496">
      <c r="A496" s="34">
        <v>45705.0</v>
      </c>
      <c r="B496" s="34">
        <v>45716.0</v>
      </c>
      <c r="C496" s="35">
        <v>216133.0</v>
      </c>
      <c r="D496" s="35" t="s">
        <v>114</v>
      </c>
      <c r="E496" s="34">
        <v>45413.0</v>
      </c>
      <c r="F496" s="36">
        <f t="shared" si="1"/>
        <v>9</v>
      </c>
      <c r="G496" s="34">
        <v>45440.0</v>
      </c>
      <c r="H496" s="36">
        <f t="shared" si="2"/>
        <v>9</v>
      </c>
      <c r="I496" s="35" t="s">
        <v>39</v>
      </c>
      <c r="J496" s="35">
        <v>501.0</v>
      </c>
      <c r="K496" s="146" t="s">
        <v>824</v>
      </c>
      <c r="L496" s="39"/>
      <c r="M496" s="37">
        <v>45623.0</v>
      </c>
      <c r="N496" s="35" t="s">
        <v>17</v>
      </c>
      <c r="O496" s="39"/>
      <c r="P496" s="61"/>
      <c r="Q496" s="61"/>
      <c r="R496" s="61"/>
      <c r="S496" s="61"/>
      <c r="T496" s="61"/>
      <c r="U496" s="80"/>
      <c r="V496" s="80"/>
      <c r="W496" s="80"/>
    </row>
    <row r="497">
      <c r="A497" s="34">
        <v>45705.0</v>
      </c>
      <c r="B497" s="34">
        <v>45716.0</v>
      </c>
      <c r="C497" s="35">
        <v>232524.0</v>
      </c>
      <c r="D497" s="35" t="s">
        <v>114</v>
      </c>
      <c r="E497" s="34">
        <v>45566.0</v>
      </c>
      <c r="F497" s="36">
        <f t="shared" si="1"/>
        <v>4</v>
      </c>
      <c r="G497" s="37">
        <v>45593.0</v>
      </c>
      <c r="H497" s="36">
        <f t="shared" si="2"/>
        <v>4</v>
      </c>
      <c r="I497" s="35" t="s">
        <v>49</v>
      </c>
      <c r="J497" s="35" t="s">
        <v>138</v>
      </c>
      <c r="K497" s="48" t="s">
        <v>829</v>
      </c>
      <c r="L497" s="39"/>
      <c r="M497" s="39"/>
      <c r="N497" s="35" t="s">
        <v>17</v>
      </c>
      <c r="O497" s="39"/>
      <c r="P497" s="61"/>
      <c r="Q497" s="61"/>
      <c r="R497" s="61"/>
      <c r="S497" s="61"/>
      <c r="T497" s="61"/>
      <c r="U497" s="80"/>
      <c r="V497" s="80"/>
      <c r="W497" s="80"/>
    </row>
    <row r="498">
      <c r="A498" s="34">
        <v>45705.0</v>
      </c>
      <c r="B498" s="34">
        <v>45712.0</v>
      </c>
      <c r="C498" s="35">
        <v>236774.0</v>
      </c>
      <c r="D498" s="35" t="s">
        <v>114</v>
      </c>
      <c r="E498" s="34">
        <v>45566.0</v>
      </c>
      <c r="F498" s="36">
        <f t="shared" si="1"/>
        <v>4</v>
      </c>
      <c r="G498" s="37">
        <v>45637.0</v>
      </c>
      <c r="H498" s="36">
        <f t="shared" si="2"/>
        <v>2</v>
      </c>
      <c r="I498" s="35" t="s">
        <v>49</v>
      </c>
      <c r="J498" s="35" t="s">
        <v>31</v>
      </c>
      <c r="K498" s="48" t="s">
        <v>829</v>
      </c>
      <c r="L498" s="39"/>
      <c r="M498" s="35" t="s">
        <v>840</v>
      </c>
      <c r="N498" s="35" t="s">
        <v>23</v>
      </c>
      <c r="O498" s="35" t="s">
        <v>840</v>
      </c>
      <c r="P498" s="61"/>
      <c r="Q498" s="61"/>
      <c r="R498" s="61"/>
      <c r="S498" s="61"/>
      <c r="T498" s="61"/>
      <c r="U498" s="80"/>
      <c r="V498" s="80"/>
      <c r="W498" s="80"/>
    </row>
    <row r="499">
      <c r="A499" s="34">
        <v>45705.0</v>
      </c>
      <c r="B499" s="34">
        <v>45716.0</v>
      </c>
      <c r="C499" s="35">
        <v>238410.0</v>
      </c>
      <c r="D499" s="35" t="s">
        <v>114</v>
      </c>
      <c r="E499" s="34">
        <v>45597.0</v>
      </c>
      <c r="F499" s="36">
        <f t="shared" si="1"/>
        <v>3</v>
      </c>
      <c r="G499" s="34">
        <v>45664.0</v>
      </c>
      <c r="H499" s="36">
        <f t="shared" si="2"/>
        <v>1</v>
      </c>
      <c r="I499" s="35" t="s">
        <v>62</v>
      </c>
      <c r="J499" s="35" t="s">
        <v>138</v>
      </c>
      <c r="K499" s="48" t="s">
        <v>829</v>
      </c>
      <c r="L499" s="39"/>
      <c r="M499" s="39"/>
      <c r="N499" s="35" t="s">
        <v>17</v>
      </c>
      <c r="O499" s="35" t="s">
        <v>968</v>
      </c>
      <c r="P499" s="61"/>
      <c r="Q499" s="61"/>
      <c r="R499" s="61"/>
      <c r="S499" s="61"/>
      <c r="T499" s="61"/>
      <c r="U499" s="80"/>
      <c r="V499" s="80"/>
      <c r="W499" s="80"/>
    </row>
    <row r="500">
      <c r="A500" s="34">
        <v>45705.0</v>
      </c>
      <c r="B500" s="34">
        <v>45716.0</v>
      </c>
      <c r="C500" s="35">
        <v>241844.0</v>
      </c>
      <c r="D500" s="35" t="s">
        <v>114</v>
      </c>
      <c r="E500" s="34">
        <v>45627.0</v>
      </c>
      <c r="F500" s="36">
        <f t="shared" si="1"/>
        <v>2</v>
      </c>
      <c r="G500" s="34">
        <v>45692.0</v>
      </c>
      <c r="H500" s="36">
        <f t="shared" si="2"/>
        <v>0</v>
      </c>
      <c r="I500" s="35" t="s">
        <v>43</v>
      </c>
      <c r="J500" s="35" t="s">
        <v>138</v>
      </c>
      <c r="K500" s="48" t="s">
        <v>829</v>
      </c>
      <c r="L500" s="39"/>
      <c r="M500" s="39"/>
      <c r="N500" s="35" t="s">
        <v>17</v>
      </c>
      <c r="O500" s="39"/>
      <c r="P500" s="61"/>
      <c r="Q500" s="61"/>
      <c r="R500" s="61"/>
      <c r="S500" s="61"/>
      <c r="T500" s="61"/>
      <c r="U500" s="80"/>
      <c r="V500" s="80"/>
      <c r="W500" s="80"/>
    </row>
    <row r="501">
      <c r="A501" s="34">
        <v>45705.0</v>
      </c>
      <c r="B501" s="34">
        <v>45716.0</v>
      </c>
      <c r="C501" s="35">
        <v>80193.0</v>
      </c>
      <c r="D501" s="35" t="s">
        <v>115</v>
      </c>
      <c r="E501" s="34">
        <v>44228.0</v>
      </c>
      <c r="F501" s="36">
        <f t="shared" si="1"/>
        <v>48</v>
      </c>
      <c r="G501" s="34">
        <v>44274.0</v>
      </c>
      <c r="H501" s="36">
        <f t="shared" si="2"/>
        <v>47</v>
      </c>
      <c r="I501" s="35" t="s">
        <v>62</v>
      </c>
      <c r="J501" s="35">
        <v>107.0</v>
      </c>
      <c r="K501" s="48" t="s">
        <v>829</v>
      </c>
      <c r="L501" s="39"/>
      <c r="M501" s="39"/>
      <c r="N501" s="35" t="s">
        <v>17</v>
      </c>
      <c r="O501" s="39"/>
      <c r="P501" s="61"/>
      <c r="Q501" s="61"/>
      <c r="R501" s="61"/>
      <c r="S501" s="61"/>
      <c r="T501" s="61"/>
      <c r="U501" s="80"/>
      <c r="V501" s="80"/>
      <c r="W501" s="80"/>
    </row>
    <row r="502">
      <c r="A502" s="34">
        <v>45705.0</v>
      </c>
      <c r="B502" s="34">
        <v>45716.0</v>
      </c>
      <c r="C502" s="35">
        <v>141731.0</v>
      </c>
      <c r="D502" s="35" t="s">
        <v>115</v>
      </c>
      <c r="E502" s="34">
        <v>44774.0</v>
      </c>
      <c r="F502" s="36">
        <f t="shared" si="1"/>
        <v>30</v>
      </c>
      <c r="G502" s="34">
        <v>44796.0</v>
      </c>
      <c r="H502" s="36">
        <f t="shared" si="2"/>
        <v>30</v>
      </c>
      <c r="I502" s="35" t="s">
        <v>62</v>
      </c>
      <c r="J502" s="35" t="s">
        <v>138</v>
      </c>
      <c r="K502" s="48" t="s">
        <v>829</v>
      </c>
      <c r="L502" s="39"/>
      <c r="M502" s="39"/>
      <c r="N502" s="35" t="s">
        <v>17</v>
      </c>
      <c r="O502" s="35" t="s">
        <v>969</v>
      </c>
      <c r="P502" s="61"/>
      <c r="Q502" s="61"/>
      <c r="R502" s="61"/>
      <c r="S502" s="61"/>
      <c r="T502" s="61"/>
      <c r="U502" s="80"/>
      <c r="V502" s="80"/>
      <c r="W502" s="80"/>
    </row>
    <row r="503">
      <c r="A503" s="34">
        <v>45705.0</v>
      </c>
      <c r="B503" s="34">
        <v>45716.0</v>
      </c>
      <c r="C503" s="35">
        <v>177377.0</v>
      </c>
      <c r="D503" s="35" t="s">
        <v>115</v>
      </c>
      <c r="E503" s="34">
        <v>45078.0</v>
      </c>
      <c r="F503" s="36">
        <f t="shared" si="1"/>
        <v>20</v>
      </c>
      <c r="G503" s="34">
        <v>45117.0</v>
      </c>
      <c r="H503" s="36">
        <f t="shared" si="2"/>
        <v>19</v>
      </c>
      <c r="I503" s="35" t="s">
        <v>118</v>
      </c>
      <c r="J503" s="35" t="s">
        <v>970</v>
      </c>
      <c r="K503" s="48" t="s">
        <v>829</v>
      </c>
      <c r="L503" s="39"/>
      <c r="M503" s="34">
        <v>45671.0</v>
      </c>
      <c r="N503" s="35" t="s">
        <v>17</v>
      </c>
      <c r="O503" s="39"/>
      <c r="P503" s="61"/>
      <c r="Q503" s="61"/>
      <c r="R503" s="61"/>
      <c r="S503" s="61"/>
      <c r="T503" s="61"/>
      <c r="U503" s="80"/>
      <c r="V503" s="80"/>
      <c r="W503" s="80"/>
    </row>
    <row r="504">
      <c r="A504" s="34">
        <v>45705.0</v>
      </c>
      <c r="B504" s="34">
        <v>45716.0</v>
      </c>
      <c r="C504" s="35">
        <v>223580.0</v>
      </c>
      <c r="D504" s="35" t="s">
        <v>115</v>
      </c>
      <c r="E504" s="34">
        <v>45352.0</v>
      </c>
      <c r="F504" s="36">
        <f t="shared" si="1"/>
        <v>11</v>
      </c>
      <c r="G504" s="34">
        <v>45509.0</v>
      </c>
      <c r="H504" s="36">
        <f t="shared" si="2"/>
        <v>6</v>
      </c>
      <c r="I504" s="35" t="s">
        <v>62</v>
      </c>
      <c r="J504" s="35" t="s">
        <v>138</v>
      </c>
      <c r="K504" s="48" t="s">
        <v>829</v>
      </c>
      <c r="L504" s="39"/>
      <c r="M504" s="39"/>
      <c r="N504" s="35" t="s">
        <v>17</v>
      </c>
      <c r="O504" s="35" t="s">
        <v>971</v>
      </c>
      <c r="P504" s="61"/>
      <c r="Q504" s="61"/>
      <c r="R504" s="61"/>
      <c r="S504" s="61"/>
      <c r="T504" s="61"/>
      <c r="U504" s="80"/>
      <c r="V504" s="80"/>
      <c r="W504" s="80"/>
    </row>
    <row r="505">
      <c r="A505" s="34">
        <v>45705.0</v>
      </c>
      <c r="B505" s="34">
        <v>45716.0</v>
      </c>
      <c r="C505" s="35">
        <v>183845.0</v>
      </c>
      <c r="D505" s="35" t="s">
        <v>115</v>
      </c>
      <c r="E505" s="34">
        <v>45078.0</v>
      </c>
      <c r="F505" s="36">
        <f t="shared" si="1"/>
        <v>20</v>
      </c>
      <c r="G505" s="34">
        <v>45166.0</v>
      </c>
      <c r="H505" s="36">
        <f t="shared" si="2"/>
        <v>18</v>
      </c>
      <c r="I505" s="35" t="s">
        <v>62</v>
      </c>
      <c r="J505" s="35">
        <v>120.0</v>
      </c>
      <c r="K505" s="48" t="s">
        <v>411</v>
      </c>
      <c r="L505" s="35"/>
      <c r="M505" s="34"/>
      <c r="N505" s="35" t="s">
        <v>17</v>
      </c>
      <c r="O505" s="35" t="s">
        <v>972</v>
      </c>
      <c r="P505" s="61"/>
      <c r="Q505" s="61"/>
      <c r="R505" s="61"/>
      <c r="S505" s="61"/>
      <c r="T505" s="61"/>
      <c r="U505" s="80"/>
      <c r="V505" s="80"/>
      <c r="W505" s="80"/>
    </row>
    <row r="506">
      <c r="A506" s="34">
        <v>45705.0</v>
      </c>
      <c r="B506" s="34">
        <v>45707.0</v>
      </c>
      <c r="C506" s="35">
        <v>204485.0</v>
      </c>
      <c r="D506" s="35" t="s">
        <v>115</v>
      </c>
      <c r="E506" s="34">
        <v>45292.0</v>
      </c>
      <c r="F506" s="36">
        <f t="shared" si="1"/>
        <v>13</v>
      </c>
      <c r="G506" s="34">
        <v>45352.0</v>
      </c>
      <c r="H506" s="36">
        <f t="shared" si="2"/>
        <v>11</v>
      </c>
      <c r="I506" s="35" t="s">
        <v>62</v>
      </c>
      <c r="J506" s="35" t="s">
        <v>31</v>
      </c>
      <c r="K506" s="48" t="s">
        <v>829</v>
      </c>
      <c r="L506" s="39"/>
      <c r="M506" s="39"/>
      <c r="N506" s="35" t="s">
        <v>21</v>
      </c>
      <c r="O506" s="39"/>
      <c r="P506" s="61"/>
      <c r="Q506" s="61"/>
      <c r="R506" s="61"/>
      <c r="S506" s="61"/>
      <c r="T506" s="61"/>
      <c r="U506" s="80"/>
      <c r="V506" s="80"/>
      <c r="W506" s="80"/>
    </row>
    <row r="507">
      <c r="A507" s="34">
        <v>45705.0</v>
      </c>
      <c r="B507" s="34">
        <v>45716.0</v>
      </c>
      <c r="C507" s="35">
        <v>221972.0</v>
      </c>
      <c r="D507" s="35" t="s">
        <v>115</v>
      </c>
      <c r="E507" s="34">
        <v>45261.0</v>
      </c>
      <c r="F507" s="36">
        <f t="shared" si="1"/>
        <v>14</v>
      </c>
      <c r="G507" s="34">
        <v>45400.0</v>
      </c>
      <c r="H507" s="36">
        <f t="shared" si="2"/>
        <v>10</v>
      </c>
      <c r="I507" s="35" t="s">
        <v>49</v>
      </c>
      <c r="J507" s="35" t="s">
        <v>138</v>
      </c>
      <c r="K507" s="48" t="s">
        <v>829</v>
      </c>
      <c r="L507" s="39"/>
      <c r="M507" s="39"/>
      <c r="N507" s="35" t="s">
        <v>17</v>
      </c>
      <c r="O507" s="39"/>
      <c r="P507" s="61"/>
      <c r="Q507" s="61"/>
      <c r="R507" s="61"/>
      <c r="S507" s="61"/>
      <c r="T507" s="61"/>
      <c r="U507" s="80"/>
      <c r="V507" s="80"/>
      <c r="W507" s="80"/>
    </row>
    <row r="508">
      <c r="A508" s="34">
        <v>45705.0</v>
      </c>
      <c r="B508" s="34">
        <v>45709.0</v>
      </c>
      <c r="C508" s="35">
        <v>230227.0</v>
      </c>
      <c r="D508" s="35" t="s">
        <v>115</v>
      </c>
      <c r="E508" s="34">
        <v>45536.0</v>
      </c>
      <c r="F508" s="36">
        <f t="shared" si="1"/>
        <v>5</v>
      </c>
      <c r="G508" s="34">
        <v>45573.0</v>
      </c>
      <c r="H508" s="36">
        <f t="shared" si="2"/>
        <v>4</v>
      </c>
      <c r="I508" s="35" t="s">
        <v>43</v>
      </c>
      <c r="J508" s="35" t="s">
        <v>31</v>
      </c>
      <c r="K508" s="48" t="s">
        <v>829</v>
      </c>
      <c r="L508" s="39"/>
      <c r="M508" s="35" t="s">
        <v>840</v>
      </c>
      <c r="N508" s="35" t="s">
        <v>23</v>
      </c>
      <c r="O508" s="35" t="s">
        <v>840</v>
      </c>
      <c r="P508" s="61"/>
      <c r="Q508" s="61"/>
      <c r="R508" s="61"/>
      <c r="S508" s="61"/>
      <c r="T508" s="61"/>
      <c r="U508" s="80"/>
      <c r="V508" s="80"/>
      <c r="W508" s="80"/>
    </row>
    <row r="509">
      <c r="A509" s="34">
        <v>45705.0</v>
      </c>
      <c r="B509" s="34">
        <v>45709.0</v>
      </c>
      <c r="C509" s="35">
        <v>235154.0</v>
      </c>
      <c r="D509" s="35" t="s">
        <v>115</v>
      </c>
      <c r="E509" s="34">
        <v>45597.0</v>
      </c>
      <c r="F509" s="36">
        <f t="shared" si="1"/>
        <v>3</v>
      </c>
      <c r="G509" s="37">
        <v>45622.0</v>
      </c>
      <c r="H509" s="36">
        <f t="shared" si="2"/>
        <v>3</v>
      </c>
      <c r="I509" s="35" t="s">
        <v>43</v>
      </c>
      <c r="J509" s="35" t="s">
        <v>31</v>
      </c>
      <c r="K509" s="48" t="s">
        <v>829</v>
      </c>
      <c r="L509" s="39"/>
      <c r="M509" s="35" t="s">
        <v>840</v>
      </c>
      <c r="N509" s="35" t="s">
        <v>23</v>
      </c>
      <c r="O509" s="35" t="s">
        <v>840</v>
      </c>
      <c r="P509" s="61"/>
      <c r="Q509" s="61"/>
      <c r="R509" s="61"/>
      <c r="S509" s="61"/>
      <c r="T509" s="61"/>
      <c r="U509" s="80"/>
      <c r="V509" s="80"/>
      <c r="W509" s="80"/>
    </row>
    <row r="510">
      <c r="A510" s="34">
        <v>45704.0</v>
      </c>
      <c r="B510" s="34">
        <v>45716.0</v>
      </c>
      <c r="C510" s="35">
        <v>185317.0</v>
      </c>
      <c r="D510" s="35" t="s">
        <v>116</v>
      </c>
      <c r="E510" s="34">
        <v>45047.0</v>
      </c>
      <c r="F510" s="36">
        <f t="shared" si="1"/>
        <v>21</v>
      </c>
      <c r="G510" s="34">
        <v>45182.0</v>
      </c>
      <c r="H510" s="36">
        <f t="shared" si="2"/>
        <v>17</v>
      </c>
      <c r="I510" s="35" t="s">
        <v>49</v>
      </c>
      <c r="J510" s="245" t="s">
        <v>148</v>
      </c>
      <c r="K510" s="48">
        <v>5000.0</v>
      </c>
      <c r="L510" s="35" t="s">
        <v>68</v>
      </c>
      <c r="M510" s="34">
        <v>45716.0</v>
      </c>
      <c r="N510" s="35" t="s">
        <v>20</v>
      </c>
      <c r="O510" s="35" t="s">
        <v>973</v>
      </c>
      <c r="P510" s="61"/>
      <c r="Q510" s="61"/>
      <c r="R510" s="61"/>
      <c r="S510" s="61"/>
      <c r="T510" s="61"/>
      <c r="U510" s="80"/>
      <c r="V510" s="80"/>
      <c r="W510" s="80"/>
    </row>
    <row r="511">
      <c r="A511" s="34">
        <v>45705.0</v>
      </c>
      <c r="B511" s="34">
        <v>45716.0</v>
      </c>
      <c r="C511" s="35">
        <v>57278.0</v>
      </c>
      <c r="D511" s="35" t="s">
        <v>116</v>
      </c>
      <c r="E511" s="34">
        <v>43739.0</v>
      </c>
      <c r="F511" s="36">
        <f t="shared" si="1"/>
        <v>64</v>
      </c>
      <c r="G511" s="34">
        <v>44027.0</v>
      </c>
      <c r="H511" s="36">
        <f t="shared" si="2"/>
        <v>55</v>
      </c>
      <c r="I511" s="35" t="s">
        <v>43</v>
      </c>
      <c r="J511" s="35" t="s">
        <v>31</v>
      </c>
      <c r="K511" s="48" t="s">
        <v>829</v>
      </c>
      <c r="L511" s="39"/>
      <c r="M511" s="35" t="s">
        <v>721</v>
      </c>
      <c r="N511" s="35" t="s">
        <v>17</v>
      </c>
      <c r="O511" s="39"/>
      <c r="P511" s="61"/>
      <c r="Q511" s="61"/>
      <c r="R511" s="61"/>
      <c r="S511" s="61"/>
      <c r="T511" s="61"/>
      <c r="U511" s="80"/>
      <c r="V511" s="80"/>
      <c r="W511" s="80"/>
    </row>
    <row r="512">
      <c r="A512" s="34">
        <v>45705.0</v>
      </c>
      <c r="B512" s="34">
        <v>45716.0</v>
      </c>
      <c r="C512" s="35">
        <v>151111.0</v>
      </c>
      <c r="D512" s="35" t="s">
        <v>116</v>
      </c>
      <c r="E512" s="34">
        <v>44835.0</v>
      </c>
      <c r="F512" s="36">
        <f t="shared" si="1"/>
        <v>28</v>
      </c>
      <c r="G512" s="37">
        <v>44882.0</v>
      </c>
      <c r="H512" s="36">
        <f t="shared" si="2"/>
        <v>27</v>
      </c>
      <c r="I512" s="35" t="s">
        <v>62</v>
      </c>
      <c r="J512" s="35" t="s">
        <v>138</v>
      </c>
      <c r="K512" s="48" t="s">
        <v>829</v>
      </c>
      <c r="L512" s="39"/>
      <c r="M512" s="39"/>
      <c r="N512" s="35" t="s">
        <v>17</v>
      </c>
      <c r="O512" s="35" t="s">
        <v>974</v>
      </c>
      <c r="P512" s="61"/>
      <c r="Q512" s="61"/>
      <c r="R512" s="61"/>
      <c r="S512" s="61"/>
      <c r="T512" s="61"/>
      <c r="U512" s="80"/>
      <c r="V512" s="80"/>
      <c r="W512" s="80"/>
    </row>
    <row r="513">
      <c r="A513" s="34">
        <v>45705.0</v>
      </c>
      <c r="B513" s="34">
        <v>45707.0</v>
      </c>
      <c r="C513" s="35">
        <v>166220.0</v>
      </c>
      <c r="D513" s="35" t="s">
        <v>116</v>
      </c>
      <c r="E513" s="34">
        <v>44986.0</v>
      </c>
      <c r="F513" s="36">
        <f t="shared" si="1"/>
        <v>23</v>
      </c>
      <c r="G513" s="34">
        <v>45041.0</v>
      </c>
      <c r="H513" s="36">
        <f t="shared" si="2"/>
        <v>22</v>
      </c>
      <c r="I513" s="35" t="s">
        <v>62</v>
      </c>
      <c r="J513" s="35">
        <v>102.0</v>
      </c>
      <c r="K513" s="48">
        <v>16241.12</v>
      </c>
      <c r="L513" s="35" t="s">
        <v>54</v>
      </c>
      <c r="M513" s="34">
        <v>45707.0</v>
      </c>
      <c r="N513" s="35" t="s">
        <v>21</v>
      </c>
      <c r="O513" s="35" t="s">
        <v>975</v>
      </c>
      <c r="P513" s="61"/>
      <c r="Q513" s="61"/>
      <c r="R513" s="61"/>
      <c r="S513" s="61"/>
      <c r="T513" s="61"/>
      <c r="U513" s="80"/>
      <c r="V513" s="80"/>
      <c r="W513" s="80"/>
    </row>
    <row r="514">
      <c r="A514" s="34">
        <v>45705.0</v>
      </c>
      <c r="B514" s="34">
        <v>45716.0</v>
      </c>
      <c r="C514" s="35">
        <v>199611.0</v>
      </c>
      <c r="D514" s="35" t="s">
        <v>116</v>
      </c>
      <c r="E514" s="34">
        <v>45261.0</v>
      </c>
      <c r="F514" s="36">
        <f t="shared" si="1"/>
        <v>14</v>
      </c>
      <c r="G514" s="34">
        <v>45317.0</v>
      </c>
      <c r="H514" s="36">
        <f t="shared" si="2"/>
        <v>13</v>
      </c>
      <c r="I514" s="35" t="s">
        <v>49</v>
      </c>
      <c r="J514" s="35">
        <v>208.0</v>
      </c>
      <c r="K514" s="48">
        <v>5800.0</v>
      </c>
      <c r="L514" s="39"/>
      <c r="M514" s="34">
        <v>45492.0</v>
      </c>
      <c r="N514" s="35" t="s">
        <v>17</v>
      </c>
      <c r="O514" s="39"/>
      <c r="P514" s="61"/>
      <c r="Q514" s="61"/>
      <c r="R514" s="61"/>
      <c r="S514" s="61"/>
      <c r="T514" s="61"/>
      <c r="U514" s="80"/>
      <c r="V514" s="80"/>
      <c r="W514" s="80"/>
    </row>
    <row r="515">
      <c r="A515" s="34">
        <v>45705.0</v>
      </c>
      <c r="B515" s="34">
        <v>45716.0</v>
      </c>
      <c r="C515" s="35">
        <v>235283.0</v>
      </c>
      <c r="D515" s="35" t="s">
        <v>116</v>
      </c>
      <c r="E515" s="34">
        <v>45505.0</v>
      </c>
      <c r="F515" s="36">
        <f t="shared" si="1"/>
        <v>6</v>
      </c>
      <c r="G515" s="37">
        <v>45621.0</v>
      </c>
      <c r="H515" s="36">
        <f t="shared" si="2"/>
        <v>3</v>
      </c>
      <c r="I515" s="35" t="s">
        <v>62</v>
      </c>
      <c r="J515" s="35" t="s">
        <v>31</v>
      </c>
      <c r="K515" s="48" t="s">
        <v>829</v>
      </c>
      <c r="L515" s="39"/>
      <c r="M515" s="39"/>
      <c r="N515" s="35" t="s">
        <v>17</v>
      </c>
      <c r="O515" s="35" t="s">
        <v>976</v>
      </c>
      <c r="P515" s="61"/>
      <c r="Q515" s="61"/>
      <c r="R515" s="61"/>
      <c r="S515" s="61"/>
      <c r="T515" s="61"/>
      <c r="U515" s="80"/>
      <c r="V515" s="80"/>
      <c r="W515" s="80"/>
    </row>
    <row r="516">
      <c r="A516" s="34">
        <v>45705.0</v>
      </c>
      <c r="B516" s="34">
        <v>45716.0</v>
      </c>
      <c r="C516" s="35">
        <v>198050.0</v>
      </c>
      <c r="D516" s="35" t="s">
        <v>116</v>
      </c>
      <c r="E516" s="34">
        <v>45261.0</v>
      </c>
      <c r="F516" s="36">
        <f t="shared" si="1"/>
        <v>14</v>
      </c>
      <c r="G516" s="34">
        <v>45302.0</v>
      </c>
      <c r="H516" s="36">
        <f t="shared" si="2"/>
        <v>13</v>
      </c>
      <c r="I516" s="35" t="s">
        <v>39</v>
      </c>
      <c r="J516" s="35">
        <v>535.0</v>
      </c>
      <c r="K516" s="146" t="s">
        <v>824</v>
      </c>
      <c r="L516" s="35" t="s">
        <v>54</v>
      </c>
      <c r="M516" s="34">
        <v>45716.0</v>
      </c>
      <c r="N516" s="35" t="s">
        <v>20</v>
      </c>
      <c r="O516" s="39"/>
      <c r="P516" s="61"/>
      <c r="Q516" s="61"/>
      <c r="R516" s="61"/>
      <c r="S516" s="61"/>
      <c r="T516" s="61"/>
      <c r="U516" s="80"/>
      <c r="V516" s="80"/>
      <c r="W516" s="80"/>
    </row>
    <row r="517">
      <c r="A517" s="34">
        <v>45705.0</v>
      </c>
      <c r="B517" s="34">
        <v>45716.0</v>
      </c>
      <c r="C517" s="35">
        <v>55306.0</v>
      </c>
      <c r="D517" s="35" t="s">
        <v>116</v>
      </c>
      <c r="E517" s="34">
        <v>43952.0</v>
      </c>
      <c r="F517" s="36">
        <f t="shared" si="1"/>
        <v>57</v>
      </c>
      <c r="G517" s="34">
        <v>44009.0</v>
      </c>
      <c r="H517" s="36">
        <f t="shared" si="2"/>
        <v>56</v>
      </c>
      <c r="I517" s="35" t="s">
        <v>39</v>
      </c>
      <c r="J517" s="35" t="s">
        <v>31</v>
      </c>
      <c r="K517" s="146" t="s">
        <v>824</v>
      </c>
      <c r="L517" s="39"/>
      <c r="M517" s="39"/>
      <c r="N517" s="35" t="s">
        <v>17</v>
      </c>
      <c r="O517" s="39"/>
      <c r="P517" s="61"/>
      <c r="Q517" s="61"/>
      <c r="R517" s="61"/>
      <c r="S517" s="61"/>
      <c r="T517" s="61"/>
      <c r="U517" s="80"/>
      <c r="V517" s="80"/>
      <c r="W517" s="80"/>
    </row>
    <row r="518">
      <c r="A518" s="34">
        <v>45705.0</v>
      </c>
      <c r="B518" s="34">
        <v>45713.0</v>
      </c>
      <c r="C518" s="35">
        <v>138649.0</v>
      </c>
      <c r="D518" s="35" t="s">
        <v>116</v>
      </c>
      <c r="E518" s="34">
        <v>44621.0</v>
      </c>
      <c r="F518" s="36">
        <f t="shared" si="1"/>
        <v>35</v>
      </c>
      <c r="G518" s="34">
        <v>44769.0</v>
      </c>
      <c r="H518" s="36">
        <f t="shared" si="2"/>
        <v>31</v>
      </c>
      <c r="I518" s="35" t="s">
        <v>39</v>
      </c>
      <c r="J518" s="35">
        <v>516.0</v>
      </c>
      <c r="K518" s="146" t="s">
        <v>824</v>
      </c>
      <c r="L518" s="35" t="s">
        <v>54</v>
      </c>
      <c r="M518" s="34">
        <v>45713.0</v>
      </c>
      <c r="N518" s="35" t="s">
        <v>20</v>
      </c>
      <c r="O518" s="35" t="s">
        <v>977</v>
      </c>
      <c r="P518" s="61"/>
      <c r="Q518" s="61"/>
      <c r="R518" s="61"/>
      <c r="S518" s="61"/>
      <c r="T518" s="61"/>
      <c r="U518" s="80"/>
      <c r="V518" s="80"/>
      <c r="W518" s="80"/>
    </row>
    <row r="519">
      <c r="A519" s="34">
        <v>45705.0</v>
      </c>
      <c r="B519" s="34">
        <v>45716.0</v>
      </c>
      <c r="C519" s="35">
        <v>231919.0</v>
      </c>
      <c r="D519" s="35" t="s">
        <v>116</v>
      </c>
      <c r="E519" s="34">
        <v>45566.0</v>
      </c>
      <c r="F519" s="36">
        <f t="shared" si="1"/>
        <v>4</v>
      </c>
      <c r="G519" s="37">
        <v>45587.0</v>
      </c>
      <c r="H519" s="36">
        <f t="shared" si="2"/>
        <v>4</v>
      </c>
      <c r="I519" s="35" t="s">
        <v>39</v>
      </c>
      <c r="J519" s="35" t="s">
        <v>31</v>
      </c>
      <c r="K519" s="146" t="s">
        <v>824</v>
      </c>
      <c r="L519" s="39"/>
      <c r="M519" s="39"/>
      <c r="N519" s="35" t="s">
        <v>17</v>
      </c>
      <c r="O519" s="39"/>
      <c r="P519" s="61"/>
      <c r="Q519" s="61"/>
      <c r="R519" s="61"/>
      <c r="S519" s="61"/>
      <c r="T519" s="61"/>
      <c r="U519" s="80"/>
      <c r="V519" s="80"/>
      <c r="W519" s="80"/>
    </row>
    <row r="520">
      <c r="A520" s="34">
        <v>45706.0</v>
      </c>
      <c r="B520" s="34">
        <v>45706.0</v>
      </c>
      <c r="C520" s="35">
        <v>205774.0</v>
      </c>
      <c r="D520" s="35" t="s">
        <v>116</v>
      </c>
      <c r="E520" s="34">
        <v>45323.0</v>
      </c>
      <c r="F520" s="36">
        <f t="shared" si="1"/>
        <v>12</v>
      </c>
      <c r="G520" s="34">
        <v>45363.0</v>
      </c>
      <c r="H520" s="36">
        <f t="shared" si="2"/>
        <v>11</v>
      </c>
      <c r="I520" s="35" t="s">
        <v>39</v>
      </c>
      <c r="J520" s="35" t="s">
        <v>31</v>
      </c>
      <c r="K520" s="48" t="s">
        <v>978</v>
      </c>
      <c r="L520" s="35" t="s">
        <v>54</v>
      </c>
      <c r="M520" s="34">
        <v>45706.0</v>
      </c>
      <c r="N520" s="35" t="s">
        <v>20</v>
      </c>
      <c r="O520" s="39"/>
      <c r="P520" s="61"/>
      <c r="Q520" s="61"/>
      <c r="R520" s="61"/>
      <c r="S520" s="61"/>
      <c r="T520" s="61"/>
      <c r="U520" s="80"/>
      <c r="V520" s="80"/>
      <c r="W520" s="80"/>
    </row>
    <row r="521">
      <c r="A521" s="34">
        <v>45705.0</v>
      </c>
      <c r="B521" s="34">
        <v>45716.0</v>
      </c>
      <c r="C521" s="35">
        <v>198756.0</v>
      </c>
      <c r="D521" s="35" t="s">
        <v>116</v>
      </c>
      <c r="E521" s="34">
        <v>45292.0</v>
      </c>
      <c r="F521" s="36">
        <f t="shared" si="1"/>
        <v>13</v>
      </c>
      <c r="G521" s="34">
        <v>45307.0</v>
      </c>
      <c r="H521" s="36">
        <f t="shared" si="2"/>
        <v>13</v>
      </c>
      <c r="I521" s="35" t="s">
        <v>39</v>
      </c>
      <c r="J521" s="35" t="s">
        <v>979</v>
      </c>
      <c r="K521" s="48">
        <v>5000.0</v>
      </c>
      <c r="L521" s="39"/>
      <c r="M521" s="37">
        <v>45609.0</v>
      </c>
      <c r="N521" s="35" t="s">
        <v>17</v>
      </c>
      <c r="O521" s="35" t="s">
        <v>980</v>
      </c>
      <c r="P521" s="61"/>
      <c r="Q521" s="61"/>
      <c r="R521" s="61"/>
      <c r="S521" s="61"/>
      <c r="T521" s="61"/>
      <c r="U521" s="80"/>
      <c r="V521" s="80"/>
      <c r="W521" s="80"/>
    </row>
    <row r="522">
      <c r="A522" s="34">
        <v>45705.0</v>
      </c>
      <c r="B522" s="34">
        <v>45708.0</v>
      </c>
      <c r="C522" s="35">
        <v>216839.0</v>
      </c>
      <c r="D522" s="35" t="s">
        <v>116</v>
      </c>
      <c r="E522" s="34">
        <v>45413.0</v>
      </c>
      <c r="F522" s="36">
        <f t="shared" si="1"/>
        <v>9</v>
      </c>
      <c r="G522" s="34">
        <v>45447.0</v>
      </c>
      <c r="H522" s="36">
        <f t="shared" si="2"/>
        <v>8</v>
      </c>
      <c r="I522" s="35" t="s">
        <v>39</v>
      </c>
      <c r="J522" s="35">
        <v>502.0</v>
      </c>
      <c r="K522" s="146" t="s">
        <v>824</v>
      </c>
      <c r="L522" s="35" t="s">
        <v>54</v>
      </c>
      <c r="M522" s="34">
        <v>45708.0</v>
      </c>
      <c r="N522" s="35" t="s">
        <v>20</v>
      </c>
      <c r="O522" s="39"/>
      <c r="P522" s="61"/>
      <c r="Q522" s="61"/>
      <c r="R522" s="61"/>
      <c r="S522" s="61"/>
      <c r="T522" s="61"/>
      <c r="U522" s="80"/>
      <c r="V522" s="80"/>
      <c r="W522" s="80"/>
    </row>
    <row r="523">
      <c r="A523" s="34">
        <v>45705.0</v>
      </c>
      <c r="B523" s="34">
        <v>45716.0</v>
      </c>
      <c r="C523" s="35">
        <v>233592.0</v>
      </c>
      <c r="D523" s="35" t="s">
        <v>116</v>
      </c>
      <c r="E523" s="34">
        <v>45566.0</v>
      </c>
      <c r="F523" s="36">
        <f t="shared" si="1"/>
        <v>4</v>
      </c>
      <c r="G523" s="34">
        <v>45543.0</v>
      </c>
      <c r="H523" s="36">
        <f t="shared" si="2"/>
        <v>5</v>
      </c>
      <c r="I523" s="35" t="s">
        <v>39</v>
      </c>
      <c r="J523" s="35" t="s">
        <v>31</v>
      </c>
      <c r="K523" s="146" t="s">
        <v>824</v>
      </c>
      <c r="L523" s="39"/>
      <c r="M523" s="39"/>
      <c r="N523" s="35" t="s">
        <v>17</v>
      </c>
      <c r="O523" s="39"/>
      <c r="P523" s="61"/>
      <c r="Q523" s="61"/>
      <c r="R523" s="61"/>
      <c r="S523" s="61"/>
      <c r="T523" s="61"/>
      <c r="U523" s="80"/>
      <c r="V523" s="80"/>
      <c r="W523" s="80"/>
    </row>
    <row r="524">
      <c r="A524" s="34">
        <v>45705.0</v>
      </c>
      <c r="B524" s="34">
        <v>45707.0</v>
      </c>
      <c r="C524" s="35">
        <v>237666.0</v>
      </c>
      <c r="D524" s="35" t="s">
        <v>116</v>
      </c>
      <c r="E524" s="34">
        <v>45536.0</v>
      </c>
      <c r="F524" s="36">
        <f t="shared" si="1"/>
        <v>5</v>
      </c>
      <c r="G524" s="37">
        <v>45651.0</v>
      </c>
      <c r="H524" s="36">
        <f t="shared" si="2"/>
        <v>2</v>
      </c>
      <c r="I524" s="35" t="s">
        <v>39</v>
      </c>
      <c r="J524" s="35" t="s">
        <v>31</v>
      </c>
      <c r="K524" s="48" t="s">
        <v>829</v>
      </c>
      <c r="L524" s="39"/>
      <c r="M524" s="35" t="s">
        <v>840</v>
      </c>
      <c r="N524" s="35" t="s">
        <v>23</v>
      </c>
      <c r="O524" s="35" t="s">
        <v>840</v>
      </c>
      <c r="P524" s="61"/>
      <c r="Q524" s="61"/>
      <c r="R524" s="61"/>
      <c r="S524" s="61"/>
      <c r="T524" s="61"/>
      <c r="U524" s="80"/>
      <c r="V524" s="80"/>
      <c r="W524" s="80"/>
    </row>
    <row r="525">
      <c r="A525" s="34">
        <v>45705.0</v>
      </c>
      <c r="B525" s="34">
        <v>45716.0</v>
      </c>
      <c r="C525" s="35">
        <v>240872.0</v>
      </c>
      <c r="D525" s="35" t="s">
        <v>116</v>
      </c>
      <c r="E525" s="34">
        <v>45627.0</v>
      </c>
      <c r="F525" s="36">
        <f t="shared" si="1"/>
        <v>2</v>
      </c>
      <c r="G525" s="34">
        <v>45687.0</v>
      </c>
      <c r="H525" s="36">
        <f t="shared" si="2"/>
        <v>0</v>
      </c>
      <c r="I525" s="35" t="s">
        <v>46</v>
      </c>
      <c r="J525" s="35" t="s">
        <v>138</v>
      </c>
      <c r="K525" s="48" t="s">
        <v>829</v>
      </c>
      <c r="L525" s="39"/>
      <c r="M525" s="39"/>
      <c r="N525" s="35" t="s">
        <v>17</v>
      </c>
      <c r="O525" s="39"/>
      <c r="P525" s="61"/>
      <c r="Q525" s="61"/>
      <c r="R525" s="61"/>
      <c r="S525" s="61"/>
      <c r="T525" s="61"/>
      <c r="U525" s="80"/>
      <c r="V525" s="80"/>
      <c r="W525" s="80"/>
    </row>
    <row r="526">
      <c r="A526" s="34">
        <v>45705.0</v>
      </c>
      <c r="B526" s="34">
        <v>45712.0</v>
      </c>
      <c r="C526" s="35">
        <v>213509.0</v>
      </c>
      <c r="D526" s="35" t="s">
        <v>117</v>
      </c>
      <c r="E526" s="34">
        <v>45413.0</v>
      </c>
      <c r="F526" s="36">
        <f t="shared" si="1"/>
        <v>9</v>
      </c>
      <c r="G526" s="34">
        <v>45425.0</v>
      </c>
      <c r="H526" s="36">
        <f t="shared" si="2"/>
        <v>9</v>
      </c>
      <c r="I526" s="35" t="s">
        <v>62</v>
      </c>
      <c r="J526" s="35">
        <v>120.0</v>
      </c>
      <c r="K526" s="48" t="s">
        <v>824</v>
      </c>
      <c r="L526" s="35" t="s">
        <v>54</v>
      </c>
      <c r="M526" s="34">
        <v>45712.0</v>
      </c>
      <c r="N526" s="35" t="s">
        <v>15</v>
      </c>
      <c r="O526" s="35" t="s">
        <v>981</v>
      </c>
      <c r="P526" s="61"/>
      <c r="Q526" s="61"/>
      <c r="R526" s="61"/>
      <c r="S526" s="61"/>
      <c r="T526" s="61"/>
      <c r="U526" s="80"/>
      <c r="V526" s="80"/>
      <c r="W526" s="80"/>
    </row>
    <row r="527">
      <c r="A527" s="34">
        <v>45705.0</v>
      </c>
      <c r="B527" s="34">
        <v>45716.0</v>
      </c>
      <c r="C527" s="35">
        <v>160364.0</v>
      </c>
      <c r="D527" s="35" t="s">
        <v>117</v>
      </c>
      <c r="E527" s="34">
        <v>44927.0</v>
      </c>
      <c r="F527" s="36">
        <f t="shared" si="1"/>
        <v>25</v>
      </c>
      <c r="G527" s="34">
        <v>44972.0</v>
      </c>
      <c r="H527" s="36">
        <f t="shared" si="2"/>
        <v>24</v>
      </c>
      <c r="I527" s="35" t="s">
        <v>62</v>
      </c>
      <c r="J527" s="35" t="s">
        <v>31</v>
      </c>
      <c r="K527" s="48" t="s">
        <v>829</v>
      </c>
      <c r="L527" s="39"/>
      <c r="M527" s="39"/>
      <c r="N527" s="35" t="s">
        <v>17</v>
      </c>
      <c r="O527" s="35" t="s">
        <v>982</v>
      </c>
      <c r="P527" s="61"/>
      <c r="Q527" s="61"/>
      <c r="R527" s="61"/>
      <c r="S527" s="61"/>
      <c r="T527" s="61"/>
      <c r="U527" s="80"/>
      <c r="V527" s="80"/>
      <c r="W527" s="80"/>
    </row>
    <row r="528">
      <c r="A528" s="34">
        <v>45705.0</v>
      </c>
      <c r="B528" s="34">
        <v>45716.0</v>
      </c>
      <c r="C528" s="35">
        <v>134130.0</v>
      </c>
      <c r="D528" s="35" t="s">
        <v>117</v>
      </c>
      <c r="E528" s="34">
        <v>43831.0</v>
      </c>
      <c r="F528" s="36">
        <f t="shared" si="1"/>
        <v>61</v>
      </c>
      <c r="G528" s="34">
        <v>45102.0</v>
      </c>
      <c r="H528" s="36">
        <f t="shared" si="2"/>
        <v>20</v>
      </c>
      <c r="I528" s="35" t="s">
        <v>39</v>
      </c>
      <c r="J528" s="35">
        <v>505.0</v>
      </c>
      <c r="K528" s="146" t="s">
        <v>824</v>
      </c>
      <c r="L528" s="39"/>
      <c r="M528" s="34">
        <v>45551.0</v>
      </c>
      <c r="N528" s="35" t="s">
        <v>17</v>
      </c>
      <c r="O528" s="39"/>
      <c r="P528" s="61"/>
      <c r="Q528" s="61"/>
      <c r="R528" s="61"/>
      <c r="S528" s="61"/>
      <c r="T528" s="61"/>
      <c r="U528" s="80"/>
      <c r="V528" s="80"/>
      <c r="W528" s="80"/>
    </row>
    <row r="529">
      <c r="A529" s="34">
        <v>45705.0</v>
      </c>
      <c r="B529" s="34">
        <v>45712.0</v>
      </c>
      <c r="C529" s="35">
        <v>195482.0</v>
      </c>
      <c r="D529" s="35" t="s">
        <v>117</v>
      </c>
      <c r="E529" s="34">
        <v>45231.0</v>
      </c>
      <c r="F529" s="36">
        <f t="shared" si="1"/>
        <v>15</v>
      </c>
      <c r="G529" s="34">
        <v>45302.0</v>
      </c>
      <c r="H529" s="36">
        <f t="shared" si="2"/>
        <v>13</v>
      </c>
      <c r="I529" s="35" t="s">
        <v>39</v>
      </c>
      <c r="J529" s="35">
        <v>535.0</v>
      </c>
      <c r="K529" s="48">
        <v>8000.0</v>
      </c>
      <c r="L529" s="35" t="s">
        <v>70</v>
      </c>
      <c r="M529" s="34">
        <v>45712.0</v>
      </c>
      <c r="N529" s="35" t="s">
        <v>15</v>
      </c>
      <c r="O529" s="35" t="s">
        <v>832</v>
      </c>
      <c r="P529" s="61"/>
      <c r="Q529" s="61"/>
      <c r="R529" s="61"/>
      <c r="S529" s="61"/>
      <c r="T529" s="61"/>
      <c r="U529" s="80"/>
      <c r="V529" s="80"/>
      <c r="W529" s="80"/>
    </row>
    <row r="530">
      <c r="A530" s="34">
        <v>45705.0</v>
      </c>
      <c r="B530" s="34">
        <v>45716.0</v>
      </c>
      <c r="C530" s="35">
        <v>127202.0</v>
      </c>
      <c r="D530" s="35" t="s">
        <v>117</v>
      </c>
      <c r="E530" s="34">
        <v>45078.0</v>
      </c>
      <c r="F530" s="36">
        <f t="shared" si="1"/>
        <v>20</v>
      </c>
      <c r="G530" s="37">
        <v>45252.0</v>
      </c>
      <c r="H530" s="36">
        <f t="shared" si="2"/>
        <v>15</v>
      </c>
      <c r="I530" s="35" t="s">
        <v>39</v>
      </c>
      <c r="J530" s="35">
        <v>505.0</v>
      </c>
      <c r="K530" s="146" t="s">
        <v>824</v>
      </c>
      <c r="L530" s="39"/>
      <c r="M530" s="34">
        <v>45551.0</v>
      </c>
      <c r="N530" s="35" t="s">
        <v>17</v>
      </c>
      <c r="O530" s="39"/>
      <c r="P530" s="61"/>
      <c r="Q530" s="61"/>
      <c r="R530" s="61"/>
      <c r="S530" s="61"/>
      <c r="T530" s="61"/>
      <c r="U530" s="80"/>
      <c r="V530" s="80"/>
      <c r="W530" s="80"/>
    </row>
    <row r="531">
      <c r="A531" s="34">
        <v>45705.0</v>
      </c>
      <c r="B531" s="34">
        <v>45709.0</v>
      </c>
      <c r="C531" s="35">
        <v>186114.0</v>
      </c>
      <c r="D531" s="35" t="s">
        <v>117</v>
      </c>
      <c r="E531" s="34">
        <v>45139.0</v>
      </c>
      <c r="F531" s="36">
        <f t="shared" si="1"/>
        <v>18</v>
      </c>
      <c r="G531" s="34">
        <v>45188.0</v>
      </c>
      <c r="H531" s="36">
        <f t="shared" si="2"/>
        <v>17</v>
      </c>
      <c r="I531" s="35" t="s">
        <v>62</v>
      </c>
      <c r="J531" s="35">
        <v>112.0</v>
      </c>
      <c r="K531" s="48">
        <v>5000.0</v>
      </c>
      <c r="L531" s="35" t="s">
        <v>70</v>
      </c>
      <c r="M531" s="34">
        <v>45709.0</v>
      </c>
      <c r="N531" s="35" t="s">
        <v>20</v>
      </c>
      <c r="O531" s="35" t="s">
        <v>45</v>
      </c>
      <c r="P531" s="61"/>
      <c r="Q531" s="61"/>
      <c r="R531" s="61"/>
      <c r="S531" s="61"/>
      <c r="T531" s="61"/>
      <c r="U531" s="80"/>
      <c r="V531" s="80"/>
      <c r="W531" s="80"/>
    </row>
    <row r="532">
      <c r="A532" s="34">
        <v>45705.0</v>
      </c>
      <c r="B532" s="34">
        <v>45716.0</v>
      </c>
      <c r="C532" s="35">
        <v>199326.0</v>
      </c>
      <c r="D532" s="35" t="s">
        <v>117</v>
      </c>
      <c r="E532" s="34">
        <v>45231.0</v>
      </c>
      <c r="F532" s="36">
        <f t="shared" si="1"/>
        <v>15</v>
      </c>
      <c r="G532" s="34">
        <v>45310.0</v>
      </c>
      <c r="H532" s="36">
        <f t="shared" si="2"/>
        <v>13</v>
      </c>
      <c r="I532" s="35" t="s">
        <v>39</v>
      </c>
      <c r="J532" s="35">
        <v>535.0</v>
      </c>
      <c r="K532" s="48">
        <v>2000.0</v>
      </c>
      <c r="L532" s="39"/>
      <c r="M532" s="34">
        <v>45448.0</v>
      </c>
      <c r="N532" s="35" t="s">
        <v>17</v>
      </c>
      <c r="O532" s="35" t="s">
        <v>983</v>
      </c>
      <c r="P532" s="61"/>
      <c r="Q532" s="61"/>
      <c r="R532" s="61"/>
      <c r="S532" s="61"/>
      <c r="T532" s="61"/>
      <c r="U532" s="80"/>
      <c r="V532" s="80"/>
      <c r="W532" s="80"/>
    </row>
    <row r="533">
      <c r="A533" s="34">
        <v>45705.0</v>
      </c>
      <c r="B533" s="34">
        <v>45716.0</v>
      </c>
      <c r="C533" s="35">
        <v>203168.0</v>
      </c>
      <c r="D533" s="35" t="s">
        <v>117</v>
      </c>
      <c r="E533" s="34">
        <v>45323.0</v>
      </c>
      <c r="F533" s="36">
        <f t="shared" si="1"/>
        <v>12</v>
      </c>
      <c r="G533" s="34">
        <v>45343.0</v>
      </c>
      <c r="H533" s="36">
        <f t="shared" si="2"/>
        <v>12</v>
      </c>
      <c r="I533" s="35" t="s">
        <v>39</v>
      </c>
      <c r="J533" s="35">
        <v>514.0</v>
      </c>
      <c r="K533" s="48">
        <v>10000.0</v>
      </c>
      <c r="L533" s="39"/>
      <c r="M533" s="34">
        <v>45462.0</v>
      </c>
      <c r="N533" s="35" t="s">
        <v>17</v>
      </c>
      <c r="O533" s="39"/>
      <c r="P533" s="61"/>
      <c r="Q533" s="61"/>
      <c r="R533" s="61"/>
      <c r="S533" s="61"/>
      <c r="T533" s="61"/>
      <c r="U533" s="80"/>
      <c r="V533" s="80"/>
      <c r="W533" s="80"/>
    </row>
    <row r="534">
      <c r="A534" s="34">
        <v>45705.0</v>
      </c>
      <c r="B534" s="34">
        <v>45716.0</v>
      </c>
      <c r="C534" s="35">
        <v>207132.0</v>
      </c>
      <c r="D534" s="35" t="s">
        <v>117</v>
      </c>
      <c r="E534" s="34">
        <v>45323.0</v>
      </c>
      <c r="F534" s="36">
        <f t="shared" si="1"/>
        <v>12</v>
      </c>
      <c r="G534" s="34">
        <v>45371.0</v>
      </c>
      <c r="H534" s="36">
        <f t="shared" si="2"/>
        <v>11</v>
      </c>
      <c r="I534" s="35" t="s">
        <v>62</v>
      </c>
      <c r="J534" s="35">
        <v>102.0</v>
      </c>
      <c r="K534" s="48" t="s">
        <v>829</v>
      </c>
      <c r="L534" s="39"/>
      <c r="M534" s="39"/>
      <c r="N534" s="35" t="s">
        <v>17</v>
      </c>
      <c r="O534" s="35" t="s">
        <v>984</v>
      </c>
      <c r="P534" s="61"/>
      <c r="Q534" s="61"/>
      <c r="R534" s="61"/>
      <c r="S534" s="61"/>
      <c r="T534" s="61"/>
      <c r="U534" s="80"/>
      <c r="V534" s="80"/>
      <c r="W534" s="80"/>
    </row>
    <row r="535">
      <c r="A535" s="34">
        <v>45705.0</v>
      </c>
      <c r="B535" s="34">
        <v>45712.0</v>
      </c>
      <c r="C535" s="35">
        <v>214708.0</v>
      </c>
      <c r="D535" s="35" t="s">
        <v>117</v>
      </c>
      <c r="E535" s="34">
        <v>45292.0</v>
      </c>
      <c r="F535" s="36">
        <f t="shared" si="1"/>
        <v>13</v>
      </c>
      <c r="G535" s="34">
        <v>45428.0</v>
      </c>
      <c r="H535" s="36">
        <f t="shared" si="2"/>
        <v>9</v>
      </c>
      <c r="I535" s="35" t="s">
        <v>62</v>
      </c>
      <c r="J535" s="35">
        <v>101.0</v>
      </c>
      <c r="K535" s="48" t="s">
        <v>829</v>
      </c>
      <c r="L535" s="35" t="s">
        <v>54</v>
      </c>
      <c r="M535" s="34">
        <v>45712.0</v>
      </c>
      <c r="N535" s="35" t="s">
        <v>20</v>
      </c>
      <c r="O535" s="35" t="s">
        <v>985</v>
      </c>
      <c r="P535" s="61"/>
      <c r="Q535" s="61"/>
      <c r="R535" s="61"/>
      <c r="S535" s="61"/>
      <c r="T535" s="61"/>
      <c r="U535" s="80"/>
      <c r="V535" s="80"/>
      <c r="W535" s="80"/>
    </row>
    <row r="536">
      <c r="A536" s="34">
        <v>45705.0</v>
      </c>
      <c r="B536" s="34">
        <v>45716.0</v>
      </c>
      <c r="C536" s="35">
        <v>222741.0</v>
      </c>
      <c r="D536" s="35" t="s">
        <v>117</v>
      </c>
      <c r="E536" s="34">
        <v>45474.0</v>
      </c>
      <c r="F536" s="36">
        <f t="shared" si="1"/>
        <v>7</v>
      </c>
      <c r="G536" s="34">
        <v>45499.0</v>
      </c>
      <c r="H536" s="36">
        <f t="shared" si="2"/>
        <v>7</v>
      </c>
      <c r="I536" s="35" t="s">
        <v>62</v>
      </c>
      <c r="J536" s="35">
        <v>105.0</v>
      </c>
      <c r="K536" s="48" t="s">
        <v>829</v>
      </c>
      <c r="L536" s="39"/>
      <c r="M536" s="37">
        <v>45590.0</v>
      </c>
      <c r="N536" s="35" t="s">
        <v>17</v>
      </c>
      <c r="O536" s="35" t="s">
        <v>986</v>
      </c>
      <c r="P536" s="61"/>
      <c r="Q536" s="61"/>
      <c r="R536" s="61"/>
      <c r="S536" s="61"/>
      <c r="T536" s="61"/>
      <c r="U536" s="80"/>
      <c r="V536" s="80"/>
      <c r="W536" s="80"/>
    </row>
    <row r="537">
      <c r="A537" s="34">
        <v>45705.0</v>
      </c>
      <c r="B537" s="34">
        <v>45716.0</v>
      </c>
      <c r="C537" s="35">
        <v>149767.0</v>
      </c>
      <c r="D537" s="35" t="s">
        <v>117</v>
      </c>
      <c r="E537" s="34">
        <v>45444.0</v>
      </c>
      <c r="F537" s="36">
        <f t="shared" si="1"/>
        <v>8</v>
      </c>
      <c r="G537" s="34">
        <v>45573.0</v>
      </c>
      <c r="H537" s="36">
        <f t="shared" si="2"/>
        <v>4</v>
      </c>
      <c r="I537" s="35" t="s">
        <v>39</v>
      </c>
      <c r="J537" s="35">
        <v>501.0</v>
      </c>
      <c r="K537" s="48">
        <v>2800.0</v>
      </c>
      <c r="L537" s="35" t="s">
        <v>70</v>
      </c>
      <c r="M537" s="34">
        <v>45716.0</v>
      </c>
      <c r="N537" s="35" t="s">
        <v>20</v>
      </c>
      <c r="O537" s="39"/>
      <c r="P537" s="61"/>
      <c r="Q537" s="61"/>
      <c r="R537" s="61"/>
      <c r="S537" s="61"/>
      <c r="T537" s="61"/>
      <c r="U537" s="80"/>
      <c r="V537" s="80"/>
      <c r="W537" s="80"/>
    </row>
    <row r="538">
      <c r="A538" s="34">
        <v>45705.0</v>
      </c>
      <c r="B538" s="34">
        <v>45716.0</v>
      </c>
      <c r="C538" s="35">
        <v>235276.0</v>
      </c>
      <c r="D538" s="35" t="s">
        <v>117</v>
      </c>
      <c r="E538" s="34">
        <v>45474.0</v>
      </c>
      <c r="F538" s="36">
        <f t="shared" si="1"/>
        <v>7</v>
      </c>
      <c r="G538" s="37">
        <v>45621.0</v>
      </c>
      <c r="H538" s="36">
        <f t="shared" si="2"/>
        <v>3</v>
      </c>
      <c r="I538" s="35" t="s">
        <v>39</v>
      </c>
      <c r="J538" s="35" t="s">
        <v>138</v>
      </c>
      <c r="K538" s="48" t="s">
        <v>824</v>
      </c>
      <c r="L538" s="39"/>
      <c r="M538" s="39"/>
      <c r="N538" s="35" t="s">
        <v>17</v>
      </c>
      <c r="O538" s="39"/>
      <c r="P538" s="61"/>
      <c r="Q538" s="61"/>
      <c r="R538" s="61"/>
      <c r="S538" s="61"/>
      <c r="T538" s="61"/>
      <c r="U538" s="80"/>
      <c r="V538" s="80"/>
      <c r="W538" s="80"/>
    </row>
    <row r="539">
      <c r="A539" s="34">
        <v>45705.0</v>
      </c>
      <c r="B539" s="34">
        <v>45716.0</v>
      </c>
      <c r="C539" s="35">
        <v>238028.0</v>
      </c>
      <c r="D539" s="35" t="s">
        <v>117</v>
      </c>
      <c r="E539" s="34">
        <v>45566.0</v>
      </c>
      <c r="F539" s="36">
        <f t="shared" si="1"/>
        <v>4</v>
      </c>
      <c r="G539" s="34">
        <v>45659.0</v>
      </c>
      <c r="H539" s="36">
        <f t="shared" si="2"/>
        <v>1</v>
      </c>
      <c r="I539" s="35" t="s">
        <v>39</v>
      </c>
      <c r="J539" s="35"/>
      <c r="K539" s="48" t="s">
        <v>824</v>
      </c>
      <c r="L539" s="39"/>
      <c r="M539" s="39"/>
      <c r="N539" s="35" t="s">
        <v>17</v>
      </c>
      <c r="O539" s="39"/>
      <c r="P539" s="61"/>
      <c r="Q539" s="61"/>
      <c r="R539" s="61"/>
      <c r="S539" s="61"/>
      <c r="T539" s="61"/>
      <c r="U539" s="80"/>
      <c r="V539" s="80"/>
      <c r="W539" s="80"/>
    </row>
    <row r="540">
      <c r="A540" s="34">
        <v>45705.0</v>
      </c>
      <c r="B540" s="34">
        <v>45716.0</v>
      </c>
      <c r="C540" s="35">
        <v>239572.0</v>
      </c>
      <c r="D540" s="35" t="s">
        <v>117</v>
      </c>
      <c r="E540" s="34">
        <v>45658.0</v>
      </c>
      <c r="F540" s="36">
        <f t="shared" si="1"/>
        <v>1</v>
      </c>
      <c r="G540" s="34">
        <v>45672.0</v>
      </c>
      <c r="H540" s="36">
        <f t="shared" si="2"/>
        <v>1</v>
      </c>
      <c r="I540" s="35" t="s">
        <v>43</v>
      </c>
      <c r="J540" s="35" t="s">
        <v>138</v>
      </c>
      <c r="K540" s="48" t="s">
        <v>829</v>
      </c>
      <c r="L540" s="39"/>
      <c r="M540" s="39"/>
      <c r="N540" s="35" t="s">
        <v>17</v>
      </c>
      <c r="O540" s="39"/>
      <c r="P540" s="61"/>
      <c r="Q540" s="61"/>
      <c r="R540" s="61"/>
      <c r="S540" s="61"/>
      <c r="T540" s="61"/>
      <c r="U540" s="80"/>
      <c r="V540" s="80"/>
      <c r="W540" s="80"/>
    </row>
    <row r="541">
      <c r="A541" s="34">
        <v>45705.0</v>
      </c>
      <c r="B541" s="34">
        <v>45716.0</v>
      </c>
      <c r="C541" s="35">
        <v>241796.0</v>
      </c>
      <c r="D541" s="35" t="s">
        <v>117</v>
      </c>
      <c r="E541" s="34">
        <v>45566.0</v>
      </c>
      <c r="F541" s="36">
        <f t="shared" si="1"/>
        <v>4</v>
      </c>
      <c r="G541" s="34">
        <v>45693.0</v>
      </c>
      <c r="H541" s="36">
        <f t="shared" si="2"/>
        <v>0</v>
      </c>
      <c r="I541" s="35" t="s">
        <v>43</v>
      </c>
      <c r="J541" s="35" t="s">
        <v>138</v>
      </c>
      <c r="K541" s="48" t="s">
        <v>829</v>
      </c>
      <c r="L541" s="39"/>
      <c r="M541" s="39"/>
      <c r="N541" s="35" t="s">
        <v>17</v>
      </c>
      <c r="O541" s="39"/>
      <c r="P541" s="61"/>
      <c r="Q541" s="61"/>
      <c r="R541" s="61"/>
      <c r="S541" s="61"/>
      <c r="T541" s="61"/>
      <c r="U541" s="80"/>
      <c r="V541" s="80"/>
      <c r="W541" s="80"/>
    </row>
    <row r="542">
      <c r="A542" s="34">
        <v>45705.0</v>
      </c>
      <c r="B542" s="34">
        <v>45716.0</v>
      </c>
      <c r="C542" s="35">
        <v>116949.0</v>
      </c>
      <c r="D542" s="35" t="s">
        <v>125</v>
      </c>
      <c r="E542" s="34">
        <v>44562.0</v>
      </c>
      <c r="F542" s="36">
        <f t="shared" si="1"/>
        <v>37</v>
      </c>
      <c r="G542" s="34">
        <v>44614.0</v>
      </c>
      <c r="H542" s="36">
        <f t="shared" si="2"/>
        <v>36</v>
      </c>
      <c r="I542" s="35" t="s">
        <v>43</v>
      </c>
      <c r="J542" s="35" t="s">
        <v>31</v>
      </c>
      <c r="K542" s="48" t="s">
        <v>829</v>
      </c>
      <c r="L542" s="39"/>
      <c r="M542" s="35" t="s">
        <v>721</v>
      </c>
      <c r="N542" s="35" t="s">
        <v>17</v>
      </c>
      <c r="O542" s="39"/>
      <c r="P542" s="61"/>
      <c r="Q542" s="61"/>
      <c r="R542" s="61"/>
      <c r="S542" s="61"/>
      <c r="T542" s="61"/>
      <c r="U542" s="80"/>
      <c r="V542" s="80"/>
      <c r="W542" s="80"/>
    </row>
    <row r="543">
      <c r="A543" s="34">
        <v>45705.0</v>
      </c>
      <c r="B543" s="34">
        <v>45716.0</v>
      </c>
      <c r="C543" s="35">
        <v>218150.0</v>
      </c>
      <c r="D543" s="35" t="s">
        <v>125</v>
      </c>
      <c r="E543" s="34">
        <v>45383.0</v>
      </c>
      <c r="F543" s="36">
        <f t="shared" si="1"/>
        <v>10</v>
      </c>
      <c r="G543" s="34">
        <v>45457.0</v>
      </c>
      <c r="H543" s="36">
        <f t="shared" si="2"/>
        <v>8</v>
      </c>
      <c r="I543" s="35" t="s">
        <v>62</v>
      </c>
      <c r="J543" s="35">
        <v>123.0</v>
      </c>
      <c r="K543" s="48" t="s">
        <v>829</v>
      </c>
      <c r="L543" s="39"/>
      <c r="M543" s="37">
        <v>45590.0</v>
      </c>
      <c r="N543" s="35" t="s">
        <v>17</v>
      </c>
      <c r="O543" s="39"/>
      <c r="P543" s="61"/>
      <c r="Q543" s="61"/>
      <c r="R543" s="61"/>
      <c r="S543" s="61"/>
      <c r="T543" s="61"/>
      <c r="U543" s="80"/>
      <c r="V543" s="80"/>
      <c r="W543" s="80"/>
    </row>
    <row r="544">
      <c r="A544" s="34">
        <v>45705.0</v>
      </c>
      <c r="B544" s="34">
        <v>45716.0</v>
      </c>
      <c r="C544" s="35">
        <v>237384.0</v>
      </c>
      <c r="D544" s="35" t="s">
        <v>125</v>
      </c>
      <c r="E544" s="34">
        <v>45292.0</v>
      </c>
      <c r="F544" s="36">
        <f t="shared" si="1"/>
        <v>13</v>
      </c>
      <c r="G544" s="37">
        <v>45643.0</v>
      </c>
      <c r="H544" s="36">
        <f t="shared" si="2"/>
        <v>2</v>
      </c>
      <c r="I544" s="35" t="s">
        <v>49</v>
      </c>
      <c r="J544" s="35" t="s">
        <v>138</v>
      </c>
      <c r="K544" s="48" t="s">
        <v>829</v>
      </c>
      <c r="L544" s="39"/>
      <c r="M544" s="39"/>
      <c r="N544" s="35" t="s">
        <v>17</v>
      </c>
      <c r="O544" s="39"/>
      <c r="P544" s="61"/>
      <c r="Q544" s="61"/>
      <c r="R544" s="61"/>
      <c r="S544" s="61"/>
      <c r="T544" s="61"/>
      <c r="U544" s="80"/>
      <c r="V544" s="80"/>
      <c r="W544" s="80"/>
    </row>
    <row r="545">
      <c r="A545" s="34">
        <v>45705.0</v>
      </c>
      <c r="B545" s="34">
        <v>45716.0</v>
      </c>
      <c r="C545" s="35">
        <v>216811.0</v>
      </c>
      <c r="D545" s="35" t="s">
        <v>125</v>
      </c>
      <c r="E545" s="34">
        <v>45352.0</v>
      </c>
      <c r="F545" s="36">
        <f t="shared" si="1"/>
        <v>11</v>
      </c>
      <c r="G545" s="34">
        <v>45447.0</v>
      </c>
      <c r="H545" s="36">
        <f t="shared" si="2"/>
        <v>8</v>
      </c>
      <c r="I545" s="35" t="s">
        <v>43</v>
      </c>
      <c r="J545" s="35" t="s">
        <v>138</v>
      </c>
      <c r="K545" s="48" t="s">
        <v>829</v>
      </c>
      <c r="L545" s="39"/>
      <c r="M545" s="39"/>
      <c r="N545" s="35" t="s">
        <v>17</v>
      </c>
      <c r="O545" s="39"/>
      <c r="P545" s="61"/>
      <c r="Q545" s="61"/>
      <c r="R545" s="61"/>
      <c r="S545" s="61"/>
      <c r="T545" s="61"/>
      <c r="U545" s="80"/>
      <c r="V545" s="80"/>
      <c r="W545" s="80"/>
    </row>
    <row r="546">
      <c r="A546" s="34">
        <v>45705.0</v>
      </c>
      <c r="B546" s="34">
        <v>45716.0</v>
      </c>
      <c r="C546" s="35">
        <v>229286.0</v>
      </c>
      <c r="D546" s="35" t="s">
        <v>125</v>
      </c>
      <c r="E546" s="34">
        <v>45505.0</v>
      </c>
      <c r="F546" s="36">
        <f t="shared" si="1"/>
        <v>6</v>
      </c>
      <c r="G546" s="34">
        <v>45562.0</v>
      </c>
      <c r="H546" s="36">
        <f t="shared" si="2"/>
        <v>5</v>
      </c>
      <c r="I546" s="35" t="s">
        <v>43</v>
      </c>
      <c r="J546" s="35" t="s">
        <v>138</v>
      </c>
      <c r="K546" s="48" t="s">
        <v>829</v>
      </c>
      <c r="L546" s="39"/>
      <c r="M546" s="39"/>
      <c r="N546" s="35" t="s">
        <v>17</v>
      </c>
      <c r="O546" s="39"/>
      <c r="P546" s="61"/>
      <c r="Q546" s="61"/>
      <c r="R546" s="61"/>
      <c r="S546" s="61"/>
      <c r="T546" s="61"/>
      <c r="U546" s="80"/>
      <c r="V546" s="80"/>
      <c r="W546" s="80"/>
    </row>
    <row r="547">
      <c r="A547" s="34">
        <v>45705.0</v>
      </c>
      <c r="B547" s="34">
        <v>45712.0</v>
      </c>
      <c r="C547" s="35">
        <v>219702.0</v>
      </c>
      <c r="D547" s="35" t="s">
        <v>125</v>
      </c>
      <c r="E547" s="34">
        <v>45444.0</v>
      </c>
      <c r="F547" s="36">
        <f t="shared" si="1"/>
        <v>8</v>
      </c>
      <c r="G547" s="34">
        <v>45471.0</v>
      </c>
      <c r="H547" s="36">
        <f t="shared" si="2"/>
        <v>8</v>
      </c>
      <c r="I547" s="35" t="s">
        <v>62</v>
      </c>
      <c r="J547" s="35">
        <v>104.0</v>
      </c>
      <c r="K547" s="48">
        <v>10000.0</v>
      </c>
      <c r="L547" s="35" t="s">
        <v>68</v>
      </c>
      <c r="M547" s="34">
        <v>45712.0</v>
      </c>
      <c r="N547" s="35" t="s">
        <v>20</v>
      </c>
      <c r="O547" s="35" t="s">
        <v>987</v>
      </c>
      <c r="P547" s="61"/>
      <c r="Q547" s="61"/>
      <c r="R547" s="61"/>
      <c r="S547" s="61"/>
      <c r="T547" s="61"/>
      <c r="U547" s="80"/>
      <c r="V547" s="80"/>
      <c r="W547" s="80"/>
    </row>
    <row r="548">
      <c r="A548" s="34">
        <v>45705.0</v>
      </c>
      <c r="B548" s="34">
        <v>45712.0</v>
      </c>
      <c r="C548" s="35">
        <v>198782.0</v>
      </c>
      <c r="D548" s="35" t="s">
        <v>125</v>
      </c>
      <c r="E548" s="34">
        <v>45261.0</v>
      </c>
      <c r="F548" s="36">
        <f t="shared" si="1"/>
        <v>14</v>
      </c>
      <c r="G548" s="34">
        <v>45307.0</v>
      </c>
      <c r="H548" s="36">
        <f t="shared" si="2"/>
        <v>13</v>
      </c>
      <c r="I548" s="35" t="s">
        <v>62</v>
      </c>
      <c r="J548" s="35">
        <v>101.0</v>
      </c>
      <c r="K548" s="48" t="s">
        <v>829</v>
      </c>
      <c r="L548" s="35" t="s">
        <v>54</v>
      </c>
      <c r="M548" s="34">
        <v>45712.0</v>
      </c>
      <c r="N548" s="35" t="s">
        <v>20</v>
      </c>
      <c r="O548" s="35" t="s">
        <v>988</v>
      </c>
      <c r="P548" s="61"/>
      <c r="Q548" s="61"/>
      <c r="R548" s="61"/>
      <c r="S548" s="61"/>
      <c r="T548" s="61"/>
      <c r="U548" s="80"/>
      <c r="V548" s="80"/>
      <c r="W548" s="80"/>
    </row>
    <row r="549">
      <c r="A549" s="34">
        <v>45705.0</v>
      </c>
      <c r="B549" s="34">
        <v>45716.0</v>
      </c>
      <c r="C549" s="35">
        <v>234521.0</v>
      </c>
      <c r="D549" s="35" t="s">
        <v>125</v>
      </c>
      <c r="E549" s="34">
        <v>45597.0</v>
      </c>
      <c r="F549" s="36">
        <f t="shared" si="1"/>
        <v>3</v>
      </c>
      <c r="G549" s="37">
        <v>45614.0</v>
      </c>
      <c r="H549" s="36">
        <f t="shared" si="2"/>
        <v>3</v>
      </c>
      <c r="I549" s="35" t="s">
        <v>62</v>
      </c>
      <c r="J549" s="35" t="s">
        <v>138</v>
      </c>
      <c r="K549" s="48" t="s">
        <v>829</v>
      </c>
      <c r="L549" s="39"/>
      <c r="M549" s="39"/>
      <c r="N549" s="35" t="s">
        <v>17</v>
      </c>
      <c r="O549" s="35" t="s">
        <v>989</v>
      </c>
      <c r="P549" s="61"/>
      <c r="Q549" s="61"/>
      <c r="R549" s="61"/>
      <c r="S549" s="61"/>
      <c r="T549" s="61"/>
      <c r="U549" s="80"/>
      <c r="V549" s="80"/>
      <c r="W549" s="80"/>
    </row>
    <row r="550">
      <c r="A550" s="34">
        <v>45705.0</v>
      </c>
      <c r="B550" s="34">
        <v>45716.0</v>
      </c>
      <c r="C550" s="35">
        <v>239270.0</v>
      </c>
      <c r="D550" s="35" t="s">
        <v>125</v>
      </c>
      <c r="E550" s="34">
        <v>45658.0</v>
      </c>
      <c r="F550" s="36">
        <f t="shared" si="1"/>
        <v>1</v>
      </c>
      <c r="G550" s="34">
        <v>45688.0</v>
      </c>
      <c r="H550" s="36">
        <f t="shared" si="2"/>
        <v>0</v>
      </c>
      <c r="I550" s="35" t="s">
        <v>62</v>
      </c>
      <c r="J550" s="35" t="s">
        <v>138</v>
      </c>
      <c r="K550" s="48" t="s">
        <v>829</v>
      </c>
      <c r="L550" s="39"/>
      <c r="M550" s="39"/>
      <c r="N550" s="35" t="s">
        <v>17</v>
      </c>
      <c r="O550" s="35" t="s">
        <v>990</v>
      </c>
      <c r="P550" s="61"/>
      <c r="Q550" s="61"/>
      <c r="R550" s="61"/>
      <c r="S550" s="61"/>
      <c r="T550" s="61"/>
      <c r="U550" s="80"/>
      <c r="V550" s="80"/>
      <c r="W550" s="80"/>
    </row>
    <row r="551">
      <c r="A551" s="34">
        <v>45705.0</v>
      </c>
      <c r="B551" s="34">
        <v>45716.0</v>
      </c>
      <c r="C551" s="35">
        <v>117010.0</v>
      </c>
      <c r="D551" s="35" t="s">
        <v>125</v>
      </c>
      <c r="E551" s="34">
        <v>44562.0</v>
      </c>
      <c r="F551" s="36">
        <f t="shared" si="1"/>
        <v>37</v>
      </c>
      <c r="G551" s="34">
        <v>44614.0</v>
      </c>
      <c r="H551" s="36">
        <f t="shared" si="2"/>
        <v>36</v>
      </c>
      <c r="I551" s="35" t="s">
        <v>39</v>
      </c>
      <c r="J551" s="35" t="s">
        <v>138</v>
      </c>
      <c r="K551" s="48" t="s">
        <v>824</v>
      </c>
      <c r="L551" s="39"/>
      <c r="M551" s="39"/>
      <c r="N551" s="35" t="s">
        <v>17</v>
      </c>
      <c r="O551" s="39"/>
      <c r="P551" s="61"/>
      <c r="Q551" s="61"/>
      <c r="R551" s="61"/>
      <c r="S551" s="61"/>
      <c r="T551" s="61"/>
      <c r="U551" s="80"/>
      <c r="V551" s="80"/>
      <c r="W551" s="80"/>
    </row>
    <row r="552">
      <c r="A552" s="34">
        <v>45705.0</v>
      </c>
      <c r="B552" s="34">
        <v>45716.0</v>
      </c>
      <c r="C552" s="35">
        <v>228635.0</v>
      </c>
      <c r="D552" s="35" t="s">
        <v>125</v>
      </c>
      <c r="E552" s="34">
        <v>45444.0</v>
      </c>
      <c r="F552" s="36">
        <f t="shared" si="1"/>
        <v>8</v>
      </c>
      <c r="G552" s="34">
        <v>45555.0</v>
      </c>
      <c r="H552" s="36">
        <f t="shared" si="2"/>
        <v>5</v>
      </c>
      <c r="I552" s="35" t="s">
        <v>39</v>
      </c>
      <c r="J552" s="35">
        <v>512.0</v>
      </c>
      <c r="K552" s="48"/>
      <c r="L552" s="35" t="s">
        <v>54</v>
      </c>
      <c r="M552" s="34">
        <v>45716.0</v>
      </c>
      <c r="N552" s="35" t="s">
        <v>20</v>
      </c>
      <c r="O552" s="39"/>
      <c r="P552" s="61"/>
      <c r="Q552" s="61"/>
      <c r="R552" s="61"/>
      <c r="S552" s="61"/>
      <c r="T552" s="61"/>
      <c r="U552" s="80"/>
      <c r="V552" s="80"/>
      <c r="W552" s="80"/>
    </row>
    <row r="553">
      <c r="A553" s="34">
        <v>45705.0</v>
      </c>
      <c r="B553" s="34">
        <v>45716.0</v>
      </c>
      <c r="C553" s="35">
        <v>237366.0</v>
      </c>
      <c r="D553" s="35" t="s">
        <v>125</v>
      </c>
      <c r="E553" s="34">
        <v>45474.0</v>
      </c>
      <c r="F553" s="36">
        <f t="shared" si="1"/>
        <v>7</v>
      </c>
      <c r="G553" s="37">
        <v>45644.0</v>
      </c>
      <c r="H553" s="36">
        <f t="shared" si="2"/>
        <v>2</v>
      </c>
      <c r="I553" s="35" t="s">
        <v>39</v>
      </c>
      <c r="J553" s="35"/>
      <c r="K553" s="48" t="s">
        <v>824</v>
      </c>
      <c r="L553" s="39"/>
      <c r="M553" s="39"/>
      <c r="N553" s="35" t="s">
        <v>17</v>
      </c>
      <c r="O553" s="39"/>
      <c r="P553" s="61"/>
      <c r="Q553" s="61"/>
      <c r="R553" s="61"/>
      <c r="S553" s="61"/>
      <c r="T553" s="61"/>
      <c r="U553" s="80"/>
      <c r="V553" s="80"/>
      <c r="W553" s="80"/>
    </row>
    <row r="554">
      <c r="A554" s="34">
        <v>45705.0</v>
      </c>
      <c r="B554" s="34">
        <v>45714.0</v>
      </c>
      <c r="C554" s="35">
        <v>179250.0</v>
      </c>
      <c r="D554" s="35" t="s">
        <v>125</v>
      </c>
      <c r="E554" s="34">
        <v>45078.0</v>
      </c>
      <c r="F554" s="36">
        <f t="shared" si="1"/>
        <v>20</v>
      </c>
      <c r="G554" s="34">
        <v>45127.0</v>
      </c>
      <c r="H554" s="36">
        <f t="shared" si="2"/>
        <v>19</v>
      </c>
      <c r="I554" s="35" t="s">
        <v>46</v>
      </c>
      <c r="J554" s="35">
        <v>434.0</v>
      </c>
      <c r="K554" s="48" t="s">
        <v>829</v>
      </c>
      <c r="L554" s="35" t="s">
        <v>54</v>
      </c>
      <c r="M554" s="35" t="s">
        <v>476</v>
      </c>
      <c r="N554" s="35" t="s">
        <v>21</v>
      </c>
      <c r="O554" s="35" t="s">
        <v>208</v>
      </c>
      <c r="P554" s="61"/>
      <c r="Q554" s="61"/>
      <c r="R554" s="61"/>
      <c r="S554" s="61"/>
      <c r="T554" s="61"/>
      <c r="U554" s="80"/>
      <c r="V554" s="80"/>
      <c r="W554" s="80"/>
    </row>
    <row r="555">
      <c r="A555" s="34">
        <v>45705.0</v>
      </c>
      <c r="B555" s="34">
        <v>45716.0</v>
      </c>
      <c r="C555" s="35">
        <v>194045.0</v>
      </c>
      <c r="D555" s="35" t="s">
        <v>125</v>
      </c>
      <c r="E555" s="34">
        <v>44927.0</v>
      </c>
      <c r="F555" s="36">
        <f t="shared" si="1"/>
        <v>25</v>
      </c>
      <c r="G555" s="37">
        <v>45257.0</v>
      </c>
      <c r="H555" s="36">
        <f t="shared" si="2"/>
        <v>15</v>
      </c>
      <c r="I555" s="35" t="s">
        <v>39</v>
      </c>
      <c r="J555" s="143" t="s">
        <v>86</v>
      </c>
      <c r="K555" s="143">
        <v>3000.0</v>
      </c>
      <c r="L555" s="39"/>
      <c r="M555" s="39"/>
      <c r="N555" s="35" t="s">
        <v>17</v>
      </c>
      <c r="O555" s="39"/>
      <c r="P555" s="61"/>
      <c r="Q555" s="61"/>
      <c r="R555" s="61"/>
      <c r="S555" s="61"/>
      <c r="T555" s="61"/>
      <c r="U555" s="80"/>
      <c r="V555" s="80"/>
      <c r="W555" s="80"/>
    </row>
    <row r="556">
      <c r="A556" s="34">
        <v>45705.0</v>
      </c>
      <c r="B556" s="34">
        <v>45716.0</v>
      </c>
      <c r="C556" s="35">
        <v>205267.0</v>
      </c>
      <c r="D556" s="35" t="s">
        <v>125</v>
      </c>
      <c r="E556" s="34">
        <v>45323.0</v>
      </c>
      <c r="F556" s="36">
        <f t="shared" si="1"/>
        <v>12</v>
      </c>
      <c r="G556" s="34">
        <v>45357.0</v>
      </c>
      <c r="H556" s="36">
        <f t="shared" si="2"/>
        <v>11</v>
      </c>
      <c r="I556" s="35" t="s">
        <v>39</v>
      </c>
      <c r="J556" s="35" t="s">
        <v>31</v>
      </c>
      <c r="K556" s="48" t="s">
        <v>824</v>
      </c>
      <c r="L556" s="39"/>
      <c r="M556" s="39"/>
      <c r="N556" s="35" t="s">
        <v>17</v>
      </c>
      <c r="O556" s="39"/>
      <c r="P556" s="61"/>
      <c r="Q556" s="61"/>
      <c r="R556" s="61"/>
      <c r="S556" s="61"/>
      <c r="T556" s="61"/>
      <c r="U556" s="80"/>
      <c r="V556" s="80"/>
      <c r="W556" s="80"/>
    </row>
    <row r="557">
      <c r="A557" s="34">
        <v>45705.0</v>
      </c>
      <c r="B557" s="34">
        <v>45716.0</v>
      </c>
      <c r="C557" s="35">
        <v>216221.0</v>
      </c>
      <c r="D557" s="35" t="s">
        <v>125</v>
      </c>
      <c r="E557" s="34">
        <v>45383.0</v>
      </c>
      <c r="F557" s="36">
        <f t="shared" si="1"/>
        <v>10</v>
      </c>
      <c r="G557" s="34">
        <v>45442.0</v>
      </c>
      <c r="H557" s="36">
        <f t="shared" si="2"/>
        <v>8</v>
      </c>
      <c r="I557" s="35" t="s">
        <v>39</v>
      </c>
      <c r="J557" s="35" t="s">
        <v>991</v>
      </c>
      <c r="K557" s="48" t="s">
        <v>824</v>
      </c>
      <c r="L557" s="39"/>
      <c r="M557" s="39"/>
      <c r="N557" s="35" t="s">
        <v>17</v>
      </c>
      <c r="O557" s="39"/>
      <c r="P557" s="61"/>
      <c r="Q557" s="61"/>
      <c r="R557" s="61"/>
      <c r="S557" s="61"/>
      <c r="T557" s="61"/>
      <c r="U557" s="80"/>
      <c r="V557" s="80"/>
      <c r="W557" s="80"/>
    </row>
    <row r="558">
      <c r="A558" s="34">
        <v>45705.0</v>
      </c>
      <c r="B558" s="34">
        <v>45716.0</v>
      </c>
      <c r="C558" s="35">
        <v>221182.0</v>
      </c>
      <c r="D558" s="35" t="s">
        <v>125</v>
      </c>
      <c r="E558" s="34">
        <v>45474.0</v>
      </c>
      <c r="F558" s="36">
        <f t="shared" si="1"/>
        <v>7</v>
      </c>
      <c r="G558" s="34">
        <v>45484.0</v>
      </c>
      <c r="H558" s="36">
        <f t="shared" si="2"/>
        <v>7</v>
      </c>
      <c r="I558" s="35" t="s">
        <v>39</v>
      </c>
      <c r="J558" s="35">
        <v>512.0</v>
      </c>
      <c r="K558" s="48" t="s">
        <v>824</v>
      </c>
      <c r="L558" s="35" t="s">
        <v>54</v>
      </c>
      <c r="M558" s="34">
        <v>45716.0</v>
      </c>
      <c r="N558" s="35" t="s">
        <v>20</v>
      </c>
      <c r="O558" s="39"/>
      <c r="P558" s="61"/>
      <c r="Q558" s="61"/>
      <c r="R558" s="61"/>
      <c r="S558" s="61"/>
      <c r="T558" s="61"/>
      <c r="U558" s="80"/>
      <c r="V558" s="80"/>
      <c r="W558" s="80"/>
    </row>
    <row r="559">
      <c r="A559" s="34">
        <v>45705.0</v>
      </c>
      <c r="B559" s="34">
        <v>45716.0</v>
      </c>
      <c r="C559" s="35">
        <v>226602.0</v>
      </c>
      <c r="D559" s="35" t="s">
        <v>125</v>
      </c>
      <c r="E559" s="34">
        <v>45444.0</v>
      </c>
      <c r="F559" s="36">
        <f t="shared" si="1"/>
        <v>8</v>
      </c>
      <c r="G559" s="34">
        <v>45534.0</v>
      </c>
      <c r="H559" s="36">
        <f t="shared" si="2"/>
        <v>5</v>
      </c>
      <c r="I559" s="35" t="s">
        <v>39</v>
      </c>
      <c r="J559" s="35">
        <v>504.0</v>
      </c>
      <c r="K559" s="48" t="s">
        <v>992</v>
      </c>
      <c r="L559" s="35" t="s">
        <v>54</v>
      </c>
      <c r="M559" s="34">
        <v>45716.0</v>
      </c>
      <c r="N559" s="35" t="s">
        <v>20</v>
      </c>
      <c r="O559" s="39"/>
      <c r="P559" s="61"/>
      <c r="Q559" s="61"/>
      <c r="R559" s="61"/>
      <c r="S559" s="61"/>
      <c r="T559" s="61"/>
      <c r="U559" s="80"/>
      <c r="V559" s="80"/>
      <c r="W559" s="80"/>
    </row>
    <row r="560">
      <c r="A560" s="34">
        <v>45705.0</v>
      </c>
      <c r="B560" s="34">
        <v>45716.0</v>
      </c>
      <c r="C560" s="35">
        <v>232409.0</v>
      </c>
      <c r="D560" s="35" t="s">
        <v>125</v>
      </c>
      <c r="E560" s="34">
        <v>45474.0</v>
      </c>
      <c r="F560" s="36">
        <f t="shared" si="1"/>
        <v>7</v>
      </c>
      <c r="G560" s="37">
        <v>45590.0</v>
      </c>
      <c r="H560" s="36">
        <f t="shared" si="2"/>
        <v>4</v>
      </c>
      <c r="I560" s="35" t="s">
        <v>39</v>
      </c>
      <c r="J560" s="35" t="s">
        <v>31</v>
      </c>
      <c r="K560" s="48" t="s">
        <v>824</v>
      </c>
      <c r="L560" s="39"/>
      <c r="M560" s="39"/>
      <c r="N560" s="35" t="s">
        <v>17</v>
      </c>
      <c r="O560" s="39"/>
      <c r="P560" s="61"/>
      <c r="Q560" s="61"/>
      <c r="R560" s="61"/>
      <c r="S560" s="61"/>
      <c r="T560" s="61"/>
      <c r="U560" s="80"/>
      <c r="V560" s="80"/>
      <c r="W560" s="80"/>
    </row>
    <row r="561">
      <c r="A561" s="34">
        <v>45705.0</v>
      </c>
      <c r="B561" s="34">
        <v>45716.0</v>
      </c>
      <c r="C561" s="35">
        <v>240334.0</v>
      </c>
      <c r="D561" s="35" t="s">
        <v>125</v>
      </c>
      <c r="E561" s="34">
        <v>45658.0</v>
      </c>
      <c r="F561" s="36">
        <f t="shared" si="1"/>
        <v>1</v>
      </c>
      <c r="G561" s="34">
        <v>45681.0</v>
      </c>
      <c r="H561" s="36">
        <f t="shared" si="2"/>
        <v>1</v>
      </c>
      <c r="I561" s="35" t="s">
        <v>62</v>
      </c>
      <c r="J561" s="35" t="s">
        <v>138</v>
      </c>
      <c r="K561" s="48" t="s">
        <v>829</v>
      </c>
      <c r="L561" s="39"/>
      <c r="M561" s="39"/>
      <c r="N561" s="35" t="s">
        <v>17</v>
      </c>
      <c r="O561" s="39"/>
      <c r="P561" s="61"/>
      <c r="Q561" s="61"/>
      <c r="R561" s="61"/>
      <c r="S561" s="61"/>
      <c r="T561" s="61"/>
      <c r="U561" s="80"/>
      <c r="V561" s="80"/>
      <c r="W561" s="80"/>
    </row>
    <row r="562">
      <c r="A562" s="34">
        <v>45705.0</v>
      </c>
      <c r="B562" s="34">
        <v>45716.0</v>
      </c>
      <c r="C562" s="35">
        <v>233786.0</v>
      </c>
      <c r="D562" s="35" t="s">
        <v>128</v>
      </c>
      <c r="E562" s="34">
        <v>45536.0</v>
      </c>
      <c r="F562" s="36">
        <f t="shared" si="1"/>
        <v>5</v>
      </c>
      <c r="G562" s="37">
        <v>45618.0</v>
      </c>
      <c r="H562" s="36">
        <f t="shared" si="2"/>
        <v>3</v>
      </c>
      <c r="I562" s="35" t="s">
        <v>43</v>
      </c>
      <c r="J562" s="35" t="s">
        <v>138</v>
      </c>
      <c r="K562" s="48" t="s">
        <v>829</v>
      </c>
      <c r="L562" s="39"/>
      <c r="M562" s="39"/>
      <c r="N562" s="35" t="s">
        <v>17</v>
      </c>
      <c r="O562" s="39"/>
      <c r="P562" s="61"/>
      <c r="Q562" s="61"/>
      <c r="R562" s="61"/>
      <c r="S562" s="61"/>
      <c r="T562" s="61"/>
      <c r="U562" s="80"/>
      <c r="V562" s="80"/>
      <c r="W562" s="80"/>
    </row>
    <row r="563">
      <c r="A563" s="34">
        <v>45705.0</v>
      </c>
      <c r="B563" s="34">
        <v>45712.0</v>
      </c>
      <c r="C563" s="35">
        <v>58120.0</v>
      </c>
      <c r="D563" s="35" t="s">
        <v>128</v>
      </c>
      <c r="E563" s="34">
        <v>44013.0</v>
      </c>
      <c r="F563" s="36">
        <f t="shared" si="1"/>
        <v>55</v>
      </c>
      <c r="G563" s="34">
        <v>44034.0</v>
      </c>
      <c r="H563" s="36">
        <f t="shared" si="2"/>
        <v>55</v>
      </c>
      <c r="I563" s="35" t="s">
        <v>62</v>
      </c>
      <c r="J563" s="35" t="s">
        <v>31</v>
      </c>
      <c r="K563" s="48" t="s">
        <v>829</v>
      </c>
      <c r="L563" s="39"/>
      <c r="M563" s="35" t="s">
        <v>721</v>
      </c>
      <c r="N563" s="35" t="s">
        <v>21</v>
      </c>
      <c r="O563" s="35" t="s">
        <v>721</v>
      </c>
      <c r="P563" s="61"/>
      <c r="Q563" s="61"/>
      <c r="R563" s="61"/>
      <c r="S563" s="61"/>
      <c r="T563" s="61"/>
      <c r="U563" s="80"/>
      <c r="V563" s="80"/>
      <c r="W563" s="80"/>
    </row>
    <row r="564">
      <c r="A564" s="34">
        <v>45705.0</v>
      </c>
      <c r="B564" s="34">
        <v>45713.0</v>
      </c>
      <c r="C564" s="35">
        <v>98157.0</v>
      </c>
      <c r="D564" s="35" t="s">
        <v>128</v>
      </c>
      <c r="E564" s="34">
        <v>44409.0</v>
      </c>
      <c r="F564" s="36">
        <f t="shared" si="1"/>
        <v>42</v>
      </c>
      <c r="G564" s="34">
        <v>44450.0</v>
      </c>
      <c r="H564" s="36">
        <f t="shared" si="2"/>
        <v>41</v>
      </c>
      <c r="I564" s="35" t="s">
        <v>39</v>
      </c>
      <c r="J564" s="35">
        <v>516.0</v>
      </c>
      <c r="K564" s="48" t="s">
        <v>824</v>
      </c>
      <c r="L564" s="35" t="s">
        <v>54</v>
      </c>
      <c r="M564" s="34">
        <v>45714.0</v>
      </c>
      <c r="N564" s="35" t="s">
        <v>20</v>
      </c>
      <c r="O564" s="35" t="s">
        <v>993</v>
      </c>
      <c r="P564" s="61"/>
      <c r="Q564" s="61"/>
      <c r="R564" s="61"/>
      <c r="S564" s="61"/>
      <c r="T564" s="61"/>
      <c r="U564" s="80"/>
      <c r="V564" s="80"/>
      <c r="W564" s="80"/>
    </row>
    <row r="565">
      <c r="A565" s="34">
        <v>45705.0</v>
      </c>
      <c r="B565" s="34">
        <v>45716.0</v>
      </c>
      <c r="C565" s="35">
        <v>144449.0</v>
      </c>
      <c r="D565" s="35" t="s">
        <v>128</v>
      </c>
      <c r="E565" s="34">
        <v>44774.0</v>
      </c>
      <c r="F565" s="36">
        <f t="shared" si="1"/>
        <v>30</v>
      </c>
      <c r="G565" s="34">
        <v>44805.0</v>
      </c>
      <c r="H565" s="36">
        <f t="shared" si="2"/>
        <v>29</v>
      </c>
      <c r="I565" s="35" t="s">
        <v>43</v>
      </c>
      <c r="J565" s="35" t="s">
        <v>138</v>
      </c>
      <c r="K565" s="48" t="s">
        <v>829</v>
      </c>
      <c r="L565" s="39"/>
      <c r="M565" s="39"/>
      <c r="N565" s="35" t="s">
        <v>17</v>
      </c>
      <c r="O565" s="39"/>
      <c r="P565" s="61"/>
      <c r="Q565" s="61"/>
      <c r="R565" s="61"/>
      <c r="S565" s="61"/>
      <c r="T565" s="61"/>
      <c r="U565" s="80"/>
      <c r="V565" s="80"/>
      <c r="W565" s="80"/>
    </row>
    <row r="566">
      <c r="A566" s="34">
        <v>45705.0</v>
      </c>
      <c r="B566" s="34">
        <v>45716.0</v>
      </c>
      <c r="C566" s="35">
        <v>142892.0</v>
      </c>
      <c r="D566" s="35" t="s">
        <v>128</v>
      </c>
      <c r="E566" s="34">
        <v>44409.0</v>
      </c>
      <c r="F566" s="36">
        <f t="shared" si="1"/>
        <v>42</v>
      </c>
      <c r="G566" s="34">
        <v>44809.0</v>
      </c>
      <c r="H566" s="36">
        <f t="shared" si="2"/>
        <v>29</v>
      </c>
      <c r="I566" s="35" t="s">
        <v>265</v>
      </c>
      <c r="J566" s="35" t="s">
        <v>138</v>
      </c>
      <c r="K566" s="48" t="s">
        <v>829</v>
      </c>
      <c r="L566" s="39"/>
      <c r="M566" s="39"/>
      <c r="N566" s="35" t="s">
        <v>17</v>
      </c>
      <c r="O566" s="39"/>
      <c r="P566" s="61"/>
      <c r="Q566" s="61"/>
      <c r="R566" s="61"/>
      <c r="S566" s="61"/>
      <c r="T566" s="61"/>
      <c r="U566" s="80"/>
      <c r="V566" s="80"/>
      <c r="W566" s="80"/>
    </row>
    <row r="567">
      <c r="A567" s="34">
        <v>45705.0</v>
      </c>
      <c r="B567" s="34">
        <v>45716.0</v>
      </c>
      <c r="C567" s="35">
        <v>235145.0</v>
      </c>
      <c r="D567" s="35" t="s">
        <v>128</v>
      </c>
      <c r="E567" s="34">
        <v>45536.0</v>
      </c>
      <c r="F567" s="36">
        <f t="shared" si="1"/>
        <v>5</v>
      </c>
      <c r="G567" s="37">
        <v>45618.0</v>
      </c>
      <c r="H567" s="36">
        <f t="shared" si="2"/>
        <v>3</v>
      </c>
      <c r="I567" s="35" t="s">
        <v>265</v>
      </c>
      <c r="J567" s="35" t="s">
        <v>138</v>
      </c>
      <c r="K567" s="48" t="s">
        <v>829</v>
      </c>
      <c r="L567" s="39"/>
      <c r="M567" s="39"/>
      <c r="N567" s="35" t="s">
        <v>17</v>
      </c>
      <c r="O567" s="39"/>
      <c r="P567" s="61"/>
      <c r="Q567" s="61"/>
      <c r="R567" s="61"/>
      <c r="S567" s="61"/>
      <c r="T567" s="61"/>
      <c r="U567" s="80"/>
      <c r="V567" s="80"/>
      <c r="W567" s="80"/>
    </row>
    <row r="568">
      <c r="A568" s="34">
        <v>45705.0</v>
      </c>
      <c r="B568" s="34">
        <v>45713.0</v>
      </c>
      <c r="C568" s="35">
        <v>182271.0</v>
      </c>
      <c r="D568" s="35" t="s">
        <v>128</v>
      </c>
      <c r="E568" s="34">
        <v>45017.0</v>
      </c>
      <c r="F568" s="36">
        <f t="shared" si="1"/>
        <v>22</v>
      </c>
      <c r="G568" s="34">
        <v>45153.0</v>
      </c>
      <c r="H568" s="36">
        <f t="shared" si="2"/>
        <v>18</v>
      </c>
      <c r="I568" s="35" t="s">
        <v>39</v>
      </c>
      <c r="J568" s="35">
        <v>516.0</v>
      </c>
      <c r="K568" s="48" t="s">
        <v>824</v>
      </c>
      <c r="L568" s="35" t="s">
        <v>68</v>
      </c>
      <c r="M568" s="34">
        <v>45713.0</v>
      </c>
      <c r="N568" s="35" t="s">
        <v>15</v>
      </c>
      <c r="O568" s="35" t="s">
        <v>994</v>
      </c>
      <c r="P568" s="61"/>
      <c r="Q568" s="61"/>
      <c r="R568" s="61"/>
      <c r="S568" s="61"/>
      <c r="T568" s="61"/>
      <c r="U568" s="80"/>
      <c r="V568" s="80"/>
      <c r="W568" s="80"/>
    </row>
    <row r="569">
      <c r="A569" s="34">
        <v>45705.0</v>
      </c>
      <c r="B569" s="34">
        <v>45716.0</v>
      </c>
      <c r="C569" s="35">
        <v>169853.0</v>
      </c>
      <c r="D569" s="35" t="s">
        <v>128</v>
      </c>
      <c r="E569" s="34">
        <v>45017.0</v>
      </c>
      <c r="F569" s="36">
        <f t="shared" si="1"/>
        <v>22</v>
      </c>
      <c r="G569" s="34">
        <v>45051.0</v>
      </c>
      <c r="H569" s="36">
        <f t="shared" si="2"/>
        <v>21</v>
      </c>
      <c r="I569" s="35" t="s">
        <v>39</v>
      </c>
      <c r="J569" s="35">
        <v>535.0</v>
      </c>
      <c r="K569" s="48" t="s">
        <v>824</v>
      </c>
      <c r="L569" s="39"/>
      <c r="M569" s="39"/>
      <c r="N569" s="35" t="s">
        <v>17</v>
      </c>
      <c r="O569" s="39"/>
      <c r="P569" s="61"/>
      <c r="Q569" s="61"/>
      <c r="R569" s="61"/>
      <c r="S569" s="61"/>
      <c r="T569" s="61"/>
      <c r="U569" s="80"/>
      <c r="V569" s="80"/>
      <c r="W569" s="80"/>
    </row>
    <row r="570">
      <c r="A570" s="34">
        <v>45705.0</v>
      </c>
      <c r="B570" s="34">
        <v>45716.0</v>
      </c>
      <c r="C570" s="35">
        <v>185879.0</v>
      </c>
      <c r="D570" s="35" t="s">
        <v>128</v>
      </c>
      <c r="E570" s="34">
        <v>45139.0</v>
      </c>
      <c r="F570" s="36">
        <f t="shared" si="1"/>
        <v>18</v>
      </c>
      <c r="G570" s="34">
        <v>45182.0</v>
      </c>
      <c r="H570" s="36">
        <f t="shared" si="2"/>
        <v>17</v>
      </c>
      <c r="I570" s="35" t="s">
        <v>39</v>
      </c>
      <c r="J570" s="35">
        <v>535.0</v>
      </c>
      <c r="K570" s="48" t="s">
        <v>824</v>
      </c>
      <c r="L570" s="39"/>
      <c r="M570" s="39"/>
      <c r="N570" s="35" t="s">
        <v>17</v>
      </c>
      <c r="O570" s="39"/>
      <c r="P570" s="61"/>
      <c r="Q570" s="61"/>
      <c r="R570" s="61"/>
      <c r="S570" s="61"/>
      <c r="T570" s="61"/>
      <c r="U570" s="80"/>
      <c r="V570" s="80"/>
      <c r="W570" s="80"/>
    </row>
    <row r="571">
      <c r="A571" s="34">
        <v>45705.0</v>
      </c>
      <c r="B571" s="34">
        <v>45712.0</v>
      </c>
      <c r="C571" s="35">
        <v>199904.0</v>
      </c>
      <c r="D571" s="35" t="s">
        <v>128</v>
      </c>
      <c r="E571" s="34">
        <v>45200.0</v>
      </c>
      <c r="F571" s="36">
        <f t="shared" si="1"/>
        <v>16</v>
      </c>
      <c r="G571" s="34">
        <v>45315.0</v>
      </c>
      <c r="H571" s="36">
        <f t="shared" si="2"/>
        <v>13</v>
      </c>
      <c r="I571" s="35" t="s">
        <v>46</v>
      </c>
      <c r="J571" s="35">
        <v>404.0</v>
      </c>
      <c r="K571" s="48" t="s">
        <v>824</v>
      </c>
      <c r="L571" s="35" t="s">
        <v>54</v>
      </c>
      <c r="M571" s="34">
        <v>45712.0</v>
      </c>
      <c r="N571" s="35" t="s">
        <v>20</v>
      </c>
      <c r="O571" s="35" t="s">
        <v>995</v>
      </c>
      <c r="P571" s="61"/>
      <c r="Q571" s="61"/>
      <c r="R571" s="61"/>
      <c r="S571" s="61"/>
      <c r="T571" s="61"/>
      <c r="U571" s="80"/>
      <c r="V571" s="80"/>
      <c r="W571" s="80"/>
    </row>
    <row r="572">
      <c r="A572" s="34">
        <v>45705.0</v>
      </c>
      <c r="B572" s="34">
        <v>45707.0</v>
      </c>
      <c r="C572" s="35">
        <v>204906.0</v>
      </c>
      <c r="D572" s="35" t="s">
        <v>128</v>
      </c>
      <c r="E572" s="34">
        <v>45352.0</v>
      </c>
      <c r="F572" s="36">
        <f t="shared" si="1"/>
        <v>11</v>
      </c>
      <c r="G572" s="34">
        <v>45358.0</v>
      </c>
      <c r="H572" s="36">
        <f t="shared" si="2"/>
        <v>11</v>
      </c>
      <c r="I572" s="35" t="s">
        <v>62</v>
      </c>
      <c r="J572" s="35" t="s">
        <v>31</v>
      </c>
      <c r="K572" s="48" t="s">
        <v>829</v>
      </c>
      <c r="L572" s="39"/>
      <c r="M572" s="39"/>
      <c r="N572" s="35" t="s">
        <v>21</v>
      </c>
      <c r="O572" s="39"/>
      <c r="P572" s="61"/>
      <c r="Q572" s="61"/>
      <c r="R572" s="61"/>
      <c r="S572" s="61"/>
      <c r="T572" s="61"/>
      <c r="U572" s="80"/>
      <c r="V572" s="80"/>
      <c r="W572" s="80"/>
    </row>
    <row r="573">
      <c r="A573" s="34">
        <v>45705.0</v>
      </c>
      <c r="B573" s="34">
        <v>45713.0</v>
      </c>
      <c r="C573" s="35">
        <v>203300.0</v>
      </c>
      <c r="D573" s="35" t="s">
        <v>128</v>
      </c>
      <c r="E573" s="34">
        <v>45383.0</v>
      </c>
      <c r="F573" s="36">
        <f t="shared" si="1"/>
        <v>10</v>
      </c>
      <c r="G573" s="34">
        <v>45429.0</v>
      </c>
      <c r="H573" s="36">
        <f t="shared" si="2"/>
        <v>9</v>
      </c>
      <c r="I573" s="35" t="s">
        <v>62</v>
      </c>
      <c r="J573" s="35">
        <v>104.0</v>
      </c>
      <c r="K573" s="48" t="s">
        <v>824</v>
      </c>
      <c r="L573" s="35" t="s">
        <v>68</v>
      </c>
      <c r="M573" s="35" t="s">
        <v>996</v>
      </c>
      <c r="N573" s="35" t="s">
        <v>21</v>
      </c>
      <c r="O573" s="35" t="s">
        <v>997</v>
      </c>
      <c r="P573" s="61"/>
      <c r="Q573" s="61"/>
      <c r="R573" s="61"/>
      <c r="S573" s="61"/>
      <c r="T573" s="61"/>
      <c r="U573" s="80"/>
      <c r="V573" s="80"/>
      <c r="W573" s="80"/>
    </row>
    <row r="574">
      <c r="A574" s="34">
        <v>45705.0</v>
      </c>
      <c r="B574" s="34">
        <v>45716.0</v>
      </c>
      <c r="C574" s="35">
        <v>222622.0</v>
      </c>
      <c r="D574" s="35" t="s">
        <v>128</v>
      </c>
      <c r="E574" s="34">
        <v>45474.0</v>
      </c>
      <c r="F574" s="36">
        <f t="shared" si="1"/>
        <v>7</v>
      </c>
      <c r="G574" s="34">
        <v>45499.0</v>
      </c>
      <c r="H574" s="36">
        <f t="shared" si="2"/>
        <v>7</v>
      </c>
      <c r="I574" s="35" t="s">
        <v>39</v>
      </c>
      <c r="J574" s="35">
        <v>512.0</v>
      </c>
      <c r="K574" s="48" t="s">
        <v>824</v>
      </c>
      <c r="L574" s="35" t="s">
        <v>54</v>
      </c>
      <c r="M574" s="34">
        <v>45716.0</v>
      </c>
      <c r="N574" s="35" t="s">
        <v>20</v>
      </c>
      <c r="O574" s="39"/>
      <c r="P574" s="61"/>
      <c r="Q574" s="61"/>
      <c r="R574" s="61"/>
      <c r="S574" s="61"/>
      <c r="T574" s="61"/>
      <c r="U574" s="80"/>
      <c r="V574" s="80"/>
      <c r="W574" s="80"/>
    </row>
    <row r="575">
      <c r="A575" s="34">
        <v>45705.0</v>
      </c>
      <c r="B575" s="34">
        <v>45716.0</v>
      </c>
      <c r="C575" s="35">
        <v>226636.0</v>
      </c>
      <c r="D575" s="35" t="s">
        <v>128</v>
      </c>
      <c r="E575" s="34">
        <v>45505.0</v>
      </c>
      <c r="F575" s="36">
        <f t="shared" si="1"/>
        <v>6</v>
      </c>
      <c r="G575" s="34">
        <v>45534.0</v>
      </c>
      <c r="H575" s="36">
        <f t="shared" si="2"/>
        <v>5</v>
      </c>
      <c r="I575" s="35" t="s">
        <v>39</v>
      </c>
      <c r="J575" s="35">
        <v>501.0</v>
      </c>
      <c r="K575" s="48">
        <v>7000.0</v>
      </c>
      <c r="L575" s="35" t="s">
        <v>54</v>
      </c>
      <c r="M575" s="34">
        <v>45716.0</v>
      </c>
      <c r="N575" s="35" t="s">
        <v>15</v>
      </c>
      <c r="O575" s="39"/>
      <c r="P575" s="61"/>
      <c r="Q575" s="61"/>
      <c r="R575" s="61"/>
      <c r="S575" s="61"/>
      <c r="T575" s="61"/>
      <c r="U575" s="80"/>
      <c r="V575" s="80"/>
      <c r="W575" s="80"/>
    </row>
    <row r="576">
      <c r="A576" s="34">
        <v>45702.0</v>
      </c>
      <c r="B576" s="34">
        <v>45706.0</v>
      </c>
      <c r="C576" s="35">
        <v>232637.0</v>
      </c>
      <c r="D576" s="35" t="s">
        <v>128</v>
      </c>
      <c r="E576" s="34">
        <v>45505.0</v>
      </c>
      <c r="F576" s="36">
        <f t="shared" si="1"/>
        <v>6</v>
      </c>
      <c r="G576" s="37">
        <v>45594.0</v>
      </c>
      <c r="H576" s="36">
        <f t="shared" si="2"/>
        <v>3</v>
      </c>
      <c r="I576" s="35" t="s">
        <v>62</v>
      </c>
      <c r="J576" s="35">
        <v>105.0</v>
      </c>
      <c r="K576" s="48" t="s">
        <v>998</v>
      </c>
      <c r="L576" s="35" t="s">
        <v>68</v>
      </c>
      <c r="M576" s="34">
        <v>45706.0</v>
      </c>
      <c r="N576" s="35" t="s">
        <v>20</v>
      </c>
      <c r="O576" s="35" t="s">
        <v>999</v>
      </c>
      <c r="P576" s="61"/>
      <c r="Q576" s="61"/>
      <c r="R576" s="61"/>
      <c r="S576" s="61"/>
      <c r="T576" s="61"/>
      <c r="U576" s="80"/>
      <c r="V576" s="80"/>
      <c r="W576" s="80"/>
    </row>
    <row r="577">
      <c r="A577" s="34">
        <v>45698.0</v>
      </c>
      <c r="B577" s="34">
        <v>45706.0</v>
      </c>
      <c r="C577" s="35">
        <v>235616.0</v>
      </c>
      <c r="D577" s="35" t="s">
        <v>128</v>
      </c>
      <c r="E577" s="34">
        <v>45536.0</v>
      </c>
      <c r="F577" s="36">
        <f t="shared" si="1"/>
        <v>5</v>
      </c>
      <c r="G577" s="37">
        <v>45624.0</v>
      </c>
      <c r="H577" s="36">
        <f t="shared" si="2"/>
        <v>3</v>
      </c>
      <c r="I577" s="35" t="s">
        <v>62</v>
      </c>
      <c r="J577" s="35">
        <v>102.0</v>
      </c>
      <c r="K577" s="48">
        <v>7000.0</v>
      </c>
      <c r="L577" s="35" t="s">
        <v>54</v>
      </c>
      <c r="M577" s="34">
        <v>45706.0</v>
      </c>
      <c r="N577" s="35" t="s">
        <v>15</v>
      </c>
      <c r="O577" s="39"/>
      <c r="P577" s="61"/>
      <c r="Q577" s="61"/>
      <c r="R577" s="61"/>
      <c r="S577" s="61"/>
      <c r="T577" s="61"/>
      <c r="U577" s="80"/>
      <c r="V577" s="80"/>
      <c r="W577" s="80"/>
    </row>
    <row r="578">
      <c r="A578" s="34">
        <v>45705.0</v>
      </c>
      <c r="B578" s="34">
        <v>45716.0</v>
      </c>
      <c r="C578" s="35">
        <v>238776.0</v>
      </c>
      <c r="D578" s="35" t="s">
        <v>128</v>
      </c>
      <c r="E578" s="34">
        <v>45627.0</v>
      </c>
      <c r="F578" s="36">
        <f t="shared" si="1"/>
        <v>2</v>
      </c>
      <c r="G578" s="34">
        <v>45666.0</v>
      </c>
      <c r="H578" s="36">
        <f t="shared" si="2"/>
        <v>1</v>
      </c>
      <c r="I578" s="35" t="s">
        <v>62</v>
      </c>
      <c r="J578" s="35" t="s">
        <v>138</v>
      </c>
      <c r="K578" s="48" t="s">
        <v>829</v>
      </c>
      <c r="L578" s="39"/>
      <c r="M578" s="39"/>
      <c r="N578" s="35" t="s">
        <v>17</v>
      </c>
      <c r="O578" s="39"/>
      <c r="P578" s="61"/>
      <c r="Q578" s="61"/>
      <c r="R578" s="61"/>
      <c r="S578" s="61"/>
      <c r="T578" s="61"/>
      <c r="U578" s="80"/>
      <c r="V578" s="80"/>
      <c r="W578" s="80"/>
    </row>
    <row r="579">
      <c r="A579" s="34">
        <v>45705.0</v>
      </c>
      <c r="B579" s="34">
        <v>45716.0</v>
      </c>
      <c r="C579" s="35">
        <v>240865.0</v>
      </c>
      <c r="D579" s="35" t="s">
        <v>128</v>
      </c>
      <c r="E579" s="34">
        <v>45627.0</v>
      </c>
      <c r="F579" s="36">
        <f t="shared" si="1"/>
        <v>2</v>
      </c>
      <c r="G579" s="34">
        <v>45684.0</v>
      </c>
      <c r="H579" s="36">
        <f t="shared" si="2"/>
        <v>1</v>
      </c>
      <c r="I579" s="35" t="s">
        <v>275</v>
      </c>
      <c r="J579" s="35" t="s">
        <v>138</v>
      </c>
      <c r="K579" s="48" t="s">
        <v>829</v>
      </c>
      <c r="L579" s="39"/>
      <c r="M579" s="39"/>
      <c r="N579" s="35" t="s">
        <v>17</v>
      </c>
      <c r="O579" s="39"/>
      <c r="P579" s="61"/>
      <c r="Q579" s="61"/>
      <c r="R579" s="61"/>
      <c r="S579" s="61"/>
      <c r="T579" s="61"/>
      <c r="U579" s="80"/>
      <c r="V579" s="80"/>
      <c r="W579" s="80"/>
    </row>
    <row r="580">
      <c r="A580" s="34">
        <v>45705.0</v>
      </c>
      <c r="B580" s="34">
        <v>45716.0</v>
      </c>
      <c r="C580" s="35">
        <v>242255.0</v>
      </c>
      <c r="D580" s="35" t="s">
        <v>128</v>
      </c>
      <c r="E580" s="34">
        <v>45689.0</v>
      </c>
      <c r="F580" s="36">
        <f t="shared" si="1"/>
        <v>0</v>
      </c>
      <c r="G580" s="34">
        <v>45695.0</v>
      </c>
      <c r="H580" s="36">
        <f t="shared" si="2"/>
        <v>0</v>
      </c>
      <c r="I580" s="35" t="s">
        <v>39</v>
      </c>
      <c r="J580" s="35" t="s">
        <v>138</v>
      </c>
      <c r="K580" s="48" t="s">
        <v>824</v>
      </c>
      <c r="L580" s="39"/>
      <c r="M580" s="39"/>
      <c r="N580" s="35" t="s">
        <v>17</v>
      </c>
      <c r="O580" s="39"/>
      <c r="P580" s="61"/>
      <c r="Q580" s="61"/>
      <c r="R580" s="61"/>
      <c r="S580" s="61"/>
      <c r="T580" s="61"/>
      <c r="U580" s="80"/>
      <c r="V580" s="80"/>
      <c r="W580" s="80"/>
    </row>
    <row r="581">
      <c r="A581" s="34">
        <v>45705.0</v>
      </c>
      <c r="B581" s="34">
        <v>45709.0</v>
      </c>
      <c r="C581" s="35">
        <v>205278.0</v>
      </c>
      <c r="D581" s="35" t="s">
        <v>129</v>
      </c>
      <c r="E581" s="34">
        <v>44562.0</v>
      </c>
      <c r="F581" s="36">
        <f t="shared" si="1"/>
        <v>37</v>
      </c>
      <c r="G581" s="34">
        <v>45359.0</v>
      </c>
      <c r="H581" s="36">
        <f t="shared" si="2"/>
        <v>11</v>
      </c>
      <c r="I581" s="35" t="s">
        <v>39</v>
      </c>
      <c r="J581" s="35">
        <v>516.0</v>
      </c>
      <c r="K581" s="48" t="s">
        <v>824</v>
      </c>
      <c r="L581" s="35" t="s">
        <v>54</v>
      </c>
      <c r="M581" s="34">
        <v>45709.0</v>
      </c>
      <c r="N581" s="35" t="s">
        <v>20</v>
      </c>
      <c r="O581" s="39"/>
      <c r="P581" s="61"/>
      <c r="Q581" s="61"/>
      <c r="R581" s="61"/>
      <c r="S581" s="61"/>
      <c r="T581" s="61"/>
      <c r="U581" s="80"/>
      <c r="V581" s="80"/>
      <c r="W581" s="80"/>
    </row>
    <row r="582">
      <c r="A582" s="34">
        <v>45705.0</v>
      </c>
      <c r="B582" s="34">
        <v>45716.0</v>
      </c>
      <c r="C582" s="35">
        <v>202167.0</v>
      </c>
      <c r="D582" s="35" t="s">
        <v>129</v>
      </c>
      <c r="E582" s="34">
        <v>45292.0</v>
      </c>
      <c r="F582" s="36">
        <f t="shared" si="1"/>
        <v>13</v>
      </c>
      <c r="G582" s="34">
        <v>45334.0</v>
      </c>
      <c r="H582" s="36">
        <f t="shared" si="2"/>
        <v>12</v>
      </c>
      <c r="I582" s="35" t="s">
        <v>49</v>
      </c>
      <c r="J582" s="35" t="s">
        <v>148</v>
      </c>
      <c r="K582" s="48" t="s">
        <v>829</v>
      </c>
      <c r="L582" s="39"/>
      <c r="M582" s="92">
        <v>45677.0</v>
      </c>
      <c r="N582" s="35" t="s">
        <v>17</v>
      </c>
      <c r="O582" s="39"/>
      <c r="P582" s="61"/>
      <c r="Q582" s="61"/>
      <c r="R582" s="61"/>
      <c r="S582" s="61"/>
      <c r="T582" s="61"/>
      <c r="U582" s="80"/>
      <c r="V582" s="80"/>
      <c r="W582" s="80"/>
    </row>
    <row r="583">
      <c r="A583" s="34">
        <v>45705.0</v>
      </c>
      <c r="B583" s="34">
        <v>45716.0</v>
      </c>
      <c r="C583" s="35">
        <v>213326.0</v>
      </c>
      <c r="D583" s="35" t="s">
        <v>129</v>
      </c>
      <c r="E583" s="34">
        <v>45292.0</v>
      </c>
      <c r="F583" s="36">
        <f t="shared" si="1"/>
        <v>13</v>
      </c>
      <c r="G583" s="34">
        <v>45419.0</v>
      </c>
      <c r="H583" s="36">
        <f t="shared" si="2"/>
        <v>9</v>
      </c>
      <c r="I583" s="35" t="s">
        <v>39</v>
      </c>
      <c r="J583" s="35" t="s">
        <v>31</v>
      </c>
      <c r="K583" s="48" t="s">
        <v>824</v>
      </c>
      <c r="L583" s="39"/>
      <c r="M583" s="39"/>
      <c r="N583" s="35" t="s">
        <v>17</v>
      </c>
      <c r="O583" s="39"/>
      <c r="P583" s="61"/>
      <c r="Q583" s="61"/>
      <c r="R583" s="61"/>
      <c r="S583" s="61"/>
      <c r="T583" s="61"/>
      <c r="U583" s="80"/>
      <c r="V583" s="80"/>
      <c r="W583" s="80"/>
    </row>
    <row r="584">
      <c r="A584" s="34">
        <v>45705.0</v>
      </c>
      <c r="B584" s="34">
        <v>45716.0</v>
      </c>
      <c r="C584" s="35">
        <v>185042.0</v>
      </c>
      <c r="D584" s="35" t="s">
        <v>129</v>
      </c>
      <c r="E584" s="34">
        <v>45078.0</v>
      </c>
      <c r="F584" s="36">
        <f t="shared" si="1"/>
        <v>20</v>
      </c>
      <c r="G584" s="34">
        <v>45177.0</v>
      </c>
      <c r="H584" s="36">
        <f t="shared" si="2"/>
        <v>17</v>
      </c>
      <c r="I584" s="35" t="s">
        <v>67</v>
      </c>
      <c r="J584" s="86">
        <v>779065.0</v>
      </c>
      <c r="K584" s="48" t="s">
        <v>829</v>
      </c>
      <c r="L584" s="39"/>
      <c r="M584" s="34">
        <v>45663.0</v>
      </c>
      <c r="N584" s="35" t="s">
        <v>17</v>
      </c>
      <c r="O584" s="39"/>
      <c r="P584" s="61"/>
      <c r="Q584" s="61"/>
      <c r="R584" s="61"/>
      <c r="S584" s="61"/>
      <c r="T584" s="61"/>
      <c r="U584" s="80"/>
      <c r="V584" s="80"/>
      <c r="W584" s="80"/>
    </row>
    <row r="585">
      <c r="A585" s="34">
        <v>45705.0</v>
      </c>
      <c r="B585" s="34">
        <v>45716.0</v>
      </c>
      <c r="C585" s="35">
        <v>202180.0</v>
      </c>
      <c r="D585" s="35" t="s">
        <v>129</v>
      </c>
      <c r="E585" s="34">
        <v>45261.0</v>
      </c>
      <c r="F585" s="36">
        <f t="shared" si="1"/>
        <v>14</v>
      </c>
      <c r="G585" s="34">
        <v>45336.0</v>
      </c>
      <c r="H585" s="36">
        <f t="shared" si="2"/>
        <v>12</v>
      </c>
      <c r="I585" s="35" t="s">
        <v>67</v>
      </c>
      <c r="J585" s="35">
        <v>4012.0</v>
      </c>
      <c r="K585" s="48" t="s">
        <v>829</v>
      </c>
      <c r="L585" s="39"/>
      <c r="M585" s="34">
        <v>45663.0</v>
      </c>
      <c r="N585" s="35" t="s">
        <v>17</v>
      </c>
      <c r="O585" s="39"/>
      <c r="P585" s="61"/>
      <c r="Q585" s="61"/>
      <c r="R585" s="61"/>
      <c r="S585" s="61"/>
      <c r="T585" s="61"/>
      <c r="U585" s="80"/>
      <c r="V585" s="80"/>
      <c r="W585" s="80"/>
    </row>
    <row r="586">
      <c r="A586" s="34">
        <v>45705.0</v>
      </c>
      <c r="B586" s="34">
        <v>45716.0</v>
      </c>
      <c r="C586" s="35">
        <v>206923.0</v>
      </c>
      <c r="D586" s="35" t="s">
        <v>129</v>
      </c>
      <c r="E586" s="34">
        <v>45231.0</v>
      </c>
      <c r="F586" s="36">
        <f t="shared" si="1"/>
        <v>15</v>
      </c>
      <c r="G586" s="34">
        <v>45372.0</v>
      </c>
      <c r="H586" s="36">
        <f t="shared" si="2"/>
        <v>11</v>
      </c>
      <c r="I586" s="35" t="s">
        <v>39</v>
      </c>
      <c r="J586" s="35">
        <v>535.0</v>
      </c>
      <c r="K586" s="48" t="s">
        <v>824</v>
      </c>
      <c r="L586" s="39"/>
      <c r="M586" s="39"/>
      <c r="N586" s="35" t="s">
        <v>17</v>
      </c>
      <c r="O586" s="39"/>
      <c r="P586" s="61"/>
      <c r="Q586" s="61"/>
      <c r="R586" s="61"/>
      <c r="S586" s="61"/>
      <c r="T586" s="61"/>
      <c r="U586" s="80"/>
      <c r="V586" s="80"/>
      <c r="W586" s="80"/>
    </row>
    <row r="587">
      <c r="A587" s="34">
        <v>45705.0</v>
      </c>
      <c r="B587" s="34">
        <v>45714.0</v>
      </c>
      <c r="C587" s="35">
        <v>216642.0</v>
      </c>
      <c r="D587" s="35" t="s">
        <v>129</v>
      </c>
      <c r="E587" s="34">
        <v>45474.0</v>
      </c>
      <c r="F587" s="36">
        <f t="shared" si="1"/>
        <v>7</v>
      </c>
      <c r="G587" s="34">
        <v>45446.0</v>
      </c>
      <c r="H587" s="36">
        <f t="shared" si="2"/>
        <v>8</v>
      </c>
      <c r="I587" s="35" t="s">
        <v>46</v>
      </c>
      <c r="J587" s="35">
        <v>401.0</v>
      </c>
      <c r="K587" s="48" t="s">
        <v>829</v>
      </c>
      <c r="L587" s="39"/>
      <c r="M587" s="34"/>
      <c r="N587" s="35" t="s">
        <v>87</v>
      </c>
      <c r="O587" s="35" t="s">
        <v>1000</v>
      </c>
      <c r="P587" s="61"/>
      <c r="Q587" s="61"/>
      <c r="R587" s="61"/>
      <c r="S587" s="61"/>
      <c r="T587" s="61"/>
      <c r="U587" s="80"/>
      <c r="V587" s="80"/>
      <c r="W587" s="80"/>
    </row>
    <row r="588">
      <c r="A588" s="34">
        <v>45705.0</v>
      </c>
      <c r="B588" s="34">
        <v>45706.0</v>
      </c>
      <c r="C588" s="35">
        <v>225898.0</v>
      </c>
      <c r="D588" s="35" t="s">
        <v>129</v>
      </c>
      <c r="E588" s="34">
        <v>45505.0</v>
      </c>
      <c r="F588" s="36">
        <f t="shared" si="1"/>
        <v>6</v>
      </c>
      <c r="G588" s="34">
        <v>45527.0</v>
      </c>
      <c r="H588" s="36">
        <f t="shared" si="2"/>
        <v>6</v>
      </c>
      <c r="I588" s="35" t="s">
        <v>39</v>
      </c>
      <c r="J588" s="35" t="s">
        <v>31</v>
      </c>
      <c r="K588" s="48">
        <v>7000.0</v>
      </c>
      <c r="L588" s="35" t="s">
        <v>54</v>
      </c>
      <c r="M588" s="34">
        <v>45706.0</v>
      </c>
      <c r="N588" s="35" t="s">
        <v>15</v>
      </c>
      <c r="O588" s="39"/>
      <c r="P588" s="61"/>
      <c r="Q588" s="61"/>
      <c r="R588" s="61"/>
      <c r="S588" s="61"/>
      <c r="T588" s="61"/>
      <c r="U588" s="80"/>
      <c r="V588" s="80"/>
      <c r="W588" s="80"/>
    </row>
    <row r="589">
      <c r="A589" s="34">
        <v>45705.0</v>
      </c>
      <c r="B589" s="34">
        <v>45716.0</v>
      </c>
      <c r="C589" s="35">
        <v>231852.0</v>
      </c>
      <c r="D589" s="35" t="s">
        <v>129</v>
      </c>
      <c r="E589" s="34">
        <v>45536.0</v>
      </c>
      <c r="F589" s="36">
        <f t="shared" si="1"/>
        <v>5</v>
      </c>
      <c r="G589" s="37">
        <v>45587.0</v>
      </c>
      <c r="H589" s="36">
        <f t="shared" si="2"/>
        <v>4</v>
      </c>
      <c r="I589" s="35" t="s">
        <v>39</v>
      </c>
      <c r="J589" s="35">
        <v>512.0</v>
      </c>
      <c r="K589" s="48" t="s">
        <v>824</v>
      </c>
      <c r="L589" s="35" t="s">
        <v>54</v>
      </c>
      <c r="M589" s="34">
        <v>45716.0</v>
      </c>
      <c r="N589" s="35" t="s">
        <v>15</v>
      </c>
      <c r="O589" s="39"/>
      <c r="P589" s="61"/>
      <c r="Q589" s="61"/>
      <c r="R589" s="61"/>
      <c r="S589" s="61"/>
      <c r="T589" s="61"/>
      <c r="U589" s="80"/>
      <c r="V589" s="80"/>
      <c r="W589" s="80"/>
    </row>
    <row r="590">
      <c r="A590" s="34">
        <v>45705.0</v>
      </c>
      <c r="B590" s="34">
        <v>45716.0</v>
      </c>
      <c r="C590" s="35">
        <v>237769.0</v>
      </c>
      <c r="D590" s="35" t="s">
        <v>129</v>
      </c>
      <c r="E590" s="34">
        <v>45017.0</v>
      </c>
      <c r="F590" s="36">
        <f t="shared" si="1"/>
        <v>22</v>
      </c>
      <c r="G590" s="37">
        <v>45651.0</v>
      </c>
      <c r="H590" s="36">
        <f t="shared" si="2"/>
        <v>2</v>
      </c>
      <c r="I590" s="35" t="s">
        <v>43</v>
      </c>
      <c r="J590" s="35" t="s">
        <v>138</v>
      </c>
      <c r="K590" s="48" t="s">
        <v>829</v>
      </c>
      <c r="L590" s="39"/>
      <c r="M590" s="39"/>
      <c r="N590" s="35" t="s">
        <v>17</v>
      </c>
      <c r="O590" s="39"/>
      <c r="P590" s="61"/>
      <c r="Q590" s="61"/>
      <c r="R590" s="61"/>
      <c r="S590" s="61"/>
      <c r="T590" s="61"/>
      <c r="U590" s="80"/>
      <c r="V590" s="80"/>
      <c r="W590" s="80"/>
    </row>
    <row r="591">
      <c r="A591" s="34">
        <v>45705.0</v>
      </c>
      <c r="B591" s="34">
        <v>45716.0</v>
      </c>
      <c r="C591" s="35">
        <v>241697.0</v>
      </c>
      <c r="D591" s="35" t="s">
        <v>129</v>
      </c>
      <c r="E591" s="34">
        <v>45474.0</v>
      </c>
      <c r="F591" s="36">
        <f t="shared" si="1"/>
        <v>7</v>
      </c>
      <c r="G591" s="34">
        <v>45692.0</v>
      </c>
      <c r="H591" s="36">
        <f t="shared" si="2"/>
        <v>0</v>
      </c>
      <c r="I591" s="35" t="s">
        <v>62</v>
      </c>
      <c r="J591" s="35" t="s">
        <v>138</v>
      </c>
      <c r="K591" s="48" t="s">
        <v>829</v>
      </c>
      <c r="L591" s="39"/>
      <c r="M591" s="39"/>
      <c r="N591" s="35" t="s">
        <v>17</v>
      </c>
      <c r="O591" s="39"/>
      <c r="P591" s="61"/>
      <c r="Q591" s="61"/>
      <c r="R591" s="61"/>
      <c r="S591" s="61"/>
      <c r="T591" s="61"/>
      <c r="U591" s="80"/>
      <c r="V591" s="80"/>
      <c r="W591" s="80"/>
    </row>
    <row r="592">
      <c r="A592" s="34">
        <v>45705.0</v>
      </c>
      <c r="B592" s="34">
        <v>45713.0</v>
      </c>
      <c r="C592" s="35">
        <v>176637.0</v>
      </c>
      <c r="D592" s="35" t="s">
        <v>132</v>
      </c>
      <c r="E592" s="34">
        <v>44378.0</v>
      </c>
      <c r="F592" s="36">
        <f t="shared" si="1"/>
        <v>43</v>
      </c>
      <c r="G592" s="34">
        <v>45106.0</v>
      </c>
      <c r="H592" s="36">
        <f t="shared" si="2"/>
        <v>19</v>
      </c>
      <c r="I592" s="35" t="s">
        <v>39</v>
      </c>
      <c r="J592" s="35">
        <v>516.0</v>
      </c>
      <c r="K592" s="48" t="s">
        <v>824</v>
      </c>
      <c r="L592" s="35" t="s">
        <v>54</v>
      </c>
      <c r="M592" s="34">
        <v>45713.0</v>
      </c>
      <c r="N592" s="35" t="s">
        <v>20</v>
      </c>
      <c r="O592" s="35" t="s">
        <v>1001</v>
      </c>
      <c r="P592" s="61"/>
      <c r="Q592" s="61"/>
      <c r="R592" s="61"/>
      <c r="S592" s="61"/>
      <c r="T592" s="61"/>
      <c r="U592" s="80"/>
      <c r="V592" s="80"/>
      <c r="W592" s="80"/>
    </row>
    <row r="593">
      <c r="A593" s="34">
        <v>45705.0</v>
      </c>
      <c r="B593" s="34">
        <v>45714.0</v>
      </c>
      <c r="C593" s="35">
        <v>169919.0</v>
      </c>
      <c r="D593" s="35" t="s">
        <v>132</v>
      </c>
      <c r="E593" s="34">
        <v>44986.0</v>
      </c>
      <c r="F593" s="36">
        <f t="shared" si="1"/>
        <v>23</v>
      </c>
      <c r="G593" s="34">
        <v>45051.0</v>
      </c>
      <c r="H593" s="36">
        <f t="shared" si="2"/>
        <v>21</v>
      </c>
      <c r="I593" s="35" t="s">
        <v>39</v>
      </c>
      <c r="J593" s="35">
        <v>516.0</v>
      </c>
      <c r="K593" s="48">
        <v>10000.0</v>
      </c>
      <c r="L593" s="35" t="s">
        <v>68</v>
      </c>
      <c r="M593" s="35" t="s">
        <v>721</v>
      </c>
      <c r="N593" s="35" t="s">
        <v>21</v>
      </c>
      <c r="O593" s="35" t="s">
        <v>721</v>
      </c>
      <c r="P593" s="61"/>
      <c r="Q593" s="61"/>
      <c r="R593" s="61"/>
      <c r="S593" s="61"/>
      <c r="T593" s="61"/>
      <c r="U593" s="80"/>
      <c r="V593" s="80"/>
      <c r="W593" s="80"/>
    </row>
    <row r="594">
      <c r="A594" s="34">
        <v>45705.0</v>
      </c>
      <c r="B594" s="34">
        <v>45716.0</v>
      </c>
      <c r="C594" s="35">
        <v>199289.0</v>
      </c>
      <c r="D594" s="35" t="s">
        <v>132</v>
      </c>
      <c r="E594" s="34">
        <v>45200.0</v>
      </c>
      <c r="F594" s="36">
        <f t="shared" si="1"/>
        <v>16</v>
      </c>
      <c r="G594" s="34">
        <v>45311.0</v>
      </c>
      <c r="H594" s="36">
        <f t="shared" si="2"/>
        <v>13</v>
      </c>
      <c r="I594" s="35" t="s">
        <v>39</v>
      </c>
      <c r="J594" s="35">
        <v>535.0</v>
      </c>
      <c r="K594" s="48">
        <v>4000.0</v>
      </c>
      <c r="L594" s="39"/>
      <c r="M594" s="34">
        <v>45666.0</v>
      </c>
      <c r="N594" s="35" t="s">
        <v>17</v>
      </c>
      <c r="O594" s="35" t="s">
        <v>1002</v>
      </c>
      <c r="P594" s="61"/>
      <c r="Q594" s="61"/>
      <c r="R594" s="61"/>
      <c r="S594" s="61"/>
      <c r="T594" s="61"/>
      <c r="U594" s="80"/>
      <c r="V594" s="80"/>
      <c r="W594" s="80"/>
    </row>
    <row r="595">
      <c r="A595" s="34">
        <v>45705.0</v>
      </c>
      <c r="B595" s="34">
        <v>45714.0</v>
      </c>
      <c r="C595" s="35">
        <v>222246.0</v>
      </c>
      <c r="D595" s="35" t="s">
        <v>132</v>
      </c>
      <c r="E595" s="34">
        <v>45444.0</v>
      </c>
      <c r="F595" s="36">
        <f t="shared" si="1"/>
        <v>8</v>
      </c>
      <c r="G595" s="34">
        <v>45495.0</v>
      </c>
      <c r="H595" s="36">
        <f t="shared" si="2"/>
        <v>7</v>
      </c>
      <c r="I595" s="35" t="s">
        <v>62</v>
      </c>
      <c r="J595" s="35">
        <v>120.0</v>
      </c>
      <c r="K595" s="48" t="s">
        <v>829</v>
      </c>
      <c r="L595" s="35" t="s">
        <v>54</v>
      </c>
      <c r="M595" s="34">
        <v>45714.0</v>
      </c>
      <c r="N595" s="35" t="s">
        <v>15</v>
      </c>
      <c r="O595" s="35" t="s">
        <v>1003</v>
      </c>
      <c r="P595" s="61"/>
      <c r="Q595" s="61"/>
      <c r="R595" s="61"/>
      <c r="S595" s="61"/>
      <c r="T595" s="61"/>
      <c r="U595" s="80"/>
      <c r="V595" s="80"/>
      <c r="W595" s="80"/>
    </row>
    <row r="596">
      <c r="A596" s="34">
        <v>45705.0</v>
      </c>
      <c r="B596" s="34">
        <v>45716.0</v>
      </c>
      <c r="C596" s="35">
        <v>189543.0</v>
      </c>
      <c r="D596" s="35" t="s">
        <v>132</v>
      </c>
      <c r="E596" s="34">
        <v>45078.0</v>
      </c>
      <c r="F596" s="36">
        <f t="shared" si="1"/>
        <v>20</v>
      </c>
      <c r="G596" s="37">
        <v>45216.0</v>
      </c>
      <c r="H596" s="36">
        <f t="shared" si="2"/>
        <v>16</v>
      </c>
      <c r="I596" s="35" t="s">
        <v>62</v>
      </c>
      <c r="J596" s="35" t="s">
        <v>138</v>
      </c>
      <c r="K596" s="48" t="s">
        <v>829</v>
      </c>
      <c r="L596" s="39"/>
      <c r="M596" s="39"/>
      <c r="N596" s="35" t="s">
        <v>17</v>
      </c>
      <c r="O596" s="35" t="s">
        <v>1004</v>
      </c>
      <c r="P596" s="61"/>
      <c r="Q596" s="61"/>
      <c r="R596" s="61"/>
      <c r="S596" s="61"/>
      <c r="T596" s="61"/>
      <c r="U596" s="80"/>
      <c r="V596" s="80"/>
      <c r="W596" s="80"/>
    </row>
    <row r="597">
      <c r="A597" s="34">
        <v>45705.0</v>
      </c>
      <c r="B597" s="34">
        <v>45708.0</v>
      </c>
      <c r="C597" s="35">
        <v>234047.0</v>
      </c>
      <c r="D597" s="35" t="s">
        <v>132</v>
      </c>
      <c r="E597" s="34">
        <v>45536.0</v>
      </c>
      <c r="F597" s="36">
        <f t="shared" si="1"/>
        <v>5</v>
      </c>
      <c r="G597" s="37">
        <v>45608.0</v>
      </c>
      <c r="H597" s="36">
        <f t="shared" si="2"/>
        <v>3</v>
      </c>
      <c r="I597" s="35" t="s">
        <v>39</v>
      </c>
      <c r="J597" s="35" t="s">
        <v>31</v>
      </c>
      <c r="K597" s="48" t="s">
        <v>829</v>
      </c>
      <c r="L597" s="39"/>
      <c r="M597" s="35" t="s">
        <v>840</v>
      </c>
      <c r="N597" s="35" t="s">
        <v>23</v>
      </c>
      <c r="O597" s="35" t="s">
        <v>840</v>
      </c>
      <c r="P597" s="61"/>
      <c r="Q597" s="61"/>
      <c r="R597" s="61"/>
      <c r="S597" s="61"/>
      <c r="T597" s="61"/>
      <c r="U597" s="80"/>
      <c r="V597" s="80"/>
      <c r="W597" s="80"/>
    </row>
    <row r="598">
      <c r="A598" s="34">
        <v>45705.0</v>
      </c>
      <c r="B598" s="34">
        <v>45716.0</v>
      </c>
      <c r="C598" s="35">
        <v>240861.0</v>
      </c>
      <c r="D598" s="35" t="s">
        <v>132</v>
      </c>
      <c r="E598" s="34">
        <v>45658.0</v>
      </c>
      <c r="F598" s="36">
        <f t="shared" si="1"/>
        <v>1</v>
      </c>
      <c r="G598" s="34">
        <v>45684.0</v>
      </c>
      <c r="H598" s="36">
        <f t="shared" si="2"/>
        <v>1</v>
      </c>
      <c r="I598" s="35" t="s">
        <v>43</v>
      </c>
      <c r="J598" s="35" t="s">
        <v>138</v>
      </c>
      <c r="K598" s="48" t="s">
        <v>829</v>
      </c>
      <c r="L598" s="39"/>
      <c r="M598" s="39"/>
      <c r="N598" s="35" t="s">
        <v>17</v>
      </c>
      <c r="O598" s="39"/>
      <c r="P598" s="61"/>
      <c r="Q598" s="61"/>
      <c r="R598" s="61"/>
      <c r="S598" s="61"/>
      <c r="T598" s="61"/>
      <c r="U598" s="80"/>
      <c r="V598" s="80"/>
      <c r="W598" s="80"/>
    </row>
    <row r="599">
      <c r="A599" s="34">
        <v>45705.0</v>
      </c>
      <c r="B599" s="34">
        <v>45716.0</v>
      </c>
      <c r="C599" s="35">
        <v>242073.0</v>
      </c>
      <c r="D599" s="35" t="s">
        <v>132</v>
      </c>
      <c r="E599" s="34">
        <v>45658.0</v>
      </c>
      <c r="F599" s="36">
        <f t="shared" si="1"/>
        <v>1</v>
      </c>
      <c r="G599" s="34">
        <v>45694.0</v>
      </c>
      <c r="H599" s="36">
        <f t="shared" si="2"/>
        <v>0</v>
      </c>
      <c r="I599" s="35" t="s">
        <v>49</v>
      </c>
      <c r="J599" s="35" t="s">
        <v>138</v>
      </c>
      <c r="K599" s="48" t="s">
        <v>829</v>
      </c>
      <c r="L599" s="39"/>
      <c r="M599" s="39"/>
      <c r="N599" s="35" t="s">
        <v>17</v>
      </c>
      <c r="O599" s="39"/>
      <c r="P599" s="61"/>
      <c r="Q599" s="61"/>
      <c r="R599" s="61"/>
      <c r="S599" s="61"/>
      <c r="T599" s="61"/>
      <c r="U599" s="80"/>
      <c r="V599" s="80"/>
      <c r="W599" s="80"/>
    </row>
    <row r="600">
      <c r="A600" s="34">
        <v>45705.0</v>
      </c>
      <c r="B600" s="34">
        <v>45716.0</v>
      </c>
      <c r="C600" s="35">
        <v>143513.0</v>
      </c>
      <c r="D600" s="35" t="s">
        <v>134</v>
      </c>
      <c r="E600" s="34">
        <v>44682.0</v>
      </c>
      <c r="F600" s="36">
        <f t="shared" si="1"/>
        <v>33</v>
      </c>
      <c r="G600" s="34">
        <v>44805.0</v>
      </c>
      <c r="H600" s="36">
        <f t="shared" si="2"/>
        <v>29</v>
      </c>
      <c r="I600" s="35" t="s">
        <v>62</v>
      </c>
      <c r="J600" s="35" t="s">
        <v>138</v>
      </c>
      <c r="K600" s="48" t="s">
        <v>829</v>
      </c>
      <c r="L600" s="39"/>
      <c r="M600" s="39"/>
      <c r="N600" s="35" t="s">
        <v>17</v>
      </c>
      <c r="O600" s="35" t="s">
        <v>1005</v>
      </c>
      <c r="P600" s="61"/>
      <c r="Q600" s="61"/>
      <c r="R600" s="61"/>
      <c r="S600" s="61"/>
      <c r="T600" s="61"/>
      <c r="U600" s="80"/>
      <c r="V600" s="80"/>
      <c r="W600" s="80"/>
    </row>
    <row r="601">
      <c r="A601" s="34">
        <v>45705.0</v>
      </c>
      <c r="B601" s="34">
        <v>45712.0</v>
      </c>
      <c r="C601" s="35">
        <v>67364.0</v>
      </c>
      <c r="D601" s="35" t="s">
        <v>134</v>
      </c>
      <c r="E601" s="34">
        <v>44013.0</v>
      </c>
      <c r="F601" s="36">
        <f t="shared" si="1"/>
        <v>55</v>
      </c>
      <c r="G601" s="37">
        <v>44119.0</v>
      </c>
      <c r="H601" s="36">
        <f t="shared" si="2"/>
        <v>52</v>
      </c>
      <c r="I601" s="35" t="s">
        <v>265</v>
      </c>
      <c r="J601" s="35" t="s">
        <v>31</v>
      </c>
      <c r="K601" s="48" t="s">
        <v>829</v>
      </c>
      <c r="L601" s="39"/>
      <c r="M601" s="35" t="s">
        <v>840</v>
      </c>
      <c r="N601" s="35" t="s">
        <v>23</v>
      </c>
      <c r="O601" s="35" t="s">
        <v>840</v>
      </c>
      <c r="P601" s="61"/>
      <c r="Q601" s="61"/>
      <c r="R601" s="61"/>
      <c r="S601" s="61"/>
      <c r="T601" s="61"/>
      <c r="U601" s="80"/>
      <c r="V601" s="80"/>
      <c r="W601" s="80"/>
    </row>
    <row r="602">
      <c r="A602" s="34">
        <v>45705.0</v>
      </c>
      <c r="B602" s="34">
        <v>45709.0</v>
      </c>
      <c r="C602" s="35">
        <v>207851.0</v>
      </c>
      <c r="D602" s="35" t="s">
        <v>134</v>
      </c>
      <c r="E602" s="34">
        <v>45261.0</v>
      </c>
      <c r="F602" s="36">
        <f t="shared" si="1"/>
        <v>14</v>
      </c>
      <c r="G602" s="34">
        <v>45412.0</v>
      </c>
      <c r="H602" s="36">
        <f t="shared" si="2"/>
        <v>9</v>
      </c>
      <c r="I602" s="35" t="s">
        <v>62</v>
      </c>
      <c r="J602" s="35">
        <v>102.0</v>
      </c>
      <c r="K602" s="48" t="s">
        <v>829</v>
      </c>
      <c r="L602" s="35" t="s">
        <v>54</v>
      </c>
      <c r="M602" s="34">
        <v>45709.0</v>
      </c>
      <c r="N602" s="35" t="s">
        <v>20</v>
      </c>
      <c r="O602" s="39"/>
      <c r="P602" s="61"/>
      <c r="Q602" s="61"/>
      <c r="R602" s="61"/>
      <c r="S602" s="61"/>
      <c r="T602" s="61"/>
      <c r="U602" s="80"/>
      <c r="V602" s="80"/>
      <c r="W602" s="80"/>
    </row>
    <row r="603">
      <c r="A603" s="34">
        <v>45705.0</v>
      </c>
      <c r="B603" s="34">
        <v>45716.0</v>
      </c>
      <c r="C603" s="35">
        <v>238828.0</v>
      </c>
      <c r="D603" s="35" t="s">
        <v>134</v>
      </c>
      <c r="E603" s="34">
        <v>45505.0</v>
      </c>
      <c r="F603" s="36">
        <f t="shared" si="1"/>
        <v>6</v>
      </c>
      <c r="G603" s="34">
        <v>45671.0</v>
      </c>
      <c r="H603" s="36">
        <f t="shared" si="2"/>
        <v>1</v>
      </c>
      <c r="I603" s="35" t="s">
        <v>62</v>
      </c>
      <c r="J603" s="35" t="s">
        <v>138</v>
      </c>
      <c r="K603" s="48" t="s">
        <v>829</v>
      </c>
      <c r="L603" s="39"/>
      <c r="M603" s="39"/>
      <c r="N603" s="35" t="s">
        <v>17</v>
      </c>
      <c r="O603" s="39"/>
      <c r="P603" s="61"/>
      <c r="Q603" s="61"/>
      <c r="R603" s="61"/>
      <c r="S603" s="61"/>
      <c r="T603" s="61"/>
      <c r="U603" s="80"/>
      <c r="V603" s="80"/>
      <c r="W603" s="80"/>
    </row>
    <row r="604">
      <c r="A604" s="34">
        <v>45705.0</v>
      </c>
      <c r="B604" s="34">
        <v>45716.0</v>
      </c>
      <c r="C604" s="35">
        <v>178086.0</v>
      </c>
      <c r="D604" s="35" t="s">
        <v>134</v>
      </c>
      <c r="E604" s="34">
        <v>45047.0</v>
      </c>
      <c r="F604" s="36">
        <f t="shared" si="1"/>
        <v>21</v>
      </c>
      <c r="G604" s="34">
        <v>45121.0</v>
      </c>
      <c r="H604" s="36">
        <f t="shared" si="2"/>
        <v>19</v>
      </c>
      <c r="I604" s="35" t="s">
        <v>39</v>
      </c>
      <c r="J604" s="35">
        <v>535.0</v>
      </c>
      <c r="K604" s="48">
        <v>2000.0</v>
      </c>
      <c r="L604" s="39"/>
      <c r="M604" s="39"/>
      <c r="N604" s="35" t="s">
        <v>17</v>
      </c>
      <c r="O604" s="35" t="s">
        <v>1006</v>
      </c>
      <c r="P604" s="61"/>
      <c r="Q604" s="61"/>
      <c r="R604" s="61"/>
      <c r="S604" s="61"/>
      <c r="T604" s="61"/>
      <c r="U604" s="80"/>
      <c r="V604" s="80"/>
      <c r="W604" s="80"/>
    </row>
    <row r="605">
      <c r="A605" s="34">
        <v>45705.0</v>
      </c>
      <c r="B605" s="34">
        <v>45707.0</v>
      </c>
      <c r="C605" s="35">
        <v>200321.0</v>
      </c>
      <c r="D605" s="35" t="s">
        <v>134</v>
      </c>
      <c r="E605" s="34">
        <v>45292.0</v>
      </c>
      <c r="F605" s="36">
        <f t="shared" si="1"/>
        <v>13</v>
      </c>
      <c r="G605" s="34">
        <v>45317.0</v>
      </c>
      <c r="H605" s="36">
        <f t="shared" si="2"/>
        <v>13</v>
      </c>
      <c r="I605" s="35" t="s">
        <v>39</v>
      </c>
      <c r="J605" s="35" t="s">
        <v>31</v>
      </c>
      <c r="K605" s="48" t="s">
        <v>829</v>
      </c>
      <c r="L605" s="39"/>
      <c r="M605" s="39"/>
      <c r="N605" s="35" t="s">
        <v>21</v>
      </c>
      <c r="O605" s="39"/>
      <c r="P605" s="61"/>
      <c r="Q605" s="61"/>
      <c r="R605" s="61"/>
      <c r="S605" s="61"/>
      <c r="T605" s="61"/>
      <c r="U605" s="80"/>
      <c r="V605" s="80"/>
      <c r="W605" s="80"/>
    </row>
    <row r="606">
      <c r="A606" s="34">
        <v>45705.0</v>
      </c>
      <c r="B606" s="34">
        <v>45716.0</v>
      </c>
      <c r="C606" s="35">
        <v>200698.0</v>
      </c>
      <c r="D606" s="35" t="s">
        <v>134</v>
      </c>
      <c r="E606" s="34">
        <v>45413.0</v>
      </c>
      <c r="F606" s="36">
        <f t="shared" si="1"/>
        <v>9</v>
      </c>
      <c r="G606" s="34">
        <v>45446.0</v>
      </c>
      <c r="H606" s="36">
        <f t="shared" si="2"/>
        <v>8</v>
      </c>
      <c r="I606" s="35" t="s">
        <v>46</v>
      </c>
      <c r="J606" s="35">
        <v>431.0</v>
      </c>
      <c r="K606" s="48">
        <v>70000.0</v>
      </c>
      <c r="L606" s="39"/>
      <c r="M606" s="34">
        <v>45677.0</v>
      </c>
      <c r="N606" s="35" t="s">
        <v>17</v>
      </c>
      <c r="O606" s="39"/>
      <c r="P606" s="61"/>
      <c r="Q606" s="61"/>
      <c r="R606" s="61"/>
      <c r="S606" s="61"/>
      <c r="T606" s="61"/>
      <c r="U606" s="80"/>
      <c r="V606" s="80"/>
      <c r="W606" s="80"/>
    </row>
    <row r="607">
      <c r="A607" s="34">
        <v>45705.0</v>
      </c>
      <c r="B607" s="34">
        <v>45715.0</v>
      </c>
      <c r="C607" s="35">
        <v>224009.0</v>
      </c>
      <c r="D607" s="35" t="s">
        <v>134</v>
      </c>
      <c r="E607" s="34">
        <v>45505.0</v>
      </c>
      <c r="F607" s="36">
        <f t="shared" si="1"/>
        <v>6</v>
      </c>
      <c r="G607" s="34">
        <v>45511.0</v>
      </c>
      <c r="H607" s="36">
        <f t="shared" si="2"/>
        <v>6</v>
      </c>
      <c r="I607" s="35" t="s">
        <v>39</v>
      </c>
      <c r="J607" s="35">
        <v>512.0</v>
      </c>
      <c r="K607" s="48" t="s">
        <v>824</v>
      </c>
      <c r="L607" s="35" t="s">
        <v>54</v>
      </c>
      <c r="M607" s="34">
        <v>45715.0</v>
      </c>
      <c r="N607" s="35" t="s">
        <v>20</v>
      </c>
      <c r="O607" s="35" t="s">
        <v>1007</v>
      </c>
      <c r="P607" s="61"/>
      <c r="Q607" s="61"/>
      <c r="R607" s="61"/>
      <c r="S607" s="61"/>
      <c r="T607" s="61"/>
      <c r="U607" s="80"/>
      <c r="V607" s="80"/>
      <c r="W607" s="80"/>
    </row>
    <row r="608">
      <c r="A608" s="34">
        <v>45705.0</v>
      </c>
      <c r="B608" s="34">
        <v>45716.0</v>
      </c>
      <c r="C608" s="35">
        <v>231417.0</v>
      </c>
      <c r="D608" s="35" t="s">
        <v>134</v>
      </c>
      <c r="E608" s="34">
        <v>45505.0</v>
      </c>
      <c r="F608" s="36">
        <f t="shared" si="1"/>
        <v>6</v>
      </c>
      <c r="G608" s="37">
        <v>45582.0</v>
      </c>
      <c r="H608" s="36">
        <f t="shared" si="2"/>
        <v>4</v>
      </c>
      <c r="I608" s="35" t="s">
        <v>62</v>
      </c>
      <c r="J608" s="35" t="s">
        <v>138</v>
      </c>
      <c r="K608" s="48" t="s">
        <v>829</v>
      </c>
      <c r="L608" s="39"/>
      <c r="M608" s="39"/>
      <c r="N608" s="35" t="s">
        <v>17</v>
      </c>
      <c r="O608" s="39"/>
      <c r="P608" s="61"/>
      <c r="Q608" s="61"/>
      <c r="R608" s="61"/>
      <c r="S608" s="61"/>
      <c r="T608" s="61"/>
      <c r="U608" s="80"/>
      <c r="V608" s="80"/>
      <c r="W608" s="80"/>
    </row>
    <row r="609">
      <c r="A609" s="34">
        <v>45705.0</v>
      </c>
      <c r="B609" s="34">
        <v>45716.0</v>
      </c>
      <c r="C609" s="35">
        <v>231074.0</v>
      </c>
      <c r="D609" s="35" t="s">
        <v>134</v>
      </c>
      <c r="E609" s="34">
        <v>45536.0</v>
      </c>
      <c r="F609" s="36">
        <f t="shared" si="1"/>
        <v>5</v>
      </c>
      <c r="G609" s="37">
        <v>45621.0</v>
      </c>
      <c r="H609" s="36">
        <f t="shared" si="2"/>
        <v>3</v>
      </c>
      <c r="I609" s="35" t="s">
        <v>43</v>
      </c>
      <c r="J609" s="35" t="s">
        <v>138</v>
      </c>
      <c r="K609" s="48" t="s">
        <v>829</v>
      </c>
      <c r="L609" s="39"/>
      <c r="M609" s="39"/>
      <c r="N609" s="35" t="s">
        <v>17</v>
      </c>
      <c r="O609" s="39"/>
      <c r="P609" s="61"/>
      <c r="Q609" s="61"/>
      <c r="R609" s="61"/>
      <c r="S609" s="61"/>
      <c r="T609" s="61"/>
      <c r="U609" s="80"/>
      <c r="V609" s="80"/>
      <c r="W609" s="80"/>
    </row>
    <row r="610">
      <c r="A610" s="34">
        <v>45705.0</v>
      </c>
      <c r="B610" s="34">
        <v>45716.0</v>
      </c>
      <c r="C610" s="35">
        <v>237323.0</v>
      </c>
      <c r="D610" s="35" t="s">
        <v>134</v>
      </c>
      <c r="E610" s="34">
        <v>45536.0</v>
      </c>
      <c r="F610" s="36">
        <f t="shared" si="1"/>
        <v>5</v>
      </c>
      <c r="G610" s="37">
        <v>45644.0</v>
      </c>
      <c r="H610" s="36">
        <f t="shared" si="2"/>
        <v>2</v>
      </c>
      <c r="I610" s="35" t="s">
        <v>49</v>
      </c>
      <c r="J610" s="35" t="s">
        <v>138</v>
      </c>
      <c r="K610" s="48" t="s">
        <v>829</v>
      </c>
      <c r="L610" s="39"/>
      <c r="M610" s="39"/>
      <c r="N610" s="35" t="s">
        <v>17</v>
      </c>
      <c r="O610" s="39"/>
      <c r="P610" s="61"/>
      <c r="Q610" s="61"/>
      <c r="R610" s="61"/>
      <c r="S610" s="61"/>
      <c r="T610" s="61"/>
      <c r="U610" s="80"/>
      <c r="V610" s="80"/>
      <c r="W610" s="80"/>
    </row>
    <row r="611">
      <c r="A611" s="34">
        <v>45705.0</v>
      </c>
      <c r="B611" s="34">
        <v>45716.0</v>
      </c>
      <c r="C611" s="35">
        <v>238055.0</v>
      </c>
      <c r="D611" s="35" t="s">
        <v>134</v>
      </c>
      <c r="E611" s="34">
        <v>45627.0</v>
      </c>
      <c r="F611" s="36">
        <f t="shared" si="1"/>
        <v>2</v>
      </c>
      <c r="G611" s="34">
        <v>45680.0</v>
      </c>
      <c r="H611" s="36">
        <f t="shared" si="2"/>
        <v>1</v>
      </c>
      <c r="I611" s="35" t="s">
        <v>62</v>
      </c>
      <c r="J611" s="35" t="s">
        <v>138</v>
      </c>
      <c r="K611" s="48" t="s">
        <v>829</v>
      </c>
      <c r="L611" s="39"/>
      <c r="M611" s="39"/>
      <c r="N611" s="35" t="s">
        <v>17</v>
      </c>
      <c r="O611" s="39"/>
      <c r="P611" s="61"/>
      <c r="Q611" s="61"/>
      <c r="R611" s="61"/>
      <c r="S611" s="61"/>
      <c r="T611" s="61"/>
      <c r="U611" s="80"/>
      <c r="V611" s="80"/>
      <c r="W611" s="80"/>
    </row>
    <row r="612">
      <c r="A612" s="34">
        <v>45705.0</v>
      </c>
      <c r="B612" s="34">
        <v>45716.0</v>
      </c>
      <c r="C612" s="35">
        <v>242227.0</v>
      </c>
      <c r="D612" s="35" t="s">
        <v>134</v>
      </c>
      <c r="E612" s="34">
        <v>45566.0</v>
      </c>
      <c r="F612" s="36">
        <f t="shared" si="1"/>
        <v>4</v>
      </c>
      <c r="G612" s="34">
        <v>45695.0</v>
      </c>
      <c r="H612" s="36">
        <f t="shared" si="2"/>
        <v>0</v>
      </c>
      <c r="I612" s="35" t="s">
        <v>43</v>
      </c>
      <c r="J612" s="35" t="s">
        <v>138</v>
      </c>
      <c r="K612" s="48" t="s">
        <v>829</v>
      </c>
      <c r="L612" s="39"/>
      <c r="M612" s="39"/>
      <c r="N612" s="35" t="s">
        <v>17</v>
      </c>
      <c r="O612" s="39"/>
      <c r="P612" s="61"/>
      <c r="Q612" s="61"/>
      <c r="R612" s="61"/>
      <c r="S612" s="61"/>
      <c r="T612" s="61"/>
      <c r="U612" s="80"/>
      <c r="V612" s="80"/>
      <c r="W612" s="80"/>
    </row>
    <row r="613">
      <c r="A613" s="34">
        <v>45705.0</v>
      </c>
      <c r="B613" s="34">
        <v>45716.0</v>
      </c>
      <c r="C613" s="35">
        <v>91806.0</v>
      </c>
      <c r="D613" s="35"/>
      <c r="E613" s="34">
        <v>44197.0</v>
      </c>
      <c r="F613" s="36">
        <f t="shared" si="1"/>
        <v>49</v>
      </c>
      <c r="G613" s="34">
        <v>44368.0</v>
      </c>
      <c r="H613" s="36">
        <f t="shared" si="2"/>
        <v>44</v>
      </c>
      <c r="I613" s="35" t="s">
        <v>139</v>
      </c>
      <c r="J613" s="35">
        <v>707.0</v>
      </c>
      <c r="K613" s="48" t="s">
        <v>829</v>
      </c>
      <c r="L613" s="39"/>
      <c r="M613" s="34">
        <v>45670.0</v>
      </c>
      <c r="N613" s="35" t="s">
        <v>17</v>
      </c>
      <c r="O613" s="39"/>
      <c r="P613" s="61"/>
      <c r="Q613" s="61"/>
      <c r="R613" s="61"/>
      <c r="S613" s="61"/>
      <c r="T613" s="61"/>
      <c r="U613" s="80"/>
      <c r="V613" s="80"/>
      <c r="W613" s="80"/>
    </row>
    <row r="614">
      <c r="A614" s="34">
        <v>45705.0</v>
      </c>
      <c r="B614" s="34">
        <v>45716.0</v>
      </c>
      <c r="C614" s="35">
        <v>67389.0</v>
      </c>
      <c r="D614" s="35"/>
      <c r="E614" s="34">
        <v>44105.0</v>
      </c>
      <c r="F614" s="36">
        <f t="shared" si="1"/>
        <v>52</v>
      </c>
      <c r="G614" s="37">
        <v>44118.0</v>
      </c>
      <c r="H614" s="36">
        <f t="shared" si="2"/>
        <v>52</v>
      </c>
      <c r="I614" s="35" t="s">
        <v>139</v>
      </c>
      <c r="J614" s="35" t="s">
        <v>31</v>
      </c>
      <c r="K614" s="48" t="s">
        <v>829</v>
      </c>
      <c r="L614" s="39"/>
      <c r="M614" s="39"/>
      <c r="N614" s="35" t="s">
        <v>17</v>
      </c>
      <c r="O614" s="39"/>
      <c r="P614" s="61"/>
      <c r="Q614" s="61"/>
      <c r="R614" s="61"/>
      <c r="S614" s="61"/>
      <c r="T614" s="61"/>
      <c r="U614" s="80"/>
      <c r="V614" s="80"/>
      <c r="W614" s="80"/>
    </row>
    <row r="615">
      <c r="A615" s="34">
        <v>45705.0</v>
      </c>
      <c r="B615" s="34">
        <v>45716.0</v>
      </c>
      <c r="C615" s="35">
        <v>107340.0</v>
      </c>
      <c r="D615" s="35"/>
      <c r="E615" s="34">
        <v>43739.0</v>
      </c>
      <c r="F615" s="36">
        <f t="shared" si="1"/>
        <v>64</v>
      </c>
      <c r="G615" s="34">
        <v>44642.0</v>
      </c>
      <c r="H615" s="36">
        <f t="shared" si="2"/>
        <v>35</v>
      </c>
      <c r="I615" s="35" t="s">
        <v>139</v>
      </c>
      <c r="J615" s="35" t="s">
        <v>1008</v>
      </c>
      <c r="K615" s="48" t="s">
        <v>829</v>
      </c>
      <c r="L615" s="39"/>
      <c r="M615" s="34">
        <v>45604.0</v>
      </c>
      <c r="N615" s="35" t="s">
        <v>17</v>
      </c>
      <c r="O615" s="39"/>
      <c r="P615" s="61"/>
      <c r="Q615" s="61"/>
      <c r="R615" s="61"/>
      <c r="S615" s="61"/>
      <c r="T615" s="61"/>
      <c r="U615" s="80"/>
      <c r="V615" s="80"/>
      <c r="W615" s="80"/>
    </row>
    <row r="616">
      <c r="A616" s="34">
        <v>45705.0</v>
      </c>
      <c r="B616" s="34">
        <v>45716.0</v>
      </c>
      <c r="C616" s="35">
        <v>4236.0</v>
      </c>
      <c r="D616" s="35"/>
      <c r="E616" s="34">
        <v>43160.0</v>
      </c>
      <c r="F616" s="36">
        <f t="shared" si="1"/>
        <v>83</v>
      </c>
      <c r="G616" s="34">
        <v>43283.0</v>
      </c>
      <c r="H616" s="36">
        <f t="shared" si="2"/>
        <v>79</v>
      </c>
      <c r="I616" s="35" t="s">
        <v>1009</v>
      </c>
      <c r="J616" s="35" t="s">
        <v>31</v>
      </c>
      <c r="K616" s="48" t="s">
        <v>829</v>
      </c>
      <c r="L616" s="39"/>
      <c r="M616" s="39"/>
      <c r="N616" s="35" t="s">
        <v>17</v>
      </c>
      <c r="O616" s="39"/>
      <c r="P616" s="61"/>
      <c r="Q616" s="61"/>
      <c r="R616" s="61"/>
      <c r="S616" s="61"/>
      <c r="T616" s="61"/>
      <c r="U616" s="80"/>
      <c r="V616" s="80"/>
      <c r="W616" s="80"/>
    </row>
    <row r="617">
      <c r="A617" s="34">
        <v>45705.0</v>
      </c>
      <c r="B617" s="34">
        <v>45716.0</v>
      </c>
      <c r="C617" s="35">
        <v>13954.0</v>
      </c>
      <c r="D617" s="35"/>
      <c r="E617" s="34">
        <v>43586.0</v>
      </c>
      <c r="F617" s="36">
        <f t="shared" si="1"/>
        <v>69</v>
      </c>
      <c r="G617" s="34">
        <v>43642.0</v>
      </c>
      <c r="H617" s="36">
        <f t="shared" si="2"/>
        <v>68</v>
      </c>
      <c r="I617" s="35" t="s">
        <v>49</v>
      </c>
      <c r="J617" s="35" t="s">
        <v>31</v>
      </c>
      <c r="K617" s="48" t="s">
        <v>829</v>
      </c>
      <c r="L617" s="39"/>
      <c r="M617" s="39"/>
      <c r="N617" s="35" t="s">
        <v>17</v>
      </c>
      <c r="O617" s="39"/>
      <c r="P617" s="61"/>
      <c r="Q617" s="61"/>
      <c r="R617" s="61"/>
      <c r="S617" s="61"/>
      <c r="T617" s="61"/>
      <c r="U617" s="80"/>
      <c r="V617" s="80"/>
      <c r="W617" s="80"/>
    </row>
    <row r="618">
      <c r="A618" s="34">
        <v>45705.0</v>
      </c>
      <c r="B618" s="34">
        <v>45716.0</v>
      </c>
      <c r="C618" s="35">
        <v>8103.0</v>
      </c>
      <c r="D618" s="35"/>
      <c r="E618" s="34">
        <v>43274.0</v>
      </c>
      <c r="F618" s="36">
        <f t="shared" si="1"/>
        <v>80</v>
      </c>
      <c r="G618" s="34">
        <v>43475.0</v>
      </c>
      <c r="H618" s="36">
        <f t="shared" si="2"/>
        <v>73</v>
      </c>
      <c r="I618" s="35" t="s">
        <v>265</v>
      </c>
      <c r="J618" s="35" t="s">
        <v>31</v>
      </c>
      <c r="K618" s="48" t="s">
        <v>829</v>
      </c>
      <c r="L618" s="39"/>
      <c r="M618" s="39"/>
      <c r="N618" s="35" t="s">
        <v>17</v>
      </c>
      <c r="O618" s="39"/>
      <c r="P618" s="61"/>
      <c r="Q618" s="61"/>
      <c r="R618" s="61"/>
      <c r="S618" s="61"/>
      <c r="T618" s="61"/>
      <c r="U618" s="80"/>
      <c r="V618" s="80"/>
      <c r="W618" s="80"/>
    </row>
    <row r="619">
      <c r="A619" s="34">
        <v>45705.0</v>
      </c>
      <c r="B619" s="34">
        <v>45716.0</v>
      </c>
      <c r="C619" s="35">
        <v>7666.0</v>
      </c>
      <c r="D619" s="35"/>
      <c r="E619" s="34">
        <v>43322.0</v>
      </c>
      <c r="F619" s="36">
        <f t="shared" si="1"/>
        <v>78</v>
      </c>
      <c r="G619" s="37">
        <v>43427.0</v>
      </c>
      <c r="H619" s="36">
        <f t="shared" si="2"/>
        <v>75</v>
      </c>
      <c r="I619" s="35" t="s">
        <v>262</v>
      </c>
      <c r="J619" s="35" t="s">
        <v>31</v>
      </c>
      <c r="K619" s="48" t="s">
        <v>829</v>
      </c>
      <c r="L619" s="39"/>
      <c r="M619" s="39"/>
      <c r="N619" s="35" t="s">
        <v>17</v>
      </c>
      <c r="O619" s="39"/>
      <c r="P619" s="61"/>
      <c r="Q619" s="61"/>
      <c r="R619" s="61"/>
      <c r="S619" s="61"/>
      <c r="T619" s="61"/>
      <c r="U619" s="80"/>
      <c r="V619" s="80"/>
      <c r="W619" s="80"/>
    </row>
    <row r="620">
      <c r="A620" s="34">
        <v>45705.0</v>
      </c>
      <c r="B620" s="34">
        <v>45716.0</v>
      </c>
      <c r="C620" s="35">
        <v>9501.0</v>
      </c>
      <c r="D620" s="35"/>
      <c r="E620" s="37">
        <v>43383.0</v>
      </c>
      <c r="F620" s="36">
        <f t="shared" si="1"/>
        <v>76</v>
      </c>
      <c r="G620" s="34">
        <v>43530.0</v>
      </c>
      <c r="H620" s="36">
        <f t="shared" si="2"/>
        <v>71</v>
      </c>
      <c r="I620" s="35" t="s">
        <v>39</v>
      </c>
      <c r="J620" s="35" t="s">
        <v>31</v>
      </c>
      <c r="K620" s="48" t="s">
        <v>829</v>
      </c>
      <c r="L620" s="39"/>
      <c r="M620" s="39"/>
      <c r="N620" s="35" t="s">
        <v>17</v>
      </c>
      <c r="O620" s="39"/>
      <c r="P620" s="61"/>
      <c r="Q620" s="61"/>
      <c r="R620" s="61"/>
      <c r="S620" s="61"/>
      <c r="T620" s="61"/>
      <c r="U620" s="80"/>
      <c r="V620" s="80"/>
      <c r="W620" s="80"/>
    </row>
    <row r="621">
      <c r="A621" s="34">
        <v>45705.0</v>
      </c>
      <c r="B621" s="34">
        <v>45716.0</v>
      </c>
      <c r="C621" s="35">
        <v>13371.0</v>
      </c>
      <c r="D621" s="35"/>
      <c r="E621" s="34">
        <v>43466.0</v>
      </c>
      <c r="F621" s="36">
        <f t="shared" si="1"/>
        <v>73</v>
      </c>
      <c r="G621" s="34">
        <v>43615.0</v>
      </c>
      <c r="H621" s="36">
        <f t="shared" si="2"/>
        <v>68</v>
      </c>
      <c r="I621" s="35" t="s">
        <v>265</v>
      </c>
      <c r="J621" s="35" t="s">
        <v>31</v>
      </c>
      <c r="K621" s="48" t="s">
        <v>829</v>
      </c>
      <c r="L621" s="39"/>
      <c r="M621" s="39"/>
      <c r="N621" s="35" t="s">
        <v>17</v>
      </c>
      <c r="O621" s="39"/>
      <c r="P621" s="61"/>
      <c r="Q621" s="61"/>
      <c r="R621" s="61"/>
      <c r="S621" s="61"/>
      <c r="T621" s="61"/>
      <c r="U621" s="80"/>
      <c r="V621" s="80"/>
      <c r="W621" s="80"/>
    </row>
    <row r="622">
      <c r="A622" s="34">
        <v>45705.0</v>
      </c>
      <c r="B622" s="34">
        <v>45716.0</v>
      </c>
      <c r="C622" s="35">
        <v>4099.0</v>
      </c>
      <c r="D622" s="35"/>
      <c r="E622" s="34">
        <v>43250.0</v>
      </c>
      <c r="F622" s="36">
        <f t="shared" si="1"/>
        <v>80</v>
      </c>
      <c r="G622" s="34">
        <v>43324.0</v>
      </c>
      <c r="H622" s="36">
        <f t="shared" si="2"/>
        <v>78</v>
      </c>
      <c r="I622" s="35" t="s">
        <v>187</v>
      </c>
      <c r="J622" s="35" t="s">
        <v>31</v>
      </c>
      <c r="K622" s="48" t="s">
        <v>829</v>
      </c>
      <c r="L622" s="39"/>
      <c r="M622" s="39"/>
      <c r="N622" s="35" t="s">
        <v>17</v>
      </c>
      <c r="O622" s="39"/>
      <c r="P622" s="61"/>
      <c r="Q622" s="61"/>
      <c r="R622" s="61"/>
      <c r="S622" s="61"/>
      <c r="T622" s="61"/>
      <c r="U622" s="80"/>
      <c r="V622" s="80"/>
      <c r="W622" s="80"/>
    </row>
    <row r="623">
      <c r="A623" s="34">
        <v>45705.0</v>
      </c>
      <c r="B623" s="34">
        <v>45716.0</v>
      </c>
      <c r="C623" s="35">
        <v>6142.0</v>
      </c>
      <c r="D623" s="35"/>
      <c r="E623" s="34">
        <v>43263.0</v>
      </c>
      <c r="F623" s="36">
        <f t="shared" si="1"/>
        <v>80</v>
      </c>
      <c r="G623" s="34">
        <v>43409.0</v>
      </c>
      <c r="H623" s="36">
        <f t="shared" si="2"/>
        <v>75</v>
      </c>
      <c r="I623" s="35" t="s">
        <v>62</v>
      </c>
      <c r="J623" s="35" t="s">
        <v>31</v>
      </c>
      <c r="K623" s="48" t="s">
        <v>829</v>
      </c>
      <c r="L623" s="39"/>
      <c r="M623" s="39"/>
      <c r="N623" s="35" t="s">
        <v>17</v>
      </c>
      <c r="O623" s="39"/>
      <c r="P623" s="61"/>
      <c r="Q623" s="61"/>
      <c r="R623" s="61"/>
      <c r="S623" s="61"/>
      <c r="T623" s="61"/>
      <c r="U623" s="80"/>
      <c r="V623" s="80"/>
      <c r="W623" s="80"/>
    </row>
    <row r="624">
      <c r="A624" s="34">
        <v>45705.0</v>
      </c>
      <c r="B624" s="34">
        <v>45716.0</v>
      </c>
      <c r="C624" s="35">
        <v>10390.0</v>
      </c>
      <c r="D624" s="35"/>
      <c r="E624" s="34">
        <v>43543.0</v>
      </c>
      <c r="F624" s="36">
        <f t="shared" si="1"/>
        <v>71</v>
      </c>
      <c r="G624" s="34">
        <v>43439.0</v>
      </c>
      <c r="H624" s="36">
        <f t="shared" si="2"/>
        <v>74</v>
      </c>
      <c r="I624" s="35" t="s">
        <v>139</v>
      </c>
      <c r="J624" s="35" t="s">
        <v>31</v>
      </c>
      <c r="K624" s="48" t="s">
        <v>829</v>
      </c>
      <c r="L624" s="39"/>
      <c r="M624" s="39"/>
      <c r="N624" s="35" t="s">
        <v>17</v>
      </c>
      <c r="O624" s="39"/>
      <c r="P624" s="61"/>
      <c r="Q624" s="61"/>
      <c r="R624" s="61"/>
      <c r="S624" s="61"/>
      <c r="T624" s="61"/>
      <c r="U624" s="80"/>
      <c r="V624" s="80"/>
      <c r="W624" s="80"/>
    </row>
    <row r="625">
      <c r="A625" s="34">
        <v>45705.0</v>
      </c>
      <c r="B625" s="34">
        <v>45716.0</v>
      </c>
      <c r="C625" s="35">
        <v>4905.0</v>
      </c>
      <c r="D625" s="35"/>
      <c r="E625" s="34">
        <v>43304.0</v>
      </c>
      <c r="F625" s="36">
        <f t="shared" si="1"/>
        <v>79</v>
      </c>
      <c r="G625" s="37">
        <v>43403.0</v>
      </c>
      <c r="H625" s="36">
        <f t="shared" si="2"/>
        <v>75</v>
      </c>
      <c r="I625" s="35" t="s">
        <v>49</v>
      </c>
      <c r="J625" s="35" t="s">
        <v>31</v>
      </c>
      <c r="K625" s="48" t="s">
        <v>829</v>
      </c>
      <c r="L625" s="39"/>
      <c r="M625" s="39"/>
      <c r="N625" s="35" t="s">
        <v>17</v>
      </c>
      <c r="O625" s="39"/>
      <c r="P625" s="61"/>
      <c r="Q625" s="61"/>
      <c r="R625" s="61"/>
      <c r="S625" s="61"/>
      <c r="T625" s="61"/>
      <c r="U625" s="80"/>
      <c r="V625" s="80"/>
      <c r="W625" s="80"/>
    </row>
    <row r="626">
      <c r="A626" s="34">
        <v>45705.0</v>
      </c>
      <c r="B626" s="34">
        <v>45716.0</v>
      </c>
      <c r="C626" s="35">
        <v>13676.0</v>
      </c>
      <c r="D626" s="35"/>
      <c r="E626" s="34">
        <v>43269.0</v>
      </c>
      <c r="F626" s="36">
        <f t="shared" si="1"/>
        <v>80</v>
      </c>
      <c r="G626" s="34">
        <v>43622.0</v>
      </c>
      <c r="H626" s="36">
        <f t="shared" si="2"/>
        <v>68</v>
      </c>
      <c r="I626" s="35" t="s">
        <v>49</v>
      </c>
      <c r="J626" s="35" t="s">
        <v>31</v>
      </c>
      <c r="K626" s="48" t="s">
        <v>829</v>
      </c>
      <c r="L626" s="39"/>
      <c r="M626" s="39"/>
      <c r="N626" s="35" t="s">
        <v>17</v>
      </c>
      <c r="O626" s="39"/>
      <c r="P626" s="61"/>
      <c r="Q626" s="61"/>
      <c r="R626" s="61"/>
      <c r="S626" s="61"/>
      <c r="T626" s="61"/>
      <c r="U626" s="80"/>
      <c r="V626" s="80"/>
      <c r="W626" s="80"/>
    </row>
    <row r="627">
      <c r="A627" s="34">
        <v>45705.0</v>
      </c>
      <c r="B627" s="34">
        <v>45716.0</v>
      </c>
      <c r="C627" s="35">
        <v>175520.0</v>
      </c>
      <c r="D627" s="35"/>
      <c r="E627" s="34">
        <v>44713.0</v>
      </c>
      <c r="F627" s="36">
        <f t="shared" si="1"/>
        <v>32</v>
      </c>
      <c r="G627" s="34">
        <v>45098.0</v>
      </c>
      <c r="H627" s="36">
        <f t="shared" si="2"/>
        <v>20</v>
      </c>
      <c r="I627" s="35" t="s">
        <v>46</v>
      </c>
      <c r="J627" s="35" t="s">
        <v>1010</v>
      </c>
      <c r="K627" s="48" t="s">
        <v>829</v>
      </c>
      <c r="L627" s="39"/>
      <c r="M627" s="39"/>
      <c r="N627" s="35" t="s">
        <v>17</v>
      </c>
      <c r="O627" s="39"/>
      <c r="P627" s="61"/>
      <c r="Q627" s="61"/>
      <c r="R627" s="61"/>
      <c r="S627" s="61"/>
      <c r="T627" s="61"/>
      <c r="U627" s="80"/>
      <c r="V627" s="80"/>
      <c r="W627" s="80"/>
    </row>
    <row r="628">
      <c r="A628" s="34">
        <v>45705.0</v>
      </c>
      <c r="B628" s="34">
        <v>45716.0</v>
      </c>
      <c r="C628" s="35">
        <v>111441.0</v>
      </c>
      <c r="D628" s="35"/>
      <c r="E628" s="34">
        <v>44228.0</v>
      </c>
      <c r="F628" s="36">
        <f t="shared" si="1"/>
        <v>48</v>
      </c>
      <c r="G628" s="34">
        <v>44571.0</v>
      </c>
      <c r="H628" s="36">
        <f t="shared" si="2"/>
        <v>37</v>
      </c>
      <c r="I628" s="35" t="s">
        <v>49</v>
      </c>
      <c r="J628" s="35" t="s">
        <v>138</v>
      </c>
      <c r="K628" s="48" t="s">
        <v>829</v>
      </c>
      <c r="L628" s="39"/>
      <c r="M628" s="39"/>
      <c r="N628" s="35" t="s">
        <v>17</v>
      </c>
      <c r="O628" s="39"/>
      <c r="P628" s="61"/>
      <c r="Q628" s="61"/>
      <c r="R628" s="61"/>
      <c r="S628" s="61"/>
      <c r="T628" s="61"/>
      <c r="U628" s="80"/>
      <c r="V628" s="80"/>
      <c r="W628" s="80"/>
    </row>
    <row r="629">
      <c r="A629" s="34">
        <v>45705.0</v>
      </c>
      <c r="B629" s="34">
        <v>45709.0</v>
      </c>
      <c r="C629" s="35">
        <v>132788.0</v>
      </c>
      <c r="D629" s="35"/>
      <c r="E629" s="34">
        <v>44743.0</v>
      </c>
      <c r="F629" s="36">
        <f t="shared" si="1"/>
        <v>31</v>
      </c>
      <c r="G629" s="34">
        <v>44725.0</v>
      </c>
      <c r="H629" s="36">
        <f t="shared" si="2"/>
        <v>32</v>
      </c>
      <c r="I629" s="35" t="s">
        <v>43</v>
      </c>
      <c r="J629" s="35">
        <v>304.0</v>
      </c>
      <c r="K629" s="48" t="s">
        <v>829</v>
      </c>
      <c r="L629" s="35" t="s">
        <v>54</v>
      </c>
      <c r="M629" s="34">
        <v>45709.0</v>
      </c>
      <c r="N629" s="35" t="s">
        <v>20</v>
      </c>
      <c r="O629" s="39"/>
      <c r="P629" s="61"/>
      <c r="Q629" s="61"/>
      <c r="R629" s="61"/>
      <c r="S629" s="61"/>
      <c r="T629" s="61"/>
      <c r="U629" s="80"/>
      <c r="V629" s="80"/>
      <c r="W629" s="80"/>
    </row>
    <row r="630">
      <c r="A630" s="34">
        <v>45705.0</v>
      </c>
      <c r="B630" s="34">
        <v>45716.0</v>
      </c>
      <c r="C630" s="35">
        <v>235808.0</v>
      </c>
      <c r="D630" s="35"/>
      <c r="E630" s="34">
        <v>45627.0</v>
      </c>
      <c r="F630" s="36">
        <f t="shared" si="1"/>
        <v>2</v>
      </c>
      <c r="G630" s="37">
        <v>45656.0</v>
      </c>
      <c r="H630" s="36">
        <f t="shared" si="2"/>
        <v>1</v>
      </c>
      <c r="I630" s="35" t="s">
        <v>46</v>
      </c>
      <c r="J630" s="35" t="s">
        <v>138</v>
      </c>
      <c r="K630" s="48" t="s">
        <v>829</v>
      </c>
      <c r="L630" s="39"/>
      <c r="M630" s="39"/>
      <c r="N630" s="35" t="s">
        <v>17</v>
      </c>
      <c r="O630" s="39"/>
      <c r="P630" s="61"/>
      <c r="Q630" s="61"/>
      <c r="R630" s="61"/>
      <c r="S630" s="61"/>
      <c r="T630" s="61"/>
      <c r="U630" s="80"/>
      <c r="V630" s="80"/>
      <c r="W630" s="80"/>
    </row>
    <row r="631">
      <c r="A631" s="34">
        <v>45705.0</v>
      </c>
      <c r="B631" s="34">
        <v>45716.0</v>
      </c>
      <c r="C631" s="35">
        <v>181827.0</v>
      </c>
      <c r="D631" s="35"/>
      <c r="E631" s="34">
        <v>45108.0</v>
      </c>
      <c r="F631" s="36">
        <f t="shared" si="1"/>
        <v>19</v>
      </c>
      <c r="G631" s="34">
        <v>45148.0</v>
      </c>
      <c r="H631" s="36">
        <f t="shared" si="2"/>
        <v>18</v>
      </c>
      <c r="I631" s="35" t="s">
        <v>46</v>
      </c>
      <c r="J631" s="35" t="s">
        <v>1011</v>
      </c>
      <c r="K631" s="48" t="s">
        <v>829</v>
      </c>
      <c r="L631" s="39"/>
      <c r="M631" s="39"/>
      <c r="N631" s="35" t="s">
        <v>17</v>
      </c>
      <c r="O631" s="39"/>
      <c r="P631" s="61"/>
      <c r="Q631" s="61"/>
      <c r="R631" s="61"/>
      <c r="S631" s="61"/>
      <c r="T631" s="61"/>
      <c r="U631" s="80"/>
      <c r="V631" s="80"/>
      <c r="W631" s="80"/>
    </row>
    <row r="632">
      <c r="A632" s="34">
        <v>45705.0</v>
      </c>
      <c r="B632" s="34">
        <v>45716.0</v>
      </c>
      <c r="C632" s="35">
        <v>199008.0</v>
      </c>
      <c r="D632" s="35"/>
      <c r="E632" s="34">
        <v>45261.0</v>
      </c>
      <c r="F632" s="36">
        <f t="shared" si="1"/>
        <v>14</v>
      </c>
      <c r="G632" s="34">
        <v>45308.0</v>
      </c>
      <c r="H632" s="36">
        <f t="shared" si="2"/>
        <v>13</v>
      </c>
      <c r="I632" s="35" t="s">
        <v>49</v>
      </c>
      <c r="J632" s="35" t="s">
        <v>31</v>
      </c>
      <c r="K632" s="48" t="s">
        <v>829</v>
      </c>
      <c r="L632" s="39"/>
      <c r="M632" s="37">
        <v>46003.0</v>
      </c>
      <c r="N632" s="35" t="s">
        <v>17</v>
      </c>
      <c r="O632" s="39"/>
      <c r="P632" s="61"/>
      <c r="Q632" s="61"/>
      <c r="R632" s="61"/>
      <c r="S632" s="61"/>
      <c r="T632" s="61"/>
      <c r="U632" s="80"/>
      <c r="V632" s="80"/>
      <c r="W632" s="80"/>
    </row>
    <row r="633">
      <c r="A633" s="34">
        <v>45712.0</v>
      </c>
      <c r="B633" s="34">
        <v>45716.0</v>
      </c>
      <c r="C633" s="35">
        <v>227983.0</v>
      </c>
      <c r="D633" s="35"/>
      <c r="E633" s="34">
        <v>45505.0</v>
      </c>
      <c r="F633" s="36">
        <f t="shared" si="1"/>
        <v>6</v>
      </c>
      <c r="G633" s="34">
        <v>45551.0</v>
      </c>
      <c r="H633" s="36">
        <f t="shared" si="2"/>
        <v>5</v>
      </c>
      <c r="I633" s="35" t="s">
        <v>46</v>
      </c>
      <c r="J633" s="35" t="s">
        <v>138</v>
      </c>
      <c r="K633" s="48">
        <v>4000.0</v>
      </c>
      <c r="L633" s="39"/>
      <c r="M633" s="39"/>
      <c r="N633" s="35" t="s">
        <v>18</v>
      </c>
      <c r="O633" s="39"/>
      <c r="P633" s="61"/>
      <c r="Q633" s="61"/>
      <c r="R633" s="61"/>
      <c r="S633" s="61"/>
      <c r="T633" s="61"/>
      <c r="U633" s="80"/>
      <c r="V633" s="80"/>
      <c r="W633" s="80"/>
    </row>
    <row r="634">
      <c r="A634" s="34">
        <v>45705.0</v>
      </c>
      <c r="B634" s="34">
        <v>45716.0</v>
      </c>
      <c r="C634" s="35">
        <v>179302.0</v>
      </c>
      <c r="D634" s="35"/>
      <c r="E634" s="34">
        <v>45017.0</v>
      </c>
      <c r="F634" s="36">
        <f t="shared" si="1"/>
        <v>22</v>
      </c>
      <c r="G634" s="34">
        <v>45127.0</v>
      </c>
      <c r="H634" s="36">
        <f t="shared" si="2"/>
        <v>19</v>
      </c>
      <c r="I634" s="35" t="s">
        <v>43</v>
      </c>
      <c r="J634" s="35" t="s">
        <v>138</v>
      </c>
      <c r="K634" s="48" t="s">
        <v>829</v>
      </c>
      <c r="L634" s="39"/>
      <c r="M634" s="39"/>
      <c r="N634" s="35" t="s">
        <v>17</v>
      </c>
      <c r="O634" s="39"/>
      <c r="P634" s="61"/>
      <c r="Q634" s="61"/>
      <c r="R634" s="61"/>
      <c r="S634" s="61"/>
      <c r="T634" s="61"/>
      <c r="U634" s="80"/>
      <c r="V634" s="80"/>
      <c r="W634" s="80"/>
    </row>
    <row r="635">
      <c r="A635" s="34">
        <v>45705.0</v>
      </c>
      <c r="B635" s="34">
        <v>45716.0</v>
      </c>
      <c r="C635" s="35">
        <v>101005.0</v>
      </c>
      <c r="D635" s="35"/>
      <c r="E635" s="34">
        <v>44409.0</v>
      </c>
      <c r="F635" s="36">
        <f t="shared" si="1"/>
        <v>42</v>
      </c>
      <c r="G635" s="34">
        <v>44463.0</v>
      </c>
      <c r="H635" s="36">
        <f t="shared" si="2"/>
        <v>41</v>
      </c>
      <c r="I635" s="35" t="s">
        <v>46</v>
      </c>
      <c r="J635" s="35" t="s">
        <v>138</v>
      </c>
      <c r="K635" s="48" t="s">
        <v>829</v>
      </c>
      <c r="L635" s="39"/>
      <c r="M635" s="39"/>
      <c r="N635" s="35" t="s">
        <v>17</v>
      </c>
      <c r="O635" s="39"/>
      <c r="P635" s="61"/>
      <c r="Q635" s="61"/>
      <c r="R635" s="61"/>
      <c r="S635" s="61"/>
      <c r="T635" s="61"/>
      <c r="U635" s="80"/>
      <c r="V635" s="80"/>
      <c r="W635" s="80"/>
    </row>
    <row r="636">
      <c r="A636" s="34">
        <v>45705.0</v>
      </c>
      <c r="B636" s="34">
        <v>45716.0</v>
      </c>
      <c r="C636" s="35">
        <v>223892.0</v>
      </c>
      <c r="D636" s="35"/>
      <c r="E636" s="34">
        <v>44927.0</v>
      </c>
      <c r="F636" s="36">
        <f t="shared" si="1"/>
        <v>25</v>
      </c>
      <c r="G636" s="34">
        <v>45509.0</v>
      </c>
      <c r="H636" s="36">
        <f t="shared" si="2"/>
        <v>6</v>
      </c>
      <c r="I636" s="35" t="s">
        <v>49</v>
      </c>
      <c r="J636" s="35" t="s">
        <v>138</v>
      </c>
      <c r="K636" s="48" t="s">
        <v>829</v>
      </c>
      <c r="L636" s="39"/>
      <c r="M636" s="34">
        <v>45995.0</v>
      </c>
      <c r="N636" s="35" t="s">
        <v>17</v>
      </c>
      <c r="O636" s="39"/>
      <c r="P636" s="61"/>
      <c r="Q636" s="61"/>
      <c r="R636" s="61"/>
      <c r="S636" s="61"/>
      <c r="T636" s="61"/>
      <c r="U636" s="80"/>
      <c r="V636" s="80"/>
      <c r="W636" s="80"/>
    </row>
    <row r="637">
      <c r="A637" s="34">
        <v>45705.0</v>
      </c>
      <c r="B637" s="34">
        <v>45716.0</v>
      </c>
      <c r="C637" s="35">
        <v>242219.0</v>
      </c>
      <c r="D637" s="35"/>
      <c r="E637" s="34">
        <v>45383.0</v>
      </c>
      <c r="F637" s="36">
        <f t="shared" si="1"/>
        <v>10</v>
      </c>
      <c r="G637" s="34">
        <v>45698.0</v>
      </c>
      <c r="H637" s="36">
        <f t="shared" si="2"/>
        <v>0</v>
      </c>
      <c r="I637" s="35" t="s">
        <v>49</v>
      </c>
      <c r="J637" s="35" t="s">
        <v>138</v>
      </c>
      <c r="K637" s="48" t="s">
        <v>829</v>
      </c>
      <c r="L637" s="39"/>
      <c r="M637" s="39"/>
      <c r="N637" s="35" t="s">
        <v>17</v>
      </c>
      <c r="O637" s="39"/>
      <c r="P637" s="61"/>
      <c r="Q637" s="61"/>
      <c r="R637" s="61"/>
      <c r="S637" s="61"/>
      <c r="T637" s="61"/>
      <c r="U637" s="80"/>
      <c r="V637" s="80"/>
      <c r="W637" s="80"/>
    </row>
    <row r="638">
      <c r="A638" s="34">
        <v>45705.0</v>
      </c>
      <c r="B638" s="34">
        <v>45716.0</v>
      </c>
      <c r="C638" s="35">
        <v>233799.0</v>
      </c>
      <c r="D638" s="35"/>
      <c r="E638" s="34">
        <v>45566.0</v>
      </c>
      <c r="F638" s="36">
        <f t="shared" si="1"/>
        <v>4</v>
      </c>
      <c r="G638" s="37">
        <v>45636.0</v>
      </c>
      <c r="H638" s="36">
        <f t="shared" si="2"/>
        <v>2</v>
      </c>
      <c r="I638" s="35" t="s">
        <v>49</v>
      </c>
      <c r="J638" s="35" t="s">
        <v>138</v>
      </c>
      <c r="K638" s="48" t="s">
        <v>829</v>
      </c>
      <c r="L638" s="39"/>
      <c r="M638" s="39"/>
      <c r="N638" s="35" t="s">
        <v>17</v>
      </c>
      <c r="O638" s="39"/>
      <c r="P638" s="61"/>
      <c r="Q638" s="61"/>
      <c r="R638" s="61"/>
      <c r="S638" s="61"/>
      <c r="T638" s="61"/>
      <c r="U638" s="80"/>
      <c r="V638" s="80"/>
      <c r="W638" s="80"/>
    </row>
    <row r="639">
      <c r="A639" s="34">
        <v>45705.0</v>
      </c>
      <c r="B639" s="34">
        <v>45716.0</v>
      </c>
      <c r="C639" s="35">
        <v>82406.0</v>
      </c>
      <c r="D639" s="35"/>
      <c r="E639" s="34">
        <v>44166.0</v>
      </c>
      <c r="F639" s="36">
        <f t="shared" si="1"/>
        <v>50</v>
      </c>
      <c r="G639" s="34">
        <v>44298.0</v>
      </c>
      <c r="H639" s="36">
        <f t="shared" si="2"/>
        <v>46</v>
      </c>
      <c r="I639" s="35" t="s">
        <v>49</v>
      </c>
      <c r="J639" s="35" t="s">
        <v>31</v>
      </c>
      <c r="K639" s="48" t="s">
        <v>829</v>
      </c>
      <c r="L639" s="39"/>
      <c r="M639" s="34">
        <v>45471.0</v>
      </c>
      <c r="N639" s="35" t="s">
        <v>17</v>
      </c>
      <c r="O639" s="39"/>
      <c r="P639" s="61"/>
      <c r="Q639" s="61"/>
      <c r="R639" s="61"/>
      <c r="S639" s="61"/>
      <c r="T639" s="61"/>
      <c r="U639" s="80"/>
      <c r="V639" s="80"/>
      <c r="W639" s="80"/>
    </row>
    <row r="640">
      <c r="A640" s="34">
        <v>45705.0</v>
      </c>
      <c r="B640" s="34">
        <v>45716.0</v>
      </c>
      <c r="C640" s="35">
        <v>242641.0</v>
      </c>
      <c r="D640" s="35"/>
      <c r="E640" s="34">
        <v>45689.0</v>
      </c>
      <c r="F640" s="36">
        <f t="shared" si="1"/>
        <v>0</v>
      </c>
      <c r="G640" s="34">
        <v>45333.0</v>
      </c>
      <c r="H640" s="36">
        <f t="shared" si="2"/>
        <v>12</v>
      </c>
      <c r="I640" s="35" t="s">
        <v>49</v>
      </c>
      <c r="J640" s="35" t="s">
        <v>138</v>
      </c>
      <c r="K640" s="48" t="s">
        <v>829</v>
      </c>
      <c r="L640" s="39"/>
      <c r="M640" s="39"/>
      <c r="N640" s="35" t="s">
        <v>17</v>
      </c>
      <c r="O640" s="39"/>
      <c r="P640" s="61"/>
      <c r="Q640" s="61"/>
      <c r="R640" s="61"/>
      <c r="S640" s="61"/>
      <c r="T640" s="61"/>
      <c r="U640" s="80"/>
      <c r="V640" s="80"/>
      <c r="W640" s="80"/>
    </row>
    <row r="641">
      <c r="A641" s="34">
        <v>45705.0</v>
      </c>
      <c r="B641" s="34">
        <v>45716.0</v>
      </c>
      <c r="C641" s="35">
        <v>182313.0</v>
      </c>
      <c r="D641" s="35"/>
      <c r="E641" s="34">
        <v>44986.0</v>
      </c>
      <c r="F641" s="36">
        <f t="shared" si="1"/>
        <v>23</v>
      </c>
      <c r="G641" s="34">
        <v>45153.0</v>
      </c>
      <c r="H641" s="36">
        <f t="shared" si="2"/>
        <v>18</v>
      </c>
      <c r="I641" s="35" t="s">
        <v>46</v>
      </c>
      <c r="J641" s="35">
        <v>436.0</v>
      </c>
      <c r="K641" s="48" t="s">
        <v>829</v>
      </c>
      <c r="L641" s="39"/>
      <c r="M641" s="39"/>
      <c r="N641" s="35" t="s">
        <v>17</v>
      </c>
      <c r="O641" s="39"/>
      <c r="P641" s="61"/>
      <c r="Q641" s="61"/>
      <c r="R641" s="61"/>
      <c r="S641" s="61"/>
      <c r="T641" s="61"/>
      <c r="U641" s="80"/>
      <c r="V641" s="80"/>
      <c r="W641" s="80"/>
    </row>
    <row r="642">
      <c r="A642" s="34">
        <v>45705.0</v>
      </c>
      <c r="B642" s="34">
        <v>45716.0</v>
      </c>
      <c r="C642" s="35">
        <v>129885.0</v>
      </c>
      <c r="D642" s="35"/>
      <c r="E642" s="34">
        <v>44621.0</v>
      </c>
      <c r="F642" s="36">
        <f t="shared" si="1"/>
        <v>35</v>
      </c>
      <c r="G642" s="34">
        <v>44705.0</v>
      </c>
      <c r="H642" s="36">
        <f t="shared" si="2"/>
        <v>33</v>
      </c>
      <c r="I642" s="35" t="s">
        <v>49</v>
      </c>
      <c r="J642" s="35" t="s">
        <v>138</v>
      </c>
      <c r="K642" s="48" t="s">
        <v>829</v>
      </c>
      <c r="L642" s="39"/>
      <c r="M642" s="39"/>
      <c r="N642" s="35" t="s">
        <v>17</v>
      </c>
      <c r="O642" s="39"/>
      <c r="P642" s="61"/>
      <c r="Q642" s="61"/>
      <c r="R642" s="61"/>
      <c r="S642" s="61"/>
      <c r="T642" s="61"/>
      <c r="U642" s="80"/>
      <c r="V642" s="80"/>
      <c r="W642" s="80"/>
    </row>
    <row r="643">
      <c r="A643" s="34">
        <v>45705.0</v>
      </c>
      <c r="B643" s="34">
        <v>45716.0</v>
      </c>
      <c r="C643" s="35">
        <v>208598.0</v>
      </c>
      <c r="D643" s="35"/>
      <c r="E643" s="34">
        <v>45261.0</v>
      </c>
      <c r="F643" s="36">
        <f t="shared" si="1"/>
        <v>14</v>
      </c>
      <c r="G643" s="34">
        <v>45384.0</v>
      </c>
      <c r="H643" s="36">
        <f t="shared" si="2"/>
        <v>10</v>
      </c>
      <c r="I643" s="35" t="s">
        <v>46</v>
      </c>
      <c r="J643" s="35">
        <v>436.0</v>
      </c>
      <c r="K643" s="48" t="s">
        <v>829</v>
      </c>
      <c r="L643" s="39"/>
      <c r="M643" s="39"/>
      <c r="N643" s="35" t="s">
        <v>17</v>
      </c>
      <c r="O643" s="39"/>
      <c r="P643" s="61"/>
      <c r="Q643" s="61"/>
      <c r="R643" s="61"/>
      <c r="S643" s="61"/>
      <c r="T643" s="61"/>
      <c r="U643" s="80"/>
      <c r="V643" s="80"/>
      <c r="W643" s="80"/>
    </row>
    <row r="644">
      <c r="A644" s="34">
        <v>45705.0</v>
      </c>
      <c r="B644" s="34">
        <v>45716.0</v>
      </c>
      <c r="C644" s="35">
        <v>77666.0</v>
      </c>
      <c r="D644" s="35"/>
      <c r="E644" s="34">
        <v>44228.0</v>
      </c>
      <c r="F644" s="36">
        <f t="shared" si="1"/>
        <v>48</v>
      </c>
      <c r="G644" s="34">
        <v>44257.0</v>
      </c>
      <c r="H644" s="36">
        <f t="shared" si="2"/>
        <v>47</v>
      </c>
      <c r="I644" s="35" t="s">
        <v>43</v>
      </c>
      <c r="J644" s="35" t="s">
        <v>31</v>
      </c>
      <c r="K644" s="48" t="s">
        <v>829</v>
      </c>
      <c r="L644" s="39"/>
      <c r="M644" s="39"/>
      <c r="N644" s="35" t="s">
        <v>17</v>
      </c>
      <c r="O644" s="39"/>
      <c r="P644" s="61"/>
      <c r="Q644" s="61"/>
      <c r="R644" s="61"/>
      <c r="S644" s="61"/>
      <c r="T644" s="61"/>
      <c r="U644" s="80"/>
      <c r="V644" s="80"/>
      <c r="W644" s="80"/>
    </row>
    <row r="645">
      <c r="A645" s="34">
        <v>45705.0</v>
      </c>
      <c r="B645" s="34">
        <v>45716.0</v>
      </c>
      <c r="C645" s="35">
        <v>106788.0</v>
      </c>
      <c r="D645" s="35"/>
      <c r="E645" s="34">
        <v>43983.0</v>
      </c>
      <c r="F645" s="36">
        <f t="shared" si="1"/>
        <v>56</v>
      </c>
      <c r="G645" s="37">
        <v>44516.0</v>
      </c>
      <c r="H645" s="36">
        <f t="shared" si="2"/>
        <v>39</v>
      </c>
      <c r="I645" s="35" t="s">
        <v>49</v>
      </c>
      <c r="J645" s="35">
        <v>327.0</v>
      </c>
      <c r="K645" s="48" t="s">
        <v>829</v>
      </c>
      <c r="L645" s="39"/>
      <c r="M645" s="34">
        <v>45329.0</v>
      </c>
      <c r="N645" s="35" t="s">
        <v>17</v>
      </c>
      <c r="O645" s="39"/>
      <c r="P645" s="61"/>
      <c r="Q645" s="61"/>
      <c r="R645" s="61"/>
      <c r="S645" s="61"/>
      <c r="T645" s="61"/>
      <c r="U645" s="80"/>
      <c r="V645" s="80"/>
      <c r="W645" s="80"/>
    </row>
    <row r="646">
      <c r="A646" s="34">
        <v>45686.0</v>
      </c>
      <c r="B646" s="34">
        <v>45706.0</v>
      </c>
      <c r="C646" s="35">
        <v>231814.0</v>
      </c>
      <c r="D646" s="35"/>
      <c r="E646" s="34">
        <v>45505.0</v>
      </c>
      <c r="F646" s="36">
        <f t="shared" si="1"/>
        <v>6</v>
      </c>
      <c r="G646" s="37">
        <v>45588.0</v>
      </c>
      <c r="H646" s="36">
        <f t="shared" si="2"/>
        <v>4</v>
      </c>
      <c r="I646" s="35" t="s">
        <v>43</v>
      </c>
      <c r="J646" s="35" t="s">
        <v>138</v>
      </c>
      <c r="K646" s="48">
        <v>2400.0</v>
      </c>
      <c r="L646" s="35" t="s">
        <v>68</v>
      </c>
      <c r="M646" s="34">
        <v>45706.0</v>
      </c>
      <c r="N646" s="35" t="s">
        <v>87</v>
      </c>
      <c r="O646" s="35" t="s">
        <v>996</v>
      </c>
      <c r="P646" s="61"/>
      <c r="Q646" s="61"/>
      <c r="R646" s="61"/>
      <c r="S646" s="61"/>
      <c r="T646" s="61"/>
      <c r="U646" s="80"/>
      <c r="V646" s="80"/>
      <c r="W646" s="80"/>
    </row>
    <row r="647">
      <c r="A647" s="34">
        <v>45698.0</v>
      </c>
      <c r="B647" s="34">
        <v>45712.0</v>
      </c>
      <c r="C647" s="35">
        <v>214888.0</v>
      </c>
      <c r="D647" s="35"/>
      <c r="E647" s="34">
        <v>45383.0</v>
      </c>
      <c r="F647" s="36">
        <f t="shared" si="1"/>
        <v>10</v>
      </c>
      <c r="G647" s="34">
        <v>45447.0</v>
      </c>
      <c r="H647" s="36">
        <f t="shared" si="2"/>
        <v>8</v>
      </c>
      <c r="I647" s="35" t="s">
        <v>46</v>
      </c>
      <c r="J647" s="35" t="s">
        <v>31</v>
      </c>
      <c r="K647" s="48" t="s">
        <v>1012</v>
      </c>
      <c r="L647" s="35" t="s">
        <v>68</v>
      </c>
      <c r="M647" s="245" t="s">
        <v>1013</v>
      </c>
      <c r="N647" s="35" t="s">
        <v>21</v>
      </c>
      <c r="O647" s="35" t="s">
        <v>721</v>
      </c>
      <c r="P647" s="61"/>
      <c r="Q647" s="61"/>
      <c r="R647" s="61"/>
      <c r="S647" s="61"/>
      <c r="T647" s="61"/>
      <c r="U647" s="80"/>
      <c r="V647" s="80"/>
      <c r="W647" s="80"/>
    </row>
    <row r="648">
      <c r="A648" s="34">
        <v>45705.0</v>
      </c>
      <c r="B648" s="34">
        <v>45716.0</v>
      </c>
      <c r="C648" s="35">
        <v>228597.0</v>
      </c>
      <c r="D648" s="35"/>
      <c r="E648" s="34">
        <v>45505.0</v>
      </c>
      <c r="F648" s="36">
        <f t="shared" si="1"/>
        <v>6</v>
      </c>
      <c r="G648" s="34">
        <v>45558.0</v>
      </c>
      <c r="H648" s="36">
        <f t="shared" si="2"/>
        <v>5</v>
      </c>
      <c r="I648" s="35" t="s">
        <v>49</v>
      </c>
      <c r="J648" s="35" t="s">
        <v>138</v>
      </c>
      <c r="K648" s="48" t="s">
        <v>829</v>
      </c>
      <c r="L648" s="39"/>
      <c r="M648" s="39"/>
      <c r="N648" s="35" t="s">
        <v>17</v>
      </c>
      <c r="O648" s="39"/>
      <c r="P648" s="61"/>
      <c r="Q648" s="61"/>
      <c r="R648" s="61"/>
      <c r="S648" s="61"/>
      <c r="T648" s="61"/>
      <c r="U648" s="80"/>
      <c r="V648" s="80"/>
      <c r="W648" s="80"/>
    </row>
    <row r="649">
      <c r="A649" s="34">
        <v>45705.0</v>
      </c>
      <c r="B649" s="34">
        <v>45716.0</v>
      </c>
      <c r="C649" s="35">
        <v>160646.0</v>
      </c>
      <c r="D649" s="35"/>
      <c r="E649" s="34">
        <v>44958.0</v>
      </c>
      <c r="F649" s="36">
        <f t="shared" si="1"/>
        <v>24</v>
      </c>
      <c r="G649" s="34">
        <v>44971.0</v>
      </c>
      <c r="H649" s="36">
        <f t="shared" si="2"/>
        <v>24</v>
      </c>
      <c r="I649" s="35" t="s">
        <v>62</v>
      </c>
      <c r="J649" s="35">
        <v>102.0</v>
      </c>
      <c r="K649" s="48" t="s">
        <v>829</v>
      </c>
      <c r="L649" s="39"/>
      <c r="M649" s="34">
        <v>45692.0</v>
      </c>
      <c r="N649" s="35" t="s">
        <v>17</v>
      </c>
      <c r="O649" s="35" t="s">
        <v>1014</v>
      </c>
      <c r="P649" s="61"/>
      <c r="Q649" s="61"/>
      <c r="R649" s="61"/>
      <c r="S649" s="61"/>
      <c r="T649" s="61"/>
      <c r="U649" s="80"/>
      <c r="V649" s="80"/>
      <c r="W649" s="80"/>
    </row>
    <row r="650">
      <c r="A650" s="34">
        <v>45702.0</v>
      </c>
      <c r="B650" s="34">
        <v>45713.0</v>
      </c>
      <c r="C650" s="35">
        <v>232371.0</v>
      </c>
      <c r="D650" s="35"/>
      <c r="E650" s="34"/>
      <c r="F650" s="36"/>
      <c r="G650" s="34"/>
      <c r="H650" s="36"/>
      <c r="I650" s="35" t="s">
        <v>39</v>
      </c>
      <c r="J650" s="35">
        <v>514.0</v>
      </c>
      <c r="K650" s="48">
        <v>4000.0</v>
      </c>
      <c r="L650" s="35" t="s">
        <v>68</v>
      </c>
      <c r="M650" s="34">
        <v>45709.0</v>
      </c>
      <c r="N650" s="35" t="s">
        <v>20</v>
      </c>
      <c r="O650" s="35" t="s">
        <v>1015</v>
      </c>
      <c r="P650" s="61"/>
      <c r="Q650" s="61"/>
      <c r="R650" s="61"/>
      <c r="S650" s="61"/>
      <c r="T650" s="61"/>
      <c r="U650" s="80"/>
      <c r="V650" s="80"/>
      <c r="W650" s="80"/>
    </row>
    <row r="651">
      <c r="A651" s="39"/>
      <c r="B651" s="34">
        <v>45713.0</v>
      </c>
      <c r="C651" s="35">
        <v>221644.0</v>
      </c>
      <c r="D651" s="155"/>
      <c r="E651" s="155"/>
      <c r="F651" s="155"/>
      <c r="G651" s="155"/>
      <c r="H651" s="155"/>
      <c r="I651" s="35" t="s">
        <v>39</v>
      </c>
      <c r="J651" s="35">
        <v>524.0</v>
      </c>
      <c r="K651" s="48">
        <v>6000.0</v>
      </c>
      <c r="L651" s="35" t="s">
        <v>70</v>
      </c>
      <c r="M651" s="34">
        <v>45712.0</v>
      </c>
      <c r="N651" s="35" t="s">
        <v>20</v>
      </c>
      <c r="O651" s="35" t="s">
        <v>1016</v>
      </c>
      <c r="P651" s="61"/>
      <c r="Q651" s="61"/>
      <c r="R651" s="61"/>
      <c r="S651" s="61"/>
      <c r="T651" s="61"/>
      <c r="U651" s="80"/>
      <c r="V651" s="80"/>
      <c r="W651" s="80"/>
    </row>
    <row r="652">
      <c r="A652" s="39"/>
      <c r="B652" s="39"/>
      <c r="C652" s="155"/>
      <c r="D652" s="155"/>
      <c r="E652" s="155"/>
      <c r="F652" s="155"/>
      <c r="G652" s="155"/>
      <c r="H652" s="155"/>
      <c r="I652" s="155"/>
      <c r="J652" s="39"/>
      <c r="K652" s="48"/>
      <c r="L652" s="39"/>
      <c r="M652" s="39"/>
      <c r="N652" s="35" t="s">
        <v>17</v>
      </c>
      <c r="O652" s="39"/>
      <c r="P652" s="61"/>
      <c r="Q652" s="61"/>
      <c r="R652" s="61"/>
      <c r="S652" s="61"/>
      <c r="T652" s="61"/>
      <c r="U652" s="80"/>
      <c r="V652" s="80"/>
      <c r="W652" s="80"/>
    </row>
    <row r="653">
      <c r="A653" s="39"/>
      <c r="B653" s="39"/>
      <c r="C653" s="155"/>
      <c r="D653" s="155"/>
      <c r="E653" s="155"/>
      <c r="F653" s="155"/>
      <c r="G653" s="155"/>
      <c r="H653" s="155"/>
      <c r="I653" s="155"/>
      <c r="J653" s="39"/>
      <c r="K653" s="48"/>
      <c r="L653" s="39"/>
      <c r="M653" s="39"/>
      <c r="N653" s="35" t="s">
        <v>17</v>
      </c>
      <c r="O653" s="39"/>
      <c r="P653" s="61"/>
      <c r="Q653" s="61"/>
      <c r="R653" s="61"/>
      <c r="S653" s="61"/>
      <c r="T653" s="61"/>
      <c r="U653" s="80"/>
      <c r="V653" s="80"/>
      <c r="W653" s="80"/>
    </row>
    <row r="654">
      <c r="A654" s="39"/>
      <c r="B654" s="39"/>
      <c r="C654" s="155"/>
      <c r="D654" s="155"/>
      <c r="E654" s="155"/>
      <c r="F654" s="155"/>
      <c r="G654" s="155"/>
      <c r="H654" s="155"/>
      <c r="I654" s="155"/>
      <c r="J654" s="39"/>
      <c r="K654" s="48"/>
      <c r="L654" s="39"/>
      <c r="M654" s="39"/>
      <c r="N654" s="35" t="s">
        <v>17</v>
      </c>
      <c r="O654" s="39"/>
      <c r="P654" s="61"/>
      <c r="Q654" s="61"/>
      <c r="R654" s="61"/>
      <c r="S654" s="61"/>
      <c r="T654" s="61"/>
      <c r="U654" s="80"/>
      <c r="V654" s="80"/>
      <c r="W654" s="80"/>
    </row>
    <row r="655">
      <c r="A655" s="39"/>
      <c r="B655" s="39"/>
      <c r="C655" s="155"/>
      <c r="D655" s="155"/>
      <c r="E655" s="155"/>
      <c r="F655" s="155"/>
      <c r="G655" s="155"/>
      <c r="H655" s="155"/>
      <c r="I655" s="155"/>
      <c r="J655" s="39"/>
      <c r="K655" s="48"/>
      <c r="L655" s="39"/>
      <c r="M655" s="39"/>
      <c r="N655" s="35" t="s">
        <v>17</v>
      </c>
      <c r="O655" s="39"/>
      <c r="P655" s="61"/>
      <c r="Q655" s="61"/>
      <c r="R655" s="61"/>
      <c r="S655" s="61"/>
      <c r="T655" s="61"/>
      <c r="U655" s="80"/>
      <c r="V655" s="80"/>
      <c r="W655" s="80"/>
    </row>
    <row r="656">
      <c r="A656" s="39"/>
      <c r="B656" s="39"/>
      <c r="C656" s="155"/>
      <c r="D656" s="155"/>
      <c r="E656" s="155"/>
      <c r="F656" s="155"/>
      <c r="G656" s="155"/>
      <c r="H656" s="155"/>
      <c r="I656" s="155"/>
      <c r="J656" s="39"/>
      <c r="K656" s="48"/>
      <c r="L656" s="39"/>
      <c r="M656" s="39"/>
      <c r="N656" s="35" t="s">
        <v>17</v>
      </c>
      <c r="O656" s="39"/>
      <c r="P656" s="61"/>
      <c r="Q656" s="61"/>
      <c r="R656" s="61"/>
      <c r="S656" s="61"/>
      <c r="T656" s="61"/>
      <c r="U656" s="80"/>
      <c r="V656" s="80"/>
      <c r="W656" s="80"/>
    </row>
    <row r="657">
      <c r="A657" s="39"/>
      <c r="B657" s="39"/>
      <c r="C657" s="155"/>
      <c r="D657" s="155"/>
      <c r="E657" s="155"/>
      <c r="F657" s="155"/>
      <c r="G657" s="155"/>
      <c r="H657" s="155"/>
      <c r="I657" s="155"/>
      <c r="J657" s="39"/>
      <c r="K657" s="38"/>
      <c r="L657" s="39"/>
      <c r="M657" s="39"/>
      <c r="N657" s="35" t="s">
        <v>17</v>
      </c>
      <c r="O657" s="39"/>
      <c r="P657" s="61"/>
      <c r="Q657" s="61"/>
      <c r="R657" s="61"/>
      <c r="S657" s="61"/>
      <c r="T657" s="61"/>
      <c r="U657" s="80"/>
      <c r="V657" s="80"/>
      <c r="W657" s="80"/>
    </row>
    <row r="658">
      <c r="A658" s="39"/>
      <c r="B658" s="39"/>
      <c r="C658" s="155"/>
      <c r="D658" s="155"/>
      <c r="E658" s="155"/>
      <c r="F658" s="155"/>
      <c r="G658" s="155"/>
      <c r="H658" s="155"/>
      <c r="I658" s="155"/>
      <c r="J658" s="39"/>
      <c r="K658" s="38"/>
      <c r="L658" s="39"/>
      <c r="M658" s="39"/>
      <c r="N658" s="35" t="s">
        <v>17</v>
      </c>
      <c r="O658" s="39"/>
      <c r="P658" s="61"/>
      <c r="Q658" s="61"/>
      <c r="R658" s="61"/>
      <c r="S658" s="61"/>
      <c r="T658" s="61"/>
      <c r="U658" s="80"/>
      <c r="V658" s="80"/>
      <c r="W658" s="80"/>
    </row>
    <row r="659">
      <c r="A659" s="39"/>
      <c r="B659" s="39"/>
      <c r="C659" s="155"/>
      <c r="D659" s="155"/>
      <c r="E659" s="155"/>
      <c r="F659" s="155"/>
      <c r="G659" s="155"/>
      <c r="H659" s="155"/>
      <c r="I659" s="155"/>
      <c r="J659" s="39"/>
      <c r="K659" s="38"/>
      <c r="L659" s="39"/>
      <c r="M659" s="39"/>
      <c r="N659" s="35" t="s">
        <v>17</v>
      </c>
      <c r="O659" s="39"/>
      <c r="P659" s="61"/>
      <c r="Q659" s="61"/>
      <c r="R659" s="61"/>
      <c r="S659" s="61"/>
      <c r="T659" s="61"/>
      <c r="U659" s="80"/>
      <c r="V659" s="80"/>
      <c r="W659" s="80"/>
    </row>
    <row r="660">
      <c r="A660" s="39"/>
      <c r="B660" s="39"/>
      <c r="C660" s="155"/>
      <c r="D660" s="155"/>
      <c r="E660" s="155"/>
      <c r="F660" s="155"/>
      <c r="G660" s="155"/>
      <c r="H660" s="155"/>
      <c r="I660" s="155"/>
      <c r="J660" s="39"/>
      <c r="K660" s="38"/>
      <c r="L660" s="39"/>
      <c r="M660" s="39"/>
      <c r="N660" s="35" t="s">
        <v>17</v>
      </c>
      <c r="O660" s="39"/>
      <c r="P660" s="61"/>
      <c r="Q660" s="61"/>
      <c r="R660" s="61"/>
      <c r="S660" s="61"/>
      <c r="T660" s="61"/>
      <c r="U660" s="80"/>
      <c r="V660" s="80"/>
      <c r="W660" s="80"/>
    </row>
    <row r="661">
      <c r="A661" s="39"/>
      <c r="B661" s="39"/>
      <c r="C661" s="155"/>
      <c r="D661" s="155"/>
      <c r="E661" s="155"/>
      <c r="F661" s="155"/>
      <c r="G661" s="155"/>
      <c r="H661" s="155"/>
      <c r="I661" s="155"/>
      <c r="J661" s="39"/>
      <c r="K661" s="38"/>
      <c r="L661" s="39"/>
      <c r="M661" s="39"/>
      <c r="N661" s="35" t="s">
        <v>17</v>
      </c>
      <c r="O661" s="39"/>
      <c r="P661" s="61"/>
      <c r="Q661" s="61"/>
      <c r="R661" s="61"/>
      <c r="S661" s="61"/>
      <c r="T661" s="61"/>
      <c r="U661" s="80"/>
      <c r="V661" s="80"/>
      <c r="W661" s="80"/>
    </row>
    <row r="662">
      <c r="A662" s="39"/>
      <c r="B662" s="39"/>
      <c r="C662" s="155"/>
      <c r="D662" s="155"/>
      <c r="E662" s="155"/>
      <c r="F662" s="155"/>
      <c r="G662" s="155"/>
      <c r="H662" s="155"/>
      <c r="I662" s="155"/>
      <c r="J662" s="39"/>
      <c r="K662" s="38"/>
      <c r="L662" s="39"/>
      <c r="M662" s="39"/>
      <c r="N662" s="35" t="s">
        <v>17</v>
      </c>
      <c r="O662" s="39"/>
      <c r="P662" s="61"/>
      <c r="Q662" s="61"/>
      <c r="R662" s="61"/>
      <c r="S662" s="61"/>
      <c r="T662" s="61"/>
      <c r="U662" s="80"/>
      <c r="V662" s="80"/>
      <c r="W662" s="80"/>
    </row>
    <row r="663">
      <c r="A663" s="39"/>
      <c r="B663" s="39"/>
      <c r="C663" s="155"/>
      <c r="D663" s="155"/>
      <c r="E663" s="155"/>
      <c r="F663" s="155"/>
      <c r="G663" s="155"/>
      <c r="H663" s="155"/>
      <c r="I663" s="155"/>
      <c r="J663" s="39"/>
      <c r="K663" s="38"/>
      <c r="L663" s="39"/>
      <c r="M663" s="39"/>
      <c r="N663" s="35" t="s">
        <v>17</v>
      </c>
      <c r="O663" s="39"/>
      <c r="P663" s="61"/>
      <c r="Q663" s="61"/>
      <c r="R663" s="61"/>
      <c r="S663" s="61"/>
      <c r="T663" s="61"/>
      <c r="U663" s="80"/>
      <c r="V663" s="80"/>
      <c r="W663" s="80"/>
    </row>
    <row r="664">
      <c r="A664" s="39"/>
      <c r="B664" s="39"/>
      <c r="C664" s="155"/>
      <c r="D664" s="155"/>
      <c r="E664" s="155"/>
      <c r="F664" s="155"/>
      <c r="G664" s="155"/>
      <c r="H664" s="155"/>
      <c r="I664" s="155"/>
      <c r="J664" s="39"/>
      <c r="K664" s="38"/>
      <c r="L664" s="39"/>
      <c r="M664" s="39"/>
      <c r="N664" s="35" t="s">
        <v>17</v>
      </c>
      <c r="O664" s="39"/>
      <c r="P664" s="61"/>
      <c r="Q664" s="61"/>
      <c r="R664" s="61"/>
      <c r="S664" s="61"/>
      <c r="T664" s="61"/>
      <c r="U664" s="80"/>
      <c r="V664" s="80"/>
      <c r="W664" s="80"/>
    </row>
    <row r="665">
      <c r="A665" s="39"/>
      <c r="B665" s="39"/>
      <c r="C665" s="155"/>
      <c r="D665" s="155"/>
      <c r="E665" s="155"/>
      <c r="F665" s="155"/>
      <c r="G665" s="155"/>
      <c r="H665" s="155"/>
      <c r="I665" s="155"/>
      <c r="J665" s="39"/>
      <c r="K665" s="38"/>
      <c r="L665" s="39"/>
      <c r="M665" s="39"/>
      <c r="N665" s="35" t="s">
        <v>17</v>
      </c>
      <c r="O665" s="39"/>
      <c r="P665" s="61"/>
      <c r="Q665" s="61"/>
      <c r="R665" s="61"/>
      <c r="S665" s="61"/>
      <c r="T665" s="61"/>
      <c r="U665" s="80"/>
      <c r="V665" s="80"/>
      <c r="W665" s="80"/>
    </row>
    <row r="666">
      <c r="A666" s="39"/>
      <c r="B666" s="39"/>
      <c r="C666" s="155"/>
      <c r="D666" s="155"/>
      <c r="E666" s="155"/>
      <c r="F666" s="155"/>
      <c r="G666" s="155"/>
      <c r="H666" s="155"/>
      <c r="I666" s="155"/>
      <c r="J666" s="39"/>
      <c r="K666" s="38"/>
      <c r="L666" s="39"/>
      <c r="M666" s="39"/>
      <c r="N666" s="35" t="s">
        <v>17</v>
      </c>
      <c r="O666" s="39"/>
      <c r="P666" s="61"/>
      <c r="Q666" s="61"/>
      <c r="R666" s="61"/>
      <c r="S666" s="61"/>
      <c r="T666" s="61"/>
      <c r="U666" s="80"/>
      <c r="V666" s="80"/>
      <c r="W666" s="80"/>
    </row>
    <row r="667">
      <c r="A667" s="39"/>
      <c r="B667" s="39"/>
      <c r="C667" s="155"/>
      <c r="D667" s="155"/>
      <c r="E667" s="155"/>
      <c r="F667" s="155"/>
      <c r="G667" s="155"/>
      <c r="H667" s="155"/>
      <c r="I667" s="155"/>
      <c r="J667" s="39"/>
      <c r="K667" s="38"/>
      <c r="L667" s="39"/>
      <c r="M667" s="39"/>
      <c r="N667" s="35" t="s">
        <v>17</v>
      </c>
      <c r="O667" s="39"/>
      <c r="P667" s="61"/>
      <c r="Q667" s="61"/>
      <c r="R667" s="61"/>
      <c r="S667" s="61"/>
      <c r="T667" s="61"/>
      <c r="U667" s="80"/>
      <c r="V667" s="80"/>
      <c r="W667" s="80"/>
    </row>
    <row r="668">
      <c r="A668" s="39"/>
      <c r="B668" s="39"/>
      <c r="C668" s="155"/>
      <c r="D668" s="155"/>
      <c r="E668" s="155"/>
      <c r="F668" s="155"/>
      <c r="G668" s="155"/>
      <c r="H668" s="155"/>
      <c r="I668" s="155"/>
      <c r="J668" s="39"/>
      <c r="K668" s="38"/>
      <c r="L668" s="39"/>
      <c r="M668" s="39"/>
      <c r="N668" s="35" t="s">
        <v>17</v>
      </c>
      <c r="O668" s="39"/>
      <c r="P668" s="61"/>
      <c r="Q668" s="61"/>
      <c r="R668" s="61"/>
      <c r="S668" s="61"/>
      <c r="T668" s="61"/>
      <c r="U668" s="80"/>
      <c r="V668" s="80"/>
      <c r="W668" s="80"/>
    </row>
    <row r="669">
      <c r="A669" s="39"/>
      <c r="B669" s="39"/>
      <c r="C669" s="155"/>
      <c r="D669" s="155"/>
      <c r="E669" s="155"/>
      <c r="F669" s="155"/>
      <c r="G669" s="155"/>
      <c r="H669" s="155"/>
      <c r="I669" s="155"/>
      <c r="J669" s="39"/>
      <c r="K669" s="38"/>
      <c r="L669" s="39"/>
      <c r="M669" s="39"/>
      <c r="N669" s="35" t="s">
        <v>17</v>
      </c>
      <c r="O669" s="39"/>
      <c r="P669" s="61"/>
      <c r="Q669" s="61"/>
      <c r="R669" s="61"/>
      <c r="S669" s="61"/>
      <c r="T669" s="61"/>
      <c r="U669" s="80"/>
      <c r="V669" s="80"/>
      <c r="W669" s="80"/>
    </row>
    <row r="670">
      <c r="A670" s="39"/>
      <c r="B670" s="39"/>
      <c r="C670" s="155"/>
      <c r="D670" s="155"/>
      <c r="E670" s="155"/>
      <c r="F670" s="155"/>
      <c r="G670" s="155"/>
      <c r="H670" s="155"/>
      <c r="I670" s="155"/>
      <c r="J670" s="39"/>
      <c r="K670" s="38"/>
      <c r="L670" s="39"/>
      <c r="M670" s="39"/>
      <c r="N670" s="35" t="s">
        <v>17</v>
      </c>
      <c r="O670" s="39"/>
      <c r="P670" s="61"/>
      <c r="Q670" s="61"/>
      <c r="R670" s="61"/>
      <c r="S670" s="61"/>
      <c r="T670" s="61"/>
      <c r="U670" s="80"/>
      <c r="V670" s="80"/>
      <c r="W670" s="80"/>
    </row>
    <row r="671">
      <c r="A671" s="39"/>
      <c r="B671" s="39"/>
      <c r="C671" s="155"/>
      <c r="D671" s="155"/>
      <c r="E671" s="155"/>
      <c r="F671" s="155"/>
      <c r="G671" s="155"/>
      <c r="H671" s="155"/>
      <c r="I671" s="155"/>
      <c r="J671" s="39"/>
      <c r="K671" s="38"/>
      <c r="L671" s="39"/>
      <c r="M671" s="39"/>
      <c r="N671" s="35" t="s">
        <v>17</v>
      </c>
      <c r="O671" s="39"/>
      <c r="P671" s="61"/>
      <c r="Q671" s="61"/>
      <c r="R671" s="61"/>
      <c r="S671" s="61"/>
      <c r="T671" s="61"/>
      <c r="U671" s="80"/>
      <c r="V671" s="80"/>
      <c r="W671" s="80"/>
    </row>
    <row r="672">
      <c r="A672" s="39"/>
      <c r="B672" s="39"/>
      <c r="C672" s="155"/>
      <c r="D672" s="155"/>
      <c r="E672" s="155"/>
      <c r="F672" s="155"/>
      <c r="G672" s="155"/>
      <c r="H672" s="155"/>
      <c r="I672" s="155"/>
      <c r="J672" s="39"/>
      <c r="K672" s="38"/>
      <c r="L672" s="39"/>
      <c r="M672" s="39"/>
      <c r="N672" s="35" t="s">
        <v>17</v>
      </c>
      <c r="O672" s="39"/>
      <c r="P672" s="61"/>
      <c r="Q672" s="61"/>
      <c r="R672" s="61"/>
      <c r="S672" s="61"/>
      <c r="T672" s="61"/>
      <c r="U672" s="80"/>
      <c r="V672" s="80"/>
      <c r="W672" s="80"/>
    </row>
    <row r="673">
      <c r="A673" s="39"/>
      <c r="B673" s="39"/>
      <c r="C673" s="155"/>
      <c r="D673" s="155"/>
      <c r="E673" s="155"/>
      <c r="F673" s="155"/>
      <c r="G673" s="155"/>
      <c r="H673" s="155"/>
      <c r="I673" s="155"/>
      <c r="J673" s="39"/>
      <c r="K673" s="38"/>
      <c r="L673" s="39"/>
      <c r="M673" s="39"/>
      <c r="N673" s="35" t="s">
        <v>17</v>
      </c>
      <c r="O673" s="39"/>
      <c r="P673" s="61"/>
      <c r="Q673" s="61"/>
      <c r="R673" s="61"/>
      <c r="S673" s="61"/>
      <c r="T673" s="61"/>
      <c r="U673" s="80"/>
      <c r="V673" s="80"/>
      <c r="W673" s="80"/>
    </row>
    <row r="674">
      <c r="A674" s="39"/>
      <c r="B674" s="39"/>
      <c r="C674" s="155"/>
      <c r="D674" s="155"/>
      <c r="E674" s="155"/>
      <c r="F674" s="155"/>
      <c r="G674" s="155"/>
      <c r="H674" s="155"/>
      <c r="I674" s="155"/>
      <c r="J674" s="39"/>
      <c r="K674" s="38"/>
      <c r="L674" s="39"/>
      <c r="M674" s="39"/>
      <c r="N674" s="35" t="s">
        <v>17</v>
      </c>
      <c r="O674" s="39"/>
      <c r="P674" s="61"/>
      <c r="Q674" s="61"/>
      <c r="R674" s="61"/>
      <c r="S674" s="61"/>
      <c r="T674" s="61"/>
      <c r="U674" s="80"/>
      <c r="V674" s="80"/>
      <c r="W674" s="80"/>
    </row>
    <row r="675">
      <c r="A675" s="39"/>
      <c r="B675" s="39"/>
      <c r="C675" s="155"/>
      <c r="D675" s="155"/>
      <c r="E675" s="155"/>
      <c r="F675" s="155"/>
      <c r="G675" s="155"/>
      <c r="H675" s="155"/>
      <c r="I675" s="155"/>
      <c r="J675" s="39"/>
      <c r="K675" s="38"/>
      <c r="L675" s="39"/>
      <c r="M675" s="39"/>
      <c r="N675" s="35" t="s">
        <v>17</v>
      </c>
      <c r="O675" s="39"/>
      <c r="P675" s="61"/>
      <c r="Q675" s="61"/>
      <c r="R675" s="61"/>
      <c r="S675" s="61"/>
      <c r="T675" s="61"/>
      <c r="U675" s="80"/>
      <c r="V675" s="80"/>
      <c r="W675" s="80"/>
    </row>
    <row r="676">
      <c r="A676" s="39"/>
      <c r="B676" s="39"/>
      <c r="C676" s="155"/>
      <c r="D676" s="155"/>
      <c r="E676" s="155"/>
      <c r="F676" s="155"/>
      <c r="G676" s="155"/>
      <c r="H676" s="155"/>
      <c r="I676" s="155"/>
      <c r="J676" s="39"/>
      <c r="K676" s="38"/>
      <c r="L676" s="39"/>
      <c r="M676" s="39"/>
      <c r="N676" s="35" t="s">
        <v>17</v>
      </c>
      <c r="O676" s="39"/>
      <c r="P676" s="61"/>
      <c r="Q676" s="61"/>
      <c r="R676" s="61"/>
      <c r="S676" s="61"/>
      <c r="T676" s="61"/>
      <c r="U676" s="80"/>
      <c r="V676" s="80"/>
      <c r="W676" s="80"/>
    </row>
    <row r="677">
      <c r="A677" s="39"/>
      <c r="B677" s="39"/>
      <c r="C677" s="155"/>
      <c r="D677" s="155"/>
      <c r="E677" s="155"/>
      <c r="F677" s="155"/>
      <c r="G677" s="155"/>
      <c r="H677" s="155"/>
      <c r="I677" s="155"/>
      <c r="J677" s="39"/>
      <c r="K677" s="38"/>
      <c r="L677" s="39"/>
      <c r="M677" s="39"/>
      <c r="N677" s="35" t="s">
        <v>17</v>
      </c>
      <c r="O677" s="39"/>
      <c r="P677" s="61"/>
      <c r="Q677" s="61"/>
      <c r="R677" s="61"/>
      <c r="S677" s="61"/>
      <c r="T677" s="61"/>
      <c r="U677" s="80"/>
      <c r="V677" s="80"/>
      <c r="W677" s="80"/>
    </row>
    <row r="678">
      <c r="A678" s="39"/>
      <c r="B678" s="39"/>
      <c r="C678" s="155"/>
      <c r="D678" s="155"/>
      <c r="E678" s="155"/>
      <c r="F678" s="155"/>
      <c r="G678" s="155"/>
      <c r="H678" s="155"/>
      <c r="I678" s="155"/>
      <c r="J678" s="39"/>
      <c r="K678" s="38"/>
      <c r="L678" s="39"/>
      <c r="M678" s="39"/>
      <c r="N678" s="35" t="s">
        <v>17</v>
      </c>
      <c r="O678" s="39"/>
      <c r="P678" s="61"/>
      <c r="Q678" s="61"/>
      <c r="R678" s="61"/>
      <c r="S678" s="61"/>
      <c r="T678" s="61"/>
      <c r="U678" s="80"/>
      <c r="V678" s="80"/>
      <c r="W678" s="80"/>
    </row>
    <row r="679">
      <c r="A679" s="39"/>
      <c r="B679" s="39"/>
      <c r="C679" s="155"/>
      <c r="D679" s="155"/>
      <c r="E679" s="155"/>
      <c r="F679" s="155"/>
      <c r="G679" s="155"/>
      <c r="H679" s="155"/>
      <c r="I679" s="155"/>
      <c r="J679" s="39"/>
      <c r="K679" s="38"/>
      <c r="L679" s="39"/>
      <c r="M679" s="39"/>
      <c r="N679" s="35" t="s">
        <v>17</v>
      </c>
      <c r="O679" s="39"/>
      <c r="P679" s="61"/>
      <c r="Q679" s="61"/>
      <c r="R679" s="61"/>
      <c r="S679" s="61"/>
      <c r="T679" s="61"/>
      <c r="U679" s="80"/>
      <c r="V679" s="80"/>
      <c r="W679" s="80"/>
    </row>
    <row r="680">
      <c r="A680" s="39"/>
      <c r="B680" s="39"/>
      <c r="C680" s="155"/>
      <c r="D680" s="155"/>
      <c r="E680" s="155"/>
      <c r="F680" s="155"/>
      <c r="G680" s="155"/>
      <c r="H680" s="155"/>
      <c r="I680" s="155"/>
      <c r="J680" s="39"/>
      <c r="K680" s="38"/>
      <c r="L680" s="39"/>
      <c r="M680" s="39"/>
      <c r="N680" s="35" t="s">
        <v>17</v>
      </c>
      <c r="O680" s="39"/>
      <c r="P680" s="61"/>
      <c r="Q680" s="61"/>
      <c r="R680" s="61"/>
      <c r="S680" s="61"/>
      <c r="T680" s="61"/>
      <c r="U680" s="80"/>
      <c r="V680" s="80"/>
      <c r="W680" s="80"/>
    </row>
    <row r="681">
      <c r="A681" s="39"/>
      <c r="B681" s="39"/>
      <c r="C681" s="155"/>
      <c r="D681" s="155"/>
      <c r="E681" s="155"/>
      <c r="F681" s="155"/>
      <c r="G681" s="155"/>
      <c r="H681" s="155"/>
      <c r="I681" s="155"/>
      <c r="J681" s="39"/>
      <c r="K681" s="38"/>
      <c r="L681" s="39"/>
      <c r="M681" s="39"/>
      <c r="N681" s="35" t="s">
        <v>17</v>
      </c>
      <c r="O681" s="39"/>
      <c r="P681" s="61"/>
      <c r="Q681" s="61"/>
      <c r="R681" s="61"/>
      <c r="S681" s="61"/>
      <c r="T681" s="61"/>
      <c r="U681" s="80"/>
      <c r="V681" s="80"/>
      <c r="W681" s="80"/>
    </row>
    <row r="682">
      <c r="A682" s="39"/>
      <c r="B682" s="39"/>
      <c r="C682" s="155"/>
      <c r="D682" s="155"/>
      <c r="E682" s="155"/>
      <c r="F682" s="155"/>
      <c r="G682" s="155"/>
      <c r="H682" s="155"/>
      <c r="I682" s="155"/>
      <c r="J682" s="39"/>
      <c r="K682" s="38"/>
      <c r="L682" s="39"/>
      <c r="M682" s="39"/>
      <c r="N682" s="35" t="s">
        <v>17</v>
      </c>
      <c r="O682" s="39"/>
      <c r="P682" s="61"/>
      <c r="Q682" s="61"/>
      <c r="R682" s="61"/>
      <c r="S682" s="61"/>
      <c r="T682" s="61"/>
      <c r="U682" s="80"/>
      <c r="V682" s="80"/>
      <c r="W682" s="80"/>
    </row>
    <row r="683">
      <c r="A683" s="39"/>
      <c r="B683" s="39"/>
      <c r="C683" s="155"/>
      <c r="D683" s="155"/>
      <c r="E683" s="155"/>
      <c r="F683" s="155"/>
      <c r="G683" s="155"/>
      <c r="H683" s="155"/>
      <c r="I683" s="155"/>
      <c r="J683" s="39"/>
      <c r="K683" s="38"/>
      <c r="L683" s="39"/>
      <c r="M683" s="39"/>
      <c r="N683" s="35" t="s">
        <v>17</v>
      </c>
      <c r="O683" s="39"/>
      <c r="P683" s="61"/>
      <c r="Q683" s="61"/>
      <c r="R683" s="61"/>
      <c r="S683" s="61"/>
      <c r="T683" s="61"/>
      <c r="U683" s="80"/>
      <c r="V683" s="80"/>
      <c r="W683" s="80"/>
    </row>
    <row r="684">
      <c r="A684" s="39"/>
      <c r="B684" s="39"/>
      <c r="C684" s="155"/>
      <c r="D684" s="155"/>
      <c r="E684" s="155"/>
      <c r="F684" s="155"/>
      <c r="G684" s="155"/>
      <c r="H684" s="155"/>
      <c r="I684" s="155"/>
      <c r="J684" s="39"/>
      <c r="K684" s="38"/>
      <c r="L684" s="39"/>
      <c r="M684" s="39"/>
      <c r="N684" s="35" t="s">
        <v>17</v>
      </c>
      <c r="O684" s="39"/>
      <c r="P684" s="61"/>
      <c r="Q684" s="61"/>
      <c r="R684" s="61"/>
      <c r="S684" s="61"/>
      <c r="T684" s="61"/>
      <c r="U684" s="80"/>
      <c r="V684" s="80"/>
      <c r="W684" s="80"/>
    </row>
    <row r="685">
      <c r="A685" s="39"/>
      <c r="B685" s="39"/>
      <c r="C685" s="155"/>
      <c r="D685" s="155"/>
      <c r="E685" s="155"/>
      <c r="F685" s="155"/>
      <c r="G685" s="155"/>
      <c r="H685" s="155"/>
      <c r="I685" s="155"/>
      <c r="J685" s="39"/>
      <c r="K685" s="38"/>
      <c r="L685" s="39"/>
      <c r="M685" s="39"/>
      <c r="N685" s="35" t="s">
        <v>17</v>
      </c>
      <c r="O685" s="39"/>
      <c r="P685" s="61"/>
      <c r="Q685" s="61"/>
      <c r="R685" s="61"/>
      <c r="S685" s="61"/>
      <c r="T685" s="61"/>
      <c r="U685" s="80"/>
      <c r="V685" s="80"/>
      <c r="W685" s="80"/>
    </row>
    <row r="686">
      <c r="A686" s="39"/>
      <c r="B686" s="39"/>
      <c r="C686" s="155"/>
      <c r="D686" s="155"/>
      <c r="E686" s="155"/>
      <c r="F686" s="155"/>
      <c r="G686" s="155"/>
      <c r="H686" s="155"/>
      <c r="I686" s="155"/>
      <c r="J686" s="39"/>
      <c r="K686" s="38"/>
      <c r="L686" s="39"/>
      <c r="M686" s="39"/>
      <c r="N686" s="35" t="s">
        <v>17</v>
      </c>
      <c r="O686" s="39"/>
      <c r="P686" s="61"/>
      <c r="Q686" s="61"/>
      <c r="R686" s="61"/>
      <c r="S686" s="61"/>
      <c r="T686" s="61"/>
      <c r="U686" s="80"/>
      <c r="V686" s="80"/>
      <c r="W686" s="80"/>
    </row>
    <row r="687">
      <c r="A687" s="39"/>
      <c r="B687" s="39"/>
      <c r="C687" s="155"/>
      <c r="D687" s="155"/>
      <c r="E687" s="155"/>
      <c r="F687" s="155"/>
      <c r="G687" s="155"/>
      <c r="H687" s="155"/>
      <c r="I687" s="155"/>
      <c r="J687" s="39"/>
      <c r="K687" s="38"/>
      <c r="L687" s="39"/>
      <c r="M687" s="39"/>
      <c r="N687" s="35" t="s">
        <v>17</v>
      </c>
      <c r="O687" s="39"/>
      <c r="P687" s="61"/>
      <c r="Q687" s="61"/>
      <c r="R687" s="61"/>
      <c r="S687" s="61"/>
      <c r="T687" s="61"/>
      <c r="U687" s="80"/>
      <c r="V687" s="80"/>
      <c r="W687" s="80"/>
    </row>
    <row r="688">
      <c r="A688" s="39"/>
      <c r="B688" s="39"/>
      <c r="C688" s="155"/>
      <c r="D688" s="155"/>
      <c r="E688" s="155"/>
      <c r="F688" s="155"/>
      <c r="G688" s="155"/>
      <c r="H688" s="155"/>
      <c r="I688" s="155"/>
      <c r="J688" s="39"/>
      <c r="K688" s="38"/>
      <c r="L688" s="39"/>
      <c r="M688" s="39"/>
      <c r="N688" s="35" t="s">
        <v>17</v>
      </c>
      <c r="O688" s="39"/>
      <c r="P688" s="61"/>
      <c r="Q688" s="61"/>
      <c r="R688" s="61"/>
      <c r="S688" s="61"/>
      <c r="T688" s="61"/>
      <c r="U688" s="80"/>
      <c r="V688" s="80"/>
      <c r="W688" s="80"/>
    </row>
    <row r="689">
      <c r="A689" s="39"/>
      <c r="B689" s="39"/>
      <c r="C689" s="155"/>
      <c r="D689" s="155"/>
      <c r="E689" s="155"/>
      <c r="F689" s="155"/>
      <c r="G689" s="155"/>
      <c r="H689" s="155"/>
      <c r="I689" s="155"/>
      <c r="J689" s="39"/>
      <c r="K689" s="38"/>
      <c r="L689" s="39"/>
      <c r="M689" s="39"/>
      <c r="N689" s="35" t="s">
        <v>17</v>
      </c>
      <c r="O689" s="39"/>
      <c r="P689" s="61"/>
      <c r="Q689" s="61"/>
      <c r="R689" s="61"/>
      <c r="S689" s="61"/>
      <c r="T689" s="61"/>
      <c r="U689" s="80"/>
      <c r="V689" s="80"/>
      <c r="W689" s="80"/>
    </row>
    <row r="690">
      <c r="A690" s="39"/>
      <c r="B690" s="39"/>
      <c r="C690" s="155"/>
      <c r="D690" s="155"/>
      <c r="E690" s="155"/>
      <c r="F690" s="155"/>
      <c r="G690" s="155"/>
      <c r="H690" s="155"/>
      <c r="I690" s="155"/>
      <c r="J690" s="39"/>
      <c r="K690" s="38"/>
      <c r="L690" s="39"/>
      <c r="M690" s="39"/>
      <c r="N690" s="35" t="s">
        <v>17</v>
      </c>
      <c r="O690" s="39"/>
      <c r="P690" s="61"/>
      <c r="Q690" s="61"/>
      <c r="R690" s="61"/>
      <c r="S690" s="61"/>
      <c r="T690" s="61"/>
      <c r="U690" s="80"/>
      <c r="V690" s="80"/>
      <c r="W690" s="80"/>
    </row>
    <row r="691">
      <c r="A691" s="39"/>
      <c r="B691" s="39"/>
      <c r="C691" s="155"/>
      <c r="D691" s="155"/>
      <c r="E691" s="155"/>
      <c r="F691" s="155"/>
      <c r="G691" s="155"/>
      <c r="H691" s="155"/>
      <c r="I691" s="155"/>
      <c r="J691" s="39"/>
      <c r="K691" s="38"/>
      <c r="L691" s="39"/>
      <c r="M691" s="39"/>
      <c r="N691" s="35" t="s">
        <v>17</v>
      </c>
      <c r="O691" s="39"/>
      <c r="P691" s="61"/>
      <c r="Q691" s="61"/>
      <c r="R691" s="61"/>
      <c r="S691" s="61"/>
      <c r="T691" s="61"/>
      <c r="U691" s="80"/>
      <c r="V691" s="80"/>
      <c r="W691" s="80"/>
    </row>
    <row r="692">
      <c r="A692" s="39"/>
      <c r="B692" s="39"/>
      <c r="C692" s="155"/>
      <c r="D692" s="155"/>
      <c r="E692" s="155"/>
      <c r="F692" s="155"/>
      <c r="G692" s="155"/>
      <c r="H692" s="155"/>
      <c r="I692" s="155"/>
      <c r="J692" s="39"/>
      <c r="K692" s="38"/>
      <c r="L692" s="39"/>
      <c r="M692" s="39"/>
      <c r="N692" s="35" t="s">
        <v>17</v>
      </c>
      <c r="O692" s="39"/>
      <c r="P692" s="61"/>
      <c r="Q692" s="61"/>
      <c r="R692" s="61"/>
      <c r="S692" s="61"/>
      <c r="T692" s="61"/>
      <c r="U692" s="80"/>
      <c r="V692" s="80"/>
      <c r="W692" s="80"/>
    </row>
    <row r="693">
      <c r="A693" s="39"/>
      <c r="B693" s="39"/>
      <c r="C693" s="155"/>
      <c r="D693" s="155"/>
      <c r="E693" s="155"/>
      <c r="F693" s="155"/>
      <c r="G693" s="155"/>
      <c r="H693" s="155"/>
      <c r="I693" s="155"/>
      <c r="J693" s="39"/>
      <c r="K693" s="38"/>
      <c r="L693" s="39"/>
      <c r="M693" s="39"/>
      <c r="N693" s="35" t="s">
        <v>17</v>
      </c>
      <c r="O693" s="39"/>
      <c r="P693" s="61"/>
      <c r="Q693" s="61"/>
      <c r="R693" s="61"/>
      <c r="S693" s="61"/>
      <c r="T693" s="61"/>
      <c r="U693" s="80"/>
      <c r="V693" s="80"/>
      <c r="W693" s="80"/>
    </row>
    <row r="694">
      <c r="A694" s="39"/>
      <c r="B694" s="39"/>
      <c r="C694" s="155"/>
      <c r="D694" s="155"/>
      <c r="E694" s="155"/>
      <c r="F694" s="155"/>
      <c r="G694" s="155"/>
      <c r="H694" s="155"/>
      <c r="I694" s="155"/>
      <c r="J694" s="39"/>
      <c r="K694" s="38"/>
      <c r="L694" s="39"/>
      <c r="M694" s="39"/>
      <c r="N694" s="35" t="s">
        <v>17</v>
      </c>
      <c r="O694" s="39"/>
      <c r="P694" s="61"/>
      <c r="Q694" s="61"/>
      <c r="R694" s="61"/>
      <c r="S694" s="61"/>
      <c r="T694" s="61"/>
      <c r="U694" s="80"/>
      <c r="V694" s="80"/>
      <c r="W694" s="80"/>
    </row>
    <row r="695">
      <c r="A695" s="39"/>
      <c r="B695" s="39"/>
      <c r="C695" s="155"/>
      <c r="D695" s="155"/>
      <c r="E695" s="155"/>
      <c r="F695" s="155"/>
      <c r="G695" s="155"/>
      <c r="H695" s="155"/>
      <c r="I695" s="155"/>
      <c r="J695" s="39"/>
      <c r="K695" s="38"/>
      <c r="L695" s="39"/>
      <c r="M695" s="39"/>
      <c r="N695" s="35" t="s">
        <v>17</v>
      </c>
      <c r="O695" s="39"/>
      <c r="P695" s="61"/>
      <c r="Q695" s="61"/>
      <c r="R695" s="61"/>
      <c r="S695" s="61"/>
      <c r="T695" s="61"/>
      <c r="U695" s="80"/>
      <c r="V695" s="80"/>
      <c r="W695" s="80"/>
    </row>
    <row r="696">
      <c r="A696" s="39"/>
      <c r="B696" s="39"/>
      <c r="C696" s="155"/>
      <c r="D696" s="155"/>
      <c r="E696" s="155"/>
      <c r="F696" s="155"/>
      <c r="G696" s="155"/>
      <c r="H696" s="155"/>
      <c r="I696" s="155"/>
      <c r="J696" s="39"/>
      <c r="K696" s="38"/>
      <c r="L696" s="39"/>
      <c r="M696" s="39"/>
      <c r="N696" s="35" t="s">
        <v>17</v>
      </c>
      <c r="O696" s="39"/>
      <c r="P696" s="61"/>
      <c r="Q696" s="61"/>
      <c r="R696" s="61"/>
      <c r="S696" s="61"/>
      <c r="T696" s="61"/>
      <c r="U696" s="80"/>
      <c r="V696" s="80"/>
      <c r="W696" s="80"/>
    </row>
    <row r="697">
      <c r="A697" s="39"/>
      <c r="B697" s="39"/>
      <c r="C697" s="155"/>
      <c r="D697" s="155"/>
      <c r="E697" s="155"/>
      <c r="F697" s="155"/>
      <c r="G697" s="155"/>
      <c r="H697" s="155"/>
      <c r="I697" s="155"/>
      <c r="J697" s="39"/>
      <c r="K697" s="38"/>
      <c r="L697" s="39"/>
      <c r="M697" s="39"/>
      <c r="N697" s="35" t="s">
        <v>17</v>
      </c>
      <c r="O697" s="39"/>
      <c r="P697" s="61"/>
      <c r="Q697" s="61"/>
      <c r="R697" s="61"/>
      <c r="S697" s="61"/>
      <c r="T697" s="61"/>
      <c r="U697" s="80"/>
      <c r="V697" s="80"/>
      <c r="W697" s="80"/>
    </row>
    <row r="698">
      <c r="A698" s="39"/>
      <c r="B698" s="39"/>
      <c r="C698" s="155"/>
      <c r="D698" s="155"/>
      <c r="E698" s="155"/>
      <c r="F698" s="155"/>
      <c r="G698" s="155"/>
      <c r="H698" s="155"/>
      <c r="I698" s="155"/>
      <c r="J698" s="39"/>
      <c r="K698" s="38"/>
      <c r="L698" s="39"/>
      <c r="M698" s="39"/>
      <c r="N698" s="35" t="s">
        <v>17</v>
      </c>
      <c r="O698" s="39"/>
      <c r="P698" s="61"/>
      <c r="Q698" s="61"/>
      <c r="R698" s="61"/>
      <c r="S698" s="61"/>
      <c r="T698" s="61"/>
      <c r="U698" s="80"/>
      <c r="V698" s="80"/>
      <c r="W698" s="80"/>
    </row>
    <row r="699">
      <c r="A699" s="39"/>
      <c r="B699" s="39"/>
      <c r="C699" s="155"/>
      <c r="D699" s="155"/>
      <c r="E699" s="155"/>
      <c r="F699" s="155"/>
      <c r="G699" s="155"/>
      <c r="H699" s="155"/>
      <c r="I699" s="155"/>
      <c r="J699" s="39"/>
      <c r="K699" s="38"/>
      <c r="L699" s="39"/>
      <c r="M699" s="39"/>
      <c r="N699" s="35" t="s">
        <v>17</v>
      </c>
      <c r="O699" s="39"/>
      <c r="P699" s="61"/>
      <c r="Q699" s="61"/>
      <c r="R699" s="61"/>
      <c r="S699" s="61"/>
      <c r="T699" s="61"/>
      <c r="U699" s="80"/>
      <c r="V699" s="80"/>
      <c r="W699" s="80"/>
    </row>
    <row r="700">
      <c r="A700" s="39"/>
      <c r="B700" s="39"/>
      <c r="C700" s="155"/>
      <c r="D700" s="155"/>
      <c r="E700" s="155"/>
      <c r="F700" s="155"/>
      <c r="G700" s="155"/>
      <c r="H700" s="155"/>
      <c r="I700" s="155"/>
      <c r="J700" s="39"/>
      <c r="K700" s="38"/>
      <c r="L700" s="39"/>
      <c r="M700" s="39"/>
      <c r="N700" s="35" t="s">
        <v>17</v>
      </c>
      <c r="O700" s="39"/>
      <c r="P700" s="61"/>
      <c r="Q700" s="61"/>
      <c r="R700" s="61"/>
      <c r="S700" s="61"/>
      <c r="T700" s="61"/>
      <c r="U700" s="80"/>
      <c r="V700" s="80"/>
      <c r="W700" s="80"/>
    </row>
    <row r="701">
      <c r="A701" s="39"/>
      <c r="B701" s="39"/>
      <c r="C701" s="155"/>
      <c r="D701" s="155"/>
      <c r="E701" s="155"/>
      <c r="F701" s="155"/>
      <c r="G701" s="155"/>
      <c r="H701" s="155"/>
      <c r="I701" s="155"/>
      <c r="J701" s="39"/>
      <c r="K701" s="38"/>
      <c r="L701" s="39"/>
      <c r="M701" s="39"/>
      <c r="N701" s="35" t="s">
        <v>17</v>
      </c>
      <c r="O701" s="39"/>
      <c r="P701" s="61"/>
      <c r="Q701" s="61"/>
      <c r="R701" s="61"/>
      <c r="S701" s="61"/>
      <c r="T701" s="61"/>
      <c r="U701" s="80"/>
      <c r="V701" s="80"/>
      <c r="W701" s="80"/>
    </row>
    <row r="702">
      <c r="A702" s="39"/>
      <c r="B702" s="39"/>
      <c r="C702" s="155"/>
      <c r="D702" s="155"/>
      <c r="E702" s="155"/>
      <c r="F702" s="155"/>
      <c r="G702" s="155"/>
      <c r="H702" s="155"/>
      <c r="I702" s="155"/>
      <c r="J702" s="39"/>
      <c r="K702" s="38"/>
      <c r="L702" s="39"/>
      <c r="M702" s="39"/>
      <c r="N702" s="35" t="s">
        <v>17</v>
      </c>
      <c r="O702" s="39"/>
      <c r="P702" s="61"/>
      <c r="Q702" s="61"/>
      <c r="R702" s="61"/>
      <c r="S702" s="61"/>
      <c r="T702" s="61"/>
      <c r="U702" s="80"/>
      <c r="V702" s="80"/>
      <c r="W702" s="80"/>
    </row>
    <row r="703">
      <c r="A703" s="39"/>
      <c r="B703" s="39"/>
      <c r="C703" s="155"/>
      <c r="D703" s="155"/>
      <c r="E703" s="155"/>
      <c r="F703" s="155"/>
      <c r="G703" s="155"/>
      <c r="H703" s="155"/>
      <c r="I703" s="155"/>
      <c r="J703" s="39"/>
      <c r="K703" s="38"/>
      <c r="L703" s="39"/>
      <c r="M703" s="39"/>
      <c r="N703" s="35" t="s">
        <v>17</v>
      </c>
      <c r="O703" s="39"/>
      <c r="P703" s="61"/>
      <c r="Q703" s="61"/>
      <c r="R703" s="61"/>
      <c r="S703" s="61"/>
      <c r="T703" s="61"/>
      <c r="U703" s="80"/>
      <c r="V703" s="80"/>
      <c r="W703" s="80"/>
    </row>
    <row r="704">
      <c r="A704" s="39"/>
      <c r="B704" s="39"/>
      <c r="C704" s="155"/>
      <c r="D704" s="155"/>
      <c r="E704" s="155"/>
      <c r="F704" s="155"/>
      <c r="G704" s="155"/>
      <c r="H704" s="155"/>
      <c r="I704" s="155"/>
      <c r="J704" s="39"/>
      <c r="K704" s="38"/>
      <c r="L704" s="39"/>
      <c r="M704" s="39"/>
      <c r="N704" s="35" t="s">
        <v>17</v>
      </c>
      <c r="O704" s="39"/>
      <c r="P704" s="61"/>
      <c r="Q704" s="61"/>
      <c r="R704" s="61"/>
      <c r="S704" s="61"/>
      <c r="T704" s="61"/>
      <c r="U704" s="80"/>
      <c r="V704" s="80"/>
      <c r="W704" s="80"/>
    </row>
    <row r="705">
      <c r="A705" s="39"/>
      <c r="B705" s="39"/>
      <c r="C705" s="155"/>
      <c r="D705" s="155"/>
      <c r="E705" s="155"/>
      <c r="F705" s="155"/>
      <c r="G705" s="155"/>
      <c r="H705" s="155"/>
      <c r="I705" s="155"/>
      <c r="J705" s="39"/>
      <c r="K705" s="38"/>
      <c r="L705" s="39"/>
      <c r="M705" s="39"/>
      <c r="N705" s="35" t="s">
        <v>17</v>
      </c>
      <c r="O705" s="39"/>
      <c r="P705" s="61"/>
      <c r="Q705" s="61"/>
      <c r="R705" s="61"/>
      <c r="S705" s="61"/>
      <c r="T705" s="61"/>
      <c r="U705" s="80"/>
      <c r="V705" s="80"/>
      <c r="W705" s="80"/>
    </row>
    <row r="706">
      <c r="A706" s="39"/>
      <c r="B706" s="39"/>
      <c r="C706" s="155"/>
      <c r="D706" s="155"/>
      <c r="E706" s="155"/>
      <c r="F706" s="155"/>
      <c r="G706" s="155"/>
      <c r="H706" s="155"/>
      <c r="I706" s="155"/>
      <c r="J706" s="39"/>
      <c r="K706" s="38"/>
      <c r="L706" s="39"/>
      <c r="M706" s="39"/>
      <c r="N706" s="35" t="s">
        <v>17</v>
      </c>
      <c r="O706" s="39"/>
      <c r="P706" s="61"/>
      <c r="Q706" s="61"/>
      <c r="R706" s="61"/>
      <c r="S706" s="61"/>
      <c r="T706" s="61"/>
      <c r="U706" s="80"/>
      <c r="V706" s="80"/>
      <c r="W706" s="80"/>
    </row>
    <row r="707">
      <c r="A707" s="39"/>
      <c r="B707" s="39"/>
      <c r="C707" s="155"/>
      <c r="D707" s="155"/>
      <c r="E707" s="155"/>
      <c r="F707" s="155"/>
      <c r="G707" s="155"/>
      <c r="H707" s="155"/>
      <c r="I707" s="155"/>
      <c r="J707" s="39"/>
      <c r="K707" s="38"/>
      <c r="L707" s="39"/>
      <c r="M707" s="39"/>
      <c r="N707" s="35" t="s">
        <v>17</v>
      </c>
      <c r="O707" s="39"/>
      <c r="P707" s="61"/>
      <c r="Q707" s="61"/>
      <c r="R707" s="61"/>
      <c r="S707" s="61"/>
      <c r="T707" s="61"/>
      <c r="U707" s="80"/>
      <c r="V707" s="80"/>
      <c r="W707" s="80"/>
    </row>
    <row r="708">
      <c r="A708" s="39"/>
      <c r="B708" s="39"/>
      <c r="C708" s="155"/>
      <c r="D708" s="155"/>
      <c r="E708" s="155"/>
      <c r="F708" s="155"/>
      <c r="G708" s="155"/>
      <c r="H708" s="155"/>
      <c r="I708" s="155"/>
      <c r="J708" s="39"/>
      <c r="K708" s="38"/>
      <c r="L708" s="39"/>
      <c r="M708" s="39"/>
      <c r="N708" s="35" t="s">
        <v>17</v>
      </c>
      <c r="O708" s="39"/>
      <c r="P708" s="61"/>
      <c r="Q708" s="61"/>
      <c r="R708" s="61"/>
      <c r="S708" s="61"/>
      <c r="T708" s="61"/>
      <c r="U708" s="80"/>
      <c r="V708" s="80"/>
      <c r="W708" s="80"/>
    </row>
    <row r="709">
      <c r="A709" s="39"/>
      <c r="B709" s="39"/>
      <c r="C709" s="155"/>
      <c r="D709" s="155"/>
      <c r="E709" s="155"/>
      <c r="F709" s="155"/>
      <c r="G709" s="155"/>
      <c r="H709" s="155"/>
      <c r="I709" s="155"/>
      <c r="J709" s="39"/>
      <c r="K709" s="38"/>
      <c r="L709" s="39"/>
      <c r="M709" s="39"/>
      <c r="N709" s="35" t="s">
        <v>17</v>
      </c>
      <c r="O709" s="39"/>
      <c r="P709" s="61"/>
      <c r="Q709" s="61"/>
      <c r="R709" s="61"/>
      <c r="S709" s="61"/>
      <c r="T709" s="61"/>
      <c r="U709" s="80"/>
      <c r="V709" s="80"/>
      <c r="W709" s="80"/>
    </row>
    <row r="710">
      <c r="A710" s="135"/>
      <c r="B710" s="135"/>
      <c r="C710" s="155"/>
      <c r="D710" s="155"/>
      <c r="E710" s="155"/>
      <c r="F710" s="155"/>
      <c r="G710" s="155"/>
      <c r="H710" s="155"/>
      <c r="I710" s="155"/>
      <c r="J710" s="135"/>
      <c r="K710" s="173"/>
      <c r="L710" s="135"/>
      <c r="M710" s="135"/>
      <c r="N710" s="35" t="s">
        <v>17</v>
      </c>
      <c r="O710" s="135"/>
      <c r="P710" s="135"/>
      <c r="Q710" s="135"/>
      <c r="R710" s="139"/>
      <c r="S710" s="139"/>
      <c r="T710" s="139"/>
      <c r="U710" s="139"/>
      <c r="V710" s="139"/>
      <c r="W710" s="139"/>
    </row>
  </sheetData>
  <mergeCells count="5">
    <mergeCell ref="R2:S2"/>
    <mergeCell ref="U2:V2"/>
    <mergeCell ref="T3:T12"/>
    <mergeCell ref="Q14:S14"/>
    <mergeCell ref="U14:V14"/>
  </mergeCells>
  <conditionalFormatting sqref="N2:N710">
    <cfRule type="cellIs" dxfId="0" priority="1" operator="equal">
      <formula>"PENDENTE"</formula>
    </cfRule>
  </conditionalFormatting>
  <conditionalFormatting sqref="N2:N710">
    <cfRule type="cellIs" dxfId="1" priority="2" operator="equal">
      <formula>"PRIORIDADE"</formula>
    </cfRule>
  </conditionalFormatting>
  <conditionalFormatting sqref="N2:N710">
    <cfRule type="cellIs" dxfId="2" priority="3" operator="equal">
      <formula>"PRIORIDADE TOTAL"</formula>
    </cfRule>
  </conditionalFormatting>
  <conditionalFormatting sqref="N2:N710">
    <cfRule type="containsText" dxfId="3" priority="4" operator="containsText" text="ANÁLISE">
      <formula>NOT(ISERROR(SEARCH(("ANÁLISE"),(N2))))</formula>
    </cfRule>
  </conditionalFormatting>
  <conditionalFormatting sqref="N2:N710">
    <cfRule type="containsText" dxfId="4" priority="5" operator="containsText" text="VERIFICADO">
      <formula>NOT(ISERROR(SEARCH(("VERIFICADO"),(N2))))</formula>
    </cfRule>
  </conditionalFormatting>
  <conditionalFormatting sqref="N2:N710">
    <cfRule type="containsText" dxfId="5" priority="6" operator="containsText" text="APREENDIDO">
      <formula>NOT(ISERROR(SEARCH(("APREENDIDO"),(N2))))</formula>
    </cfRule>
  </conditionalFormatting>
  <conditionalFormatting sqref="N2:N710">
    <cfRule type="containsText" dxfId="6" priority="7" operator="containsText" text="APROVADO">
      <formula>NOT(ISERROR(SEARCH(("APROVADO"),(N2))))</formula>
    </cfRule>
  </conditionalFormatting>
  <conditionalFormatting sqref="N2:N710">
    <cfRule type="containsText" dxfId="7" priority="8" operator="containsText" text="QUITADO">
      <formula>NOT(ISERROR(SEARCH(("QUITADO"),(N2))))</formula>
    </cfRule>
  </conditionalFormatting>
  <conditionalFormatting sqref="N2:N710">
    <cfRule type="containsText" dxfId="8" priority="9" operator="containsText" text="OUTROS ACORDOS">
      <formula>NOT(ISERROR(SEARCH(("OUTROS ACORDOS"),(N2))))</formula>
    </cfRule>
  </conditionalFormatting>
  <conditionalFormatting sqref="N2:N710">
    <cfRule type="containsText" dxfId="9" priority="10" operator="containsText" text="CANCELADO">
      <formula>NOT(ISERROR(SEARCH(("CANCELADO"),(N2))))</formula>
    </cfRule>
  </conditionalFormatting>
  <dataValidations>
    <dataValidation type="list" allowBlank="1" showErrorMessage="1" sqref="N2:N710">
      <formula1>"PENDENTE,PRIORIDADE,PRIORIDADE TOTAL,VERIFICADO,ANÁLISE,APROVADO,QUITADO,APREENDIDO,CANCELADO,OUTROS ACORDOS"</formula1>
    </dataValidation>
    <dataValidation type="list" allowBlank="1" showErrorMessage="1" sqref="I2:I651">
      <formula1>"BRADESCO,BV FINANCEIRA,CREDITAS,GMAC,HYUNDAI,ITAÚ,OMNI S.A.,PANAMERICANO,PSA,RCI,RENNER,SAFRA,SANTANA,SANTANDER,TOYOTA,VOLKSWAGEN"</formula1>
    </dataValidation>
    <dataValidation type="list" allowBlank="1" showErrorMessage="1" sqref="L2:L710">
      <formula1>"LIGAÇÃO,WPP,SEM SUCESSO"</formula1>
    </dataValidation>
    <dataValidation type="list" allowBlank="1" showErrorMessage="1" sqref="S16:S55">
      <formula1>"PAGO,NÃO PAGO,AGUARDANDO"</formula1>
    </dataValidation>
    <dataValidation type="list" allowBlank="1" showErrorMessage="1" sqref="D2:D650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SANTANA,UBERABA,ARACAJU,LAURO DE FREITAS"</formula1>
    </dataValidation>
  </dataValidations>
  <hyperlinks>
    <hyperlink r:id="rId1" ref="O218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9" max="9" width="16.25"/>
    <col customWidth="1" min="10" max="10" width="9.5"/>
    <col customWidth="1" min="11" max="11" width="17.63"/>
    <col customWidth="1" min="12" max="12" width="16.5"/>
    <col customWidth="1" min="13" max="13" width="18.13"/>
    <col customWidth="1" min="14" max="14" width="19.0"/>
    <col customWidth="1" min="15" max="15" width="28.25"/>
    <col customWidth="1" min="16" max="17" width="18.0"/>
    <col customWidth="1" min="18" max="18" width="14.63"/>
    <col customWidth="1" min="19" max="19" width="14.5"/>
    <col customWidth="1" min="20" max="20" width="8.63"/>
    <col customWidth="1" min="21" max="21" width="16.63"/>
    <col customWidth="1" min="22" max="23" width="10.13"/>
  </cols>
  <sheetData>
    <row r="1" ht="24.0" customHeight="1">
      <c r="A1" s="28" t="s">
        <v>24</v>
      </c>
      <c r="B1" s="28" t="s">
        <v>25</v>
      </c>
      <c r="C1" s="28" t="s">
        <v>26</v>
      </c>
      <c r="D1" s="29" t="s">
        <v>27</v>
      </c>
      <c r="E1" s="30" t="s">
        <v>28</v>
      </c>
      <c r="F1" s="31" t="s">
        <v>29</v>
      </c>
      <c r="G1" s="31" t="s">
        <v>30</v>
      </c>
      <c r="H1" s="31" t="s">
        <v>29</v>
      </c>
      <c r="I1" s="29" t="s">
        <v>31</v>
      </c>
      <c r="J1" s="31" t="s">
        <v>32</v>
      </c>
      <c r="K1" s="32" t="s">
        <v>33</v>
      </c>
      <c r="L1" s="31" t="s">
        <v>34</v>
      </c>
      <c r="M1" s="29" t="s">
        <v>35</v>
      </c>
      <c r="N1" s="31" t="s">
        <v>36</v>
      </c>
      <c r="O1" s="31" t="s">
        <v>37</v>
      </c>
      <c r="P1" s="33"/>
      <c r="Q1" s="33"/>
      <c r="R1" s="33"/>
      <c r="S1" s="33"/>
      <c r="T1" s="33"/>
      <c r="U1" s="33"/>
      <c r="V1" s="33"/>
      <c r="W1" s="33"/>
    </row>
    <row r="2" ht="15.75" customHeight="1">
      <c r="A2" s="34">
        <v>45705.0</v>
      </c>
      <c r="B2" s="168">
        <v>45716.0</v>
      </c>
      <c r="C2" s="35">
        <v>194229.0</v>
      </c>
      <c r="D2" s="35" t="s">
        <v>42</v>
      </c>
      <c r="E2" s="34">
        <v>44835.0</v>
      </c>
      <c r="F2" s="36">
        <f t="shared" ref="F2:F649" si="1">DATEDIF(E2,TODAY(),"M")</f>
        <v>28</v>
      </c>
      <c r="G2" s="37">
        <v>45259.0</v>
      </c>
      <c r="H2" s="36">
        <f t="shared" ref="H2:H649" si="2">DATEDIF(G2,TODAY(),"M")</f>
        <v>14</v>
      </c>
      <c r="I2" s="35" t="s">
        <v>43</v>
      </c>
      <c r="J2" s="35">
        <v>304.0</v>
      </c>
      <c r="K2" s="48" t="s">
        <v>1017</v>
      </c>
      <c r="L2" s="35"/>
      <c r="M2" s="39"/>
      <c r="N2" s="35" t="s">
        <v>18</v>
      </c>
      <c r="O2" s="39"/>
      <c r="P2" s="41"/>
      <c r="Q2" s="42"/>
      <c r="R2" s="43" t="s">
        <v>40</v>
      </c>
      <c r="S2" s="44"/>
      <c r="T2" s="45">
        <f>TODAY()</f>
        <v>45716</v>
      </c>
      <c r="U2" s="46" t="s">
        <v>41</v>
      </c>
      <c r="V2" s="44"/>
      <c r="W2" s="47"/>
    </row>
    <row r="3" ht="15.75" customHeight="1">
      <c r="A3" s="34">
        <v>45705.0</v>
      </c>
      <c r="B3" s="168">
        <v>45716.0</v>
      </c>
      <c r="C3" s="35">
        <v>217732.0</v>
      </c>
      <c r="D3" s="35" t="s">
        <v>42</v>
      </c>
      <c r="E3" s="34">
        <v>45323.0</v>
      </c>
      <c r="F3" s="36">
        <f t="shared" si="1"/>
        <v>12</v>
      </c>
      <c r="G3" s="34">
        <v>45457.0</v>
      </c>
      <c r="H3" s="36">
        <f t="shared" si="2"/>
        <v>8</v>
      </c>
      <c r="I3" s="35" t="s">
        <v>46</v>
      </c>
      <c r="J3" s="35">
        <v>404.0</v>
      </c>
      <c r="K3" s="38"/>
      <c r="L3" s="39"/>
      <c r="M3" s="39"/>
      <c r="N3" s="35" t="s">
        <v>17</v>
      </c>
      <c r="O3" s="39"/>
      <c r="P3" s="41"/>
      <c r="Q3" s="42"/>
      <c r="R3" s="50" t="s">
        <v>15</v>
      </c>
      <c r="S3" s="51">
        <f>COUNTIFS(N:N,"VERIFICADO",B:B,T2)</f>
        <v>1</v>
      </c>
      <c r="T3" s="52"/>
      <c r="U3" s="50" t="s">
        <v>15</v>
      </c>
      <c r="V3" s="51">
        <f>COUNTIFS(N:N,"VERIFICADO")</f>
        <v>25</v>
      </c>
      <c r="W3" s="53"/>
    </row>
    <row r="4" ht="15.75" customHeight="1">
      <c r="A4" s="34">
        <v>45705.0</v>
      </c>
      <c r="B4" s="168">
        <v>45716.0</v>
      </c>
      <c r="C4" s="35">
        <v>237281.0</v>
      </c>
      <c r="D4" s="35" t="s">
        <v>42</v>
      </c>
      <c r="E4" s="34">
        <v>45536.0</v>
      </c>
      <c r="F4" s="36">
        <f t="shared" si="1"/>
        <v>5</v>
      </c>
      <c r="G4" s="34">
        <v>45644.0</v>
      </c>
      <c r="H4" s="36">
        <f t="shared" si="2"/>
        <v>2</v>
      </c>
      <c r="I4" s="35" t="s">
        <v>43</v>
      </c>
      <c r="J4" s="35" t="s">
        <v>138</v>
      </c>
      <c r="K4" s="38"/>
      <c r="L4" s="39"/>
      <c r="M4" s="39"/>
      <c r="N4" s="35" t="s">
        <v>17</v>
      </c>
      <c r="O4" s="39"/>
      <c r="P4" s="41"/>
      <c r="Q4" s="42"/>
      <c r="R4" s="50" t="s">
        <v>16</v>
      </c>
      <c r="S4" s="51">
        <f>COUNTIFS(N:N,"análise",B:B,T2)</f>
        <v>3</v>
      </c>
      <c r="U4" s="50" t="s">
        <v>16</v>
      </c>
      <c r="V4" s="51">
        <f>COUNTIFS(N:N,"ANÁLISE")</f>
        <v>11</v>
      </c>
      <c r="W4" s="53"/>
    </row>
    <row r="5" ht="15.75" customHeight="1">
      <c r="A5" s="34">
        <v>45705.0</v>
      </c>
      <c r="B5" s="168">
        <v>45716.0</v>
      </c>
      <c r="C5" s="35">
        <v>229828.0</v>
      </c>
      <c r="D5" s="35" t="s">
        <v>48</v>
      </c>
      <c r="E5" s="34">
        <v>45536.0</v>
      </c>
      <c r="F5" s="36">
        <f t="shared" si="1"/>
        <v>5</v>
      </c>
      <c r="G5" s="34">
        <v>45574.0</v>
      </c>
      <c r="H5" s="36">
        <f t="shared" si="2"/>
        <v>4</v>
      </c>
      <c r="I5" s="35" t="s">
        <v>43</v>
      </c>
      <c r="J5" s="35" t="s">
        <v>1018</v>
      </c>
      <c r="K5" s="38"/>
      <c r="L5" s="39"/>
      <c r="M5" s="39"/>
      <c r="N5" s="35" t="s">
        <v>17</v>
      </c>
      <c r="O5" s="39"/>
      <c r="P5" s="41"/>
      <c r="Q5" s="42"/>
      <c r="R5" s="50" t="s">
        <v>17</v>
      </c>
      <c r="S5" s="51">
        <f>COUNTIFS(N:N,"pendente",B:B,T2)</f>
        <v>552</v>
      </c>
      <c r="U5" s="50" t="s">
        <v>17</v>
      </c>
      <c r="V5" s="51">
        <f>COUNTIFS(N:N,"PENDENTE")</f>
        <v>552</v>
      </c>
      <c r="W5" s="53"/>
    </row>
    <row r="6" ht="15.75" customHeight="1">
      <c r="A6" s="34">
        <v>45705.0</v>
      </c>
      <c r="B6" s="168">
        <v>45716.0</v>
      </c>
      <c r="C6" s="35">
        <v>184885.0</v>
      </c>
      <c r="D6" s="35" t="s">
        <v>48</v>
      </c>
      <c r="E6" s="34">
        <v>45139.0</v>
      </c>
      <c r="F6" s="36">
        <f t="shared" si="1"/>
        <v>18</v>
      </c>
      <c r="G6" s="34">
        <v>45177.0</v>
      </c>
      <c r="H6" s="36">
        <f t="shared" si="2"/>
        <v>17</v>
      </c>
      <c r="I6" s="35" t="s">
        <v>39</v>
      </c>
      <c r="J6" s="35">
        <v>504.0</v>
      </c>
      <c r="K6" s="38"/>
      <c r="L6" s="39"/>
      <c r="M6" s="39"/>
      <c r="N6" s="35" t="s">
        <v>17</v>
      </c>
      <c r="O6" s="39"/>
      <c r="P6" s="41"/>
      <c r="Q6" s="42"/>
      <c r="R6" s="50" t="s">
        <v>18</v>
      </c>
      <c r="S6" s="51">
        <f>COUNTIFS(N:N,"prioridade",B:B,T2)</f>
        <v>22</v>
      </c>
      <c r="U6" s="50" t="s">
        <v>18</v>
      </c>
      <c r="V6" s="51">
        <f>COUNTIFS(N:N,"PRIORIDADE")</f>
        <v>22</v>
      </c>
      <c r="W6" s="53"/>
    </row>
    <row r="7" ht="15.75" customHeight="1">
      <c r="A7" s="34">
        <v>45705.0</v>
      </c>
      <c r="B7" s="168">
        <v>45716.0</v>
      </c>
      <c r="C7" s="35">
        <v>196427.0</v>
      </c>
      <c r="D7" s="35" t="s">
        <v>48</v>
      </c>
      <c r="E7" s="34">
        <v>45231.0</v>
      </c>
      <c r="F7" s="36">
        <f t="shared" si="1"/>
        <v>15</v>
      </c>
      <c r="G7" s="37">
        <v>45303.0</v>
      </c>
      <c r="H7" s="36">
        <f t="shared" si="2"/>
        <v>13</v>
      </c>
      <c r="I7" s="35" t="s">
        <v>268</v>
      </c>
      <c r="J7" s="39"/>
      <c r="K7" s="38"/>
      <c r="L7" s="39"/>
      <c r="M7" s="39"/>
      <c r="N7" s="35" t="s">
        <v>17</v>
      </c>
      <c r="O7" s="39"/>
      <c r="P7" s="41"/>
      <c r="Q7" s="42"/>
      <c r="R7" s="50" t="s">
        <v>19</v>
      </c>
      <c r="S7" s="51">
        <f>COUNTIFS(N:N,"prioridade total",B:B,T2)</f>
        <v>1</v>
      </c>
      <c r="U7" s="50" t="s">
        <v>19</v>
      </c>
      <c r="V7" s="51">
        <f>COUNTIFS(N:N,"PRIORIDADE TOTAL")</f>
        <v>2</v>
      </c>
      <c r="W7" s="53"/>
    </row>
    <row r="8" ht="15.75" customHeight="1">
      <c r="A8" s="34">
        <v>45712.0</v>
      </c>
      <c r="B8" s="168">
        <v>45716.0</v>
      </c>
      <c r="C8" s="35">
        <v>204168.0</v>
      </c>
      <c r="D8" s="35" t="s">
        <v>48</v>
      </c>
      <c r="E8" s="34">
        <v>45231.0</v>
      </c>
      <c r="F8" s="36">
        <f t="shared" si="1"/>
        <v>15</v>
      </c>
      <c r="G8" s="34">
        <v>45350.0</v>
      </c>
      <c r="H8" s="36">
        <f t="shared" si="2"/>
        <v>12</v>
      </c>
      <c r="I8" s="35" t="s">
        <v>43</v>
      </c>
      <c r="J8" s="35" t="s">
        <v>676</v>
      </c>
      <c r="K8" s="48" t="s">
        <v>96</v>
      </c>
      <c r="L8" s="39"/>
      <c r="M8" s="39"/>
      <c r="N8" s="35" t="s">
        <v>18</v>
      </c>
      <c r="O8" s="39"/>
      <c r="P8" s="41"/>
      <c r="Q8" s="42"/>
      <c r="R8" s="50" t="s">
        <v>20</v>
      </c>
      <c r="S8" s="51">
        <f>COUNTIFS(N:N,"aprovado",B:B,T2)</f>
        <v>2</v>
      </c>
      <c r="U8" s="50" t="s">
        <v>20</v>
      </c>
      <c r="V8" s="51">
        <f>COUNTIFS(N:N,"APROVADO")</f>
        <v>15</v>
      </c>
      <c r="W8" s="53"/>
    </row>
    <row r="9" ht="15.75" customHeight="1">
      <c r="A9" s="34">
        <v>45705.0</v>
      </c>
      <c r="B9" s="168">
        <v>45716.0</v>
      </c>
      <c r="C9" s="35">
        <v>210170.0</v>
      </c>
      <c r="D9" s="35" t="s">
        <v>48</v>
      </c>
      <c r="E9" s="34">
        <v>44621.0</v>
      </c>
      <c r="F9" s="36">
        <f t="shared" si="1"/>
        <v>35</v>
      </c>
      <c r="G9" s="37">
        <v>45393.0</v>
      </c>
      <c r="H9" s="36">
        <f t="shared" si="2"/>
        <v>10</v>
      </c>
      <c r="I9" s="35" t="s">
        <v>43</v>
      </c>
      <c r="J9" s="35">
        <v>304.0</v>
      </c>
      <c r="K9" s="38"/>
      <c r="L9" s="39"/>
      <c r="M9" s="39"/>
      <c r="N9" s="35" t="s">
        <v>17</v>
      </c>
      <c r="O9" s="39"/>
      <c r="P9" s="41"/>
      <c r="Q9" s="42"/>
      <c r="R9" s="56" t="s">
        <v>21</v>
      </c>
      <c r="S9" s="51">
        <f>COUNTIFS(N:N,"quitado",B:B,T2)</f>
        <v>6</v>
      </c>
      <c r="U9" s="56" t="s">
        <v>21</v>
      </c>
      <c r="V9" s="51">
        <f>COUNTIFS(N:N,"QUITADO")</f>
        <v>15</v>
      </c>
      <c r="W9" s="53"/>
    </row>
    <row r="10" ht="15.75" customHeight="1">
      <c r="A10" s="34">
        <v>45705.0</v>
      </c>
      <c r="B10" s="168">
        <v>45716.0</v>
      </c>
      <c r="C10" s="35">
        <v>203876.0</v>
      </c>
      <c r="D10" s="35" t="s">
        <v>48</v>
      </c>
      <c r="E10" s="34">
        <v>45383.0</v>
      </c>
      <c r="F10" s="36">
        <f t="shared" si="1"/>
        <v>10</v>
      </c>
      <c r="G10" s="34">
        <v>45394.0</v>
      </c>
      <c r="H10" s="36">
        <f t="shared" si="2"/>
        <v>10</v>
      </c>
      <c r="I10" s="35" t="s">
        <v>43</v>
      </c>
      <c r="J10" s="35" t="s">
        <v>69</v>
      </c>
      <c r="K10" s="38"/>
      <c r="L10" s="39"/>
      <c r="M10" s="39"/>
      <c r="N10" s="35" t="s">
        <v>17</v>
      </c>
      <c r="O10" s="39"/>
      <c r="P10" s="41"/>
      <c r="Q10" s="42"/>
      <c r="R10" s="50" t="s">
        <v>22</v>
      </c>
      <c r="S10" s="51">
        <f>COUNTIFS(N:N,"apreendido",B:B,T2)</f>
        <v>0</v>
      </c>
      <c r="U10" s="50" t="s">
        <v>22</v>
      </c>
      <c r="V10" s="51">
        <f>COUNTIFS(N:N,"APREENDIDO")</f>
        <v>0</v>
      </c>
      <c r="W10" s="53"/>
    </row>
    <row r="11" ht="15.75" customHeight="1">
      <c r="A11" s="34">
        <v>45705.0</v>
      </c>
      <c r="B11" s="168">
        <v>45716.0</v>
      </c>
      <c r="C11" s="35">
        <v>232980.0</v>
      </c>
      <c r="D11" s="35" t="s">
        <v>48</v>
      </c>
      <c r="E11" s="34">
        <v>45474.0</v>
      </c>
      <c r="F11" s="36">
        <f t="shared" si="1"/>
        <v>7</v>
      </c>
      <c r="G11" s="34">
        <v>45596.0</v>
      </c>
      <c r="H11" s="36">
        <f t="shared" si="2"/>
        <v>3</v>
      </c>
      <c r="I11" s="35" t="s">
        <v>268</v>
      </c>
      <c r="J11" s="39"/>
      <c r="K11" s="38"/>
      <c r="L11" s="39"/>
      <c r="M11" s="39"/>
      <c r="N11" s="35" t="s">
        <v>17</v>
      </c>
      <c r="O11" s="39"/>
      <c r="P11" s="41"/>
      <c r="Q11" s="42"/>
      <c r="R11" s="50" t="s">
        <v>23</v>
      </c>
      <c r="S11" s="51">
        <f>COUNTIFS(N:N,"cancelado",B:B,T2)</f>
        <v>3</v>
      </c>
      <c r="U11" s="50" t="s">
        <v>23</v>
      </c>
      <c r="V11" s="51">
        <f>COUNTIFS(N:N,"CANCELADO")</f>
        <v>6</v>
      </c>
      <c r="W11" s="53"/>
    </row>
    <row r="12" ht="15.75" customHeight="1">
      <c r="A12" s="34">
        <v>45705.0</v>
      </c>
      <c r="B12" s="168">
        <v>45716.0</v>
      </c>
      <c r="C12" s="35">
        <v>229517.0</v>
      </c>
      <c r="D12" s="35" t="s">
        <v>48</v>
      </c>
      <c r="E12" s="34">
        <v>45536.0</v>
      </c>
      <c r="F12" s="36">
        <f t="shared" si="1"/>
        <v>5</v>
      </c>
      <c r="G12" s="34">
        <v>45570.0</v>
      </c>
      <c r="H12" s="36">
        <f t="shared" si="2"/>
        <v>4</v>
      </c>
      <c r="I12" s="35" t="s">
        <v>43</v>
      </c>
      <c r="J12" s="35" t="s">
        <v>138</v>
      </c>
      <c r="K12" s="38"/>
      <c r="L12" s="39"/>
      <c r="M12" s="39"/>
      <c r="N12" s="35" t="s">
        <v>17</v>
      </c>
      <c r="O12" s="39"/>
      <c r="P12" s="57"/>
      <c r="Q12" s="42"/>
      <c r="R12" s="58" t="s">
        <v>14</v>
      </c>
      <c r="S12" s="59">
        <f>SUM(S3,S4,S8)</f>
        <v>6</v>
      </c>
      <c r="T12" s="19"/>
      <c r="U12" s="58" t="s">
        <v>14</v>
      </c>
      <c r="V12" s="59">
        <f>SUM(V3:V11)</f>
        <v>648</v>
      </c>
      <c r="W12" s="60"/>
    </row>
    <row r="13">
      <c r="A13" s="34">
        <v>45705.0</v>
      </c>
      <c r="B13" s="34">
        <v>45708.0</v>
      </c>
      <c r="C13" s="35">
        <v>218704.0</v>
      </c>
      <c r="D13" s="35" t="s">
        <v>48</v>
      </c>
      <c r="E13" s="34">
        <v>45413.0</v>
      </c>
      <c r="F13" s="36">
        <f t="shared" si="1"/>
        <v>9</v>
      </c>
      <c r="G13" s="34">
        <v>45463.0</v>
      </c>
      <c r="H13" s="36">
        <f t="shared" si="2"/>
        <v>8</v>
      </c>
      <c r="I13" s="35" t="s">
        <v>268</v>
      </c>
      <c r="J13" s="39"/>
      <c r="K13" s="38"/>
      <c r="L13" s="39"/>
      <c r="M13" s="34">
        <v>45708.0</v>
      </c>
      <c r="N13" s="35" t="s">
        <v>21</v>
      </c>
      <c r="O13" s="39"/>
      <c r="P13" s="61"/>
      <c r="Q13" s="62"/>
      <c r="R13" s="63"/>
      <c r="S13" s="63"/>
      <c r="T13" s="64"/>
      <c r="U13" s="63"/>
      <c r="V13" s="63"/>
      <c r="W13" s="65"/>
    </row>
    <row r="14">
      <c r="A14" s="34">
        <v>45705.0</v>
      </c>
      <c r="B14" s="168">
        <v>45716.0</v>
      </c>
      <c r="C14" s="35">
        <v>214284.0</v>
      </c>
      <c r="D14" s="35" t="s">
        <v>48</v>
      </c>
      <c r="E14" s="34">
        <v>45352.0</v>
      </c>
      <c r="F14" s="36">
        <f t="shared" si="1"/>
        <v>11</v>
      </c>
      <c r="G14" s="34">
        <v>45456.0</v>
      </c>
      <c r="H14" s="36">
        <f t="shared" si="2"/>
        <v>8</v>
      </c>
      <c r="I14" s="35" t="s">
        <v>62</v>
      </c>
      <c r="J14" s="35">
        <v>102.0</v>
      </c>
      <c r="K14" s="38"/>
      <c r="L14" s="39"/>
      <c r="M14" s="39"/>
      <c r="N14" s="35" t="s">
        <v>17</v>
      </c>
      <c r="O14" s="39"/>
      <c r="P14" s="66"/>
      <c r="Q14" s="67" t="s">
        <v>56</v>
      </c>
      <c r="R14" s="68"/>
      <c r="S14" s="44"/>
      <c r="T14" s="69"/>
      <c r="U14" s="70" t="s">
        <v>57</v>
      </c>
      <c r="V14" s="44"/>
      <c r="W14" s="71"/>
    </row>
    <row r="15">
      <c r="A15" s="34">
        <v>45702.0</v>
      </c>
      <c r="B15" s="34">
        <v>45714.0</v>
      </c>
      <c r="C15" s="35">
        <v>240839.0</v>
      </c>
      <c r="D15" s="35" t="s">
        <v>48</v>
      </c>
      <c r="E15" s="34">
        <v>45474.0</v>
      </c>
      <c r="F15" s="36">
        <f t="shared" si="1"/>
        <v>7</v>
      </c>
      <c r="G15" s="34">
        <v>45684.0</v>
      </c>
      <c r="H15" s="36">
        <f t="shared" si="2"/>
        <v>1</v>
      </c>
      <c r="I15" s="35" t="s">
        <v>49</v>
      </c>
      <c r="J15" s="35">
        <v>212.0</v>
      </c>
      <c r="K15" s="48">
        <v>3000.0</v>
      </c>
      <c r="L15" s="35" t="s">
        <v>54</v>
      </c>
      <c r="M15" s="34">
        <v>45714.0</v>
      </c>
      <c r="N15" s="35" t="s">
        <v>16</v>
      </c>
      <c r="O15" s="35" t="s">
        <v>61</v>
      </c>
      <c r="P15" s="66"/>
      <c r="Q15" s="71" t="s">
        <v>24</v>
      </c>
      <c r="R15" s="71" t="s">
        <v>58</v>
      </c>
      <c r="S15" s="71" t="s">
        <v>36</v>
      </c>
      <c r="T15" s="69"/>
      <c r="U15" s="72"/>
      <c r="V15" s="73"/>
      <c r="W15" s="141" t="str">
        <f t="shared" ref="W15:W20" si="3">100% -(V15/U15)</f>
        <v>#DIV/0!</v>
      </c>
    </row>
    <row r="16">
      <c r="A16" s="34">
        <v>45705.0</v>
      </c>
      <c r="B16" s="34">
        <v>45714.0</v>
      </c>
      <c r="C16" s="35">
        <v>205855.0</v>
      </c>
      <c r="D16" s="35" t="s">
        <v>59</v>
      </c>
      <c r="E16" s="34">
        <v>45323.0</v>
      </c>
      <c r="F16" s="36">
        <f t="shared" si="1"/>
        <v>12</v>
      </c>
      <c r="G16" s="34">
        <v>45364.0</v>
      </c>
      <c r="H16" s="36">
        <f t="shared" si="2"/>
        <v>11</v>
      </c>
      <c r="I16" s="35" t="s">
        <v>49</v>
      </c>
      <c r="J16" s="35">
        <v>212.0</v>
      </c>
      <c r="K16" s="38"/>
      <c r="L16" s="35" t="s">
        <v>68</v>
      </c>
      <c r="M16" s="34">
        <v>45714.0</v>
      </c>
      <c r="N16" s="35" t="s">
        <v>15</v>
      </c>
      <c r="O16" s="35" t="s">
        <v>151</v>
      </c>
      <c r="P16" s="66"/>
      <c r="Q16" s="162">
        <v>45715.0</v>
      </c>
      <c r="R16" s="75">
        <v>192844.0</v>
      </c>
      <c r="S16" s="75" t="s">
        <v>60</v>
      </c>
      <c r="T16" s="69"/>
      <c r="U16" s="76"/>
      <c r="V16" s="73"/>
      <c r="W16" s="141" t="str">
        <f t="shared" si="3"/>
        <v>#DIV/0!</v>
      </c>
    </row>
    <row r="17">
      <c r="A17" s="34">
        <v>45705.0</v>
      </c>
      <c r="B17" s="34">
        <v>45715.0</v>
      </c>
      <c r="C17" s="35">
        <v>208382.0</v>
      </c>
      <c r="D17" s="35" t="s">
        <v>59</v>
      </c>
      <c r="E17" s="34">
        <v>45292.0</v>
      </c>
      <c r="F17" s="36">
        <f t="shared" si="1"/>
        <v>13</v>
      </c>
      <c r="G17" s="34">
        <v>45387.0</v>
      </c>
      <c r="H17" s="36">
        <f t="shared" si="2"/>
        <v>10</v>
      </c>
      <c r="I17" s="35" t="s">
        <v>39</v>
      </c>
      <c r="J17" s="35" t="s">
        <v>146</v>
      </c>
      <c r="K17" s="48">
        <v>5000.0</v>
      </c>
      <c r="L17" s="35" t="s">
        <v>54</v>
      </c>
      <c r="M17" s="34">
        <v>45715.0</v>
      </c>
      <c r="N17" s="35" t="s">
        <v>16</v>
      </c>
      <c r="O17" s="35" t="s">
        <v>151</v>
      </c>
      <c r="P17" s="66"/>
      <c r="Q17" s="79"/>
      <c r="R17" s="79"/>
      <c r="S17" s="79"/>
      <c r="T17" s="69"/>
      <c r="U17" s="79"/>
      <c r="V17" s="79"/>
      <c r="W17" s="141" t="str">
        <f t="shared" si="3"/>
        <v>#DIV/0!</v>
      </c>
    </row>
    <row r="18">
      <c r="A18" s="34">
        <v>45705.0</v>
      </c>
      <c r="B18" s="34">
        <v>45712.0</v>
      </c>
      <c r="C18" s="35">
        <v>209335.0</v>
      </c>
      <c r="D18" s="35" t="s">
        <v>59</v>
      </c>
      <c r="E18" s="34">
        <v>45352.0</v>
      </c>
      <c r="F18" s="36">
        <f t="shared" si="1"/>
        <v>11</v>
      </c>
      <c r="G18" s="34">
        <v>45395.0</v>
      </c>
      <c r="H18" s="36">
        <f t="shared" si="2"/>
        <v>10</v>
      </c>
      <c r="I18" s="35" t="s">
        <v>49</v>
      </c>
      <c r="J18" s="39"/>
      <c r="K18" s="48">
        <v>120000.0</v>
      </c>
      <c r="L18" s="35" t="s">
        <v>68</v>
      </c>
      <c r="M18" s="34">
        <v>45712.0</v>
      </c>
      <c r="N18" s="35" t="s">
        <v>21</v>
      </c>
      <c r="O18" s="35" t="s">
        <v>1019</v>
      </c>
      <c r="P18" s="66"/>
      <c r="Q18" s="79"/>
      <c r="R18" s="79"/>
      <c r="S18" s="79"/>
      <c r="T18" s="69"/>
      <c r="U18" s="79"/>
      <c r="V18" s="79"/>
      <c r="W18" s="141" t="str">
        <f t="shared" si="3"/>
        <v>#DIV/0!</v>
      </c>
    </row>
    <row r="19">
      <c r="A19" s="34">
        <v>45705.0</v>
      </c>
      <c r="B19" s="168">
        <v>45716.0</v>
      </c>
      <c r="C19" s="35">
        <v>184474.0</v>
      </c>
      <c r="D19" s="35" t="s">
        <v>65</v>
      </c>
      <c r="E19" s="34">
        <v>45078.0</v>
      </c>
      <c r="F19" s="36">
        <f t="shared" si="1"/>
        <v>20</v>
      </c>
      <c r="G19" s="34">
        <v>45169.0</v>
      </c>
      <c r="H19" s="36">
        <f t="shared" si="2"/>
        <v>17</v>
      </c>
      <c r="I19" s="35" t="s">
        <v>118</v>
      </c>
      <c r="J19" s="39"/>
      <c r="K19" s="38"/>
      <c r="L19" s="39"/>
      <c r="M19" s="39"/>
      <c r="N19" s="35" t="s">
        <v>17</v>
      </c>
      <c r="O19" s="39"/>
      <c r="P19" s="66"/>
      <c r="Q19" s="79"/>
      <c r="R19" s="79"/>
      <c r="S19" s="79"/>
      <c r="T19" s="69"/>
      <c r="U19" s="79"/>
      <c r="V19" s="79"/>
      <c r="W19" s="141" t="str">
        <f t="shared" si="3"/>
        <v>#DIV/0!</v>
      </c>
    </row>
    <row r="20">
      <c r="A20" s="34">
        <v>45705.0</v>
      </c>
      <c r="B20" s="168">
        <v>45716.0</v>
      </c>
      <c r="C20" s="35">
        <v>118138.0</v>
      </c>
      <c r="D20" s="35" t="s">
        <v>65</v>
      </c>
      <c r="E20" s="34">
        <v>44562.0</v>
      </c>
      <c r="F20" s="36">
        <f t="shared" si="1"/>
        <v>37</v>
      </c>
      <c r="G20" s="34">
        <v>44623.0</v>
      </c>
      <c r="H20" s="36">
        <f t="shared" si="2"/>
        <v>35</v>
      </c>
      <c r="I20" s="35" t="s">
        <v>265</v>
      </c>
      <c r="J20" s="39"/>
      <c r="K20" s="38"/>
      <c r="L20" s="39"/>
      <c r="M20" s="39"/>
      <c r="N20" s="35" t="s">
        <v>17</v>
      </c>
      <c r="O20" s="39"/>
      <c r="P20" s="66"/>
      <c r="Q20" s="79"/>
      <c r="R20" s="79"/>
      <c r="S20" s="79"/>
      <c r="T20" s="69"/>
      <c r="U20" s="79"/>
      <c r="V20" s="79"/>
      <c r="W20" s="141" t="str">
        <f t="shared" si="3"/>
        <v>#DIV/0!</v>
      </c>
    </row>
    <row r="21">
      <c r="A21" s="34">
        <v>45705.0</v>
      </c>
      <c r="B21" s="34">
        <v>45716.0</v>
      </c>
      <c r="C21" s="35">
        <v>184097.0</v>
      </c>
      <c r="D21" s="35" t="s">
        <v>65</v>
      </c>
      <c r="E21" s="34">
        <v>44621.0</v>
      </c>
      <c r="F21" s="36">
        <f t="shared" si="1"/>
        <v>35</v>
      </c>
      <c r="G21" s="34">
        <v>45167.0</v>
      </c>
      <c r="H21" s="36">
        <f t="shared" si="2"/>
        <v>17</v>
      </c>
      <c r="I21" s="35" t="s">
        <v>49</v>
      </c>
      <c r="J21" s="39"/>
      <c r="K21" s="38"/>
      <c r="L21" s="35" t="s">
        <v>68</v>
      </c>
      <c r="M21" s="34">
        <v>45716.0</v>
      </c>
      <c r="N21" s="35" t="s">
        <v>16</v>
      </c>
      <c r="O21" s="35" t="s">
        <v>1020</v>
      </c>
      <c r="P21" s="66"/>
      <c r="Q21" s="79"/>
      <c r="R21" s="79"/>
      <c r="S21" s="79"/>
      <c r="T21" s="80"/>
      <c r="U21" s="80"/>
      <c r="V21" s="80"/>
      <c r="W21" s="81"/>
    </row>
    <row r="22">
      <c r="A22" s="34">
        <v>45705.0</v>
      </c>
      <c r="B22" s="168">
        <v>45716.0</v>
      </c>
      <c r="C22" s="35">
        <v>194220.0</v>
      </c>
      <c r="D22" s="35" t="s">
        <v>65</v>
      </c>
      <c r="E22" s="34">
        <v>45231.0</v>
      </c>
      <c r="F22" s="36">
        <f t="shared" si="1"/>
        <v>15</v>
      </c>
      <c r="G22" s="37">
        <v>45259.0</v>
      </c>
      <c r="H22" s="36">
        <f t="shared" si="2"/>
        <v>14</v>
      </c>
      <c r="I22" s="35" t="s">
        <v>43</v>
      </c>
      <c r="J22" s="39"/>
      <c r="K22" s="38"/>
      <c r="L22" s="39"/>
      <c r="M22" s="39"/>
      <c r="N22" s="35" t="s">
        <v>21</v>
      </c>
      <c r="O22" s="39"/>
      <c r="P22" s="66"/>
      <c r="Q22" s="79"/>
      <c r="R22" s="79"/>
      <c r="S22" s="79"/>
      <c r="T22" s="80"/>
      <c r="U22" s="80"/>
      <c r="V22" s="80"/>
      <c r="W22" s="80"/>
    </row>
    <row r="23">
      <c r="A23" s="121">
        <v>45702.0</v>
      </c>
      <c r="B23" s="34">
        <v>45708.0</v>
      </c>
      <c r="C23" s="120">
        <v>180192.0</v>
      </c>
      <c r="D23" s="120" t="s">
        <v>81</v>
      </c>
      <c r="E23" s="121">
        <v>44986.0</v>
      </c>
      <c r="F23" s="36">
        <f t="shared" si="1"/>
        <v>23</v>
      </c>
      <c r="G23" s="121">
        <v>45135.0</v>
      </c>
      <c r="H23" s="36">
        <f t="shared" si="2"/>
        <v>19</v>
      </c>
      <c r="I23" s="120" t="s">
        <v>49</v>
      </c>
      <c r="J23" s="35">
        <v>212.0</v>
      </c>
      <c r="K23" s="38">
        <v>7000.0</v>
      </c>
      <c r="L23" s="157" t="s">
        <v>68</v>
      </c>
      <c r="M23" s="34">
        <v>45708.0</v>
      </c>
      <c r="N23" s="88" t="s">
        <v>21</v>
      </c>
      <c r="O23" s="35" t="s">
        <v>21</v>
      </c>
      <c r="P23" s="66"/>
      <c r="Q23" s="79"/>
      <c r="R23" s="79"/>
      <c r="S23" s="79"/>
      <c r="T23" s="80"/>
      <c r="U23" s="80"/>
      <c r="V23" s="80"/>
      <c r="W23" s="80"/>
    </row>
    <row r="24">
      <c r="A24" s="34">
        <v>45705.0</v>
      </c>
      <c r="B24" s="168">
        <v>45716.0</v>
      </c>
      <c r="C24" s="35">
        <v>198408.0</v>
      </c>
      <c r="D24" s="35" t="s">
        <v>65</v>
      </c>
      <c r="E24" s="34">
        <v>45261.0</v>
      </c>
      <c r="F24" s="36">
        <f t="shared" si="1"/>
        <v>14</v>
      </c>
      <c r="G24" s="34">
        <v>45303.0</v>
      </c>
      <c r="H24" s="36">
        <f t="shared" si="2"/>
        <v>13</v>
      </c>
      <c r="I24" s="35" t="s">
        <v>118</v>
      </c>
      <c r="J24" s="39"/>
      <c r="K24" s="38"/>
      <c r="L24" s="39"/>
      <c r="M24" s="39"/>
      <c r="N24" s="35" t="s">
        <v>17</v>
      </c>
      <c r="O24" s="39"/>
      <c r="P24" s="66"/>
      <c r="Q24" s="79"/>
      <c r="R24" s="79"/>
      <c r="S24" s="79"/>
      <c r="T24" s="80"/>
      <c r="U24" s="80"/>
      <c r="V24" s="80"/>
      <c r="W24" s="80"/>
    </row>
    <row r="25">
      <c r="A25" s="34">
        <v>45705.0</v>
      </c>
      <c r="B25" s="168">
        <v>45716.0</v>
      </c>
      <c r="C25" s="35">
        <v>193149.0</v>
      </c>
      <c r="D25" s="35" t="s">
        <v>65</v>
      </c>
      <c r="E25" s="34">
        <v>45200.0</v>
      </c>
      <c r="F25" s="36">
        <f t="shared" si="1"/>
        <v>16</v>
      </c>
      <c r="G25" s="37">
        <v>45247.0</v>
      </c>
      <c r="H25" s="36">
        <f t="shared" si="2"/>
        <v>15</v>
      </c>
      <c r="I25" s="35" t="s">
        <v>62</v>
      </c>
      <c r="J25" s="35">
        <v>106.0</v>
      </c>
      <c r="K25" s="38"/>
      <c r="L25" s="39"/>
      <c r="M25" s="39"/>
      <c r="N25" s="35" t="s">
        <v>17</v>
      </c>
      <c r="O25" s="39"/>
      <c r="P25" s="66"/>
      <c r="Q25" s="79"/>
      <c r="R25" s="79"/>
      <c r="S25" s="79"/>
      <c r="T25" s="80"/>
      <c r="U25" s="80"/>
      <c r="V25" s="80"/>
      <c r="W25" s="80"/>
    </row>
    <row r="26">
      <c r="A26" s="34">
        <v>45705.0</v>
      </c>
      <c r="B26" s="168">
        <v>45716.0</v>
      </c>
      <c r="C26" s="35">
        <v>201335.0</v>
      </c>
      <c r="D26" s="35" t="s">
        <v>65</v>
      </c>
      <c r="E26" s="34">
        <v>45261.0</v>
      </c>
      <c r="F26" s="36">
        <f t="shared" si="1"/>
        <v>14</v>
      </c>
      <c r="G26" s="34">
        <v>45359.0</v>
      </c>
      <c r="H26" s="36">
        <f t="shared" si="2"/>
        <v>11</v>
      </c>
      <c r="I26" s="35" t="s">
        <v>62</v>
      </c>
      <c r="J26" s="35">
        <v>108.0</v>
      </c>
      <c r="K26" s="38"/>
      <c r="L26" s="39"/>
      <c r="M26" s="39"/>
      <c r="N26" s="35" t="s">
        <v>17</v>
      </c>
      <c r="O26" s="39"/>
      <c r="P26" s="66"/>
      <c r="Q26" s="79"/>
      <c r="R26" s="79"/>
      <c r="S26" s="79"/>
      <c r="T26" s="80"/>
      <c r="U26" s="80"/>
      <c r="V26" s="80"/>
      <c r="W26" s="80"/>
    </row>
    <row r="27">
      <c r="A27" s="34">
        <v>45705.0</v>
      </c>
      <c r="B27" s="168">
        <v>45716.0</v>
      </c>
      <c r="C27" s="35">
        <v>226645.0</v>
      </c>
      <c r="D27" s="35" t="s">
        <v>65</v>
      </c>
      <c r="E27" s="34">
        <v>45323.0</v>
      </c>
      <c r="F27" s="36">
        <f t="shared" si="1"/>
        <v>12</v>
      </c>
      <c r="G27" s="34">
        <v>45534.0</v>
      </c>
      <c r="H27" s="36">
        <f t="shared" si="2"/>
        <v>5</v>
      </c>
      <c r="I27" s="35" t="s">
        <v>62</v>
      </c>
      <c r="J27" s="35">
        <v>105.0</v>
      </c>
      <c r="K27" s="38"/>
      <c r="L27" s="39"/>
      <c r="M27" s="39"/>
      <c r="N27" s="35" t="s">
        <v>17</v>
      </c>
      <c r="O27" s="39"/>
      <c r="P27" s="66"/>
      <c r="Q27" s="79"/>
      <c r="R27" s="79"/>
      <c r="S27" s="79"/>
      <c r="T27" s="80"/>
      <c r="U27" s="80"/>
      <c r="V27" s="80"/>
      <c r="W27" s="80"/>
    </row>
    <row r="28">
      <c r="A28" s="34">
        <v>45705.0</v>
      </c>
      <c r="B28" s="34">
        <v>45709.0</v>
      </c>
      <c r="C28" s="35">
        <v>216317.0</v>
      </c>
      <c r="D28" s="35" t="s">
        <v>65</v>
      </c>
      <c r="E28" s="34">
        <v>45413.0</v>
      </c>
      <c r="F28" s="36">
        <f t="shared" si="1"/>
        <v>9</v>
      </c>
      <c r="G28" s="34">
        <v>45441.0</v>
      </c>
      <c r="H28" s="36">
        <f t="shared" si="2"/>
        <v>8</v>
      </c>
      <c r="I28" s="35" t="s">
        <v>39</v>
      </c>
      <c r="J28" s="35">
        <v>514.0</v>
      </c>
      <c r="K28" s="38"/>
      <c r="L28" s="39"/>
      <c r="M28" s="34">
        <v>45709.0</v>
      </c>
      <c r="N28" s="35" t="s">
        <v>23</v>
      </c>
      <c r="O28" s="39"/>
      <c r="P28" s="66"/>
      <c r="Q28" s="79"/>
      <c r="R28" s="79"/>
      <c r="S28" s="79"/>
      <c r="T28" s="80"/>
      <c r="U28" s="80"/>
      <c r="V28" s="80"/>
      <c r="W28" s="80"/>
    </row>
    <row r="29">
      <c r="A29" s="34">
        <v>45705.0</v>
      </c>
      <c r="B29" s="168">
        <v>45716.0</v>
      </c>
      <c r="C29" s="35">
        <v>235103.0</v>
      </c>
      <c r="D29" s="35" t="s">
        <v>65</v>
      </c>
      <c r="E29" s="34">
        <v>44652.0</v>
      </c>
      <c r="F29" s="36">
        <f t="shared" si="1"/>
        <v>34</v>
      </c>
      <c r="G29" s="37">
        <v>45618.0</v>
      </c>
      <c r="H29" s="36">
        <f t="shared" si="2"/>
        <v>3</v>
      </c>
      <c r="I29" s="35" t="s">
        <v>39</v>
      </c>
      <c r="J29" s="35" t="s">
        <v>138</v>
      </c>
      <c r="K29" s="48">
        <v>5000.0</v>
      </c>
      <c r="L29" s="39"/>
      <c r="M29" s="39"/>
      <c r="N29" s="35" t="s">
        <v>18</v>
      </c>
      <c r="O29" s="39"/>
      <c r="P29" s="66"/>
      <c r="Q29" s="79"/>
      <c r="R29" s="79"/>
      <c r="S29" s="79"/>
      <c r="T29" s="80"/>
      <c r="U29" s="80"/>
      <c r="V29" s="80"/>
      <c r="W29" s="80"/>
    </row>
    <row r="30">
      <c r="A30" s="34">
        <v>45705.0</v>
      </c>
      <c r="B30" s="34">
        <v>45709.0</v>
      </c>
      <c r="C30" s="35">
        <v>234236.0</v>
      </c>
      <c r="D30" s="35" t="s">
        <v>65</v>
      </c>
      <c r="E30" s="34">
        <v>45505.0</v>
      </c>
      <c r="F30" s="36">
        <f t="shared" si="1"/>
        <v>6</v>
      </c>
      <c r="G30" s="37">
        <v>45609.0</v>
      </c>
      <c r="H30" s="36">
        <f t="shared" si="2"/>
        <v>3</v>
      </c>
      <c r="I30" s="35" t="s">
        <v>39</v>
      </c>
      <c r="J30" s="35" t="s">
        <v>138</v>
      </c>
      <c r="K30" s="38"/>
      <c r="L30" s="39"/>
      <c r="M30" s="34">
        <v>45709.0</v>
      </c>
      <c r="N30" s="35" t="s">
        <v>15</v>
      </c>
      <c r="O30" s="35" t="s">
        <v>1021</v>
      </c>
      <c r="P30" s="66"/>
      <c r="Q30" s="79"/>
      <c r="R30" s="79"/>
      <c r="S30" s="79"/>
      <c r="T30" s="80"/>
      <c r="U30" s="80"/>
      <c r="V30" s="80"/>
      <c r="W30" s="80"/>
    </row>
    <row r="31">
      <c r="A31" s="34">
        <v>45705.0</v>
      </c>
      <c r="B31" s="168">
        <v>45716.0</v>
      </c>
      <c r="C31" s="35">
        <v>239427.0</v>
      </c>
      <c r="D31" s="35" t="s">
        <v>65</v>
      </c>
      <c r="E31" s="34">
        <v>45474.0</v>
      </c>
      <c r="F31" s="36">
        <f t="shared" si="1"/>
        <v>7</v>
      </c>
      <c r="G31" s="34">
        <v>45671.0</v>
      </c>
      <c r="H31" s="36">
        <f t="shared" si="2"/>
        <v>1</v>
      </c>
      <c r="I31" s="35" t="s">
        <v>49</v>
      </c>
      <c r="J31" s="35" t="s">
        <v>138</v>
      </c>
      <c r="K31" s="38"/>
      <c r="L31" s="39"/>
      <c r="M31" s="39"/>
      <c r="N31" s="35" t="s">
        <v>17</v>
      </c>
      <c r="O31" s="39"/>
      <c r="P31" s="66"/>
      <c r="Q31" s="79"/>
      <c r="R31" s="79"/>
      <c r="S31" s="79"/>
      <c r="T31" s="80"/>
      <c r="U31" s="80"/>
      <c r="V31" s="80"/>
      <c r="W31" s="80"/>
    </row>
    <row r="32">
      <c r="A32" s="34">
        <v>45705.0</v>
      </c>
      <c r="B32" s="168">
        <v>45716.0</v>
      </c>
      <c r="C32" s="35">
        <v>241373.0</v>
      </c>
      <c r="D32" s="35" t="s">
        <v>65</v>
      </c>
      <c r="E32" s="34">
        <v>45200.0</v>
      </c>
      <c r="F32" s="36">
        <f t="shared" si="1"/>
        <v>16</v>
      </c>
      <c r="G32" s="34">
        <v>45688.0</v>
      </c>
      <c r="H32" s="36">
        <f t="shared" si="2"/>
        <v>0</v>
      </c>
      <c r="I32" s="35" t="s">
        <v>39</v>
      </c>
      <c r="J32" s="35" t="s">
        <v>138</v>
      </c>
      <c r="K32" s="38"/>
      <c r="L32" s="39"/>
      <c r="M32" s="39"/>
      <c r="N32" s="35" t="s">
        <v>17</v>
      </c>
      <c r="O32" s="39"/>
      <c r="P32" s="66"/>
      <c r="Q32" s="79"/>
      <c r="R32" s="79"/>
      <c r="S32" s="79"/>
      <c r="T32" s="80"/>
      <c r="U32" s="80"/>
      <c r="V32" s="80"/>
      <c r="W32" s="80"/>
    </row>
    <row r="33">
      <c r="A33" s="34">
        <v>45705.0</v>
      </c>
      <c r="B33" s="34">
        <v>45712.0</v>
      </c>
      <c r="C33" s="35">
        <v>146607.0</v>
      </c>
      <c r="D33" s="35" t="s">
        <v>72</v>
      </c>
      <c r="E33" s="34">
        <v>44682.0</v>
      </c>
      <c r="F33" s="36">
        <f t="shared" si="1"/>
        <v>33</v>
      </c>
      <c r="G33" s="34">
        <v>44842.0</v>
      </c>
      <c r="H33" s="36">
        <f t="shared" si="2"/>
        <v>28</v>
      </c>
      <c r="I33" s="35" t="s">
        <v>49</v>
      </c>
      <c r="J33" s="35" t="s">
        <v>281</v>
      </c>
      <c r="K33" s="38"/>
      <c r="L33" s="35" t="s">
        <v>54</v>
      </c>
      <c r="M33" s="34">
        <v>45712.0</v>
      </c>
      <c r="N33" s="35" t="s">
        <v>20</v>
      </c>
      <c r="P33" s="66"/>
      <c r="Q33" s="79"/>
      <c r="R33" s="79"/>
      <c r="S33" s="79"/>
      <c r="T33" s="80"/>
      <c r="U33" s="80"/>
      <c r="V33" s="80"/>
      <c r="W33" s="80"/>
    </row>
    <row r="34">
      <c r="A34" s="34">
        <v>45695.0</v>
      </c>
      <c r="B34" s="34">
        <v>45706.0</v>
      </c>
      <c r="C34" s="35">
        <v>214053.0</v>
      </c>
      <c r="D34" s="35" t="s">
        <v>72</v>
      </c>
      <c r="E34" s="34">
        <v>45231.0</v>
      </c>
      <c r="F34" s="36">
        <f t="shared" si="1"/>
        <v>15</v>
      </c>
      <c r="G34" s="34">
        <v>45425.0</v>
      </c>
      <c r="H34" s="36">
        <f t="shared" si="2"/>
        <v>9</v>
      </c>
      <c r="I34" s="35" t="s">
        <v>46</v>
      </c>
      <c r="J34" s="35">
        <v>404.0</v>
      </c>
      <c r="K34" s="48">
        <v>4500.0</v>
      </c>
      <c r="L34" s="35" t="s">
        <v>54</v>
      </c>
      <c r="M34" s="34">
        <v>45706.0</v>
      </c>
      <c r="N34" s="35" t="s">
        <v>20</v>
      </c>
      <c r="O34" s="39"/>
      <c r="P34" s="66"/>
      <c r="Q34" s="79"/>
      <c r="R34" s="79"/>
      <c r="S34" s="79"/>
      <c r="T34" s="80"/>
      <c r="U34" s="80"/>
      <c r="V34" s="80"/>
      <c r="W34" s="80"/>
    </row>
    <row r="35">
      <c r="A35" s="34">
        <v>45705.0</v>
      </c>
      <c r="B35" s="34">
        <v>45712.0</v>
      </c>
      <c r="C35" s="35">
        <v>200867.0</v>
      </c>
      <c r="D35" s="35" t="s">
        <v>210</v>
      </c>
      <c r="E35" s="34">
        <v>45261.0</v>
      </c>
      <c r="F35" s="36">
        <f t="shared" si="1"/>
        <v>14</v>
      </c>
      <c r="G35" s="34">
        <v>45322.0</v>
      </c>
      <c r="H35" s="36">
        <f t="shared" si="2"/>
        <v>12</v>
      </c>
      <c r="I35" s="35" t="s">
        <v>49</v>
      </c>
      <c r="J35" s="35" t="s">
        <v>138</v>
      </c>
      <c r="K35" s="38"/>
      <c r="L35" s="35" t="s">
        <v>54</v>
      </c>
      <c r="M35" s="34">
        <v>45712.0</v>
      </c>
      <c r="N35" s="35" t="s">
        <v>15</v>
      </c>
      <c r="O35" s="35" t="s">
        <v>1022</v>
      </c>
      <c r="P35" s="66"/>
      <c r="Q35" s="79"/>
      <c r="R35" s="79"/>
      <c r="S35" s="79"/>
      <c r="T35" s="80"/>
      <c r="U35" s="80"/>
      <c r="V35" s="80"/>
      <c r="W35" s="80"/>
    </row>
    <row r="36">
      <c r="A36" s="34">
        <v>45705.0</v>
      </c>
      <c r="B36" s="34">
        <v>45706.0</v>
      </c>
      <c r="C36" s="35">
        <v>167635.0</v>
      </c>
      <c r="D36" s="35" t="s">
        <v>210</v>
      </c>
      <c r="E36" s="34">
        <v>45017.0</v>
      </c>
      <c r="F36" s="36">
        <f t="shared" si="1"/>
        <v>22</v>
      </c>
      <c r="G36" s="34">
        <v>45032.0</v>
      </c>
      <c r="H36" s="36">
        <f t="shared" si="2"/>
        <v>22</v>
      </c>
      <c r="I36" s="35" t="s">
        <v>265</v>
      </c>
      <c r="J36" s="39"/>
      <c r="K36" s="38"/>
      <c r="L36" s="35" t="s">
        <v>54</v>
      </c>
      <c r="M36" s="34">
        <v>45706.0</v>
      </c>
      <c r="N36" s="35" t="s">
        <v>16</v>
      </c>
      <c r="O36" s="35" t="s">
        <v>180</v>
      </c>
      <c r="P36" s="66"/>
      <c r="Q36" s="79"/>
      <c r="R36" s="79"/>
      <c r="S36" s="79"/>
      <c r="T36" s="80"/>
      <c r="U36" s="80"/>
      <c r="V36" s="80"/>
      <c r="W36" s="80"/>
    </row>
    <row r="37">
      <c r="A37" s="34">
        <v>45705.0</v>
      </c>
      <c r="B37" s="34">
        <v>45716.0</v>
      </c>
      <c r="C37" s="35">
        <v>205082.0</v>
      </c>
      <c r="D37" s="35" t="s">
        <v>210</v>
      </c>
      <c r="E37" s="34">
        <v>45323.0</v>
      </c>
      <c r="F37" s="36">
        <f t="shared" si="1"/>
        <v>12</v>
      </c>
      <c r="G37" s="34">
        <v>45357.0</v>
      </c>
      <c r="H37" s="36">
        <f t="shared" si="2"/>
        <v>11</v>
      </c>
      <c r="I37" s="35" t="s">
        <v>268</v>
      </c>
      <c r="J37" s="39"/>
      <c r="K37" s="38"/>
      <c r="L37" s="35" t="s">
        <v>68</v>
      </c>
      <c r="M37" s="34">
        <v>45716.0</v>
      </c>
      <c r="N37" s="35" t="s">
        <v>15</v>
      </c>
      <c r="O37" s="35" t="s">
        <v>20</v>
      </c>
      <c r="P37" s="66"/>
      <c r="Q37" s="79"/>
      <c r="R37" s="79"/>
      <c r="S37" s="79"/>
      <c r="T37" s="80"/>
      <c r="U37" s="80"/>
      <c r="V37" s="80"/>
      <c r="W37" s="80"/>
    </row>
    <row r="38">
      <c r="A38" s="34">
        <v>45705.0</v>
      </c>
      <c r="B38" s="168">
        <v>45716.0</v>
      </c>
      <c r="C38" s="35">
        <v>210629.0</v>
      </c>
      <c r="D38" s="35" t="s">
        <v>210</v>
      </c>
      <c r="E38" s="34">
        <v>45231.0</v>
      </c>
      <c r="F38" s="36">
        <f t="shared" si="1"/>
        <v>15</v>
      </c>
      <c r="G38" s="34">
        <v>45398.0</v>
      </c>
      <c r="H38" s="36">
        <f t="shared" si="2"/>
        <v>10</v>
      </c>
      <c r="I38" s="35" t="s">
        <v>39</v>
      </c>
      <c r="J38" s="35">
        <v>537.0</v>
      </c>
      <c r="K38" s="38"/>
      <c r="L38" s="35" t="s">
        <v>68</v>
      </c>
      <c r="M38" s="34">
        <v>45716.0</v>
      </c>
      <c r="N38" s="35" t="s">
        <v>16</v>
      </c>
      <c r="O38" s="39"/>
      <c r="P38" s="66"/>
      <c r="Q38" s="79"/>
      <c r="R38" s="79"/>
      <c r="S38" s="79"/>
      <c r="T38" s="80"/>
      <c r="U38" s="80"/>
      <c r="V38" s="80"/>
      <c r="W38" s="80"/>
    </row>
    <row r="39">
      <c r="A39" s="34">
        <v>45705.0</v>
      </c>
      <c r="B39" s="34">
        <v>45709.0</v>
      </c>
      <c r="C39" s="35">
        <v>225889.0</v>
      </c>
      <c r="D39" s="35" t="s">
        <v>210</v>
      </c>
      <c r="E39" s="34">
        <v>45474.0</v>
      </c>
      <c r="F39" s="36">
        <f t="shared" si="1"/>
        <v>7</v>
      </c>
      <c r="G39" s="34">
        <v>45527.0</v>
      </c>
      <c r="H39" s="36">
        <f t="shared" si="2"/>
        <v>6</v>
      </c>
      <c r="I39" s="35" t="s">
        <v>268</v>
      </c>
      <c r="J39" s="39"/>
      <c r="K39" s="38"/>
      <c r="L39" s="35" t="s">
        <v>68</v>
      </c>
      <c r="M39" s="34">
        <v>45709.0</v>
      </c>
      <c r="N39" s="35" t="s">
        <v>15</v>
      </c>
      <c r="O39" s="39"/>
      <c r="P39" s="66"/>
      <c r="Q39" s="79"/>
      <c r="R39" s="79"/>
      <c r="S39" s="79"/>
      <c r="T39" s="80"/>
      <c r="U39" s="80"/>
      <c r="V39" s="80"/>
      <c r="W39" s="80"/>
    </row>
    <row r="40">
      <c r="A40" s="34">
        <v>45705.0</v>
      </c>
      <c r="B40" s="34">
        <v>45712.0</v>
      </c>
      <c r="C40" s="35">
        <v>236182.0</v>
      </c>
      <c r="D40" s="35" t="s">
        <v>210</v>
      </c>
      <c r="E40" s="34">
        <v>45352.0</v>
      </c>
      <c r="F40" s="36">
        <f t="shared" si="1"/>
        <v>11</v>
      </c>
      <c r="G40" s="34">
        <v>45630.0</v>
      </c>
      <c r="H40" s="36">
        <f t="shared" si="2"/>
        <v>2</v>
      </c>
      <c r="I40" s="35" t="s">
        <v>49</v>
      </c>
      <c r="J40" s="39"/>
      <c r="K40" s="38"/>
      <c r="L40" s="35" t="s">
        <v>54</v>
      </c>
      <c r="M40" s="34">
        <v>45712.0</v>
      </c>
      <c r="N40" s="35" t="s">
        <v>23</v>
      </c>
      <c r="O40" s="35" t="s">
        <v>1023</v>
      </c>
      <c r="P40" s="66"/>
      <c r="Q40" s="79"/>
      <c r="R40" s="79"/>
      <c r="S40" s="79"/>
      <c r="T40" s="80"/>
      <c r="U40" s="80"/>
      <c r="V40" s="80"/>
      <c r="W40" s="80"/>
    </row>
    <row r="41">
      <c r="A41" s="34">
        <v>45705.0</v>
      </c>
      <c r="B41" s="168">
        <v>45716.0</v>
      </c>
      <c r="C41" s="35">
        <v>227715.0</v>
      </c>
      <c r="D41" s="35" t="s">
        <v>210</v>
      </c>
      <c r="E41" s="34">
        <v>45536.0</v>
      </c>
      <c r="F41" s="36">
        <f t="shared" si="1"/>
        <v>5</v>
      </c>
      <c r="G41" s="34">
        <v>45546.0</v>
      </c>
      <c r="H41" s="36">
        <f t="shared" si="2"/>
        <v>5</v>
      </c>
      <c r="I41" s="35" t="s">
        <v>265</v>
      </c>
      <c r="J41" s="39"/>
      <c r="K41" s="38"/>
      <c r="L41" s="39"/>
      <c r="M41" s="39"/>
      <c r="N41" s="35" t="s">
        <v>17</v>
      </c>
      <c r="O41" s="39"/>
      <c r="P41" s="66"/>
      <c r="Q41" s="79"/>
      <c r="R41" s="79"/>
      <c r="S41" s="79"/>
      <c r="T41" s="80"/>
      <c r="U41" s="80"/>
      <c r="V41" s="80"/>
      <c r="W41" s="80"/>
    </row>
    <row r="42">
      <c r="A42" s="34">
        <v>45705.0</v>
      </c>
      <c r="B42" s="34">
        <v>45712.0</v>
      </c>
      <c r="C42" s="35">
        <v>228466.0</v>
      </c>
      <c r="D42" s="35" t="s">
        <v>210</v>
      </c>
      <c r="E42" s="34">
        <v>45352.0</v>
      </c>
      <c r="F42" s="36">
        <f t="shared" si="1"/>
        <v>11</v>
      </c>
      <c r="G42" s="34">
        <v>45554.0</v>
      </c>
      <c r="H42" s="36">
        <f t="shared" si="2"/>
        <v>5</v>
      </c>
      <c r="I42" s="35" t="s">
        <v>49</v>
      </c>
      <c r="J42" s="39"/>
      <c r="K42" s="38"/>
      <c r="L42" s="39"/>
      <c r="M42" s="34">
        <v>45712.0</v>
      </c>
      <c r="N42" s="35" t="s">
        <v>15</v>
      </c>
      <c r="O42" s="39"/>
      <c r="P42" s="66"/>
      <c r="Q42" s="79"/>
      <c r="R42" s="79"/>
      <c r="S42" s="79"/>
      <c r="T42" s="80"/>
      <c r="U42" s="80"/>
      <c r="V42" s="80"/>
      <c r="W42" s="80"/>
    </row>
    <row r="43">
      <c r="A43" s="34">
        <v>45705.0</v>
      </c>
      <c r="B43" s="168">
        <v>45716.0</v>
      </c>
      <c r="C43" s="35">
        <v>175337.0</v>
      </c>
      <c r="D43" s="35" t="s">
        <v>210</v>
      </c>
      <c r="E43" s="34">
        <v>45078.0</v>
      </c>
      <c r="F43" s="36">
        <f t="shared" si="1"/>
        <v>20</v>
      </c>
      <c r="G43" s="34">
        <v>45098.0</v>
      </c>
      <c r="H43" s="36">
        <f t="shared" si="2"/>
        <v>20</v>
      </c>
      <c r="I43" s="35" t="s">
        <v>118</v>
      </c>
      <c r="J43" s="39"/>
      <c r="K43" s="38"/>
      <c r="L43" s="39"/>
      <c r="M43" s="39"/>
      <c r="N43" s="35" t="s">
        <v>17</v>
      </c>
      <c r="O43" s="39"/>
      <c r="P43" s="66"/>
      <c r="Q43" s="79"/>
      <c r="R43" s="79"/>
      <c r="S43" s="79"/>
      <c r="T43" s="80"/>
      <c r="U43" s="80"/>
      <c r="V43" s="80"/>
      <c r="W43" s="80"/>
    </row>
    <row r="44">
      <c r="A44" s="34">
        <v>45705.0</v>
      </c>
      <c r="B44" s="168">
        <v>45716.0</v>
      </c>
      <c r="C44" s="35">
        <v>177710.0</v>
      </c>
      <c r="D44" s="35" t="s">
        <v>210</v>
      </c>
      <c r="E44" s="34">
        <v>44927.0</v>
      </c>
      <c r="F44" s="36">
        <f t="shared" si="1"/>
        <v>25</v>
      </c>
      <c r="G44" s="34">
        <v>45131.0</v>
      </c>
      <c r="H44" s="36">
        <f t="shared" si="2"/>
        <v>19</v>
      </c>
      <c r="I44" s="35" t="s">
        <v>268</v>
      </c>
      <c r="J44" s="39"/>
      <c r="K44" s="38"/>
      <c r="L44" s="39"/>
      <c r="M44" s="39"/>
      <c r="N44" s="35" t="s">
        <v>17</v>
      </c>
      <c r="O44" s="39"/>
      <c r="P44" s="66"/>
      <c r="Q44" s="79"/>
      <c r="R44" s="79"/>
      <c r="S44" s="79"/>
      <c r="T44" s="80"/>
      <c r="U44" s="80"/>
      <c r="V44" s="80"/>
      <c r="W44" s="80"/>
    </row>
    <row r="45">
      <c r="A45" s="34">
        <v>45702.0</v>
      </c>
      <c r="B45" s="34">
        <v>45712.0</v>
      </c>
      <c r="C45" s="35">
        <v>205376.0</v>
      </c>
      <c r="D45" s="35" t="s">
        <v>210</v>
      </c>
      <c r="E45" s="34">
        <v>45323.0</v>
      </c>
      <c r="F45" s="36">
        <f t="shared" si="1"/>
        <v>12</v>
      </c>
      <c r="G45" s="34">
        <v>45358.0</v>
      </c>
      <c r="H45" s="36">
        <f t="shared" si="2"/>
        <v>11</v>
      </c>
      <c r="I45" s="35" t="s">
        <v>49</v>
      </c>
      <c r="J45" s="35" t="s">
        <v>77</v>
      </c>
      <c r="K45" s="48">
        <v>12000.0</v>
      </c>
      <c r="L45" s="35" t="s">
        <v>54</v>
      </c>
      <c r="M45" s="34">
        <v>45712.0</v>
      </c>
      <c r="N45" s="35" t="s">
        <v>15</v>
      </c>
      <c r="O45" s="35" t="s">
        <v>151</v>
      </c>
      <c r="P45" s="66"/>
      <c r="Q45" s="79"/>
      <c r="R45" s="79"/>
      <c r="S45" s="79"/>
      <c r="T45" s="80"/>
      <c r="U45" s="80"/>
      <c r="V45" s="80"/>
      <c r="W45" s="80"/>
    </row>
    <row r="46">
      <c r="A46" s="34">
        <v>45705.0</v>
      </c>
      <c r="B46" s="168">
        <v>45716.0</v>
      </c>
      <c r="C46" s="35">
        <v>218041.0</v>
      </c>
      <c r="D46" s="35" t="s">
        <v>210</v>
      </c>
      <c r="E46" s="34">
        <v>45444.0</v>
      </c>
      <c r="F46" s="36">
        <f t="shared" si="1"/>
        <v>8</v>
      </c>
      <c r="G46" s="34">
        <v>45457.0</v>
      </c>
      <c r="H46" s="36">
        <f t="shared" si="2"/>
        <v>8</v>
      </c>
      <c r="I46" s="35" t="s">
        <v>43</v>
      </c>
      <c r="J46" s="35" t="s">
        <v>69</v>
      </c>
      <c r="K46" s="38"/>
      <c r="L46" s="39"/>
      <c r="M46" s="39"/>
      <c r="N46" s="35" t="s">
        <v>17</v>
      </c>
      <c r="O46" s="39"/>
      <c r="P46" s="66"/>
      <c r="Q46" s="79"/>
      <c r="R46" s="79"/>
      <c r="S46" s="79"/>
      <c r="T46" s="80"/>
      <c r="U46" s="80"/>
      <c r="V46" s="80"/>
      <c r="W46" s="80"/>
    </row>
    <row r="47">
      <c r="A47" s="34">
        <v>45705.0</v>
      </c>
      <c r="B47" s="34">
        <v>45684.0</v>
      </c>
      <c r="C47" s="35">
        <v>215101.0</v>
      </c>
      <c r="D47" s="35" t="s">
        <v>210</v>
      </c>
      <c r="E47" s="34">
        <v>45352.0</v>
      </c>
      <c r="F47" s="36">
        <f t="shared" si="1"/>
        <v>11</v>
      </c>
      <c r="G47" s="34">
        <v>45432.0</v>
      </c>
      <c r="H47" s="36">
        <f t="shared" si="2"/>
        <v>9</v>
      </c>
      <c r="I47" s="35" t="s">
        <v>46</v>
      </c>
      <c r="J47" s="35">
        <v>402.0</v>
      </c>
      <c r="K47" s="38"/>
      <c r="L47" s="35"/>
      <c r="M47" s="34">
        <v>45684.0</v>
      </c>
      <c r="N47" s="35" t="s">
        <v>21</v>
      </c>
      <c r="O47" s="39"/>
      <c r="P47" s="66"/>
      <c r="Q47" s="79"/>
      <c r="R47" s="79"/>
      <c r="S47" s="79"/>
      <c r="T47" s="80"/>
      <c r="U47" s="80"/>
      <c r="V47" s="80"/>
      <c r="W47" s="80"/>
    </row>
    <row r="48">
      <c r="A48" s="34">
        <v>45705.0</v>
      </c>
      <c r="B48" s="34">
        <v>45712.0</v>
      </c>
      <c r="C48" s="35">
        <v>235383.0</v>
      </c>
      <c r="D48" s="35" t="s">
        <v>210</v>
      </c>
      <c r="E48" s="34">
        <v>45352.0</v>
      </c>
      <c r="F48" s="36">
        <f t="shared" si="1"/>
        <v>11</v>
      </c>
      <c r="G48" s="37">
        <v>45622.0</v>
      </c>
      <c r="H48" s="36">
        <f t="shared" si="2"/>
        <v>3</v>
      </c>
      <c r="I48" s="35" t="s">
        <v>49</v>
      </c>
      <c r="J48" s="35" t="s">
        <v>138</v>
      </c>
      <c r="K48" s="38"/>
      <c r="L48" s="35" t="s">
        <v>54</v>
      </c>
      <c r="M48" s="34">
        <v>45712.0</v>
      </c>
      <c r="N48" s="35" t="s">
        <v>15</v>
      </c>
      <c r="O48" s="35" t="s">
        <v>1023</v>
      </c>
      <c r="P48" s="66"/>
      <c r="Q48" s="79"/>
      <c r="R48" s="79"/>
      <c r="S48" s="79"/>
      <c r="T48" s="80"/>
      <c r="U48" s="80"/>
      <c r="V48" s="80"/>
      <c r="W48" s="80"/>
    </row>
    <row r="49">
      <c r="A49" s="34">
        <v>45705.0</v>
      </c>
      <c r="B49" s="34">
        <v>45712.0</v>
      </c>
      <c r="C49" s="35">
        <v>232971.0</v>
      </c>
      <c r="D49" s="35" t="s">
        <v>210</v>
      </c>
      <c r="E49" s="34">
        <v>45505.0</v>
      </c>
      <c r="F49" s="36">
        <f t="shared" si="1"/>
        <v>6</v>
      </c>
      <c r="G49" s="34">
        <v>45597.0</v>
      </c>
      <c r="H49" s="36">
        <f t="shared" si="2"/>
        <v>3</v>
      </c>
      <c r="I49" s="35" t="s">
        <v>49</v>
      </c>
      <c r="J49" s="35" t="s">
        <v>138</v>
      </c>
      <c r="K49" s="38"/>
      <c r="L49" s="35" t="s">
        <v>54</v>
      </c>
      <c r="M49" s="34">
        <v>45712.0</v>
      </c>
      <c r="N49" s="35" t="s">
        <v>23</v>
      </c>
      <c r="O49" s="35" t="s">
        <v>1023</v>
      </c>
      <c r="P49" s="66"/>
      <c r="Q49" s="79"/>
      <c r="R49" s="79"/>
      <c r="S49" s="79"/>
      <c r="T49" s="80"/>
      <c r="U49" s="80"/>
      <c r="V49" s="80"/>
      <c r="W49" s="80"/>
    </row>
    <row r="50">
      <c r="A50" s="34">
        <v>45705.0</v>
      </c>
      <c r="B50" s="168">
        <v>45716.0</v>
      </c>
      <c r="C50" s="35">
        <v>228404.0</v>
      </c>
      <c r="D50" s="35" t="s">
        <v>210</v>
      </c>
      <c r="E50" s="34">
        <v>45383.0</v>
      </c>
      <c r="F50" s="36">
        <f t="shared" si="1"/>
        <v>10</v>
      </c>
      <c r="G50" s="34">
        <v>45554.0</v>
      </c>
      <c r="H50" s="36">
        <f t="shared" si="2"/>
        <v>5</v>
      </c>
      <c r="I50" s="35" t="s">
        <v>62</v>
      </c>
      <c r="J50" s="39"/>
      <c r="K50" s="38"/>
      <c r="L50" s="39"/>
      <c r="M50" s="39"/>
      <c r="N50" s="35" t="s">
        <v>21</v>
      </c>
      <c r="O50" s="39"/>
      <c r="P50" s="66"/>
      <c r="Q50" s="79"/>
      <c r="R50" s="79"/>
      <c r="S50" s="79"/>
      <c r="T50" s="80"/>
      <c r="U50" s="80"/>
      <c r="V50" s="80"/>
      <c r="W50" s="80"/>
    </row>
    <row r="51">
      <c r="A51" s="34">
        <v>45705.0</v>
      </c>
      <c r="B51" s="168">
        <v>45716.0</v>
      </c>
      <c r="C51" s="35">
        <v>231077.0</v>
      </c>
      <c r="D51" s="35" t="s">
        <v>210</v>
      </c>
      <c r="E51" s="34">
        <v>45139.0</v>
      </c>
      <c r="F51" s="36">
        <f t="shared" si="1"/>
        <v>18</v>
      </c>
      <c r="G51" s="37">
        <v>45580.0</v>
      </c>
      <c r="H51" s="36">
        <f t="shared" si="2"/>
        <v>4</v>
      </c>
      <c r="I51" s="35" t="s">
        <v>49</v>
      </c>
      <c r="J51" s="35" t="s">
        <v>107</v>
      </c>
      <c r="K51" s="38"/>
      <c r="L51" s="39"/>
      <c r="M51" s="39"/>
      <c r="N51" s="35" t="s">
        <v>17</v>
      </c>
      <c r="O51" s="39"/>
      <c r="P51" s="66"/>
      <c r="Q51" s="79"/>
      <c r="R51" s="79"/>
      <c r="S51" s="79"/>
      <c r="T51" s="80"/>
      <c r="U51" s="80"/>
      <c r="V51" s="80"/>
      <c r="W51" s="80"/>
    </row>
    <row r="52">
      <c r="A52" s="34">
        <v>45705.0</v>
      </c>
      <c r="B52" s="168">
        <v>45716.0</v>
      </c>
      <c r="C52" s="35">
        <v>181100.0</v>
      </c>
      <c r="D52" s="35" t="s">
        <v>79</v>
      </c>
      <c r="E52" s="34">
        <v>45047.0</v>
      </c>
      <c r="F52" s="36">
        <f t="shared" si="1"/>
        <v>21</v>
      </c>
      <c r="G52" s="34">
        <v>45145.0</v>
      </c>
      <c r="H52" s="36">
        <f t="shared" si="2"/>
        <v>18</v>
      </c>
      <c r="I52" s="35" t="s">
        <v>265</v>
      </c>
      <c r="J52" s="39"/>
      <c r="K52" s="38"/>
      <c r="L52" s="39"/>
      <c r="M52" s="39"/>
      <c r="N52" s="35" t="s">
        <v>17</v>
      </c>
      <c r="O52" s="39"/>
      <c r="P52" s="66"/>
      <c r="Q52" s="79"/>
      <c r="R52" s="79"/>
      <c r="S52" s="79"/>
      <c r="T52" s="80"/>
      <c r="U52" s="80"/>
      <c r="V52" s="80"/>
      <c r="W52" s="80"/>
    </row>
    <row r="53">
      <c r="A53" s="34">
        <v>45705.0</v>
      </c>
      <c r="B53" s="168">
        <v>45716.0</v>
      </c>
      <c r="C53" s="35">
        <v>103891.0</v>
      </c>
      <c r="D53" s="35" t="s">
        <v>79</v>
      </c>
      <c r="E53" s="34">
        <v>44409.0</v>
      </c>
      <c r="F53" s="36">
        <f t="shared" si="1"/>
        <v>42</v>
      </c>
      <c r="G53" s="37">
        <v>44854.0</v>
      </c>
      <c r="H53" s="36">
        <f t="shared" si="2"/>
        <v>28</v>
      </c>
      <c r="I53" s="35" t="s">
        <v>265</v>
      </c>
      <c r="J53" s="39"/>
      <c r="K53" s="38"/>
      <c r="L53" s="39"/>
      <c r="M53" s="39"/>
      <c r="N53" s="35" t="s">
        <v>17</v>
      </c>
      <c r="O53" s="39"/>
      <c r="P53" s="66"/>
      <c r="Q53" s="79"/>
      <c r="R53" s="79"/>
      <c r="S53" s="79"/>
      <c r="T53" s="80"/>
      <c r="U53" s="80"/>
      <c r="V53" s="80"/>
      <c r="W53" s="80"/>
    </row>
    <row r="54">
      <c r="A54" s="34">
        <v>45705.0</v>
      </c>
      <c r="B54" s="34">
        <v>45709.0</v>
      </c>
      <c r="C54" s="35">
        <v>205437.0</v>
      </c>
      <c r="D54" s="35" t="s">
        <v>79</v>
      </c>
      <c r="E54" s="34">
        <v>45292.0</v>
      </c>
      <c r="F54" s="36">
        <f t="shared" si="1"/>
        <v>13</v>
      </c>
      <c r="G54" s="34">
        <v>45359.0</v>
      </c>
      <c r="H54" s="36">
        <f t="shared" si="2"/>
        <v>11</v>
      </c>
      <c r="I54" s="35" t="s">
        <v>268</v>
      </c>
      <c r="J54" s="35" t="s">
        <v>124</v>
      </c>
      <c r="K54" s="48">
        <v>9200.0</v>
      </c>
      <c r="L54" s="35" t="s">
        <v>68</v>
      </c>
      <c r="M54" s="34">
        <v>45709.0</v>
      </c>
      <c r="N54" s="35" t="s">
        <v>20</v>
      </c>
      <c r="O54" s="39"/>
      <c r="P54" s="66"/>
      <c r="Q54" s="79"/>
      <c r="R54" s="79"/>
      <c r="S54" s="79"/>
      <c r="T54" s="80"/>
      <c r="U54" s="80"/>
      <c r="V54" s="80"/>
      <c r="W54" s="80"/>
    </row>
    <row r="55">
      <c r="A55" s="34">
        <v>45705.0</v>
      </c>
      <c r="B55" s="168">
        <v>45716.0</v>
      </c>
      <c r="C55" s="35">
        <v>183312.0</v>
      </c>
      <c r="D55" s="35" t="s">
        <v>79</v>
      </c>
      <c r="E55" s="34">
        <v>45139.0</v>
      </c>
      <c r="F55" s="36">
        <f t="shared" si="1"/>
        <v>18</v>
      </c>
      <c r="G55" s="34">
        <v>45160.0</v>
      </c>
      <c r="H55" s="36">
        <f t="shared" si="2"/>
        <v>18</v>
      </c>
      <c r="I55" s="35" t="s">
        <v>49</v>
      </c>
      <c r="J55" s="35" t="s">
        <v>282</v>
      </c>
      <c r="K55" s="38"/>
      <c r="L55" s="39"/>
      <c r="M55" s="39"/>
      <c r="N55" s="35" t="s">
        <v>17</v>
      </c>
      <c r="O55" s="39"/>
      <c r="P55" s="66"/>
      <c r="Q55" s="79"/>
      <c r="R55" s="79"/>
      <c r="S55" s="79"/>
      <c r="T55" s="80"/>
      <c r="U55" s="80"/>
      <c r="V55" s="80"/>
      <c r="W55" s="80"/>
    </row>
    <row r="56">
      <c r="A56" s="34">
        <v>45705.0</v>
      </c>
      <c r="B56" s="168">
        <v>45716.0</v>
      </c>
      <c r="C56" s="35">
        <v>216760.0</v>
      </c>
      <c r="D56" s="35" t="s">
        <v>79</v>
      </c>
      <c r="E56" s="34">
        <v>45413.0</v>
      </c>
      <c r="F56" s="36">
        <f t="shared" si="1"/>
        <v>9</v>
      </c>
      <c r="G56" s="34">
        <v>45446.0</v>
      </c>
      <c r="H56" s="36">
        <f t="shared" si="2"/>
        <v>8</v>
      </c>
      <c r="I56" s="35" t="s">
        <v>43</v>
      </c>
      <c r="J56" s="35" t="s">
        <v>205</v>
      </c>
      <c r="K56" s="38"/>
      <c r="L56" s="39"/>
      <c r="M56" s="39"/>
      <c r="N56" s="35" t="s">
        <v>17</v>
      </c>
      <c r="O56" s="39"/>
      <c r="P56" s="61"/>
      <c r="Q56" s="82"/>
      <c r="R56" s="82"/>
      <c r="S56" s="82"/>
      <c r="T56" s="61"/>
      <c r="U56" s="80"/>
      <c r="V56" s="80"/>
      <c r="W56" s="80"/>
    </row>
    <row r="57">
      <c r="A57" s="34">
        <v>45705.0</v>
      </c>
      <c r="B57" s="168">
        <v>45716.0</v>
      </c>
      <c r="C57" s="35">
        <v>208050.0</v>
      </c>
      <c r="D57" s="35" t="s">
        <v>79</v>
      </c>
      <c r="E57" s="34">
        <v>45323.0</v>
      </c>
      <c r="F57" s="36">
        <f t="shared" si="1"/>
        <v>12</v>
      </c>
      <c r="G57" s="34">
        <v>45378.0</v>
      </c>
      <c r="H57" s="36">
        <f t="shared" si="2"/>
        <v>11</v>
      </c>
      <c r="I57" s="35" t="s">
        <v>268</v>
      </c>
      <c r="J57" s="39"/>
      <c r="K57" s="38"/>
      <c r="L57" s="39"/>
      <c r="M57" s="39"/>
      <c r="N57" s="35" t="s">
        <v>17</v>
      </c>
      <c r="O57" s="39"/>
      <c r="P57" s="61"/>
      <c r="Q57" s="61"/>
      <c r="R57" s="61"/>
      <c r="S57" s="61"/>
      <c r="T57" s="61"/>
      <c r="U57" s="80"/>
      <c r="V57" s="80"/>
      <c r="W57" s="80"/>
    </row>
    <row r="58">
      <c r="A58" s="34">
        <v>45705.0</v>
      </c>
      <c r="B58" s="168">
        <v>45716.0</v>
      </c>
      <c r="C58" s="35">
        <v>227504.0</v>
      </c>
      <c r="D58" s="35" t="s">
        <v>79</v>
      </c>
      <c r="E58" s="34">
        <v>45474.0</v>
      </c>
      <c r="F58" s="36">
        <f t="shared" si="1"/>
        <v>7</v>
      </c>
      <c r="G58" s="34">
        <v>45545.0</v>
      </c>
      <c r="H58" s="36">
        <f t="shared" si="2"/>
        <v>5</v>
      </c>
      <c r="I58" s="35" t="s">
        <v>265</v>
      </c>
      <c r="J58" s="39"/>
      <c r="K58" s="38"/>
      <c r="L58" s="39"/>
      <c r="M58" s="39"/>
      <c r="N58" s="35" t="s">
        <v>17</v>
      </c>
      <c r="O58" s="39"/>
      <c r="P58" s="61"/>
      <c r="Q58" s="61"/>
      <c r="R58" s="61"/>
      <c r="S58" s="61"/>
      <c r="T58" s="61"/>
      <c r="U58" s="80"/>
      <c r="V58" s="80"/>
      <c r="W58" s="80"/>
    </row>
    <row r="59">
      <c r="A59" s="34">
        <v>45705.0</v>
      </c>
      <c r="B59" s="168">
        <v>45716.0</v>
      </c>
      <c r="C59" s="35">
        <v>229960.0</v>
      </c>
      <c r="D59" s="35" t="s">
        <v>79</v>
      </c>
      <c r="E59" s="34">
        <v>45536.0</v>
      </c>
      <c r="F59" s="36">
        <f t="shared" si="1"/>
        <v>5</v>
      </c>
      <c r="G59" s="34">
        <v>45568.0</v>
      </c>
      <c r="H59" s="36">
        <f t="shared" si="2"/>
        <v>4</v>
      </c>
      <c r="I59" s="35" t="s">
        <v>43</v>
      </c>
      <c r="J59" s="35" t="s">
        <v>138</v>
      </c>
      <c r="K59" s="38"/>
      <c r="L59" s="39"/>
      <c r="M59" s="39"/>
      <c r="N59" s="35" t="s">
        <v>17</v>
      </c>
      <c r="O59" s="39"/>
      <c r="P59" s="61"/>
      <c r="Q59" s="61"/>
      <c r="R59" s="61"/>
      <c r="S59" s="61"/>
      <c r="T59" s="61"/>
      <c r="U59" s="80"/>
      <c r="V59" s="80"/>
      <c r="W59" s="80"/>
    </row>
    <row r="60">
      <c r="A60" s="34">
        <v>45705.0</v>
      </c>
      <c r="B60" s="168">
        <v>45716.0</v>
      </c>
      <c r="C60" s="35">
        <v>230269.0</v>
      </c>
      <c r="D60" s="35" t="s">
        <v>79</v>
      </c>
      <c r="E60" s="34">
        <v>45474.0</v>
      </c>
      <c r="F60" s="36">
        <f t="shared" si="1"/>
        <v>7</v>
      </c>
      <c r="G60" s="34">
        <v>45572.0</v>
      </c>
      <c r="H60" s="36">
        <f t="shared" si="2"/>
        <v>4</v>
      </c>
      <c r="I60" s="35" t="s">
        <v>49</v>
      </c>
      <c r="J60" s="35" t="s">
        <v>138</v>
      </c>
      <c r="K60" s="38"/>
      <c r="L60" s="39"/>
      <c r="M60" s="39"/>
      <c r="N60" s="35" t="s">
        <v>17</v>
      </c>
      <c r="O60" s="39"/>
      <c r="P60" s="61"/>
      <c r="Q60" s="61"/>
      <c r="R60" s="61"/>
      <c r="S60" s="61"/>
      <c r="T60" s="61"/>
      <c r="U60" s="80"/>
      <c r="V60" s="80"/>
      <c r="W60" s="80"/>
    </row>
    <row r="61">
      <c r="A61" s="34">
        <v>45705.0</v>
      </c>
      <c r="B61" s="168">
        <v>45716.0</v>
      </c>
      <c r="C61" s="35">
        <v>240615.0</v>
      </c>
      <c r="D61" s="35" t="s">
        <v>79</v>
      </c>
      <c r="E61" s="34">
        <v>45383.0</v>
      </c>
      <c r="F61" s="36">
        <f t="shared" si="1"/>
        <v>10</v>
      </c>
      <c r="G61" s="34">
        <v>45681.0</v>
      </c>
      <c r="H61" s="36">
        <f t="shared" si="2"/>
        <v>1</v>
      </c>
      <c r="I61" s="35" t="s">
        <v>62</v>
      </c>
      <c r="J61" s="39"/>
      <c r="K61" s="38"/>
      <c r="L61" s="39"/>
      <c r="M61" s="39"/>
      <c r="N61" s="35" t="s">
        <v>17</v>
      </c>
      <c r="O61" s="39"/>
      <c r="P61" s="61"/>
      <c r="Q61" s="61"/>
      <c r="R61" s="61"/>
      <c r="S61" s="61"/>
      <c r="T61" s="61"/>
      <c r="U61" s="80"/>
      <c r="V61" s="80"/>
      <c r="W61" s="80"/>
    </row>
    <row r="62">
      <c r="A62" s="34">
        <v>45705.0</v>
      </c>
      <c r="B62" s="168">
        <v>45716.0</v>
      </c>
      <c r="C62" s="35">
        <v>111827.0</v>
      </c>
      <c r="D62" s="35" t="s">
        <v>214</v>
      </c>
      <c r="E62" s="34">
        <v>44197.0</v>
      </c>
      <c r="F62" s="36">
        <f t="shared" si="1"/>
        <v>49</v>
      </c>
      <c r="G62" s="34">
        <v>44573.0</v>
      </c>
      <c r="H62" s="36">
        <f t="shared" si="2"/>
        <v>37</v>
      </c>
      <c r="I62" s="35" t="s">
        <v>118</v>
      </c>
      <c r="J62" s="39"/>
      <c r="K62" s="38"/>
      <c r="L62" s="39"/>
      <c r="M62" s="39"/>
      <c r="N62" s="35" t="s">
        <v>17</v>
      </c>
      <c r="O62" s="39"/>
      <c r="P62" s="61"/>
      <c r="Q62" s="61"/>
      <c r="R62" s="61"/>
      <c r="S62" s="61"/>
      <c r="T62" s="61"/>
      <c r="U62" s="80"/>
      <c r="V62" s="80"/>
      <c r="W62" s="80"/>
    </row>
    <row r="63">
      <c r="A63" s="34">
        <v>45705.0</v>
      </c>
      <c r="B63" s="34">
        <v>45714.0</v>
      </c>
      <c r="C63" s="35">
        <v>172686.0</v>
      </c>
      <c r="D63" s="35" t="s">
        <v>214</v>
      </c>
      <c r="E63" s="34">
        <v>45047.0</v>
      </c>
      <c r="F63" s="36">
        <f t="shared" si="1"/>
        <v>21</v>
      </c>
      <c r="G63" s="34">
        <v>45076.0</v>
      </c>
      <c r="H63" s="36">
        <f t="shared" si="2"/>
        <v>20</v>
      </c>
      <c r="I63" s="35" t="s">
        <v>49</v>
      </c>
      <c r="J63" s="35">
        <v>212.0</v>
      </c>
      <c r="K63" s="38"/>
      <c r="L63" s="35" t="s">
        <v>68</v>
      </c>
      <c r="M63" s="34">
        <v>45714.0</v>
      </c>
      <c r="N63" s="35" t="s">
        <v>15</v>
      </c>
      <c r="O63" s="35" t="s">
        <v>1024</v>
      </c>
      <c r="P63" s="61"/>
      <c r="Q63" s="61"/>
      <c r="R63" s="61"/>
      <c r="S63" s="61"/>
      <c r="T63" s="61"/>
      <c r="U63" s="80"/>
      <c r="V63" s="80"/>
      <c r="W63" s="80"/>
    </row>
    <row r="64">
      <c r="A64" s="34">
        <v>45705.0</v>
      </c>
      <c r="B64" s="168">
        <v>45716.0</v>
      </c>
      <c r="C64" s="35">
        <v>214910.0</v>
      </c>
      <c r="D64" s="35" t="s">
        <v>214</v>
      </c>
      <c r="E64" s="34">
        <v>45323.0</v>
      </c>
      <c r="F64" s="36">
        <f t="shared" si="1"/>
        <v>12</v>
      </c>
      <c r="G64" s="34">
        <v>45441.0</v>
      </c>
      <c r="H64" s="36">
        <f t="shared" si="2"/>
        <v>8</v>
      </c>
      <c r="I64" s="35" t="s">
        <v>268</v>
      </c>
      <c r="J64" s="39"/>
      <c r="K64" s="38"/>
      <c r="L64" s="39"/>
      <c r="M64" s="39"/>
      <c r="N64" s="35" t="s">
        <v>21</v>
      </c>
      <c r="O64" s="39"/>
      <c r="P64" s="61"/>
      <c r="Q64" s="61"/>
      <c r="R64" s="61"/>
      <c r="S64" s="61"/>
      <c r="T64" s="61"/>
      <c r="U64" s="80"/>
      <c r="V64" s="80"/>
      <c r="W64" s="80"/>
    </row>
    <row r="65">
      <c r="A65" s="34">
        <v>45705.0</v>
      </c>
      <c r="B65" s="168">
        <v>45716.0</v>
      </c>
      <c r="C65" s="35">
        <v>202372.0</v>
      </c>
      <c r="D65" s="35" t="s">
        <v>214</v>
      </c>
      <c r="E65" s="34">
        <v>45292.0</v>
      </c>
      <c r="F65" s="36">
        <f t="shared" si="1"/>
        <v>13</v>
      </c>
      <c r="G65" s="34">
        <v>45337.0</v>
      </c>
      <c r="H65" s="36">
        <f t="shared" si="2"/>
        <v>12</v>
      </c>
      <c r="I65" s="35" t="s">
        <v>39</v>
      </c>
      <c r="J65" s="35" t="s">
        <v>313</v>
      </c>
      <c r="K65" s="38"/>
      <c r="L65" s="39"/>
      <c r="M65" s="39"/>
      <c r="N65" s="35" t="s">
        <v>17</v>
      </c>
      <c r="O65" s="39"/>
      <c r="P65" s="61"/>
      <c r="Q65" s="61"/>
      <c r="R65" s="61"/>
      <c r="S65" s="61"/>
      <c r="T65" s="61"/>
      <c r="U65" s="80"/>
      <c r="V65" s="80"/>
      <c r="W65" s="80"/>
    </row>
    <row r="66">
      <c r="A66" s="34">
        <v>45705.0</v>
      </c>
      <c r="B66" s="168">
        <v>45716.0</v>
      </c>
      <c r="C66" s="35">
        <v>219157.0</v>
      </c>
      <c r="D66" s="35" t="s">
        <v>214</v>
      </c>
      <c r="E66" s="34">
        <v>45444.0</v>
      </c>
      <c r="F66" s="36">
        <f t="shared" si="1"/>
        <v>8</v>
      </c>
      <c r="G66" s="34">
        <v>45468.0</v>
      </c>
      <c r="H66" s="36">
        <f t="shared" si="2"/>
        <v>8</v>
      </c>
      <c r="I66" s="35" t="s">
        <v>268</v>
      </c>
      <c r="J66" s="39"/>
      <c r="K66" s="38"/>
      <c r="L66" s="39"/>
      <c r="M66" s="39"/>
      <c r="N66" s="35" t="s">
        <v>17</v>
      </c>
      <c r="O66" s="39"/>
      <c r="P66" s="61"/>
      <c r="Q66" s="61"/>
      <c r="R66" s="61"/>
      <c r="S66" s="61"/>
      <c r="T66" s="61"/>
      <c r="U66" s="80"/>
      <c r="V66" s="80"/>
      <c r="W66" s="80"/>
    </row>
    <row r="67">
      <c r="A67" s="34">
        <v>45705.0</v>
      </c>
      <c r="B67" s="34">
        <v>45715.0</v>
      </c>
      <c r="C67" s="35">
        <v>223993.0</v>
      </c>
      <c r="D67" s="35" t="s">
        <v>214</v>
      </c>
      <c r="E67" s="34">
        <v>45505.0</v>
      </c>
      <c r="F67" s="36">
        <f t="shared" si="1"/>
        <v>6</v>
      </c>
      <c r="G67" s="34">
        <v>45511.0</v>
      </c>
      <c r="H67" s="36">
        <f t="shared" si="2"/>
        <v>6</v>
      </c>
      <c r="I67" s="35" t="s">
        <v>268</v>
      </c>
      <c r="J67" s="39"/>
      <c r="K67" s="48">
        <v>10000.0</v>
      </c>
      <c r="L67" s="35" t="s">
        <v>68</v>
      </c>
      <c r="M67" s="34">
        <v>45715.0</v>
      </c>
      <c r="N67" s="35" t="s">
        <v>20</v>
      </c>
      <c r="O67" s="39"/>
      <c r="P67" s="61"/>
      <c r="Q67" s="61"/>
      <c r="R67" s="61"/>
      <c r="S67" s="61"/>
      <c r="T67" s="61"/>
      <c r="U67" s="80"/>
      <c r="V67" s="80"/>
      <c r="W67" s="80"/>
    </row>
    <row r="68">
      <c r="A68" s="34">
        <v>45705.0</v>
      </c>
      <c r="B68" s="168">
        <v>45716.0</v>
      </c>
      <c r="C68" s="35">
        <v>238423.0</v>
      </c>
      <c r="D68" s="35" t="s">
        <v>214</v>
      </c>
      <c r="E68" s="34">
        <v>45413.0</v>
      </c>
      <c r="F68" s="36">
        <f t="shared" si="1"/>
        <v>9</v>
      </c>
      <c r="G68" s="34">
        <v>45671.0</v>
      </c>
      <c r="H68" s="36">
        <f t="shared" si="2"/>
        <v>1</v>
      </c>
      <c r="I68" s="35" t="s">
        <v>49</v>
      </c>
      <c r="J68" s="35" t="s">
        <v>138</v>
      </c>
      <c r="K68" s="38"/>
      <c r="L68" s="39"/>
      <c r="M68" s="39"/>
      <c r="N68" s="35" t="s">
        <v>17</v>
      </c>
      <c r="O68" s="39"/>
      <c r="P68" s="61"/>
      <c r="Q68" s="61"/>
      <c r="R68" s="61"/>
      <c r="S68" s="61"/>
      <c r="T68" s="61"/>
      <c r="U68" s="80"/>
      <c r="V68" s="80"/>
      <c r="W68" s="80"/>
    </row>
    <row r="69">
      <c r="A69" s="34">
        <v>45705.0</v>
      </c>
      <c r="B69" s="34">
        <v>45715.0</v>
      </c>
      <c r="C69" s="35">
        <v>196117.0</v>
      </c>
      <c r="D69" s="35" t="s">
        <v>84</v>
      </c>
      <c r="E69" s="34">
        <v>45231.0</v>
      </c>
      <c r="F69" s="36">
        <f t="shared" si="1"/>
        <v>15</v>
      </c>
      <c r="G69" s="37">
        <v>45279.0</v>
      </c>
      <c r="H69" s="36">
        <f t="shared" si="2"/>
        <v>14</v>
      </c>
      <c r="I69" s="35" t="s">
        <v>62</v>
      </c>
      <c r="J69" s="35">
        <v>102.0</v>
      </c>
      <c r="K69" s="48" t="s">
        <v>196</v>
      </c>
      <c r="L69" s="35" t="s">
        <v>68</v>
      </c>
      <c r="M69" s="34">
        <v>45715.0</v>
      </c>
      <c r="N69" s="35" t="s">
        <v>20</v>
      </c>
      <c r="O69" s="39"/>
      <c r="P69" s="61"/>
      <c r="Q69" s="61"/>
      <c r="R69" s="61"/>
      <c r="S69" s="61"/>
      <c r="T69" s="61"/>
      <c r="U69" s="80"/>
      <c r="V69" s="80"/>
      <c r="W69" s="80"/>
    </row>
    <row r="70">
      <c r="A70" s="34">
        <v>45705.0</v>
      </c>
      <c r="B70" s="34">
        <v>45715.0</v>
      </c>
      <c r="C70" s="35">
        <v>239715.0</v>
      </c>
      <c r="D70" s="35" t="s">
        <v>84</v>
      </c>
      <c r="E70" s="34">
        <v>45597.0</v>
      </c>
      <c r="F70" s="36">
        <f t="shared" si="1"/>
        <v>3</v>
      </c>
      <c r="G70" s="34">
        <v>45674.0</v>
      </c>
      <c r="H70" s="36">
        <f t="shared" si="2"/>
        <v>1</v>
      </c>
      <c r="I70" s="35" t="s">
        <v>268</v>
      </c>
      <c r="J70" s="39"/>
      <c r="K70" s="38"/>
      <c r="L70" s="35" t="s">
        <v>54</v>
      </c>
      <c r="M70" s="34">
        <v>45715.0</v>
      </c>
      <c r="N70" s="35" t="s">
        <v>16</v>
      </c>
      <c r="O70" s="35" t="s">
        <v>305</v>
      </c>
      <c r="P70" s="61"/>
      <c r="Q70" s="61"/>
      <c r="R70" s="61"/>
      <c r="S70" s="61"/>
      <c r="T70" s="61"/>
      <c r="U70" s="80"/>
      <c r="V70" s="80"/>
      <c r="W70" s="80"/>
    </row>
    <row r="71">
      <c r="A71" s="34">
        <v>45705.0</v>
      </c>
      <c r="B71" s="168">
        <v>45716.0</v>
      </c>
      <c r="C71" s="35">
        <v>194928.0</v>
      </c>
      <c r="D71" s="35" t="s">
        <v>84</v>
      </c>
      <c r="E71" s="34">
        <v>45200.0</v>
      </c>
      <c r="F71" s="36">
        <f t="shared" si="1"/>
        <v>16</v>
      </c>
      <c r="G71" s="34">
        <v>45266.0</v>
      </c>
      <c r="H71" s="36">
        <f t="shared" si="2"/>
        <v>14</v>
      </c>
      <c r="I71" s="35" t="s">
        <v>268</v>
      </c>
      <c r="J71" s="39"/>
      <c r="K71" s="38"/>
      <c r="L71" s="39"/>
      <c r="M71" s="39"/>
      <c r="N71" s="35" t="s">
        <v>17</v>
      </c>
      <c r="O71" s="39"/>
      <c r="P71" s="61"/>
      <c r="Q71" s="61"/>
      <c r="R71" s="61"/>
      <c r="S71" s="61"/>
      <c r="T71" s="61"/>
      <c r="U71" s="80"/>
      <c r="V71" s="80"/>
      <c r="W71" s="80"/>
    </row>
    <row r="72">
      <c r="A72" s="34">
        <v>45705.0</v>
      </c>
      <c r="B72" s="168">
        <v>45716.0</v>
      </c>
      <c r="C72" s="35">
        <v>199615.0</v>
      </c>
      <c r="D72" s="35" t="s">
        <v>84</v>
      </c>
      <c r="E72" s="34">
        <v>45261.0</v>
      </c>
      <c r="F72" s="36">
        <f t="shared" si="1"/>
        <v>14</v>
      </c>
      <c r="G72" s="34">
        <v>45315.0</v>
      </c>
      <c r="H72" s="36">
        <f t="shared" si="2"/>
        <v>13</v>
      </c>
      <c r="I72" s="35" t="s">
        <v>46</v>
      </c>
      <c r="J72" s="35">
        <v>406.0</v>
      </c>
      <c r="K72" s="38"/>
      <c r="L72" s="39"/>
      <c r="M72" s="39"/>
      <c r="N72" s="35" t="s">
        <v>17</v>
      </c>
      <c r="O72" s="39"/>
      <c r="P72" s="61"/>
      <c r="Q72" s="61"/>
      <c r="R72" s="61"/>
      <c r="S72" s="61"/>
      <c r="T72" s="61"/>
      <c r="U72" s="80"/>
      <c r="V72" s="80"/>
      <c r="W72" s="80"/>
    </row>
    <row r="73">
      <c r="A73" s="34">
        <v>45705.0</v>
      </c>
      <c r="B73" s="168">
        <v>45716.0</v>
      </c>
      <c r="C73" s="35">
        <v>208836.0</v>
      </c>
      <c r="D73" s="35" t="s">
        <v>84</v>
      </c>
      <c r="E73" s="34">
        <v>45352.0</v>
      </c>
      <c r="F73" s="36">
        <f t="shared" si="1"/>
        <v>11</v>
      </c>
      <c r="G73" s="34">
        <v>45448.0</v>
      </c>
      <c r="H73" s="36">
        <f t="shared" si="2"/>
        <v>8</v>
      </c>
      <c r="I73" s="35" t="s">
        <v>46</v>
      </c>
      <c r="J73" s="35">
        <v>434.0</v>
      </c>
      <c r="K73" s="38"/>
      <c r="L73" s="39"/>
      <c r="M73" s="39"/>
      <c r="N73" s="35" t="s">
        <v>17</v>
      </c>
      <c r="O73" s="39"/>
      <c r="P73" s="61"/>
      <c r="Q73" s="61"/>
      <c r="R73" s="61"/>
      <c r="S73" s="61"/>
      <c r="T73" s="61"/>
      <c r="U73" s="80"/>
      <c r="V73" s="80"/>
      <c r="W73" s="80"/>
    </row>
    <row r="74">
      <c r="A74" s="34">
        <v>45705.0</v>
      </c>
      <c r="B74" s="168">
        <v>45716.0</v>
      </c>
      <c r="C74" s="35">
        <v>196127.0</v>
      </c>
      <c r="D74" s="35" t="s">
        <v>84</v>
      </c>
      <c r="E74" s="34">
        <v>45017.0</v>
      </c>
      <c r="F74" s="36">
        <f t="shared" si="1"/>
        <v>22</v>
      </c>
      <c r="G74" s="37">
        <v>45279.0</v>
      </c>
      <c r="H74" s="36">
        <f t="shared" si="2"/>
        <v>14</v>
      </c>
      <c r="I74" s="35" t="s">
        <v>43</v>
      </c>
      <c r="J74" s="39"/>
      <c r="K74" s="38"/>
      <c r="L74" s="39"/>
      <c r="M74" s="39"/>
      <c r="N74" s="35" t="s">
        <v>17</v>
      </c>
      <c r="O74" s="39"/>
      <c r="P74" s="61"/>
      <c r="Q74" s="61"/>
      <c r="R74" s="61"/>
      <c r="S74" s="61"/>
      <c r="T74" s="61"/>
      <c r="U74" s="80"/>
      <c r="V74" s="80"/>
      <c r="W74" s="80"/>
    </row>
    <row r="75">
      <c r="A75" s="34">
        <v>45705.0</v>
      </c>
      <c r="B75" s="168">
        <v>45716.0</v>
      </c>
      <c r="C75" s="35">
        <v>215027.0</v>
      </c>
      <c r="D75" s="35" t="s">
        <v>84</v>
      </c>
      <c r="E75" s="34">
        <v>45413.0</v>
      </c>
      <c r="F75" s="36">
        <f t="shared" si="1"/>
        <v>9</v>
      </c>
      <c r="G75" s="34">
        <v>45432.0</v>
      </c>
      <c r="H75" s="36">
        <f t="shared" si="2"/>
        <v>9</v>
      </c>
      <c r="I75" s="35" t="s">
        <v>268</v>
      </c>
      <c r="J75" s="39"/>
      <c r="K75" s="38"/>
      <c r="L75" s="39"/>
      <c r="M75" s="39"/>
      <c r="N75" s="35" t="s">
        <v>17</v>
      </c>
      <c r="O75" s="39"/>
      <c r="P75" s="61"/>
      <c r="Q75" s="61"/>
      <c r="R75" s="61"/>
      <c r="S75" s="61"/>
      <c r="T75" s="61"/>
      <c r="U75" s="80"/>
      <c r="V75" s="80"/>
      <c r="W75" s="80"/>
    </row>
    <row r="76">
      <c r="A76" s="34">
        <v>45705.0</v>
      </c>
      <c r="B76" s="34">
        <v>45715.0</v>
      </c>
      <c r="C76" s="35">
        <v>224571.0</v>
      </c>
      <c r="D76" s="35" t="s">
        <v>84</v>
      </c>
      <c r="E76" s="34">
        <v>45444.0</v>
      </c>
      <c r="F76" s="36">
        <f t="shared" si="1"/>
        <v>8</v>
      </c>
      <c r="G76" s="34">
        <v>45517.0</v>
      </c>
      <c r="H76" s="36">
        <f t="shared" si="2"/>
        <v>6</v>
      </c>
      <c r="I76" s="35" t="s">
        <v>43</v>
      </c>
      <c r="J76" s="35">
        <v>308.0</v>
      </c>
      <c r="K76" s="48">
        <v>7700.0</v>
      </c>
      <c r="L76" s="35" t="s">
        <v>54</v>
      </c>
      <c r="M76" s="34">
        <v>45715.0</v>
      </c>
      <c r="N76" s="35" t="s">
        <v>20</v>
      </c>
      <c r="O76" s="39"/>
      <c r="P76" s="61"/>
      <c r="Q76" s="61"/>
      <c r="R76" s="61"/>
      <c r="S76" s="61"/>
      <c r="T76" s="61"/>
      <c r="U76" s="80"/>
      <c r="V76" s="80"/>
      <c r="W76" s="80"/>
    </row>
    <row r="77">
      <c r="A77" s="34">
        <v>45705.0</v>
      </c>
      <c r="B77" s="168">
        <v>45716.0</v>
      </c>
      <c r="C77" s="35">
        <v>185810.0</v>
      </c>
      <c r="D77" s="35" t="s">
        <v>84</v>
      </c>
      <c r="E77" s="34">
        <v>45078.0</v>
      </c>
      <c r="F77" s="36">
        <f t="shared" si="1"/>
        <v>20</v>
      </c>
      <c r="G77" s="34">
        <v>45182.0</v>
      </c>
      <c r="H77" s="36">
        <f t="shared" si="2"/>
        <v>17</v>
      </c>
      <c r="I77" s="35" t="s">
        <v>268</v>
      </c>
      <c r="J77" s="39"/>
      <c r="K77" s="38"/>
      <c r="L77" s="39"/>
      <c r="M77" s="39"/>
      <c r="N77" s="35" t="s">
        <v>17</v>
      </c>
      <c r="O77" s="39"/>
      <c r="P77" s="61"/>
      <c r="Q77" s="61"/>
      <c r="R77" s="61"/>
      <c r="S77" s="61"/>
      <c r="T77" s="61"/>
      <c r="U77" s="80"/>
      <c r="V77" s="80"/>
      <c r="W77" s="80"/>
    </row>
    <row r="78">
      <c r="A78" s="34">
        <v>45705.0</v>
      </c>
      <c r="B78" s="168">
        <v>45716.0</v>
      </c>
      <c r="C78" s="35">
        <v>224695.0</v>
      </c>
      <c r="D78" s="35" t="s">
        <v>84</v>
      </c>
      <c r="E78" s="34">
        <v>45474.0</v>
      </c>
      <c r="F78" s="36">
        <f t="shared" si="1"/>
        <v>7</v>
      </c>
      <c r="G78" s="34">
        <v>45520.0</v>
      </c>
      <c r="H78" s="36">
        <f t="shared" si="2"/>
        <v>6</v>
      </c>
      <c r="I78" s="35" t="s">
        <v>268</v>
      </c>
      <c r="J78" s="39"/>
      <c r="K78" s="38"/>
      <c r="L78" s="39"/>
      <c r="M78" s="39"/>
      <c r="N78" s="35" t="s">
        <v>17</v>
      </c>
      <c r="O78" s="39"/>
      <c r="P78" s="61"/>
      <c r="Q78" s="61"/>
      <c r="R78" s="61"/>
      <c r="S78" s="61"/>
      <c r="T78" s="61"/>
      <c r="U78" s="80"/>
      <c r="V78" s="80"/>
      <c r="W78" s="80"/>
    </row>
    <row r="79">
      <c r="A79" s="34">
        <v>45705.0</v>
      </c>
      <c r="B79" s="34">
        <v>45715.0</v>
      </c>
      <c r="C79" s="35">
        <v>232635.0</v>
      </c>
      <c r="D79" s="35" t="s">
        <v>84</v>
      </c>
      <c r="E79" s="34">
        <v>45017.0</v>
      </c>
      <c r="F79" s="36">
        <f t="shared" si="1"/>
        <v>22</v>
      </c>
      <c r="G79" s="37">
        <v>45595.0</v>
      </c>
      <c r="H79" s="36">
        <f t="shared" si="2"/>
        <v>3</v>
      </c>
      <c r="I79" s="35" t="s">
        <v>46</v>
      </c>
      <c r="J79" s="35">
        <v>401.0</v>
      </c>
      <c r="K79" s="48">
        <v>4600.0</v>
      </c>
      <c r="L79" s="35" t="s">
        <v>68</v>
      </c>
      <c r="M79" s="34">
        <v>45715.0</v>
      </c>
      <c r="N79" s="35" t="s">
        <v>20</v>
      </c>
      <c r="O79" s="35"/>
      <c r="P79" s="61"/>
      <c r="Q79" s="61"/>
      <c r="R79" s="61"/>
      <c r="S79" s="61"/>
      <c r="T79" s="61"/>
      <c r="U79" s="80"/>
      <c r="V79" s="80"/>
      <c r="W79" s="80"/>
    </row>
    <row r="80">
      <c r="A80" s="34">
        <v>45705.0</v>
      </c>
      <c r="B80" s="168">
        <v>45716.0</v>
      </c>
      <c r="C80" s="35">
        <v>223933.0</v>
      </c>
      <c r="D80" s="35" t="s">
        <v>84</v>
      </c>
      <c r="E80" s="34">
        <v>45444.0</v>
      </c>
      <c r="F80" s="36">
        <f t="shared" si="1"/>
        <v>8</v>
      </c>
      <c r="G80" s="34">
        <v>45517.0</v>
      </c>
      <c r="H80" s="36">
        <f t="shared" si="2"/>
        <v>6</v>
      </c>
      <c r="I80" s="35" t="s">
        <v>265</v>
      </c>
      <c r="J80" s="39"/>
      <c r="K80" s="38"/>
      <c r="L80" s="39"/>
      <c r="M80" s="39"/>
      <c r="N80" s="35" t="s">
        <v>17</v>
      </c>
      <c r="O80" s="39"/>
      <c r="P80" s="61"/>
      <c r="Q80" s="61"/>
      <c r="R80" s="61"/>
      <c r="S80" s="61"/>
      <c r="T80" s="61"/>
      <c r="U80" s="80"/>
      <c r="V80" s="80"/>
      <c r="W80" s="80"/>
    </row>
    <row r="81">
      <c r="A81" s="34">
        <v>45705.0</v>
      </c>
      <c r="B81" s="168">
        <v>45716.0</v>
      </c>
      <c r="C81" s="35">
        <v>232363.0</v>
      </c>
      <c r="D81" s="35" t="s">
        <v>84</v>
      </c>
      <c r="E81" s="34">
        <v>45536.0</v>
      </c>
      <c r="F81" s="36">
        <f t="shared" si="1"/>
        <v>5</v>
      </c>
      <c r="G81" s="37">
        <v>45644.0</v>
      </c>
      <c r="H81" s="36">
        <f t="shared" si="2"/>
        <v>2</v>
      </c>
      <c r="I81" s="35" t="s">
        <v>47</v>
      </c>
      <c r="J81" s="39"/>
      <c r="K81" s="38"/>
      <c r="L81" s="39"/>
      <c r="M81" s="39"/>
      <c r="N81" s="35" t="s">
        <v>17</v>
      </c>
      <c r="O81" s="39"/>
      <c r="P81" s="61"/>
      <c r="Q81" s="61"/>
      <c r="R81" s="61"/>
      <c r="S81" s="61"/>
      <c r="T81" s="61"/>
      <c r="U81" s="80"/>
      <c r="V81" s="80"/>
      <c r="W81" s="80"/>
    </row>
    <row r="82">
      <c r="A82" s="34">
        <v>45705.0</v>
      </c>
      <c r="B82" s="168">
        <v>45716.0</v>
      </c>
      <c r="C82" s="35">
        <v>221938.0</v>
      </c>
      <c r="D82" s="35" t="s">
        <v>84</v>
      </c>
      <c r="E82" s="34">
        <v>45444.0</v>
      </c>
      <c r="F82" s="36">
        <f t="shared" si="1"/>
        <v>8</v>
      </c>
      <c r="G82" s="34">
        <v>45492.0</v>
      </c>
      <c r="H82" s="36">
        <f t="shared" si="2"/>
        <v>7</v>
      </c>
      <c r="I82" s="35" t="s">
        <v>62</v>
      </c>
      <c r="J82" s="35">
        <v>102.0</v>
      </c>
      <c r="K82" s="38"/>
      <c r="L82" s="39"/>
      <c r="M82" s="39"/>
      <c r="N82" s="35" t="s">
        <v>17</v>
      </c>
      <c r="O82" s="39"/>
      <c r="P82" s="61"/>
      <c r="Q82" s="61"/>
      <c r="R82" s="61"/>
      <c r="S82" s="61"/>
      <c r="T82" s="61"/>
      <c r="U82" s="80"/>
      <c r="V82" s="80"/>
      <c r="W82" s="80"/>
    </row>
    <row r="83">
      <c r="A83" s="34">
        <v>45705.0</v>
      </c>
      <c r="B83" s="34">
        <v>45715.0</v>
      </c>
      <c r="C83" s="35">
        <v>240033.0</v>
      </c>
      <c r="D83" s="35" t="s">
        <v>84</v>
      </c>
      <c r="E83" s="34">
        <v>45474.0</v>
      </c>
      <c r="F83" s="36">
        <f t="shared" si="1"/>
        <v>7</v>
      </c>
      <c r="G83" s="34">
        <v>45678.0</v>
      </c>
      <c r="H83" s="36">
        <f t="shared" si="2"/>
        <v>1</v>
      </c>
      <c r="I83" s="35" t="s">
        <v>46</v>
      </c>
      <c r="J83" s="35">
        <v>402.0</v>
      </c>
      <c r="K83" s="48">
        <v>7000.0</v>
      </c>
      <c r="L83" s="35" t="s">
        <v>68</v>
      </c>
      <c r="M83" s="34">
        <v>45715.0</v>
      </c>
      <c r="N83" s="35" t="s">
        <v>20</v>
      </c>
      <c r="O83" s="39"/>
      <c r="P83" s="61"/>
      <c r="Q83" s="61"/>
      <c r="R83" s="61"/>
      <c r="S83" s="61"/>
      <c r="T83" s="61"/>
      <c r="U83" s="80"/>
      <c r="V83" s="80"/>
      <c r="W83" s="80"/>
    </row>
    <row r="84">
      <c r="A84" s="34">
        <v>45701.0</v>
      </c>
      <c r="B84" s="34">
        <v>45715.0</v>
      </c>
      <c r="C84" s="35">
        <v>221190.0</v>
      </c>
      <c r="D84" s="35" t="s">
        <v>84</v>
      </c>
      <c r="E84" s="34">
        <v>45505.0</v>
      </c>
      <c r="F84" s="36">
        <f t="shared" si="1"/>
        <v>6</v>
      </c>
      <c r="G84" s="37">
        <v>45617.0</v>
      </c>
      <c r="H84" s="36">
        <f t="shared" si="2"/>
        <v>3</v>
      </c>
      <c r="I84" s="35" t="s">
        <v>46</v>
      </c>
      <c r="J84" s="35">
        <v>402.0</v>
      </c>
      <c r="K84" s="48">
        <v>5000.0</v>
      </c>
      <c r="L84" s="35" t="s">
        <v>68</v>
      </c>
      <c r="M84" s="34">
        <v>45715.0</v>
      </c>
      <c r="N84" s="35" t="s">
        <v>20</v>
      </c>
      <c r="O84" s="35"/>
      <c r="P84" s="61"/>
      <c r="Q84" s="61"/>
      <c r="R84" s="61"/>
      <c r="S84" s="61"/>
      <c r="T84" s="61"/>
      <c r="U84" s="80"/>
      <c r="V84" s="80"/>
      <c r="W84" s="80"/>
    </row>
    <row r="85">
      <c r="A85" s="34">
        <v>45705.0</v>
      </c>
      <c r="B85" s="168">
        <v>45716.0</v>
      </c>
      <c r="C85" s="35">
        <v>234051.0</v>
      </c>
      <c r="D85" s="35" t="s">
        <v>84</v>
      </c>
      <c r="E85" s="34">
        <v>45536.0</v>
      </c>
      <c r="F85" s="36">
        <f t="shared" si="1"/>
        <v>5</v>
      </c>
      <c r="G85" s="37">
        <v>45609.0</v>
      </c>
      <c r="H85" s="36">
        <f t="shared" si="2"/>
        <v>3</v>
      </c>
      <c r="I85" s="35" t="s">
        <v>268</v>
      </c>
      <c r="J85" s="39"/>
      <c r="K85" s="38"/>
      <c r="L85" s="39"/>
      <c r="M85" s="39"/>
      <c r="N85" s="35" t="s">
        <v>17</v>
      </c>
      <c r="O85" s="39"/>
      <c r="P85" s="61"/>
      <c r="Q85" s="61"/>
      <c r="R85" s="61"/>
      <c r="S85" s="61"/>
      <c r="T85" s="61"/>
      <c r="U85" s="80"/>
      <c r="V85" s="80"/>
      <c r="W85" s="80"/>
    </row>
    <row r="86">
      <c r="A86" s="34">
        <v>45705.0</v>
      </c>
      <c r="B86" s="168">
        <v>45716.0</v>
      </c>
      <c r="C86" s="35">
        <v>34431.0</v>
      </c>
      <c r="D86" s="35" t="s">
        <v>89</v>
      </c>
      <c r="E86" s="34">
        <v>43770.0</v>
      </c>
      <c r="F86" s="36">
        <f t="shared" si="1"/>
        <v>63</v>
      </c>
      <c r="G86" s="34">
        <v>43802.0</v>
      </c>
      <c r="H86" s="36">
        <f t="shared" si="2"/>
        <v>62</v>
      </c>
      <c r="I86" s="35" t="s">
        <v>139</v>
      </c>
      <c r="J86" s="39"/>
      <c r="K86" s="38"/>
      <c r="L86" s="39"/>
      <c r="M86" s="39"/>
      <c r="N86" s="35" t="s">
        <v>17</v>
      </c>
      <c r="O86" s="39"/>
      <c r="P86" s="61"/>
      <c r="Q86" s="61"/>
      <c r="R86" s="61"/>
      <c r="S86" s="61"/>
      <c r="T86" s="61"/>
      <c r="U86" s="80"/>
      <c r="V86" s="80"/>
      <c r="W86" s="80"/>
    </row>
    <row r="87">
      <c r="A87" s="34">
        <v>45705.0</v>
      </c>
      <c r="B87" s="168">
        <v>45716.0</v>
      </c>
      <c r="C87" s="35">
        <v>175170.0</v>
      </c>
      <c r="D87" s="35" t="s">
        <v>89</v>
      </c>
      <c r="E87" s="34">
        <v>45047.0</v>
      </c>
      <c r="F87" s="36">
        <f t="shared" si="1"/>
        <v>21</v>
      </c>
      <c r="G87" s="34">
        <v>45100.0</v>
      </c>
      <c r="H87" s="36">
        <f t="shared" si="2"/>
        <v>20</v>
      </c>
      <c r="I87" s="35" t="s">
        <v>62</v>
      </c>
      <c r="J87" s="35">
        <v>104.0</v>
      </c>
      <c r="K87" s="38"/>
      <c r="L87" s="39"/>
      <c r="M87" s="39"/>
      <c r="N87" s="35" t="s">
        <v>17</v>
      </c>
      <c r="O87" s="39"/>
      <c r="P87" s="61"/>
      <c r="Q87" s="61"/>
      <c r="R87" s="61"/>
      <c r="S87" s="61"/>
      <c r="T87" s="61"/>
      <c r="U87" s="80"/>
      <c r="V87" s="80"/>
      <c r="W87" s="80"/>
    </row>
    <row r="88">
      <c r="A88" s="34">
        <v>45705.0</v>
      </c>
      <c r="B88" s="168">
        <v>45716.0</v>
      </c>
      <c r="C88" s="35">
        <v>197840.0</v>
      </c>
      <c r="D88" s="35" t="s">
        <v>89</v>
      </c>
      <c r="E88" s="34">
        <v>45292.0</v>
      </c>
      <c r="F88" s="36">
        <f t="shared" si="1"/>
        <v>13</v>
      </c>
      <c r="G88" s="34">
        <v>45300.0</v>
      </c>
      <c r="H88" s="36">
        <f t="shared" si="2"/>
        <v>13</v>
      </c>
      <c r="I88" s="35" t="s">
        <v>43</v>
      </c>
      <c r="J88" s="35">
        <v>301.0</v>
      </c>
      <c r="K88" s="38"/>
      <c r="L88" s="39"/>
      <c r="M88" s="39"/>
      <c r="N88" s="35" t="s">
        <v>17</v>
      </c>
      <c r="O88" s="39"/>
      <c r="P88" s="61"/>
      <c r="Q88" s="61"/>
      <c r="R88" s="61"/>
      <c r="S88" s="61"/>
      <c r="T88" s="61"/>
      <c r="U88" s="80"/>
      <c r="V88" s="80"/>
      <c r="W88" s="80"/>
    </row>
    <row r="89">
      <c r="A89" s="34">
        <v>45705.0</v>
      </c>
      <c r="B89" s="168">
        <v>45716.0</v>
      </c>
      <c r="C89" s="35">
        <v>187996.0</v>
      </c>
      <c r="D89" s="35" t="s">
        <v>89</v>
      </c>
      <c r="E89" s="34">
        <v>45170.0</v>
      </c>
      <c r="F89" s="36">
        <f t="shared" si="1"/>
        <v>17</v>
      </c>
      <c r="G89" s="37">
        <v>45209.0</v>
      </c>
      <c r="H89" s="36">
        <f t="shared" si="2"/>
        <v>16</v>
      </c>
      <c r="I89" s="35" t="s">
        <v>39</v>
      </c>
      <c r="J89" s="35" t="s">
        <v>138</v>
      </c>
      <c r="K89" s="38"/>
      <c r="L89" s="39"/>
      <c r="M89" s="39"/>
      <c r="N89" s="35" t="s">
        <v>17</v>
      </c>
      <c r="O89" s="39"/>
      <c r="P89" s="61"/>
      <c r="Q89" s="61"/>
      <c r="R89" s="61"/>
      <c r="S89" s="61"/>
      <c r="T89" s="61"/>
      <c r="U89" s="80"/>
      <c r="V89" s="80"/>
      <c r="W89" s="80"/>
    </row>
    <row r="90">
      <c r="A90" s="34">
        <v>45705.0</v>
      </c>
      <c r="B90" s="168">
        <v>45716.0</v>
      </c>
      <c r="C90" s="35">
        <v>211039.0</v>
      </c>
      <c r="D90" s="35" t="s">
        <v>89</v>
      </c>
      <c r="E90" s="34">
        <v>45352.0</v>
      </c>
      <c r="F90" s="36">
        <f t="shared" si="1"/>
        <v>11</v>
      </c>
      <c r="G90" s="34">
        <v>45400.0</v>
      </c>
      <c r="H90" s="36">
        <f t="shared" si="2"/>
        <v>10</v>
      </c>
      <c r="I90" s="35" t="s">
        <v>268</v>
      </c>
      <c r="J90" s="39"/>
      <c r="K90" s="38"/>
      <c r="L90" s="39"/>
      <c r="M90" s="39"/>
      <c r="N90" s="35" t="s">
        <v>17</v>
      </c>
      <c r="O90" s="39"/>
      <c r="P90" s="61"/>
      <c r="Q90" s="61"/>
      <c r="R90" s="61"/>
      <c r="S90" s="61"/>
      <c r="T90" s="61"/>
      <c r="U90" s="80"/>
      <c r="V90" s="80"/>
      <c r="W90" s="80"/>
    </row>
    <row r="91">
      <c r="A91" s="34">
        <v>45700.0</v>
      </c>
      <c r="B91" s="34">
        <v>45700.0</v>
      </c>
      <c r="C91" s="35">
        <v>199613.0</v>
      </c>
      <c r="D91" s="35" t="s">
        <v>89</v>
      </c>
      <c r="E91" s="34">
        <v>45261.0</v>
      </c>
      <c r="F91" s="36">
        <f t="shared" si="1"/>
        <v>14</v>
      </c>
      <c r="G91" s="34">
        <v>45342.0</v>
      </c>
      <c r="H91" s="36">
        <f t="shared" si="2"/>
        <v>12</v>
      </c>
      <c r="I91" s="35" t="s">
        <v>268</v>
      </c>
      <c r="J91" s="83">
        <v>308.0</v>
      </c>
      <c r="K91" s="48"/>
      <c r="L91" s="39"/>
      <c r="M91" s="34">
        <v>45700.0</v>
      </c>
      <c r="N91" s="35" t="s">
        <v>19</v>
      </c>
      <c r="O91" s="39"/>
      <c r="P91" s="61"/>
      <c r="Q91" s="61"/>
      <c r="R91" s="61"/>
      <c r="S91" s="61"/>
      <c r="T91" s="61"/>
      <c r="U91" s="80"/>
      <c r="V91" s="80"/>
      <c r="W91" s="80"/>
    </row>
    <row r="92">
      <c r="A92" s="34">
        <v>45705.0</v>
      </c>
      <c r="B92" s="168">
        <v>45716.0</v>
      </c>
      <c r="C92" s="35">
        <v>202470.0</v>
      </c>
      <c r="D92" s="35" t="s">
        <v>89</v>
      </c>
      <c r="E92" s="34">
        <v>45292.0</v>
      </c>
      <c r="F92" s="36">
        <f t="shared" si="1"/>
        <v>13</v>
      </c>
      <c r="G92" s="37">
        <v>45581.0</v>
      </c>
      <c r="H92" s="36">
        <f t="shared" si="2"/>
        <v>4</v>
      </c>
      <c r="I92" s="35" t="s">
        <v>268</v>
      </c>
      <c r="J92" s="39"/>
      <c r="K92" s="38"/>
      <c r="L92" s="39"/>
      <c r="M92" s="39"/>
      <c r="N92" s="35" t="s">
        <v>17</v>
      </c>
      <c r="O92" s="39"/>
      <c r="P92" s="61"/>
      <c r="Q92" s="61"/>
      <c r="R92" s="61"/>
      <c r="S92" s="61"/>
      <c r="T92" s="61"/>
      <c r="U92" s="80"/>
      <c r="V92" s="80"/>
      <c r="W92" s="80"/>
    </row>
    <row r="93">
      <c r="A93" s="34">
        <v>45705.0</v>
      </c>
      <c r="B93" s="34">
        <v>45715.0</v>
      </c>
      <c r="C93" s="35">
        <v>212568.0</v>
      </c>
      <c r="D93" s="35" t="s">
        <v>89</v>
      </c>
      <c r="E93" s="34">
        <v>45200.0</v>
      </c>
      <c r="F93" s="36">
        <f t="shared" si="1"/>
        <v>16</v>
      </c>
      <c r="G93" s="34">
        <v>45421.0</v>
      </c>
      <c r="H93" s="36">
        <f t="shared" si="2"/>
        <v>9</v>
      </c>
      <c r="I93" s="35" t="s">
        <v>62</v>
      </c>
      <c r="J93" s="35" t="s">
        <v>674</v>
      </c>
      <c r="K93" s="38"/>
      <c r="L93" s="35" t="s">
        <v>68</v>
      </c>
      <c r="M93" s="34">
        <v>45715.0</v>
      </c>
      <c r="N93" s="35" t="s">
        <v>20</v>
      </c>
      <c r="O93" s="35" t="s">
        <v>1025</v>
      </c>
      <c r="P93" s="61"/>
      <c r="Q93" s="61"/>
      <c r="R93" s="61"/>
      <c r="S93" s="61"/>
      <c r="T93" s="61"/>
      <c r="U93" s="80"/>
      <c r="V93" s="80"/>
      <c r="W93" s="80"/>
    </row>
    <row r="94">
      <c r="A94" s="34">
        <v>45705.0</v>
      </c>
      <c r="B94" s="168">
        <v>45716.0</v>
      </c>
      <c r="C94" s="35">
        <v>213574.0</v>
      </c>
      <c r="D94" s="35" t="s">
        <v>89</v>
      </c>
      <c r="E94" s="34">
        <v>45413.0</v>
      </c>
      <c r="F94" s="36">
        <f t="shared" si="1"/>
        <v>9</v>
      </c>
      <c r="G94" s="34">
        <v>45510.0</v>
      </c>
      <c r="H94" s="36">
        <f t="shared" si="2"/>
        <v>6</v>
      </c>
      <c r="I94" s="35" t="s">
        <v>62</v>
      </c>
      <c r="J94" s="35">
        <v>106.0</v>
      </c>
      <c r="K94" s="38"/>
      <c r="L94" s="39"/>
      <c r="M94" s="39"/>
      <c r="N94" s="35" t="s">
        <v>17</v>
      </c>
      <c r="O94" s="39"/>
      <c r="P94" s="61"/>
      <c r="Q94" s="61"/>
      <c r="R94" s="61"/>
      <c r="S94" s="61"/>
      <c r="T94" s="61"/>
      <c r="U94" s="80"/>
      <c r="V94" s="80"/>
      <c r="W94" s="80"/>
    </row>
    <row r="95">
      <c r="A95" s="34">
        <v>45705.0</v>
      </c>
      <c r="B95" s="168">
        <v>45716.0</v>
      </c>
      <c r="C95" s="35">
        <v>229403.0</v>
      </c>
      <c r="D95" s="35" t="s">
        <v>89</v>
      </c>
      <c r="E95" s="34">
        <v>45536.0</v>
      </c>
      <c r="F95" s="36">
        <f t="shared" si="1"/>
        <v>5</v>
      </c>
      <c r="G95" s="37">
        <v>45654.0</v>
      </c>
      <c r="H95" s="36">
        <f t="shared" si="2"/>
        <v>2</v>
      </c>
      <c r="I95" s="35" t="s">
        <v>43</v>
      </c>
      <c r="J95" s="35" t="s">
        <v>138</v>
      </c>
      <c r="K95" s="38"/>
      <c r="L95" s="39"/>
      <c r="M95" s="39"/>
      <c r="N95" s="35" t="s">
        <v>17</v>
      </c>
      <c r="O95" s="39"/>
      <c r="P95" s="61"/>
      <c r="Q95" s="61"/>
      <c r="R95" s="61"/>
      <c r="S95" s="61"/>
      <c r="T95" s="61"/>
      <c r="U95" s="80"/>
      <c r="V95" s="80"/>
      <c r="W95" s="80"/>
    </row>
    <row r="96">
      <c r="A96" s="34">
        <v>45712.0</v>
      </c>
      <c r="B96" s="168">
        <v>45716.0</v>
      </c>
      <c r="C96" s="35">
        <v>161759.0</v>
      </c>
      <c r="D96" s="35" t="s">
        <v>94</v>
      </c>
      <c r="E96" s="34">
        <v>44470.0</v>
      </c>
      <c r="F96" s="36">
        <f t="shared" si="1"/>
        <v>40</v>
      </c>
      <c r="G96" s="34">
        <v>44981.0</v>
      </c>
      <c r="H96" s="36">
        <f t="shared" si="2"/>
        <v>24</v>
      </c>
      <c r="I96" s="35" t="s">
        <v>118</v>
      </c>
      <c r="J96" s="39"/>
      <c r="K96" s="48">
        <v>11500.0</v>
      </c>
      <c r="L96" s="39"/>
      <c r="M96" s="39"/>
      <c r="N96" s="35" t="s">
        <v>18</v>
      </c>
      <c r="O96" s="39"/>
      <c r="P96" s="61"/>
      <c r="Q96" s="61"/>
      <c r="R96" s="61"/>
      <c r="S96" s="61"/>
      <c r="T96" s="61"/>
      <c r="U96" s="80"/>
      <c r="V96" s="80"/>
      <c r="W96" s="80"/>
    </row>
    <row r="97">
      <c r="A97" s="34">
        <v>45705.0</v>
      </c>
      <c r="B97" s="168">
        <v>45716.0</v>
      </c>
      <c r="C97" s="35">
        <v>178291.0</v>
      </c>
      <c r="D97" s="35" t="s">
        <v>94</v>
      </c>
      <c r="E97" s="34">
        <v>45078.0</v>
      </c>
      <c r="F97" s="36">
        <f t="shared" si="1"/>
        <v>20</v>
      </c>
      <c r="G97" s="34">
        <v>45119.0</v>
      </c>
      <c r="H97" s="36">
        <f t="shared" si="2"/>
        <v>19</v>
      </c>
      <c r="I97" s="35" t="s">
        <v>39</v>
      </c>
      <c r="J97" s="35" t="s">
        <v>138</v>
      </c>
      <c r="K97" s="38"/>
      <c r="L97" s="39"/>
      <c r="M97" s="39"/>
      <c r="N97" s="35" t="s">
        <v>17</v>
      </c>
      <c r="O97" s="39"/>
      <c r="P97" s="61"/>
      <c r="Q97" s="61"/>
      <c r="R97" s="61"/>
      <c r="S97" s="61"/>
      <c r="T97" s="61"/>
      <c r="U97" s="80"/>
      <c r="V97" s="80"/>
      <c r="W97" s="80"/>
    </row>
    <row r="98">
      <c r="A98" s="34">
        <v>45705.0</v>
      </c>
      <c r="B98" s="168">
        <v>45716.0</v>
      </c>
      <c r="C98" s="35">
        <v>218628.0</v>
      </c>
      <c r="D98" s="35" t="s">
        <v>94</v>
      </c>
      <c r="E98" s="34">
        <v>45413.0</v>
      </c>
      <c r="F98" s="36">
        <f t="shared" si="1"/>
        <v>9</v>
      </c>
      <c r="G98" s="34">
        <v>45462.0</v>
      </c>
      <c r="H98" s="36">
        <f t="shared" si="2"/>
        <v>8</v>
      </c>
      <c r="I98" s="35" t="s">
        <v>268</v>
      </c>
      <c r="J98" s="39"/>
      <c r="K98" s="38"/>
      <c r="L98" s="39"/>
      <c r="M98" s="39"/>
      <c r="N98" s="35" t="s">
        <v>17</v>
      </c>
      <c r="O98" s="39"/>
      <c r="P98" s="61"/>
      <c r="Q98" s="61"/>
      <c r="R98" s="61"/>
      <c r="S98" s="61"/>
      <c r="T98" s="61"/>
      <c r="U98" s="80"/>
      <c r="V98" s="80"/>
      <c r="W98" s="80"/>
    </row>
    <row r="99">
      <c r="A99" s="34">
        <v>45705.0</v>
      </c>
      <c r="B99" s="168">
        <v>45716.0</v>
      </c>
      <c r="C99" s="35">
        <v>188500.0</v>
      </c>
      <c r="D99" s="35" t="s">
        <v>94</v>
      </c>
      <c r="E99" s="34">
        <v>45139.0</v>
      </c>
      <c r="F99" s="36">
        <f t="shared" si="1"/>
        <v>18</v>
      </c>
      <c r="G99" s="34">
        <v>45204.0</v>
      </c>
      <c r="H99" s="36">
        <f t="shared" si="2"/>
        <v>16</v>
      </c>
      <c r="I99" s="35" t="s">
        <v>265</v>
      </c>
      <c r="J99" s="39"/>
      <c r="K99" s="38"/>
      <c r="L99" s="39"/>
      <c r="M99" s="39"/>
      <c r="N99" s="35" t="s">
        <v>17</v>
      </c>
      <c r="O99" s="39"/>
      <c r="P99" s="61"/>
      <c r="Q99" s="61"/>
      <c r="R99" s="61"/>
      <c r="S99" s="61"/>
      <c r="T99" s="61"/>
      <c r="U99" s="80"/>
      <c r="V99" s="80"/>
      <c r="W99" s="80"/>
    </row>
    <row r="100">
      <c r="A100" s="34">
        <v>45705.0</v>
      </c>
      <c r="B100" s="168">
        <v>45716.0</v>
      </c>
      <c r="C100" s="35">
        <v>229944.0</v>
      </c>
      <c r="D100" s="35" t="s">
        <v>94</v>
      </c>
      <c r="E100" s="34">
        <v>45505.0</v>
      </c>
      <c r="F100" s="36">
        <f t="shared" si="1"/>
        <v>6</v>
      </c>
      <c r="G100" s="34">
        <v>45568.0</v>
      </c>
      <c r="H100" s="36">
        <f t="shared" si="2"/>
        <v>4</v>
      </c>
      <c r="I100" s="35" t="s">
        <v>268</v>
      </c>
      <c r="J100" s="39"/>
      <c r="K100" s="38"/>
      <c r="L100" s="39"/>
      <c r="M100" s="39"/>
      <c r="N100" s="35" t="s">
        <v>17</v>
      </c>
      <c r="O100" s="39"/>
      <c r="P100" s="61"/>
      <c r="Q100" s="61"/>
      <c r="R100" s="61"/>
      <c r="S100" s="61"/>
      <c r="T100" s="61"/>
      <c r="U100" s="80"/>
      <c r="V100" s="80"/>
      <c r="W100" s="80"/>
    </row>
    <row r="101">
      <c r="A101" s="34">
        <v>45705.0</v>
      </c>
      <c r="B101" s="168">
        <v>45716.0</v>
      </c>
      <c r="C101" s="35">
        <v>233034.0</v>
      </c>
      <c r="D101" s="35" t="s">
        <v>95</v>
      </c>
      <c r="E101" s="34">
        <v>45505.0</v>
      </c>
      <c r="F101" s="36">
        <f t="shared" si="1"/>
        <v>6</v>
      </c>
      <c r="G101" s="34">
        <v>45597.0</v>
      </c>
      <c r="H101" s="36">
        <f t="shared" si="2"/>
        <v>3</v>
      </c>
      <c r="I101" s="35" t="s">
        <v>43</v>
      </c>
      <c r="J101" s="35" t="s">
        <v>124</v>
      </c>
      <c r="K101" s="38"/>
      <c r="L101" s="39"/>
      <c r="M101" s="39"/>
      <c r="N101" s="35" t="s">
        <v>17</v>
      </c>
      <c r="O101" s="39"/>
      <c r="P101" s="61"/>
      <c r="Q101" s="61"/>
      <c r="R101" s="61"/>
      <c r="S101" s="61"/>
      <c r="T101" s="61"/>
      <c r="U101" s="80"/>
      <c r="V101" s="80"/>
      <c r="W101" s="80"/>
    </row>
    <row r="102">
      <c r="A102" s="34">
        <v>45705.0</v>
      </c>
      <c r="B102" s="34">
        <v>45679.0</v>
      </c>
      <c r="C102" s="35">
        <v>210271.0</v>
      </c>
      <c r="D102" s="35" t="s">
        <v>95</v>
      </c>
      <c r="E102" s="34">
        <v>45383.0</v>
      </c>
      <c r="F102" s="36">
        <f t="shared" si="1"/>
        <v>10</v>
      </c>
      <c r="G102" s="34">
        <v>45394.0</v>
      </c>
      <c r="H102" s="36">
        <f t="shared" si="2"/>
        <v>10</v>
      </c>
      <c r="I102" s="35" t="s">
        <v>46</v>
      </c>
      <c r="J102" s="35">
        <v>406.0</v>
      </c>
      <c r="K102" s="38"/>
      <c r="L102" s="39"/>
      <c r="M102" s="34">
        <v>45679.0</v>
      </c>
      <c r="N102" s="35" t="s">
        <v>21</v>
      </c>
      <c r="O102" s="39"/>
      <c r="P102" s="61"/>
      <c r="Q102" s="61"/>
      <c r="R102" s="61"/>
      <c r="S102" s="61"/>
      <c r="T102" s="61"/>
      <c r="U102" s="80"/>
      <c r="V102" s="80"/>
      <c r="W102" s="80"/>
    </row>
    <row r="103">
      <c r="A103" s="34">
        <v>45705.0</v>
      </c>
      <c r="B103" s="168">
        <v>45716.0</v>
      </c>
      <c r="C103" s="35">
        <v>221887.0</v>
      </c>
      <c r="D103" s="35" t="s">
        <v>98</v>
      </c>
      <c r="E103" s="34">
        <v>45352.0</v>
      </c>
      <c r="F103" s="36">
        <f t="shared" si="1"/>
        <v>11</v>
      </c>
      <c r="G103" s="34">
        <v>45490.0</v>
      </c>
      <c r="H103" s="36">
        <f t="shared" si="2"/>
        <v>7</v>
      </c>
      <c r="I103" s="35" t="s">
        <v>43</v>
      </c>
      <c r="J103" s="35">
        <v>312.0</v>
      </c>
      <c r="K103" s="38"/>
      <c r="L103" s="39"/>
      <c r="M103" s="39"/>
      <c r="N103" s="35" t="s">
        <v>17</v>
      </c>
      <c r="O103" s="39"/>
      <c r="P103" s="61"/>
      <c r="Q103" s="61"/>
      <c r="R103" s="61"/>
      <c r="S103" s="61"/>
      <c r="T103" s="61"/>
      <c r="U103" s="80"/>
      <c r="V103" s="80"/>
      <c r="W103" s="80"/>
    </row>
    <row r="104">
      <c r="A104" s="34">
        <v>45705.0</v>
      </c>
      <c r="B104" s="168">
        <v>45716.0</v>
      </c>
      <c r="C104" s="35">
        <v>165971.0</v>
      </c>
      <c r="D104" s="35" t="s">
        <v>99</v>
      </c>
      <c r="E104" s="34">
        <v>44866.0</v>
      </c>
      <c r="F104" s="36">
        <f t="shared" si="1"/>
        <v>27</v>
      </c>
      <c r="G104" s="34">
        <v>45023.0</v>
      </c>
      <c r="H104" s="36">
        <f t="shared" si="2"/>
        <v>22</v>
      </c>
      <c r="I104" s="35" t="s">
        <v>49</v>
      </c>
      <c r="J104" s="35">
        <v>208.0</v>
      </c>
      <c r="K104" s="38"/>
      <c r="L104" s="39"/>
      <c r="M104" s="39"/>
      <c r="N104" s="35" t="s">
        <v>17</v>
      </c>
      <c r="O104" s="39"/>
      <c r="P104" s="61"/>
      <c r="Q104" s="61"/>
      <c r="R104" s="61"/>
      <c r="S104" s="61"/>
      <c r="T104" s="61"/>
      <c r="U104" s="80"/>
      <c r="V104" s="80"/>
      <c r="W104" s="80"/>
    </row>
    <row r="105">
      <c r="A105" s="34">
        <v>45705.0</v>
      </c>
      <c r="B105" s="168">
        <v>45716.0</v>
      </c>
      <c r="C105" s="35">
        <v>191607.0</v>
      </c>
      <c r="D105" s="35" t="s">
        <v>99</v>
      </c>
      <c r="E105" s="34">
        <v>45170.0</v>
      </c>
      <c r="F105" s="36">
        <f t="shared" si="1"/>
        <v>17</v>
      </c>
      <c r="G105" s="34">
        <v>45238.0</v>
      </c>
      <c r="H105" s="36">
        <f t="shared" si="2"/>
        <v>15</v>
      </c>
      <c r="I105" s="35" t="s">
        <v>268</v>
      </c>
      <c r="J105" s="39"/>
      <c r="K105" s="38"/>
      <c r="L105" s="39"/>
      <c r="M105" s="39"/>
      <c r="N105" s="35" t="s">
        <v>17</v>
      </c>
      <c r="O105" s="39"/>
      <c r="P105" s="61"/>
      <c r="Q105" s="61"/>
      <c r="R105" s="61"/>
      <c r="S105" s="61"/>
      <c r="T105" s="61"/>
      <c r="U105" s="80"/>
      <c r="V105" s="80"/>
      <c r="W105" s="80"/>
    </row>
    <row r="106">
      <c r="A106" s="34">
        <v>45705.0</v>
      </c>
      <c r="B106" s="34">
        <v>45706.0</v>
      </c>
      <c r="C106" s="35">
        <v>200924.0</v>
      </c>
      <c r="D106" s="35" t="s">
        <v>99</v>
      </c>
      <c r="E106" s="34">
        <v>45292.0</v>
      </c>
      <c r="F106" s="36">
        <f t="shared" si="1"/>
        <v>13</v>
      </c>
      <c r="G106" s="34">
        <v>45338.0</v>
      </c>
      <c r="H106" s="36">
        <f t="shared" si="2"/>
        <v>12</v>
      </c>
      <c r="I106" s="35" t="s">
        <v>265</v>
      </c>
      <c r="J106" s="35" t="s">
        <v>100</v>
      </c>
      <c r="K106" s="38"/>
      <c r="L106" s="35" t="s">
        <v>70</v>
      </c>
      <c r="M106" s="34">
        <v>45706.0</v>
      </c>
      <c r="N106" s="35" t="s">
        <v>16</v>
      </c>
      <c r="O106" s="35" t="s">
        <v>180</v>
      </c>
      <c r="P106" s="61"/>
      <c r="Q106" s="61"/>
      <c r="R106" s="61"/>
      <c r="S106" s="61"/>
      <c r="T106" s="61"/>
      <c r="U106" s="80"/>
      <c r="V106" s="80"/>
      <c r="W106" s="80"/>
    </row>
    <row r="107">
      <c r="A107" s="34">
        <v>45702.0</v>
      </c>
      <c r="B107" s="34">
        <v>45715.0</v>
      </c>
      <c r="C107" s="35">
        <v>222809.0</v>
      </c>
      <c r="D107" s="35" t="s">
        <v>99</v>
      </c>
      <c r="E107" s="34">
        <v>45413.0</v>
      </c>
      <c r="F107" s="36">
        <f t="shared" si="1"/>
        <v>9</v>
      </c>
      <c r="G107" s="34">
        <v>45499.0</v>
      </c>
      <c r="H107" s="36">
        <f t="shared" si="2"/>
        <v>7</v>
      </c>
      <c r="I107" s="35" t="s">
        <v>268</v>
      </c>
      <c r="J107" s="35" t="s">
        <v>80</v>
      </c>
      <c r="K107" s="48">
        <v>20000.0</v>
      </c>
      <c r="L107" s="35" t="s">
        <v>68</v>
      </c>
      <c r="M107" s="34">
        <v>45715.0</v>
      </c>
      <c r="N107" s="35" t="s">
        <v>15</v>
      </c>
      <c r="O107" s="35" t="s">
        <v>1026</v>
      </c>
      <c r="P107" s="61"/>
      <c r="Q107" s="61"/>
      <c r="R107" s="61"/>
      <c r="S107" s="61"/>
      <c r="T107" s="61"/>
      <c r="U107" s="80"/>
      <c r="V107" s="80"/>
      <c r="W107" s="80"/>
    </row>
    <row r="108">
      <c r="A108" s="34">
        <v>45705.0</v>
      </c>
      <c r="B108" s="168">
        <v>45716.0</v>
      </c>
      <c r="C108" s="35">
        <v>226089.0</v>
      </c>
      <c r="D108" s="35" t="s">
        <v>99</v>
      </c>
      <c r="E108" s="34">
        <v>45505.0</v>
      </c>
      <c r="F108" s="36">
        <f t="shared" si="1"/>
        <v>6</v>
      </c>
      <c r="G108" s="34">
        <v>45531.0</v>
      </c>
      <c r="H108" s="36">
        <f t="shared" si="2"/>
        <v>6</v>
      </c>
      <c r="I108" s="35" t="s">
        <v>268</v>
      </c>
      <c r="J108" s="39"/>
      <c r="K108" s="38"/>
      <c r="L108" s="39"/>
      <c r="M108" s="39"/>
      <c r="N108" s="35" t="s">
        <v>17</v>
      </c>
      <c r="O108" s="39"/>
      <c r="P108" s="61"/>
      <c r="Q108" s="61"/>
      <c r="R108" s="61"/>
      <c r="S108" s="61"/>
      <c r="T108" s="61"/>
      <c r="U108" s="80"/>
      <c r="V108" s="80"/>
      <c r="W108" s="80"/>
    </row>
    <row r="109">
      <c r="A109" s="34">
        <v>45705.0</v>
      </c>
      <c r="B109" s="34">
        <v>45707.0</v>
      </c>
      <c r="C109" s="35">
        <v>227335.0</v>
      </c>
      <c r="D109" s="35" t="s">
        <v>102</v>
      </c>
      <c r="E109" s="34">
        <v>45170.0</v>
      </c>
      <c r="F109" s="36">
        <f t="shared" si="1"/>
        <v>17</v>
      </c>
      <c r="G109" s="34">
        <v>45544.0</v>
      </c>
      <c r="H109" s="36">
        <f t="shared" si="2"/>
        <v>5</v>
      </c>
      <c r="I109" s="35" t="s">
        <v>46</v>
      </c>
      <c r="J109" s="35">
        <v>401.0</v>
      </c>
      <c r="K109" s="48">
        <v>7827.86</v>
      </c>
      <c r="L109" s="35" t="s">
        <v>68</v>
      </c>
      <c r="M109" s="34">
        <v>45707.0</v>
      </c>
      <c r="N109" s="35" t="s">
        <v>21</v>
      </c>
      <c r="O109" s="35" t="s">
        <v>1027</v>
      </c>
      <c r="P109" s="61"/>
      <c r="Q109" s="61"/>
      <c r="R109" s="61"/>
      <c r="S109" s="61"/>
      <c r="T109" s="61"/>
      <c r="U109" s="80"/>
      <c r="V109" s="80"/>
      <c r="W109" s="80"/>
    </row>
    <row r="110">
      <c r="A110" s="34">
        <v>45705.0</v>
      </c>
      <c r="B110" s="34">
        <v>45715.0</v>
      </c>
      <c r="C110" s="35">
        <v>214239.0</v>
      </c>
      <c r="D110" s="35" t="s">
        <v>102</v>
      </c>
      <c r="E110" s="34">
        <v>45352.0</v>
      </c>
      <c r="F110" s="36">
        <f t="shared" si="1"/>
        <v>11</v>
      </c>
      <c r="G110" s="34">
        <v>45426.0</v>
      </c>
      <c r="H110" s="36">
        <f t="shared" si="2"/>
        <v>9</v>
      </c>
      <c r="I110" s="35" t="s">
        <v>49</v>
      </c>
      <c r="J110" s="35" t="s">
        <v>1028</v>
      </c>
      <c r="K110" s="38"/>
      <c r="L110" s="35" t="s">
        <v>54</v>
      </c>
      <c r="M110" s="34">
        <v>45715.0</v>
      </c>
      <c r="N110" s="35" t="s">
        <v>20</v>
      </c>
      <c r="O110" s="39"/>
      <c r="P110" s="61"/>
      <c r="Q110" s="61"/>
      <c r="R110" s="61"/>
      <c r="S110" s="61"/>
      <c r="T110" s="61"/>
      <c r="U110" s="80"/>
      <c r="V110" s="80"/>
      <c r="W110" s="80"/>
    </row>
    <row r="111">
      <c r="A111" s="34">
        <v>45705.0</v>
      </c>
      <c r="B111" s="168">
        <v>45716.0</v>
      </c>
      <c r="C111" s="35">
        <v>221013.0</v>
      </c>
      <c r="D111" s="35" t="s">
        <v>102</v>
      </c>
      <c r="E111" s="34">
        <v>45413.0</v>
      </c>
      <c r="F111" s="36">
        <f t="shared" si="1"/>
        <v>9</v>
      </c>
      <c r="G111" s="34">
        <v>45484.0</v>
      </c>
      <c r="H111" s="36">
        <f t="shared" si="2"/>
        <v>7</v>
      </c>
      <c r="I111" s="35" t="s">
        <v>43</v>
      </c>
      <c r="J111" s="35">
        <v>360.0</v>
      </c>
      <c r="K111" s="38"/>
      <c r="L111" s="39"/>
      <c r="M111" s="39"/>
      <c r="N111" s="35" t="s">
        <v>17</v>
      </c>
      <c r="O111" s="39"/>
      <c r="P111" s="61"/>
      <c r="Q111" s="61"/>
      <c r="R111" s="61"/>
      <c r="S111" s="61"/>
      <c r="T111" s="61"/>
      <c r="U111" s="80"/>
      <c r="V111" s="80"/>
      <c r="W111" s="80"/>
    </row>
    <row r="112">
      <c r="A112" s="34">
        <v>45705.0</v>
      </c>
      <c r="B112" s="168">
        <v>45716.0</v>
      </c>
      <c r="C112" s="35">
        <v>211738.0</v>
      </c>
      <c r="D112" s="35" t="s">
        <v>102</v>
      </c>
      <c r="E112" s="34">
        <v>45383.0</v>
      </c>
      <c r="F112" s="36">
        <f t="shared" si="1"/>
        <v>10</v>
      </c>
      <c r="G112" s="34">
        <v>45405.0</v>
      </c>
      <c r="H112" s="36">
        <f t="shared" si="2"/>
        <v>10</v>
      </c>
      <c r="I112" s="35" t="s">
        <v>49</v>
      </c>
      <c r="J112" s="35">
        <v>208.0</v>
      </c>
      <c r="K112" s="38"/>
      <c r="L112" s="39"/>
      <c r="M112" s="39"/>
      <c r="N112" s="35" t="s">
        <v>17</v>
      </c>
      <c r="O112" s="39"/>
      <c r="P112" s="61"/>
      <c r="Q112" s="61"/>
      <c r="R112" s="61"/>
      <c r="S112" s="61"/>
      <c r="T112" s="61"/>
      <c r="U112" s="80"/>
      <c r="V112" s="80"/>
      <c r="W112" s="80"/>
    </row>
    <row r="113">
      <c r="A113" s="34">
        <v>45705.0</v>
      </c>
      <c r="B113" s="168">
        <v>45716.0</v>
      </c>
      <c r="C113" s="35">
        <v>236336.0</v>
      </c>
      <c r="D113" s="35" t="s">
        <v>102</v>
      </c>
      <c r="E113" s="34">
        <v>45536.0</v>
      </c>
      <c r="F113" s="36">
        <f t="shared" si="1"/>
        <v>5</v>
      </c>
      <c r="G113" s="37">
        <v>45639.0</v>
      </c>
      <c r="H113" s="36">
        <f t="shared" si="2"/>
        <v>2</v>
      </c>
      <c r="I113" s="35" t="s">
        <v>43</v>
      </c>
      <c r="J113" s="35" t="s">
        <v>138</v>
      </c>
      <c r="K113" s="38"/>
      <c r="L113" s="39"/>
      <c r="M113" s="39"/>
      <c r="N113" s="35" t="s">
        <v>17</v>
      </c>
      <c r="O113" s="39"/>
      <c r="P113" s="61"/>
      <c r="Q113" s="61"/>
      <c r="R113" s="61"/>
      <c r="S113" s="61"/>
      <c r="T113" s="61"/>
      <c r="U113" s="80"/>
      <c r="V113" s="80"/>
      <c r="W113" s="80"/>
    </row>
    <row r="114">
      <c r="A114" s="34">
        <v>45705.0</v>
      </c>
      <c r="B114" s="168">
        <v>45716.0</v>
      </c>
      <c r="C114" s="35">
        <v>224093.0</v>
      </c>
      <c r="D114" s="35" t="s">
        <v>102</v>
      </c>
      <c r="E114" s="34">
        <v>45505.0</v>
      </c>
      <c r="F114" s="36">
        <f t="shared" si="1"/>
        <v>6</v>
      </c>
      <c r="G114" s="34">
        <v>45546.0</v>
      </c>
      <c r="H114" s="36">
        <f t="shared" si="2"/>
        <v>5</v>
      </c>
      <c r="I114" s="35" t="s">
        <v>43</v>
      </c>
      <c r="J114" s="35" t="s">
        <v>138</v>
      </c>
      <c r="K114" s="38"/>
      <c r="L114" s="39"/>
      <c r="M114" s="39"/>
      <c r="N114" s="35" t="s">
        <v>17</v>
      </c>
      <c r="O114" s="39"/>
      <c r="P114" s="61"/>
      <c r="Q114" s="61"/>
      <c r="R114" s="61"/>
      <c r="S114" s="61"/>
      <c r="T114" s="61"/>
      <c r="U114" s="80"/>
      <c r="V114" s="80"/>
      <c r="W114" s="80"/>
    </row>
    <row r="115">
      <c r="A115" s="34">
        <v>45705.0</v>
      </c>
      <c r="B115" s="34">
        <v>45715.0</v>
      </c>
      <c r="C115" s="35">
        <v>211988.0</v>
      </c>
      <c r="D115" s="35" t="s">
        <v>105</v>
      </c>
      <c r="E115" s="34">
        <v>45383.0</v>
      </c>
      <c r="F115" s="36">
        <f t="shared" si="1"/>
        <v>10</v>
      </c>
      <c r="G115" s="34">
        <v>45407.0</v>
      </c>
      <c r="H115" s="36">
        <f t="shared" si="2"/>
        <v>10</v>
      </c>
      <c r="I115" s="35" t="s">
        <v>43</v>
      </c>
      <c r="J115" s="35">
        <v>312.0</v>
      </c>
      <c r="K115" s="48">
        <v>10000.0</v>
      </c>
      <c r="L115" s="35" t="s">
        <v>54</v>
      </c>
      <c r="M115" s="34">
        <v>45715.0</v>
      </c>
      <c r="N115" s="35" t="s">
        <v>15</v>
      </c>
      <c r="O115" s="35" t="s">
        <v>1029</v>
      </c>
      <c r="P115" s="61"/>
      <c r="Q115" s="61"/>
      <c r="R115" s="61"/>
      <c r="S115" s="61"/>
      <c r="T115" s="61"/>
      <c r="U115" s="80"/>
      <c r="V115" s="80"/>
      <c r="W115" s="80"/>
    </row>
    <row r="116">
      <c r="A116" s="34">
        <v>45705.0</v>
      </c>
      <c r="B116" s="168">
        <v>45716.0</v>
      </c>
      <c r="C116" s="35">
        <v>208075.0</v>
      </c>
      <c r="D116" s="35" t="s">
        <v>105</v>
      </c>
      <c r="E116" s="34">
        <v>45323.0</v>
      </c>
      <c r="F116" s="36">
        <f t="shared" si="1"/>
        <v>12</v>
      </c>
      <c r="G116" s="34">
        <v>45573.0</v>
      </c>
      <c r="H116" s="36">
        <f t="shared" si="2"/>
        <v>4</v>
      </c>
      <c r="I116" s="35" t="s">
        <v>43</v>
      </c>
      <c r="J116" s="39"/>
      <c r="K116" s="38"/>
      <c r="L116" s="39"/>
      <c r="M116" s="39"/>
      <c r="N116" s="35" t="s">
        <v>23</v>
      </c>
      <c r="O116" s="39"/>
      <c r="P116" s="61"/>
      <c r="Q116" s="61"/>
      <c r="R116" s="61"/>
      <c r="S116" s="61"/>
      <c r="T116" s="61"/>
      <c r="U116" s="80"/>
      <c r="V116" s="80"/>
      <c r="W116" s="80"/>
    </row>
    <row r="117">
      <c r="A117" s="34">
        <v>45705.0</v>
      </c>
      <c r="B117" s="168">
        <v>45716.0</v>
      </c>
      <c r="C117" s="35">
        <v>237186.0</v>
      </c>
      <c r="D117" s="35" t="s">
        <v>105</v>
      </c>
      <c r="E117" s="34">
        <v>45047.0</v>
      </c>
      <c r="F117" s="36">
        <f t="shared" si="1"/>
        <v>21</v>
      </c>
      <c r="G117" s="37">
        <v>45639.0</v>
      </c>
      <c r="H117" s="36">
        <f t="shared" si="2"/>
        <v>2</v>
      </c>
      <c r="I117" s="35" t="s">
        <v>49</v>
      </c>
      <c r="J117" s="35" t="s">
        <v>138</v>
      </c>
      <c r="K117" s="38"/>
      <c r="L117" s="39"/>
      <c r="M117" s="39"/>
      <c r="N117" s="35" t="s">
        <v>17</v>
      </c>
      <c r="O117" s="39"/>
      <c r="P117" s="61"/>
      <c r="Q117" s="61"/>
      <c r="R117" s="61"/>
      <c r="S117" s="61"/>
      <c r="T117" s="61"/>
      <c r="U117" s="80"/>
      <c r="V117" s="80"/>
      <c r="W117" s="80"/>
    </row>
    <row r="118">
      <c r="A118" s="34">
        <v>45705.0</v>
      </c>
      <c r="B118" s="168">
        <v>45716.0</v>
      </c>
      <c r="C118" s="35">
        <v>192420.0</v>
      </c>
      <c r="D118" s="35" t="s">
        <v>106</v>
      </c>
      <c r="E118" s="34">
        <v>45200.0</v>
      </c>
      <c r="F118" s="36">
        <f t="shared" si="1"/>
        <v>16</v>
      </c>
      <c r="G118" s="37">
        <v>45240.0</v>
      </c>
      <c r="H118" s="36">
        <f t="shared" si="2"/>
        <v>15</v>
      </c>
      <c r="I118" s="35" t="s">
        <v>39</v>
      </c>
      <c r="J118" s="35">
        <v>524.0</v>
      </c>
      <c r="K118" s="38"/>
      <c r="L118" s="39"/>
      <c r="M118" s="39"/>
      <c r="N118" s="35" t="s">
        <v>17</v>
      </c>
      <c r="O118" s="39"/>
      <c r="P118" s="61"/>
      <c r="Q118" s="61"/>
      <c r="R118" s="61"/>
      <c r="S118" s="61"/>
      <c r="T118" s="61"/>
      <c r="U118" s="80"/>
      <c r="V118" s="80"/>
      <c r="W118" s="80"/>
    </row>
    <row r="119">
      <c r="A119" s="34">
        <v>45705.0</v>
      </c>
      <c r="B119" s="168">
        <v>45716.0</v>
      </c>
      <c r="C119" s="35">
        <v>221906.0</v>
      </c>
      <c r="D119" s="35" t="s">
        <v>106</v>
      </c>
      <c r="E119" s="34">
        <v>45474.0</v>
      </c>
      <c r="F119" s="36">
        <f t="shared" si="1"/>
        <v>7</v>
      </c>
      <c r="G119" s="34">
        <v>45495.0</v>
      </c>
      <c r="H119" s="36">
        <f t="shared" si="2"/>
        <v>7</v>
      </c>
      <c r="I119" s="35" t="s">
        <v>43</v>
      </c>
      <c r="J119" s="35" t="s">
        <v>80</v>
      </c>
      <c r="K119" s="38"/>
      <c r="L119" s="39"/>
      <c r="M119" s="39"/>
      <c r="N119" s="35" t="s">
        <v>17</v>
      </c>
      <c r="O119" s="39"/>
      <c r="P119" s="61"/>
      <c r="Q119" s="61"/>
      <c r="R119" s="61"/>
      <c r="S119" s="61"/>
      <c r="T119" s="61"/>
      <c r="U119" s="80"/>
      <c r="V119" s="80"/>
      <c r="W119" s="80"/>
    </row>
    <row r="120">
      <c r="A120" s="34">
        <v>45705.0</v>
      </c>
      <c r="B120" s="168">
        <v>45716.0</v>
      </c>
      <c r="C120" s="35">
        <v>225017.0</v>
      </c>
      <c r="D120" s="35" t="s">
        <v>106</v>
      </c>
      <c r="E120" s="34">
        <v>45474.0</v>
      </c>
      <c r="F120" s="36">
        <f t="shared" si="1"/>
        <v>7</v>
      </c>
      <c r="G120" s="34">
        <v>45519.0</v>
      </c>
      <c r="H120" s="36">
        <f t="shared" si="2"/>
        <v>6</v>
      </c>
      <c r="I120" s="35" t="s">
        <v>49</v>
      </c>
      <c r="J120" s="35" t="s">
        <v>138</v>
      </c>
      <c r="K120" s="38"/>
      <c r="L120" s="39"/>
      <c r="M120" s="39"/>
      <c r="N120" s="35" t="s">
        <v>17</v>
      </c>
      <c r="O120" s="39"/>
      <c r="P120" s="61"/>
      <c r="Q120" s="61"/>
      <c r="R120" s="61"/>
      <c r="S120" s="61"/>
      <c r="T120" s="61"/>
      <c r="U120" s="80"/>
      <c r="V120" s="80"/>
      <c r="W120" s="80"/>
    </row>
    <row r="121">
      <c r="A121" s="34">
        <v>45705.0</v>
      </c>
      <c r="B121" s="168">
        <v>45716.0</v>
      </c>
      <c r="C121" s="35">
        <v>132889.0</v>
      </c>
      <c r="D121" s="35" t="s">
        <v>109</v>
      </c>
      <c r="E121" s="34">
        <v>44593.0</v>
      </c>
      <c r="F121" s="36">
        <f t="shared" si="1"/>
        <v>36</v>
      </c>
      <c r="G121" s="34">
        <v>44725.0</v>
      </c>
      <c r="H121" s="36">
        <f t="shared" si="2"/>
        <v>32</v>
      </c>
      <c r="I121" s="35" t="s">
        <v>39</v>
      </c>
      <c r="J121" s="35">
        <v>517.0</v>
      </c>
      <c r="K121" s="38"/>
      <c r="L121" s="39"/>
      <c r="M121" s="39"/>
      <c r="N121" s="35" t="s">
        <v>17</v>
      </c>
      <c r="O121" s="39"/>
      <c r="P121" s="61"/>
      <c r="Q121" s="61"/>
      <c r="R121" s="61"/>
      <c r="S121" s="61"/>
      <c r="T121" s="61"/>
      <c r="U121" s="80"/>
      <c r="V121" s="80"/>
      <c r="W121" s="80"/>
    </row>
    <row r="122">
      <c r="A122" s="34">
        <v>45705.0</v>
      </c>
      <c r="B122" s="168">
        <v>45716.0</v>
      </c>
      <c r="C122" s="35">
        <v>217205.0</v>
      </c>
      <c r="D122" s="35" t="s">
        <v>109</v>
      </c>
      <c r="E122" s="34">
        <v>45231.0</v>
      </c>
      <c r="F122" s="36">
        <f t="shared" si="1"/>
        <v>15</v>
      </c>
      <c r="G122" s="34">
        <v>45449.0</v>
      </c>
      <c r="H122" s="36">
        <f t="shared" si="2"/>
        <v>8</v>
      </c>
      <c r="I122" s="35" t="s">
        <v>62</v>
      </c>
      <c r="J122" s="35">
        <v>102.0</v>
      </c>
      <c r="K122" s="38"/>
      <c r="L122" s="39"/>
      <c r="M122" s="39"/>
      <c r="N122" s="35" t="s">
        <v>17</v>
      </c>
      <c r="O122" s="39"/>
      <c r="P122" s="61"/>
      <c r="Q122" s="61"/>
      <c r="R122" s="61"/>
      <c r="S122" s="61"/>
      <c r="T122" s="61"/>
      <c r="U122" s="80"/>
      <c r="V122" s="80"/>
      <c r="W122" s="80"/>
    </row>
    <row r="123">
      <c r="A123" s="34">
        <v>45705.0</v>
      </c>
      <c r="B123" s="168">
        <v>45716.0</v>
      </c>
      <c r="C123" s="35">
        <v>172922.0</v>
      </c>
      <c r="D123" s="35" t="s">
        <v>110</v>
      </c>
      <c r="E123" s="34">
        <v>44866.0</v>
      </c>
      <c r="F123" s="36">
        <f t="shared" si="1"/>
        <v>27</v>
      </c>
      <c r="G123" s="34">
        <v>45091.0</v>
      </c>
      <c r="H123" s="36">
        <f t="shared" si="2"/>
        <v>20</v>
      </c>
      <c r="I123" s="35" t="s">
        <v>49</v>
      </c>
      <c r="J123" s="35">
        <v>258.0</v>
      </c>
      <c r="K123" s="38"/>
      <c r="L123" s="39"/>
      <c r="M123" s="39"/>
      <c r="N123" s="35" t="s">
        <v>17</v>
      </c>
      <c r="O123" s="39"/>
      <c r="P123" s="61"/>
      <c r="Q123" s="61"/>
      <c r="R123" s="61"/>
      <c r="S123" s="61"/>
      <c r="T123" s="61"/>
      <c r="U123" s="80"/>
      <c r="V123" s="80"/>
      <c r="W123" s="80"/>
    </row>
    <row r="124">
      <c r="A124" s="34">
        <v>45705.0</v>
      </c>
      <c r="B124" s="168">
        <v>45716.0</v>
      </c>
      <c r="C124" s="35">
        <v>208347.0</v>
      </c>
      <c r="D124" s="35" t="s">
        <v>113</v>
      </c>
      <c r="E124" s="34">
        <v>45323.0</v>
      </c>
      <c r="F124" s="36">
        <f t="shared" si="1"/>
        <v>12</v>
      </c>
      <c r="G124" s="34">
        <v>45379.0</v>
      </c>
      <c r="H124" s="36">
        <f t="shared" si="2"/>
        <v>11</v>
      </c>
      <c r="I124" s="35" t="s">
        <v>49</v>
      </c>
      <c r="J124" s="35">
        <v>269.0</v>
      </c>
      <c r="K124" s="38"/>
      <c r="L124" s="39"/>
      <c r="M124" s="39"/>
      <c r="N124" s="35" t="s">
        <v>17</v>
      </c>
      <c r="O124" s="39"/>
      <c r="P124" s="61"/>
      <c r="Q124" s="61"/>
      <c r="R124" s="61"/>
      <c r="S124" s="61"/>
      <c r="T124" s="61"/>
      <c r="U124" s="80"/>
      <c r="V124" s="80"/>
      <c r="W124" s="80"/>
    </row>
    <row r="125">
      <c r="A125" s="34">
        <v>45705.0</v>
      </c>
      <c r="B125" s="168">
        <v>45716.0</v>
      </c>
      <c r="C125" s="35">
        <v>221375.0</v>
      </c>
      <c r="D125" s="35" t="s">
        <v>113</v>
      </c>
      <c r="E125" s="34">
        <v>45444.0</v>
      </c>
      <c r="F125" s="36">
        <f t="shared" si="1"/>
        <v>8</v>
      </c>
      <c r="G125" s="34">
        <v>45485.0</v>
      </c>
      <c r="H125" s="36">
        <f t="shared" si="2"/>
        <v>7</v>
      </c>
      <c r="I125" s="35" t="s">
        <v>43</v>
      </c>
      <c r="J125" s="35">
        <v>302.0</v>
      </c>
      <c r="K125" s="38"/>
      <c r="L125" s="39"/>
      <c r="M125" s="39"/>
      <c r="N125" s="35" t="s">
        <v>17</v>
      </c>
      <c r="O125" s="39"/>
      <c r="P125" s="61"/>
      <c r="Q125" s="61"/>
      <c r="R125" s="61"/>
      <c r="S125" s="61"/>
      <c r="T125" s="61"/>
      <c r="U125" s="80"/>
      <c r="V125" s="80"/>
      <c r="W125" s="80"/>
    </row>
    <row r="126">
      <c r="A126" s="34">
        <v>45705.0</v>
      </c>
      <c r="B126" s="168">
        <v>45716.0</v>
      </c>
      <c r="C126" s="35">
        <v>213085.0</v>
      </c>
      <c r="D126" s="35" t="s">
        <v>114</v>
      </c>
      <c r="E126" s="34">
        <v>45294.0</v>
      </c>
      <c r="F126" s="36">
        <f t="shared" si="1"/>
        <v>13</v>
      </c>
      <c r="G126" s="34">
        <v>45356.0</v>
      </c>
      <c r="H126" s="36">
        <f t="shared" si="2"/>
        <v>11</v>
      </c>
      <c r="I126" s="35" t="s">
        <v>62</v>
      </c>
      <c r="J126" s="35">
        <v>105.0</v>
      </c>
      <c r="K126" s="38"/>
      <c r="L126" s="39"/>
      <c r="M126" s="39"/>
      <c r="N126" s="35" t="s">
        <v>17</v>
      </c>
      <c r="O126" s="39"/>
      <c r="P126" s="61"/>
      <c r="Q126" s="61"/>
      <c r="R126" s="61"/>
      <c r="S126" s="61"/>
      <c r="T126" s="61"/>
      <c r="U126" s="80"/>
      <c r="V126" s="80"/>
      <c r="W126" s="80"/>
    </row>
    <row r="127">
      <c r="A127" s="34">
        <v>45705.0</v>
      </c>
      <c r="B127" s="168">
        <v>45716.0</v>
      </c>
      <c r="C127" s="35">
        <v>212937.0</v>
      </c>
      <c r="D127" s="35" t="s">
        <v>114</v>
      </c>
      <c r="E127" s="34">
        <v>45295.0</v>
      </c>
      <c r="F127" s="36">
        <f t="shared" si="1"/>
        <v>13</v>
      </c>
      <c r="G127" s="34">
        <v>45356.0</v>
      </c>
      <c r="H127" s="36">
        <f t="shared" si="2"/>
        <v>11</v>
      </c>
      <c r="I127" s="35" t="s">
        <v>49</v>
      </c>
      <c r="J127" s="35" t="s">
        <v>138</v>
      </c>
      <c r="K127" s="38"/>
      <c r="L127" s="39"/>
      <c r="M127" s="39"/>
      <c r="N127" s="35" t="s">
        <v>17</v>
      </c>
      <c r="O127" s="39"/>
      <c r="P127" s="61"/>
      <c r="Q127" s="61"/>
      <c r="R127" s="61"/>
      <c r="S127" s="61"/>
      <c r="T127" s="61"/>
      <c r="U127" s="80"/>
      <c r="V127" s="80"/>
      <c r="W127" s="80"/>
    </row>
    <row r="128">
      <c r="A128" s="34">
        <v>45705.0</v>
      </c>
      <c r="B128" s="168">
        <v>45716.0</v>
      </c>
      <c r="C128" s="35">
        <v>200146.0</v>
      </c>
      <c r="D128" s="35" t="s">
        <v>115</v>
      </c>
      <c r="E128" s="34">
        <v>45200.0</v>
      </c>
      <c r="F128" s="36">
        <f t="shared" si="1"/>
        <v>16</v>
      </c>
      <c r="G128" s="34">
        <v>45317.0</v>
      </c>
      <c r="H128" s="36">
        <f t="shared" si="2"/>
        <v>13</v>
      </c>
      <c r="I128" s="35" t="s">
        <v>265</v>
      </c>
      <c r="J128" s="39"/>
      <c r="K128" s="38"/>
      <c r="L128" s="39"/>
      <c r="M128" s="39"/>
      <c r="N128" s="35" t="s">
        <v>17</v>
      </c>
      <c r="O128" s="39"/>
      <c r="P128" s="61"/>
      <c r="Q128" s="61"/>
      <c r="R128" s="61"/>
      <c r="S128" s="61"/>
      <c r="T128" s="61"/>
      <c r="U128" s="80"/>
      <c r="V128" s="80"/>
      <c r="W128" s="80"/>
    </row>
    <row r="129">
      <c r="A129" s="34">
        <v>45705.0</v>
      </c>
      <c r="B129" s="168">
        <v>45716.0</v>
      </c>
      <c r="C129" s="35">
        <v>211270.0</v>
      </c>
      <c r="D129" s="35" t="s">
        <v>115</v>
      </c>
      <c r="E129" s="34">
        <v>45200.0</v>
      </c>
      <c r="F129" s="36">
        <f t="shared" si="1"/>
        <v>16</v>
      </c>
      <c r="G129" s="34">
        <v>45401.0</v>
      </c>
      <c r="H129" s="36">
        <f t="shared" si="2"/>
        <v>10</v>
      </c>
      <c r="I129" s="35" t="s">
        <v>62</v>
      </c>
      <c r="J129" s="35">
        <v>139.0</v>
      </c>
      <c r="K129" s="38"/>
      <c r="L129" s="39"/>
      <c r="M129" s="39"/>
      <c r="N129" s="35" t="s">
        <v>17</v>
      </c>
      <c r="O129" s="39"/>
      <c r="P129" s="61"/>
      <c r="Q129" s="61"/>
      <c r="R129" s="61"/>
      <c r="S129" s="61"/>
      <c r="T129" s="61"/>
      <c r="U129" s="80"/>
      <c r="V129" s="80"/>
      <c r="W129" s="80"/>
    </row>
    <row r="130">
      <c r="A130" s="34">
        <v>45705.0</v>
      </c>
      <c r="B130" s="168">
        <v>45716.0</v>
      </c>
      <c r="C130" s="35">
        <v>213855.0</v>
      </c>
      <c r="D130" s="35" t="s">
        <v>115</v>
      </c>
      <c r="E130" s="34">
        <v>45352.0</v>
      </c>
      <c r="F130" s="36">
        <f t="shared" si="1"/>
        <v>11</v>
      </c>
      <c r="G130" s="34">
        <v>45422.0</v>
      </c>
      <c r="H130" s="36">
        <f t="shared" si="2"/>
        <v>9</v>
      </c>
      <c r="I130" s="35" t="s">
        <v>43</v>
      </c>
      <c r="J130" s="35" t="s">
        <v>138</v>
      </c>
      <c r="K130" s="38"/>
      <c r="L130" s="39"/>
      <c r="M130" s="39"/>
      <c r="N130" s="35" t="s">
        <v>17</v>
      </c>
      <c r="O130" s="39"/>
      <c r="P130" s="61"/>
      <c r="Q130" s="61"/>
      <c r="R130" s="61"/>
      <c r="S130" s="61"/>
      <c r="T130" s="61"/>
      <c r="U130" s="80"/>
      <c r="V130" s="80"/>
      <c r="W130" s="80"/>
    </row>
    <row r="131">
      <c r="A131" s="34">
        <v>45705.0</v>
      </c>
      <c r="B131" s="168">
        <v>45716.0</v>
      </c>
      <c r="C131" s="35">
        <v>213189.0</v>
      </c>
      <c r="D131" s="35" t="s">
        <v>115</v>
      </c>
      <c r="E131" s="34">
        <v>45383.0</v>
      </c>
      <c r="F131" s="36">
        <f t="shared" si="1"/>
        <v>10</v>
      </c>
      <c r="G131" s="34">
        <v>45418.0</v>
      </c>
      <c r="H131" s="36">
        <f t="shared" si="2"/>
        <v>9</v>
      </c>
      <c r="I131" s="35" t="s">
        <v>67</v>
      </c>
      <c r="J131" s="39"/>
      <c r="K131" s="38"/>
      <c r="L131" s="39"/>
      <c r="M131" s="39"/>
      <c r="N131" s="35" t="s">
        <v>21</v>
      </c>
      <c r="O131" s="39"/>
      <c r="P131" s="61"/>
      <c r="Q131" s="61"/>
      <c r="R131" s="61"/>
      <c r="S131" s="61"/>
      <c r="T131" s="61"/>
      <c r="U131" s="80"/>
      <c r="V131" s="80"/>
      <c r="W131" s="80"/>
    </row>
    <row r="132">
      <c r="A132" s="34">
        <v>45705.0</v>
      </c>
      <c r="B132" s="168">
        <v>45716.0</v>
      </c>
      <c r="C132" s="35">
        <v>224431.0</v>
      </c>
      <c r="D132" s="35" t="s">
        <v>115</v>
      </c>
      <c r="E132" s="34">
        <v>45474.0</v>
      </c>
      <c r="F132" s="36">
        <f t="shared" si="1"/>
        <v>7</v>
      </c>
      <c r="G132" s="34">
        <v>45516.0</v>
      </c>
      <c r="H132" s="36">
        <f t="shared" si="2"/>
        <v>6</v>
      </c>
      <c r="I132" s="35" t="s">
        <v>275</v>
      </c>
      <c r="J132" s="39"/>
      <c r="K132" s="38"/>
      <c r="L132" s="39"/>
      <c r="M132" s="39"/>
      <c r="N132" s="35" t="s">
        <v>17</v>
      </c>
      <c r="O132" s="39"/>
      <c r="P132" s="61"/>
      <c r="Q132" s="61"/>
      <c r="R132" s="61"/>
      <c r="S132" s="61"/>
      <c r="T132" s="61"/>
      <c r="U132" s="80"/>
      <c r="V132" s="80"/>
      <c r="W132" s="80"/>
    </row>
    <row r="133">
      <c r="A133" s="34">
        <v>45705.0</v>
      </c>
      <c r="B133" s="168">
        <v>45716.0</v>
      </c>
      <c r="C133" s="35">
        <v>219906.0</v>
      </c>
      <c r="D133" s="35" t="s">
        <v>115</v>
      </c>
      <c r="E133" s="34">
        <v>44896.0</v>
      </c>
      <c r="F133" s="36">
        <f t="shared" si="1"/>
        <v>26</v>
      </c>
      <c r="G133" s="34">
        <v>45474.0</v>
      </c>
      <c r="H133" s="36">
        <f t="shared" si="2"/>
        <v>7</v>
      </c>
      <c r="I133" s="35" t="s">
        <v>265</v>
      </c>
      <c r="J133" s="39"/>
      <c r="K133" s="38"/>
      <c r="L133" s="39"/>
      <c r="M133" s="39"/>
      <c r="N133" s="35" t="s">
        <v>17</v>
      </c>
      <c r="O133" s="39"/>
      <c r="P133" s="61"/>
      <c r="Q133" s="61"/>
      <c r="R133" s="61"/>
      <c r="S133" s="61"/>
      <c r="T133" s="61"/>
      <c r="U133" s="80"/>
      <c r="V133" s="80"/>
      <c r="W133" s="80"/>
    </row>
    <row r="134">
      <c r="A134" s="34">
        <v>45705.0</v>
      </c>
      <c r="B134" s="168">
        <v>45716.0</v>
      </c>
      <c r="C134" s="35">
        <v>200700.0</v>
      </c>
      <c r="D134" s="35" t="s">
        <v>116</v>
      </c>
      <c r="E134" s="34">
        <v>45292.0</v>
      </c>
      <c r="F134" s="36">
        <f t="shared" si="1"/>
        <v>13</v>
      </c>
      <c r="G134" s="34">
        <v>45324.0</v>
      </c>
      <c r="H134" s="36">
        <f t="shared" si="2"/>
        <v>12</v>
      </c>
      <c r="I134" s="35" t="s">
        <v>62</v>
      </c>
      <c r="J134" s="35" t="s">
        <v>138</v>
      </c>
      <c r="K134" s="38"/>
      <c r="L134" s="39"/>
      <c r="M134" s="39"/>
      <c r="N134" s="35" t="s">
        <v>17</v>
      </c>
      <c r="O134" s="39"/>
      <c r="P134" s="61"/>
      <c r="Q134" s="61"/>
      <c r="R134" s="61"/>
      <c r="S134" s="61"/>
      <c r="T134" s="61"/>
      <c r="U134" s="80"/>
      <c r="V134" s="80"/>
      <c r="W134" s="80"/>
    </row>
    <row r="135">
      <c r="A135" s="34">
        <v>45705.0</v>
      </c>
      <c r="B135" s="168">
        <v>45716.0</v>
      </c>
      <c r="C135" s="35">
        <v>186456.0</v>
      </c>
      <c r="D135" s="35" t="s">
        <v>116</v>
      </c>
      <c r="E135" s="34">
        <v>45047.0</v>
      </c>
      <c r="F135" s="36">
        <f t="shared" si="1"/>
        <v>21</v>
      </c>
      <c r="G135" s="34">
        <v>45188.0</v>
      </c>
      <c r="H135" s="36">
        <f t="shared" si="2"/>
        <v>17</v>
      </c>
      <c r="I135" s="35" t="s">
        <v>49</v>
      </c>
      <c r="J135" s="39"/>
      <c r="K135" s="38"/>
      <c r="L135" s="39"/>
      <c r="M135" s="39"/>
      <c r="N135" s="35" t="s">
        <v>21</v>
      </c>
      <c r="O135" s="39"/>
      <c r="P135" s="61"/>
      <c r="Q135" s="61"/>
      <c r="R135" s="61"/>
      <c r="S135" s="61"/>
      <c r="T135" s="61"/>
      <c r="U135" s="80"/>
      <c r="V135" s="80"/>
      <c r="W135" s="80"/>
    </row>
    <row r="136">
      <c r="A136" s="34">
        <v>45705.0</v>
      </c>
      <c r="B136" s="168">
        <v>45716.0</v>
      </c>
      <c r="C136" s="35">
        <v>224331.0</v>
      </c>
      <c r="D136" s="35" t="s">
        <v>116</v>
      </c>
      <c r="E136" s="34">
        <v>45292.0</v>
      </c>
      <c r="F136" s="36">
        <f t="shared" si="1"/>
        <v>13</v>
      </c>
      <c r="G136" s="34">
        <v>45525.0</v>
      </c>
      <c r="H136" s="36">
        <f t="shared" si="2"/>
        <v>6</v>
      </c>
      <c r="I136" s="35" t="s">
        <v>265</v>
      </c>
      <c r="J136" s="39"/>
      <c r="K136" s="38"/>
      <c r="L136" s="39"/>
      <c r="M136" s="39"/>
      <c r="N136" s="35" t="s">
        <v>17</v>
      </c>
      <c r="O136" s="39"/>
      <c r="P136" s="61"/>
      <c r="Q136" s="61"/>
      <c r="R136" s="61"/>
      <c r="S136" s="61"/>
      <c r="T136" s="61"/>
      <c r="U136" s="80"/>
      <c r="V136" s="80"/>
      <c r="W136" s="80"/>
    </row>
    <row r="137">
      <c r="A137" s="34">
        <v>45705.0</v>
      </c>
      <c r="B137" s="168">
        <v>45716.0</v>
      </c>
      <c r="C137" s="35">
        <v>226234.0</v>
      </c>
      <c r="D137" s="35" t="s">
        <v>116</v>
      </c>
      <c r="E137" s="34">
        <v>45505.0</v>
      </c>
      <c r="F137" s="36">
        <f t="shared" si="1"/>
        <v>6</v>
      </c>
      <c r="G137" s="34">
        <v>45533.0</v>
      </c>
      <c r="H137" s="36">
        <f t="shared" si="2"/>
        <v>5</v>
      </c>
      <c r="I137" s="35" t="s">
        <v>268</v>
      </c>
      <c r="J137" s="39"/>
      <c r="K137" s="38"/>
      <c r="L137" s="39"/>
      <c r="M137" s="39"/>
      <c r="N137" s="35" t="s">
        <v>17</v>
      </c>
      <c r="O137" s="39"/>
      <c r="P137" s="61"/>
      <c r="Q137" s="61"/>
      <c r="R137" s="61"/>
      <c r="S137" s="61"/>
      <c r="T137" s="61"/>
      <c r="U137" s="80"/>
      <c r="V137" s="80"/>
      <c r="W137" s="80"/>
    </row>
    <row r="138">
      <c r="A138" s="34">
        <v>45705.0</v>
      </c>
      <c r="B138" s="168">
        <v>45716.0</v>
      </c>
      <c r="C138" s="35">
        <v>155271.0</v>
      </c>
      <c r="D138" s="35" t="s">
        <v>117</v>
      </c>
      <c r="E138" s="34">
        <v>44470.0</v>
      </c>
      <c r="F138" s="36">
        <f t="shared" si="1"/>
        <v>40</v>
      </c>
      <c r="G138" s="34">
        <v>44929.0</v>
      </c>
      <c r="H138" s="36">
        <f t="shared" si="2"/>
        <v>25</v>
      </c>
      <c r="I138" s="35" t="s">
        <v>265</v>
      </c>
      <c r="J138" s="39"/>
      <c r="K138" s="38"/>
      <c r="L138" s="39"/>
      <c r="M138" s="39"/>
      <c r="N138" s="35" t="s">
        <v>17</v>
      </c>
      <c r="O138" s="39"/>
      <c r="P138" s="61"/>
      <c r="Q138" s="61"/>
      <c r="R138" s="61"/>
      <c r="S138" s="61"/>
      <c r="T138" s="61"/>
      <c r="U138" s="80"/>
      <c r="V138" s="80"/>
      <c r="W138" s="80"/>
    </row>
    <row r="139">
      <c r="A139" s="34">
        <v>45705.0</v>
      </c>
      <c r="B139" s="168">
        <v>45716.0</v>
      </c>
      <c r="C139" s="35">
        <v>183088.0</v>
      </c>
      <c r="D139" s="35" t="s">
        <v>117</v>
      </c>
      <c r="E139" s="34">
        <v>45017.0</v>
      </c>
      <c r="F139" s="36">
        <f t="shared" si="1"/>
        <v>22</v>
      </c>
      <c r="G139" s="34">
        <v>45075.0</v>
      </c>
      <c r="H139" s="36">
        <f t="shared" si="2"/>
        <v>20</v>
      </c>
      <c r="I139" s="35" t="s">
        <v>62</v>
      </c>
      <c r="J139" s="35">
        <v>105.0</v>
      </c>
      <c r="K139" s="38"/>
      <c r="L139" s="39"/>
      <c r="M139" s="39"/>
      <c r="N139" s="35" t="s">
        <v>17</v>
      </c>
      <c r="O139" s="39"/>
      <c r="P139" s="61"/>
      <c r="Q139" s="61"/>
      <c r="R139" s="61"/>
      <c r="S139" s="61"/>
      <c r="T139" s="61"/>
      <c r="U139" s="80"/>
      <c r="V139" s="80"/>
      <c r="W139" s="80"/>
    </row>
    <row r="140">
      <c r="A140" s="34">
        <v>45705.0</v>
      </c>
      <c r="B140" s="168">
        <v>45716.0</v>
      </c>
      <c r="C140" s="35">
        <v>190396.0</v>
      </c>
      <c r="D140" s="35" t="s">
        <v>117</v>
      </c>
      <c r="E140" s="34">
        <v>45200.0</v>
      </c>
      <c r="F140" s="36">
        <f t="shared" si="1"/>
        <v>16</v>
      </c>
      <c r="G140" s="34">
        <v>45237.0</v>
      </c>
      <c r="H140" s="36">
        <f t="shared" si="2"/>
        <v>15</v>
      </c>
      <c r="I140" s="35" t="s">
        <v>265</v>
      </c>
      <c r="J140" s="39"/>
      <c r="K140" s="38"/>
      <c r="L140" s="39"/>
      <c r="M140" s="39"/>
      <c r="N140" s="35" t="s">
        <v>17</v>
      </c>
      <c r="O140" s="39"/>
      <c r="P140" s="61"/>
      <c r="Q140" s="61"/>
      <c r="R140" s="61"/>
      <c r="S140" s="61"/>
      <c r="T140" s="61"/>
      <c r="U140" s="80"/>
      <c r="V140" s="80"/>
      <c r="W140" s="80"/>
    </row>
    <row r="141">
      <c r="A141" s="34">
        <v>45702.0</v>
      </c>
      <c r="B141" s="168">
        <v>45716.0</v>
      </c>
      <c r="C141" s="35">
        <v>205468.0</v>
      </c>
      <c r="D141" s="35" t="s">
        <v>117</v>
      </c>
      <c r="E141" s="34">
        <v>45261.0</v>
      </c>
      <c r="F141" s="36">
        <f t="shared" si="1"/>
        <v>14</v>
      </c>
      <c r="G141" s="34">
        <v>45300.0</v>
      </c>
      <c r="H141" s="36">
        <f t="shared" si="2"/>
        <v>13</v>
      </c>
      <c r="I141" s="35" t="s">
        <v>118</v>
      </c>
      <c r="J141" s="35" t="s">
        <v>135</v>
      </c>
      <c r="K141" s="48" t="s">
        <v>96</v>
      </c>
      <c r="L141" s="39"/>
      <c r="M141" s="39"/>
      <c r="N141" s="35" t="s">
        <v>18</v>
      </c>
      <c r="O141" s="39"/>
      <c r="P141" s="61"/>
      <c r="Q141" s="61"/>
      <c r="R141" s="61"/>
      <c r="S141" s="61"/>
      <c r="T141" s="61"/>
      <c r="U141" s="80"/>
      <c r="V141" s="80"/>
      <c r="W141" s="80"/>
    </row>
    <row r="142">
      <c r="A142" s="34">
        <v>45705.0</v>
      </c>
      <c r="B142" s="34">
        <v>45715.0</v>
      </c>
      <c r="C142" s="35">
        <v>202678.0</v>
      </c>
      <c r="D142" s="35" t="s">
        <v>117</v>
      </c>
      <c r="E142" s="34">
        <v>45261.0</v>
      </c>
      <c r="F142" s="36">
        <f t="shared" si="1"/>
        <v>14</v>
      </c>
      <c r="G142" s="34">
        <v>45341.0</v>
      </c>
      <c r="H142" s="36">
        <f t="shared" si="2"/>
        <v>12</v>
      </c>
      <c r="I142" s="35" t="s">
        <v>46</v>
      </c>
      <c r="J142" s="35">
        <v>402.0</v>
      </c>
      <c r="K142" s="48" t="s">
        <v>1030</v>
      </c>
      <c r="L142" s="35" t="s">
        <v>68</v>
      </c>
      <c r="M142" s="34">
        <v>45715.0</v>
      </c>
      <c r="N142" s="35" t="s">
        <v>20</v>
      </c>
      <c r="O142" s="35" t="s">
        <v>1031</v>
      </c>
      <c r="P142" s="61"/>
      <c r="Q142" s="61"/>
      <c r="R142" s="61"/>
      <c r="S142" s="61"/>
      <c r="T142" s="61"/>
      <c r="U142" s="80"/>
      <c r="V142" s="80"/>
      <c r="W142" s="80"/>
    </row>
    <row r="143">
      <c r="A143" s="34">
        <v>45705.0</v>
      </c>
      <c r="B143" s="168">
        <v>45716.0</v>
      </c>
      <c r="C143" s="35">
        <v>209045.0</v>
      </c>
      <c r="D143" s="35" t="s">
        <v>117</v>
      </c>
      <c r="E143" s="34">
        <v>45292.0</v>
      </c>
      <c r="F143" s="36">
        <f t="shared" si="1"/>
        <v>13</v>
      </c>
      <c r="G143" s="34">
        <v>45386.0</v>
      </c>
      <c r="H143" s="36">
        <f t="shared" si="2"/>
        <v>10</v>
      </c>
      <c r="I143" s="35" t="s">
        <v>46</v>
      </c>
      <c r="J143" s="35">
        <v>404.0</v>
      </c>
      <c r="K143" s="38"/>
      <c r="L143" s="39"/>
      <c r="M143" s="39"/>
      <c r="N143" s="35" t="s">
        <v>17</v>
      </c>
      <c r="O143" s="39"/>
      <c r="P143" s="61"/>
      <c r="Q143" s="61"/>
      <c r="R143" s="61"/>
      <c r="S143" s="61"/>
      <c r="T143" s="61"/>
      <c r="U143" s="80"/>
      <c r="V143" s="80"/>
      <c r="W143" s="80"/>
    </row>
    <row r="144">
      <c r="A144" s="34">
        <v>45705.0</v>
      </c>
      <c r="B144" s="168">
        <v>45716.0</v>
      </c>
      <c r="C144" s="35">
        <v>218843.0</v>
      </c>
      <c r="D144" s="35" t="s">
        <v>117</v>
      </c>
      <c r="E144" s="34">
        <v>45413.0</v>
      </c>
      <c r="F144" s="36">
        <f t="shared" si="1"/>
        <v>9</v>
      </c>
      <c r="G144" s="34">
        <v>45464.0</v>
      </c>
      <c r="H144" s="36">
        <f t="shared" si="2"/>
        <v>8</v>
      </c>
      <c r="I144" s="35" t="s">
        <v>43</v>
      </c>
      <c r="J144" s="35" t="s">
        <v>138</v>
      </c>
      <c r="K144" s="38"/>
      <c r="L144" s="39"/>
      <c r="M144" s="39"/>
      <c r="N144" s="35" t="s">
        <v>17</v>
      </c>
      <c r="O144" s="39"/>
      <c r="P144" s="61"/>
      <c r="Q144" s="61"/>
      <c r="R144" s="61"/>
      <c r="S144" s="61"/>
      <c r="T144" s="61"/>
      <c r="U144" s="80"/>
      <c r="V144" s="80"/>
      <c r="W144" s="80"/>
    </row>
    <row r="145">
      <c r="A145" s="34">
        <v>45705.0</v>
      </c>
      <c r="B145" s="168">
        <v>45716.0</v>
      </c>
      <c r="C145" s="35">
        <v>218882.0</v>
      </c>
      <c r="D145" s="35" t="s">
        <v>117</v>
      </c>
      <c r="E145" s="34">
        <v>44805.0</v>
      </c>
      <c r="F145" s="36">
        <f t="shared" si="1"/>
        <v>29</v>
      </c>
      <c r="G145" s="34">
        <v>45467.0</v>
      </c>
      <c r="H145" s="36">
        <f t="shared" si="2"/>
        <v>8</v>
      </c>
      <c r="I145" s="35" t="s">
        <v>39</v>
      </c>
      <c r="J145" s="35">
        <v>501.0</v>
      </c>
      <c r="K145" s="38"/>
      <c r="L145" s="39"/>
      <c r="M145" s="39"/>
      <c r="N145" s="35" t="s">
        <v>17</v>
      </c>
      <c r="O145" s="39"/>
      <c r="P145" s="61"/>
      <c r="Q145" s="61"/>
      <c r="R145" s="61"/>
      <c r="S145" s="61"/>
      <c r="T145" s="61"/>
      <c r="U145" s="80"/>
      <c r="V145" s="80"/>
      <c r="W145" s="80"/>
    </row>
    <row r="146">
      <c r="A146" s="34">
        <v>45705.0</v>
      </c>
      <c r="B146" s="168">
        <v>45716.0</v>
      </c>
      <c r="C146" s="35">
        <v>213860.0</v>
      </c>
      <c r="D146" s="35" t="s">
        <v>117</v>
      </c>
      <c r="E146" s="34">
        <v>45292.0</v>
      </c>
      <c r="F146" s="36">
        <f t="shared" si="1"/>
        <v>13</v>
      </c>
      <c r="G146" s="34">
        <v>45422.0</v>
      </c>
      <c r="H146" s="36">
        <f t="shared" si="2"/>
        <v>9</v>
      </c>
      <c r="I146" s="35" t="s">
        <v>62</v>
      </c>
      <c r="J146" s="35" t="s">
        <v>82</v>
      </c>
      <c r="K146" s="38"/>
      <c r="L146" s="39"/>
      <c r="M146" s="39"/>
      <c r="N146" s="35" t="s">
        <v>17</v>
      </c>
      <c r="O146" s="39"/>
      <c r="P146" s="61"/>
      <c r="Q146" s="61"/>
      <c r="R146" s="61"/>
      <c r="S146" s="61"/>
      <c r="T146" s="61"/>
      <c r="U146" s="80"/>
      <c r="V146" s="80"/>
      <c r="W146" s="80"/>
    </row>
    <row r="147">
      <c r="A147" s="34">
        <v>45705.0</v>
      </c>
      <c r="B147" s="168">
        <v>45716.0</v>
      </c>
      <c r="C147" s="35">
        <v>235462.0</v>
      </c>
      <c r="D147" s="35" t="s">
        <v>117</v>
      </c>
      <c r="E147" s="34">
        <v>45383.0</v>
      </c>
      <c r="F147" s="36">
        <f t="shared" si="1"/>
        <v>10</v>
      </c>
      <c r="G147" s="37">
        <v>45622.0</v>
      </c>
      <c r="H147" s="36">
        <f t="shared" si="2"/>
        <v>3</v>
      </c>
      <c r="I147" s="35" t="s">
        <v>268</v>
      </c>
      <c r="J147" s="39"/>
      <c r="K147" s="48">
        <v>2300.0</v>
      </c>
      <c r="L147" s="39"/>
      <c r="M147" s="39"/>
      <c r="N147" s="35" t="s">
        <v>18</v>
      </c>
      <c r="O147" s="39"/>
      <c r="P147" s="61"/>
      <c r="Q147" s="61"/>
      <c r="R147" s="61"/>
      <c r="S147" s="61"/>
      <c r="T147" s="61"/>
      <c r="U147" s="80"/>
      <c r="V147" s="80"/>
      <c r="W147" s="80"/>
    </row>
    <row r="148">
      <c r="A148" s="34">
        <v>45705.0</v>
      </c>
      <c r="B148" s="34">
        <v>45715.0</v>
      </c>
      <c r="C148" s="35">
        <v>214023.0</v>
      </c>
      <c r="D148" s="35" t="s">
        <v>117</v>
      </c>
      <c r="E148" s="34">
        <v>45383.0</v>
      </c>
      <c r="F148" s="36">
        <f t="shared" si="1"/>
        <v>10</v>
      </c>
      <c r="G148" s="34">
        <v>45425.0</v>
      </c>
      <c r="H148" s="36">
        <f t="shared" si="2"/>
        <v>9</v>
      </c>
      <c r="I148" s="35" t="s">
        <v>49</v>
      </c>
      <c r="J148" s="35">
        <v>212.0</v>
      </c>
      <c r="K148" s="48">
        <v>7000.0</v>
      </c>
      <c r="L148" s="35" t="s">
        <v>68</v>
      </c>
      <c r="M148" s="34">
        <v>45715.0</v>
      </c>
      <c r="N148" s="35" t="s">
        <v>15</v>
      </c>
      <c r="O148" s="35" t="s">
        <v>1032</v>
      </c>
      <c r="P148" s="61"/>
      <c r="Q148" s="61"/>
      <c r="R148" s="61"/>
      <c r="S148" s="61"/>
      <c r="T148" s="61"/>
      <c r="U148" s="80"/>
      <c r="V148" s="80"/>
      <c r="W148" s="80"/>
    </row>
    <row r="149">
      <c r="A149" s="34">
        <v>45705.0</v>
      </c>
      <c r="B149" s="168">
        <v>45716.0</v>
      </c>
      <c r="C149" s="35">
        <v>128656.0</v>
      </c>
      <c r="D149" s="35" t="s">
        <v>125</v>
      </c>
      <c r="E149" s="34">
        <v>44593.0</v>
      </c>
      <c r="F149" s="36">
        <f t="shared" si="1"/>
        <v>36</v>
      </c>
      <c r="G149" s="34">
        <v>44695.0</v>
      </c>
      <c r="H149" s="36">
        <f t="shared" si="2"/>
        <v>33</v>
      </c>
      <c r="I149" s="35" t="s">
        <v>268</v>
      </c>
      <c r="J149" s="39"/>
      <c r="K149" s="38"/>
      <c r="L149" s="39"/>
      <c r="M149" s="39"/>
      <c r="N149" s="35" t="s">
        <v>17</v>
      </c>
      <c r="O149" s="39"/>
      <c r="P149" s="61"/>
      <c r="Q149" s="61"/>
      <c r="R149" s="61"/>
      <c r="S149" s="61"/>
      <c r="T149" s="61"/>
      <c r="U149" s="80"/>
      <c r="V149" s="80"/>
      <c r="W149" s="80"/>
    </row>
    <row r="150">
      <c r="A150" s="34">
        <v>45705.0</v>
      </c>
      <c r="B150" s="168">
        <v>45716.0</v>
      </c>
      <c r="C150" s="35">
        <v>192824.0</v>
      </c>
      <c r="D150" s="35" t="s">
        <v>125</v>
      </c>
      <c r="E150" s="34">
        <v>45200.0</v>
      </c>
      <c r="F150" s="36">
        <f t="shared" si="1"/>
        <v>16</v>
      </c>
      <c r="G150" s="37">
        <v>45244.0</v>
      </c>
      <c r="H150" s="36">
        <f t="shared" si="2"/>
        <v>15</v>
      </c>
      <c r="I150" s="35" t="s">
        <v>268</v>
      </c>
      <c r="J150" s="39"/>
      <c r="K150" s="38"/>
      <c r="L150" s="39"/>
      <c r="M150" s="39"/>
      <c r="N150" s="35" t="s">
        <v>17</v>
      </c>
      <c r="O150" s="39"/>
      <c r="P150" s="61"/>
      <c r="Q150" s="61"/>
      <c r="R150" s="61"/>
      <c r="S150" s="61"/>
      <c r="T150" s="61"/>
      <c r="U150" s="80"/>
      <c r="V150" s="80"/>
      <c r="W150" s="80"/>
    </row>
    <row r="151">
      <c r="A151" s="34">
        <v>45705.0</v>
      </c>
      <c r="B151" s="168">
        <v>45716.0</v>
      </c>
      <c r="C151" s="35">
        <v>209860.0</v>
      </c>
      <c r="D151" s="35" t="s">
        <v>125</v>
      </c>
      <c r="E151" s="34">
        <v>45292.0</v>
      </c>
      <c r="F151" s="36">
        <f t="shared" si="1"/>
        <v>13</v>
      </c>
      <c r="G151" s="34">
        <v>45392.0</v>
      </c>
      <c r="H151" s="36">
        <f t="shared" si="2"/>
        <v>10</v>
      </c>
      <c r="I151" s="35" t="s">
        <v>49</v>
      </c>
      <c r="J151" s="35" t="s">
        <v>1033</v>
      </c>
      <c r="K151" s="38"/>
      <c r="L151" s="39"/>
      <c r="M151" s="39"/>
      <c r="N151" s="35" t="s">
        <v>17</v>
      </c>
      <c r="O151" s="39"/>
      <c r="P151" s="61"/>
      <c r="Q151" s="61"/>
      <c r="R151" s="61"/>
      <c r="S151" s="61"/>
      <c r="T151" s="61"/>
      <c r="U151" s="80"/>
      <c r="V151" s="80"/>
      <c r="W151" s="80"/>
    </row>
    <row r="152">
      <c r="A152" s="34">
        <v>45705.0</v>
      </c>
      <c r="B152" s="168">
        <v>45716.0</v>
      </c>
      <c r="C152" s="35">
        <v>214074.0</v>
      </c>
      <c r="D152" s="35" t="s">
        <v>125</v>
      </c>
      <c r="E152" s="34">
        <v>45413.0</v>
      </c>
      <c r="F152" s="36">
        <f t="shared" si="1"/>
        <v>9</v>
      </c>
      <c r="G152" s="34">
        <v>45425.0</v>
      </c>
      <c r="H152" s="36">
        <f t="shared" si="2"/>
        <v>9</v>
      </c>
      <c r="I152" s="35" t="s">
        <v>46</v>
      </c>
      <c r="J152" s="35">
        <v>404.0</v>
      </c>
      <c r="K152" s="38"/>
      <c r="L152" s="39"/>
      <c r="M152" s="39"/>
      <c r="N152" s="35" t="s">
        <v>17</v>
      </c>
      <c r="O152" s="39"/>
      <c r="P152" s="61"/>
      <c r="Q152" s="61"/>
      <c r="R152" s="61"/>
      <c r="S152" s="61"/>
      <c r="T152" s="61"/>
      <c r="U152" s="80"/>
      <c r="V152" s="80"/>
      <c r="W152" s="80"/>
    </row>
    <row r="153">
      <c r="A153" s="34">
        <v>45705.0</v>
      </c>
      <c r="B153" s="168">
        <v>45716.0</v>
      </c>
      <c r="C153" s="35">
        <v>227648.0</v>
      </c>
      <c r="D153" s="35" t="s">
        <v>125</v>
      </c>
      <c r="E153" s="34">
        <v>45505.0</v>
      </c>
      <c r="F153" s="36">
        <f t="shared" si="1"/>
        <v>6</v>
      </c>
      <c r="G153" s="34">
        <v>45546.0</v>
      </c>
      <c r="H153" s="36">
        <f t="shared" si="2"/>
        <v>5</v>
      </c>
      <c r="I153" s="35" t="s">
        <v>43</v>
      </c>
      <c r="J153" s="35" t="s">
        <v>144</v>
      </c>
      <c r="K153" s="48">
        <v>22500.0</v>
      </c>
      <c r="L153" s="39"/>
      <c r="M153" s="39"/>
      <c r="N153" s="35" t="s">
        <v>17</v>
      </c>
      <c r="O153" s="39"/>
      <c r="P153" s="61"/>
      <c r="Q153" s="61"/>
      <c r="R153" s="61"/>
      <c r="S153" s="61"/>
      <c r="T153" s="61"/>
      <c r="U153" s="80"/>
      <c r="V153" s="80"/>
      <c r="W153" s="80"/>
    </row>
    <row r="154">
      <c r="A154" s="34">
        <v>45702.0</v>
      </c>
      <c r="B154" s="168">
        <v>45716.0</v>
      </c>
      <c r="C154" s="35">
        <v>211941.0</v>
      </c>
      <c r="D154" s="35" t="s">
        <v>125</v>
      </c>
      <c r="E154" s="34">
        <v>45323.0</v>
      </c>
      <c r="F154" s="36">
        <f t="shared" si="1"/>
        <v>12</v>
      </c>
      <c r="G154" s="34">
        <v>45407.0</v>
      </c>
      <c r="H154" s="36">
        <f t="shared" si="2"/>
        <v>10</v>
      </c>
      <c r="I154" s="35" t="s">
        <v>287</v>
      </c>
      <c r="J154" s="39"/>
      <c r="K154" s="48" t="s">
        <v>96</v>
      </c>
      <c r="L154" s="39"/>
      <c r="M154" s="39"/>
      <c r="N154" s="35" t="s">
        <v>18</v>
      </c>
      <c r="O154" s="39"/>
      <c r="P154" s="61"/>
      <c r="Q154" s="61"/>
      <c r="R154" s="61"/>
      <c r="S154" s="61"/>
      <c r="T154" s="61"/>
      <c r="U154" s="80"/>
      <c r="V154" s="80"/>
      <c r="W154" s="80"/>
    </row>
    <row r="155">
      <c r="A155" s="34">
        <v>45705.0</v>
      </c>
      <c r="B155" s="168">
        <v>45716.0</v>
      </c>
      <c r="C155" s="35">
        <v>176223.0</v>
      </c>
      <c r="D155" s="35" t="s">
        <v>128</v>
      </c>
      <c r="E155" s="34">
        <v>44774.0</v>
      </c>
      <c r="F155" s="36">
        <f t="shared" si="1"/>
        <v>30</v>
      </c>
      <c r="G155" s="34">
        <v>45104.0</v>
      </c>
      <c r="H155" s="36">
        <f t="shared" si="2"/>
        <v>20</v>
      </c>
      <c r="I155" s="35" t="s">
        <v>43</v>
      </c>
      <c r="J155" s="35">
        <v>304.0</v>
      </c>
      <c r="K155" s="38"/>
      <c r="L155" s="39"/>
      <c r="M155" s="39"/>
      <c r="N155" s="35" t="s">
        <v>17</v>
      </c>
      <c r="O155" s="39"/>
      <c r="P155" s="61"/>
      <c r="Q155" s="61"/>
      <c r="R155" s="61"/>
      <c r="S155" s="61"/>
      <c r="T155" s="61"/>
      <c r="U155" s="80"/>
      <c r="V155" s="80"/>
      <c r="W155" s="80"/>
    </row>
    <row r="156">
      <c r="A156" s="34">
        <v>45705.0</v>
      </c>
      <c r="B156" s="168">
        <v>45716.0</v>
      </c>
      <c r="C156" s="35">
        <v>179538.0</v>
      </c>
      <c r="D156" s="35" t="s">
        <v>128</v>
      </c>
      <c r="E156" s="34">
        <v>45108.0</v>
      </c>
      <c r="F156" s="36">
        <f t="shared" si="1"/>
        <v>19</v>
      </c>
      <c r="G156" s="34">
        <v>45133.0</v>
      </c>
      <c r="H156" s="36">
        <f t="shared" si="2"/>
        <v>19</v>
      </c>
      <c r="I156" s="35" t="s">
        <v>62</v>
      </c>
      <c r="J156" s="35">
        <v>106.0</v>
      </c>
      <c r="K156" s="38"/>
      <c r="L156" s="39"/>
      <c r="M156" s="39"/>
      <c r="N156" s="35" t="s">
        <v>17</v>
      </c>
      <c r="O156" s="39"/>
      <c r="P156" s="61"/>
      <c r="Q156" s="61"/>
      <c r="R156" s="61"/>
      <c r="S156" s="61"/>
      <c r="T156" s="61"/>
      <c r="U156" s="80"/>
      <c r="V156" s="80"/>
      <c r="W156" s="80"/>
    </row>
    <row r="157">
      <c r="A157" s="34">
        <v>45705.0</v>
      </c>
      <c r="B157" s="168">
        <v>45716.0</v>
      </c>
      <c r="C157" s="35">
        <v>205743.0</v>
      </c>
      <c r="D157" s="35" t="s">
        <v>128</v>
      </c>
      <c r="E157" s="34">
        <v>45323.0</v>
      </c>
      <c r="F157" s="36">
        <f t="shared" si="1"/>
        <v>12</v>
      </c>
      <c r="G157" s="34">
        <v>45364.0</v>
      </c>
      <c r="H157" s="36">
        <f t="shared" si="2"/>
        <v>11</v>
      </c>
      <c r="I157" s="35" t="s">
        <v>43</v>
      </c>
      <c r="J157" s="35">
        <v>309.0</v>
      </c>
      <c r="K157" s="38"/>
      <c r="L157" s="39"/>
      <c r="M157" s="39"/>
      <c r="N157" s="35" t="s">
        <v>17</v>
      </c>
      <c r="O157" s="39"/>
      <c r="P157" s="61"/>
      <c r="Q157" s="61"/>
      <c r="R157" s="61"/>
      <c r="S157" s="61"/>
      <c r="T157" s="61"/>
      <c r="U157" s="80"/>
      <c r="V157" s="80"/>
      <c r="W157" s="80"/>
    </row>
    <row r="158">
      <c r="A158" s="34">
        <v>45705.0</v>
      </c>
      <c r="B158" s="168">
        <v>45716.0</v>
      </c>
      <c r="C158" s="35">
        <v>219436.0</v>
      </c>
      <c r="D158" s="35" t="s">
        <v>128</v>
      </c>
      <c r="E158" s="34">
        <v>45413.0</v>
      </c>
      <c r="F158" s="36">
        <f t="shared" si="1"/>
        <v>9</v>
      </c>
      <c r="G158" s="34">
        <v>45469.0</v>
      </c>
      <c r="H158" s="36">
        <f t="shared" si="2"/>
        <v>8</v>
      </c>
      <c r="I158" s="35" t="s">
        <v>46</v>
      </c>
      <c r="J158" s="35">
        <v>404.0</v>
      </c>
      <c r="K158" s="38"/>
      <c r="L158" s="39"/>
      <c r="M158" s="39"/>
      <c r="N158" s="35" t="s">
        <v>17</v>
      </c>
      <c r="O158" s="39"/>
      <c r="P158" s="61"/>
      <c r="Q158" s="61"/>
      <c r="R158" s="61"/>
      <c r="S158" s="61"/>
      <c r="T158" s="61"/>
      <c r="U158" s="80"/>
      <c r="V158" s="80"/>
      <c r="W158" s="80"/>
    </row>
    <row r="159">
      <c r="A159" s="34">
        <v>45705.0</v>
      </c>
      <c r="B159" s="168">
        <v>45716.0</v>
      </c>
      <c r="C159" s="35">
        <v>205609.0</v>
      </c>
      <c r="D159" s="35" t="s">
        <v>128</v>
      </c>
      <c r="E159" s="34">
        <v>45323.0</v>
      </c>
      <c r="F159" s="36">
        <f t="shared" si="1"/>
        <v>12</v>
      </c>
      <c r="G159" s="34">
        <v>45359.0</v>
      </c>
      <c r="H159" s="36">
        <f t="shared" si="2"/>
        <v>11</v>
      </c>
      <c r="I159" s="35" t="s">
        <v>62</v>
      </c>
      <c r="J159" s="35">
        <v>139.0</v>
      </c>
      <c r="K159" s="38"/>
      <c r="L159" s="39"/>
      <c r="M159" s="39"/>
      <c r="N159" s="35" t="s">
        <v>17</v>
      </c>
      <c r="O159" s="39"/>
      <c r="P159" s="61"/>
      <c r="Q159" s="61"/>
      <c r="R159" s="61"/>
      <c r="S159" s="61"/>
      <c r="T159" s="61"/>
      <c r="U159" s="80"/>
      <c r="V159" s="80"/>
      <c r="W159" s="80"/>
    </row>
    <row r="160">
      <c r="A160" s="34">
        <v>45705.0</v>
      </c>
      <c r="B160" s="168">
        <v>45716.0</v>
      </c>
      <c r="C160" s="35">
        <v>235575.0</v>
      </c>
      <c r="D160" s="35" t="s">
        <v>128</v>
      </c>
      <c r="E160" s="34">
        <v>45505.0</v>
      </c>
      <c r="F160" s="36">
        <f t="shared" si="1"/>
        <v>6</v>
      </c>
      <c r="G160" s="37">
        <v>45623.0</v>
      </c>
      <c r="H160" s="36">
        <f t="shared" si="2"/>
        <v>3</v>
      </c>
      <c r="I160" s="35" t="s">
        <v>265</v>
      </c>
      <c r="J160" s="39"/>
      <c r="K160" s="38"/>
      <c r="L160" s="39"/>
      <c r="M160" s="39"/>
      <c r="N160" s="35" t="s">
        <v>17</v>
      </c>
      <c r="O160" s="39"/>
      <c r="P160" s="61"/>
      <c r="Q160" s="61"/>
      <c r="R160" s="61"/>
      <c r="S160" s="61"/>
      <c r="T160" s="61"/>
      <c r="U160" s="80"/>
      <c r="V160" s="80"/>
      <c r="W160" s="80"/>
    </row>
    <row r="161">
      <c r="A161" s="34">
        <v>45705.0</v>
      </c>
      <c r="B161" s="168">
        <v>45716.0</v>
      </c>
      <c r="C161" s="35">
        <v>232462.0</v>
      </c>
      <c r="D161" s="35" t="s">
        <v>128</v>
      </c>
      <c r="E161" s="34">
        <v>45566.0</v>
      </c>
      <c r="F161" s="36">
        <f t="shared" si="1"/>
        <v>4</v>
      </c>
      <c r="G161" s="37">
        <v>45590.0</v>
      </c>
      <c r="H161" s="36">
        <f t="shared" si="2"/>
        <v>4</v>
      </c>
      <c r="I161" s="35" t="s">
        <v>265</v>
      </c>
      <c r="J161" s="39"/>
      <c r="K161" s="38"/>
      <c r="L161" s="39"/>
      <c r="M161" s="39"/>
      <c r="N161" s="35" t="s">
        <v>17</v>
      </c>
      <c r="O161" s="39"/>
      <c r="P161" s="61"/>
      <c r="Q161" s="61"/>
      <c r="R161" s="61"/>
      <c r="S161" s="61"/>
      <c r="T161" s="61"/>
      <c r="U161" s="80"/>
      <c r="V161" s="80"/>
      <c r="W161" s="80"/>
    </row>
    <row r="162">
      <c r="A162" s="34">
        <v>45705.0</v>
      </c>
      <c r="B162" s="168">
        <v>45716.0</v>
      </c>
      <c r="C162" s="35">
        <v>180029.0</v>
      </c>
      <c r="D162" s="35" t="s">
        <v>129</v>
      </c>
      <c r="E162" s="34">
        <v>45078.0</v>
      </c>
      <c r="F162" s="36">
        <f t="shared" si="1"/>
        <v>20</v>
      </c>
      <c r="G162" s="34">
        <v>45133.0</v>
      </c>
      <c r="H162" s="36">
        <f t="shared" si="2"/>
        <v>19</v>
      </c>
      <c r="I162" s="35" t="s">
        <v>46</v>
      </c>
      <c r="J162" s="35">
        <v>406.0</v>
      </c>
      <c r="K162" s="38"/>
      <c r="L162" s="39"/>
      <c r="M162" s="39"/>
      <c r="N162" s="35" t="s">
        <v>17</v>
      </c>
      <c r="O162" s="39"/>
      <c r="P162" s="61"/>
      <c r="Q162" s="61"/>
      <c r="R162" s="61"/>
      <c r="S162" s="61"/>
      <c r="T162" s="61"/>
      <c r="U162" s="80"/>
      <c r="V162" s="80"/>
      <c r="W162" s="80"/>
    </row>
    <row r="163">
      <c r="A163" s="34">
        <v>45705.0</v>
      </c>
      <c r="B163" s="168">
        <v>45716.0</v>
      </c>
      <c r="C163" s="35">
        <v>211947.0</v>
      </c>
      <c r="D163" s="35" t="s">
        <v>129</v>
      </c>
      <c r="E163" s="34">
        <v>44743.0</v>
      </c>
      <c r="F163" s="36">
        <f t="shared" si="1"/>
        <v>31</v>
      </c>
      <c r="G163" s="34">
        <v>45407.0</v>
      </c>
      <c r="H163" s="36">
        <f t="shared" si="2"/>
        <v>10</v>
      </c>
      <c r="I163" s="35" t="s">
        <v>62</v>
      </c>
      <c r="J163" s="35">
        <v>137.0</v>
      </c>
      <c r="K163" s="38"/>
      <c r="L163" s="39"/>
      <c r="M163" s="39"/>
      <c r="N163" s="35" t="s">
        <v>17</v>
      </c>
      <c r="O163" s="39"/>
      <c r="P163" s="61"/>
      <c r="Q163" s="61"/>
      <c r="R163" s="61"/>
      <c r="S163" s="61"/>
      <c r="T163" s="61"/>
      <c r="U163" s="80"/>
      <c r="V163" s="80"/>
      <c r="W163" s="80"/>
    </row>
    <row r="164">
      <c r="A164" s="34">
        <v>45705.0</v>
      </c>
      <c r="B164" s="168">
        <v>45716.0</v>
      </c>
      <c r="C164" s="35">
        <v>206790.0</v>
      </c>
      <c r="D164" s="35" t="s">
        <v>129</v>
      </c>
      <c r="E164" s="34">
        <v>45352.0</v>
      </c>
      <c r="F164" s="36">
        <f t="shared" si="1"/>
        <v>11</v>
      </c>
      <c r="G164" s="34">
        <v>45369.0</v>
      </c>
      <c r="H164" s="36">
        <f t="shared" si="2"/>
        <v>11</v>
      </c>
      <c r="I164" s="35" t="s">
        <v>62</v>
      </c>
      <c r="J164" s="35" t="s">
        <v>586</v>
      </c>
      <c r="K164" s="38"/>
      <c r="L164" s="39"/>
      <c r="M164" s="39"/>
      <c r="N164" s="35" t="s">
        <v>17</v>
      </c>
      <c r="O164" s="39"/>
      <c r="P164" s="61"/>
      <c r="Q164" s="61"/>
      <c r="R164" s="61"/>
      <c r="S164" s="61"/>
      <c r="T164" s="61"/>
      <c r="U164" s="80"/>
      <c r="V164" s="80"/>
      <c r="W164" s="80"/>
    </row>
    <row r="165">
      <c r="A165" s="34">
        <v>45705.0</v>
      </c>
      <c r="B165" s="168">
        <v>45716.0</v>
      </c>
      <c r="C165" s="35">
        <v>236715.0</v>
      </c>
      <c r="D165" s="35" t="s">
        <v>129</v>
      </c>
      <c r="E165" s="34">
        <v>44501.0</v>
      </c>
      <c r="F165" s="36">
        <f t="shared" si="1"/>
        <v>39</v>
      </c>
      <c r="G165" s="37">
        <v>45644.0</v>
      </c>
      <c r="H165" s="36">
        <f t="shared" si="2"/>
        <v>2</v>
      </c>
      <c r="I165" s="35" t="s">
        <v>49</v>
      </c>
      <c r="J165" s="39"/>
      <c r="K165" s="38"/>
      <c r="L165" s="39"/>
      <c r="M165" s="39"/>
      <c r="N165" s="35" t="s">
        <v>23</v>
      </c>
      <c r="O165" s="39"/>
      <c r="P165" s="61"/>
      <c r="Q165" s="61"/>
      <c r="R165" s="61"/>
      <c r="S165" s="61"/>
      <c r="T165" s="61"/>
      <c r="U165" s="80"/>
      <c r="V165" s="80"/>
      <c r="W165" s="80"/>
    </row>
    <row r="166">
      <c r="A166" s="34">
        <v>45705.0</v>
      </c>
      <c r="B166" s="168">
        <v>45716.0</v>
      </c>
      <c r="C166" s="35">
        <v>189999.0</v>
      </c>
      <c r="D166" s="35" t="s">
        <v>132</v>
      </c>
      <c r="E166" s="34">
        <v>45017.0</v>
      </c>
      <c r="F166" s="36">
        <f t="shared" si="1"/>
        <v>22</v>
      </c>
      <c r="G166" s="37">
        <v>45219.0</v>
      </c>
      <c r="H166" s="36">
        <f t="shared" si="2"/>
        <v>16</v>
      </c>
      <c r="I166" s="35" t="s">
        <v>46</v>
      </c>
      <c r="J166" s="35">
        <v>404.0</v>
      </c>
      <c r="K166" s="38"/>
      <c r="L166" s="39"/>
      <c r="M166" s="39"/>
      <c r="N166" s="35" t="s">
        <v>17</v>
      </c>
      <c r="O166" s="39"/>
      <c r="P166" s="61"/>
      <c r="Q166" s="61"/>
      <c r="R166" s="61"/>
      <c r="S166" s="61"/>
      <c r="T166" s="61"/>
      <c r="U166" s="80"/>
      <c r="V166" s="80"/>
      <c r="W166" s="80"/>
    </row>
    <row r="167">
      <c r="A167" s="34">
        <v>45708.0</v>
      </c>
      <c r="B167" s="168">
        <v>45716.0</v>
      </c>
      <c r="C167" s="35">
        <v>210712.0</v>
      </c>
      <c r="D167" s="35" t="s">
        <v>132</v>
      </c>
      <c r="E167" s="34">
        <v>45292.0</v>
      </c>
      <c r="F167" s="36">
        <f t="shared" si="1"/>
        <v>13</v>
      </c>
      <c r="G167" s="34">
        <v>45398.0</v>
      </c>
      <c r="H167" s="36">
        <f t="shared" si="2"/>
        <v>10</v>
      </c>
      <c r="I167" s="35" t="s">
        <v>49</v>
      </c>
      <c r="J167" s="39"/>
      <c r="K167" s="48" t="s">
        <v>74</v>
      </c>
      <c r="L167" s="39"/>
      <c r="M167" s="39"/>
      <c r="N167" s="35" t="s">
        <v>18</v>
      </c>
      <c r="O167" s="39"/>
      <c r="P167" s="61"/>
      <c r="Q167" s="61"/>
      <c r="R167" s="61"/>
      <c r="S167" s="61"/>
      <c r="T167" s="61"/>
      <c r="U167" s="80"/>
      <c r="V167" s="80"/>
      <c r="W167" s="80"/>
    </row>
    <row r="168">
      <c r="A168" s="34">
        <v>45705.0</v>
      </c>
      <c r="B168" s="168">
        <v>45716.0</v>
      </c>
      <c r="C168" s="35">
        <v>219969.0</v>
      </c>
      <c r="D168" s="35" t="s">
        <v>132</v>
      </c>
      <c r="E168" s="34">
        <v>45413.0</v>
      </c>
      <c r="F168" s="36">
        <f t="shared" si="1"/>
        <v>9</v>
      </c>
      <c r="G168" s="34">
        <v>45475.0</v>
      </c>
      <c r="H168" s="36">
        <f t="shared" si="2"/>
        <v>7</v>
      </c>
      <c r="I168" s="35" t="s">
        <v>265</v>
      </c>
      <c r="J168" s="39"/>
      <c r="K168" s="38"/>
      <c r="L168" s="39"/>
      <c r="M168" s="39"/>
      <c r="N168" s="35" t="s">
        <v>17</v>
      </c>
      <c r="O168" s="39"/>
      <c r="P168" s="61"/>
      <c r="Q168" s="61"/>
      <c r="R168" s="61"/>
      <c r="S168" s="61"/>
      <c r="T168" s="61"/>
      <c r="U168" s="80"/>
      <c r="V168" s="80"/>
      <c r="W168" s="80"/>
    </row>
    <row r="169">
      <c r="A169" s="34">
        <v>45705.0</v>
      </c>
      <c r="B169" s="168">
        <v>45716.0</v>
      </c>
      <c r="C169" s="35">
        <v>232930.0</v>
      </c>
      <c r="D169" s="35" t="s">
        <v>132</v>
      </c>
      <c r="E169" s="34">
        <v>45505.0</v>
      </c>
      <c r="F169" s="36">
        <f t="shared" si="1"/>
        <v>6</v>
      </c>
      <c r="G169" s="37">
        <v>45596.0</v>
      </c>
      <c r="H169" s="36">
        <f t="shared" si="2"/>
        <v>3</v>
      </c>
      <c r="I169" s="35" t="s">
        <v>268</v>
      </c>
      <c r="J169" s="39"/>
      <c r="K169" s="38"/>
      <c r="L169" s="39"/>
      <c r="M169" s="39"/>
      <c r="N169" s="35" t="s">
        <v>17</v>
      </c>
      <c r="O169" s="39"/>
      <c r="P169" s="61"/>
      <c r="Q169" s="61"/>
      <c r="R169" s="61"/>
      <c r="S169" s="61"/>
      <c r="T169" s="61"/>
      <c r="U169" s="80"/>
      <c r="V169" s="80"/>
      <c r="W169" s="80"/>
    </row>
    <row r="170">
      <c r="A170" s="34">
        <v>45705.0</v>
      </c>
      <c r="B170" s="168">
        <v>45716.0</v>
      </c>
      <c r="C170" s="35">
        <v>225360.0</v>
      </c>
      <c r="D170" s="35" t="s">
        <v>134</v>
      </c>
      <c r="E170" s="34">
        <v>45413.0</v>
      </c>
      <c r="F170" s="36">
        <f t="shared" si="1"/>
        <v>9</v>
      </c>
      <c r="G170" s="34">
        <v>45523.0</v>
      </c>
      <c r="H170" s="36">
        <f t="shared" si="2"/>
        <v>6</v>
      </c>
      <c r="I170" s="35" t="s">
        <v>43</v>
      </c>
      <c r="J170" s="35">
        <v>308.0</v>
      </c>
      <c r="K170" s="38"/>
      <c r="L170" s="39"/>
      <c r="M170" s="39"/>
      <c r="N170" s="35" t="s">
        <v>17</v>
      </c>
      <c r="O170" s="39"/>
      <c r="P170" s="61"/>
      <c r="Q170" s="61"/>
      <c r="R170" s="61"/>
      <c r="S170" s="61"/>
      <c r="T170" s="61"/>
      <c r="U170" s="80"/>
      <c r="V170" s="80"/>
      <c r="W170" s="80"/>
    </row>
    <row r="171">
      <c r="A171" s="34">
        <v>45705.0</v>
      </c>
      <c r="B171" s="34">
        <v>45667.0</v>
      </c>
      <c r="C171" s="35">
        <v>189610.0</v>
      </c>
      <c r="D171" s="35" t="s">
        <v>134</v>
      </c>
      <c r="E171" s="34">
        <v>44896.0</v>
      </c>
      <c r="F171" s="36">
        <f t="shared" si="1"/>
        <v>26</v>
      </c>
      <c r="G171" s="37">
        <v>45216.0</v>
      </c>
      <c r="H171" s="36">
        <f t="shared" si="2"/>
        <v>16</v>
      </c>
      <c r="I171" s="35" t="s">
        <v>46</v>
      </c>
      <c r="J171" s="35">
        <v>401.0</v>
      </c>
      <c r="K171" s="38"/>
      <c r="L171" s="39"/>
      <c r="M171" s="34">
        <v>45667.0</v>
      </c>
      <c r="N171" s="35" t="s">
        <v>21</v>
      </c>
      <c r="O171" s="39"/>
      <c r="P171" s="61"/>
      <c r="Q171" s="61"/>
      <c r="R171" s="61"/>
      <c r="S171" s="61"/>
      <c r="T171" s="61"/>
      <c r="U171" s="80"/>
      <c r="V171" s="80"/>
      <c r="W171" s="80"/>
    </row>
    <row r="172">
      <c r="A172" s="34">
        <v>45705.0</v>
      </c>
      <c r="B172" s="168">
        <v>45716.0</v>
      </c>
      <c r="C172" s="35">
        <v>204117.0</v>
      </c>
      <c r="D172" s="35" t="s">
        <v>134</v>
      </c>
      <c r="E172" s="34">
        <v>45292.0</v>
      </c>
      <c r="F172" s="36">
        <f t="shared" si="1"/>
        <v>13</v>
      </c>
      <c r="G172" s="34">
        <v>45349.0</v>
      </c>
      <c r="H172" s="36">
        <f t="shared" si="2"/>
        <v>12</v>
      </c>
      <c r="I172" s="35" t="s">
        <v>265</v>
      </c>
      <c r="J172" s="39"/>
      <c r="K172" s="38"/>
      <c r="L172" s="39"/>
      <c r="M172" s="39"/>
      <c r="N172" s="35" t="s">
        <v>17</v>
      </c>
      <c r="O172" s="39"/>
      <c r="P172" s="61"/>
      <c r="Q172" s="61"/>
      <c r="R172" s="61"/>
      <c r="S172" s="61"/>
      <c r="T172" s="61"/>
      <c r="U172" s="80"/>
      <c r="V172" s="80"/>
      <c r="W172" s="80"/>
    </row>
    <row r="173">
      <c r="A173" s="34">
        <v>45705.0</v>
      </c>
      <c r="B173" s="168">
        <v>45716.0</v>
      </c>
      <c r="C173" s="35">
        <v>213422.0</v>
      </c>
      <c r="D173" s="35" t="s">
        <v>134</v>
      </c>
      <c r="E173" s="34">
        <v>45383.0</v>
      </c>
      <c r="F173" s="36">
        <f t="shared" si="1"/>
        <v>10</v>
      </c>
      <c r="G173" s="34">
        <v>45446.0</v>
      </c>
      <c r="H173" s="36">
        <f t="shared" si="2"/>
        <v>8</v>
      </c>
      <c r="I173" s="35" t="s">
        <v>46</v>
      </c>
      <c r="J173" s="35">
        <v>431.0</v>
      </c>
      <c r="K173" s="38"/>
      <c r="L173" s="39"/>
      <c r="M173" s="39"/>
      <c r="N173" s="35" t="s">
        <v>17</v>
      </c>
      <c r="O173" s="39"/>
      <c r="P173" s="61"/>
      <c r="Q173" s="61"/>
      <c r="R173" s="61"/>
      <c r="S173" s="61"/>
      <c r="T173" s="61"/>
      <c r="U173" s="80"/>
      <c r="V173" s="80"/>
      <c r="W173" s="80"/>
    </row>
    <row r="174">
      <c r="A174" s="34">
        <v>45705.0</v>
      </c>
      <c r="B174" s="168">
        <v>45716.0</v>
      </c>
      <c r="C174" s="35">
        <v>226440.0</v>
      </c>
      <c r="D174" s="35" t="s">
        <v>134</v>
      </c>
      <c r="E174" s="34">
        <v>45444.0</v>
      </c>
      <c r="F174" s="36">
        <f t="shared" si="1"/>
        <v>8</v>
      </c>
      <c r="G174" s="34">
        <v>45533.0</v>
      </c>
      <c r="H174" s="36">
        <f t="shared" si="2"/>
        <v>5</v>
      </c>
      <c r="I174" s="35" t="s">
        <v>268</v>
      </c>
      <c r="J174" s="39"/>
      <c r="K174" s="38"/>
      <c r="L174" s="39"/>
      <c r="M174" s="39"/>
      <c r="N174" s="35" t="s">
        <v>17</v>
      </c>
      <c r="O174" s="39"/>
      <c r="P174" s="61"/>
      <c r="Q174" s="61"/>
      <c r="R174" s="61"/>
      <c r="S174" s="61"/>
      <c r="T174" s="61"/>
      <c r="U174" s="80"/>
      <c r="V174" s="80"/>
      <c r="W174" s="80"/>
    </row>
    <row r="175">
      <c r="A175" s="34">
        <v>45705.0</v>
      </c>
      <c r="B175" s="168">
        <v>45716.0</v>
      </c>
      <c r="C175" s="35">
        <v>235289.0</v>
      </c>
      <c r="D175" s="35" t="s">
        <v>134</v>
      </c>
      <c r="E175" s="34">
        <v>45505.0</v>
      </c>
      <c r="F175" s="36">
        <f t="shared" si="1"/>
        <v>6</v>
      </c>
      <c r="G175" s="37">
        <v>45623.0</v>
      </c>
      <c r="H175" s="36">
        <f t="shared" si="2"/>
        <v>3</v>
      </c>
      <c r="I175" s="35" t="s">
        <v>43</v>
      </c>
      <c r="J175" s="35" t="s">
        <v>138</v>
      </c>
      <c r="K175" s="38"/>
      <c r="L175" s="39"/>
      <c r="M175" s="39"/>
      <c r="N175" s="35" t="s">
        <v>17</v>
      </c>
      <c r="O175" s="39"/>
      <c r="P175" s="61"/>
      <c r="Q175" s="61"/>
      <c r="R175" s="61"/>
      <c r="S175" s="61"/>
      <c r="T175" s="61"/>
      <c r="U175" s="80"/>
      <c r="V175" s="80"/>
      <c r="W175" s="80"/>
    </row>
    <row r="176">
      <c r="A176" s="34">
        <v>45705.0</v>
      </c>
      <c r="B176" s="168">
        <v>45716.0</v>
      </c>
      <c r="C176" s="35">
        <v>228347.0</v>
      </c>
      <c r="D176" s="35" t="s">
        <v>134</v>
      </c>
      <c r="E176" s="34">
        <v>45505.0</v>
      </c>
      <c r="F176" s="36">
        <f t="shared" si="1"/>
        <v>6</v>
      </c>
      <c r="G176" s="34">
        <v>45555.0</v>
      </c>
      <c r="H176" s="36">
        <f t="shared" si="2"/>
        <v>5</v>
      </c>
      <c r="I176" s="35" t="s">
        <v>265</v>
      </c>
      <c r="J176" s="39"/>
      <c r="K176" s="38"/>
      <c r="L176" s="39"/>
      <c r="M176" s="39"/>
      <c r="N176" s="35" t="s">
        <v>17</v>
      </c>
      <c r="O176" s="39"/>
      <c r="P176" s="61"/>
      <c r="Q176" s="61"/>
      <c r="R176" s="61"/>
      <c r="S176" s="61"/>
      <c r="T176" s="61"/>
      <c r="U176" s="80"/>
      <c r="V176" s="80"/>
      <c r="W176" s="80"/>
    </row>
    <row r="177">
      <c r="A177" s="34">
        <v>45705.0</v>
      </c>
      <c r="B177" s="168">
        <v>45716.0</v>
      </c>
      <c r="C177" s="35">
        <v>92809.0</v>
      </c>
      <c r="D177" s="35" t="s">
        <v>38</v>
      </c>
      <c r="E177" s="34">
        <v>44348.0</v>
      </c>
      <c r="F177" s="36">
        <f t="shared" si="1"/>
        <v>44</v>
      </c>
      <c r="G177" s="34">
        <v>44378.0</v>
      </c>
      <c r="H177" s="36">
        <f t="shared" si="2"/>
        <v>43</v>
      </c>
      <c r="I177" s="35" t="s">
        <v>139</v>
      </c>
      <c r="J177" s="39"/>
      <c r="K177" s="38"/>
      <c r="L177" s="39"/>
      <c r="M177" s="39"/>
      <c r="N177" s="35" t="s">
        <v>17</v>
      </c>
      <c r="O177" s="39"/>
      <c r="P177" s="61"/>
      <c r="Q177" s="61"/>
      <c r="R177" s="61"/>
      <c r="S177" s="61"/>
      <c r="T177" s="61"/>
      <c r="U177" s="80"/>
      <c r="V177" s="80"/>
      <c r="W177" s="80"/>
    </row>
    <row r="178">
      <c r="A178" s="34">
        <v>45705.0</v>
      </c>
      <c r="B178" s="168">
        <v>45716.0</v>
      </c>
      <c r="C178" s="35">
        <v>156216.0</v>
      </c>
      <c r="D178" s="35" t="s">
        <v>65</v>
      </c>
      <c r="E178" s="34">
        <v>44562.0</v>
      </c>
      <c r="F178" s="36">
        <f t="shared" si="1"/>
        <v>37</v>
      </c>
      <c r="G178" s="34">
        <v>44938.0</v>
      </c>
      <c r="H178" s="36">
        <f t="shared" si="2"/>
        <v>25</v>
      </c>
      <c r="I178" s="35" t="s">
        <v>139</v>
      </c>
      <c r="J178" s="39"/>
      <c r="K178" s="38"/>
      <c r="L178" s="39"/>
      <c r="M178" s="39"/>
      <c r="N178" s="35" t="s">
        <v>17</v>
      </c>
      <c r="O178" s="39"/>
      <c r="P178" s="61"/>
      <c r="Q178" s="61"/>
      <c r="R178" s="61"/>
      <c r="S178" s="61"/>
      <c r="T178" s="61"/>
      <c r="U178" s="80"/>
      <c r="V178" s="80"/>
      <c r="W178" s="80"/>
    </row>
    <row r="179">
      <c r="A179" s="34">
        <v>45705.0</v>
      </c>
      <c r="B179" s="168">
        <v>45716.0</v>
      </c>
      <c r="C179" s="35">
        <v>99081.0</v>
      </c>
      <c r="D179" s="35" t="s">
        <v>260</v>
      </c>
      <c r="E179" s="34">
        <v>44378.0</v>
      </c>
      <c r="F179" s="36">
        <f t="shared" si="1"/>
        <v>43</v>
      </c>
      <c r="G179" s="34">
        <v>44441.0</v>
      </c>
      <c r="H179" s="36">
        <f t="shared" si="2"/>
        <v>41</v>
      </c>
      <c r="I179" s="35" t="s">
        <v>139</v>
      </c>
      <c r="J179" s="39"/>
      <c r="K179" s="38"/>
      <c r="L179" s="39"/>
      <c r="M179" s="39"/>
      <c r="N179" s="35" t="s">
        <v>17</v>
      </c>
      <c r="O179" s="39"/>
      <c r="P179" s="61"/>
      <c r="Q179" s="61"/>
      <c r="R179" s="61"/>
      <c r="S179" s="61"/>
      <c r="T179" s="61"/>
      <c r="U179" s="80"/>
      <c r="V179" s="80"/>
      <c r="W179" s="80"/>
    </row>
    <row r="180">
      <c r="A180" s="34">
        <v>45705.0</v>
      </c>
      <c r="B180" s="168">
        <v>45716.0</v>
      </c>
      <c r="C180" s="35">
        <v>55876.0</v>
      </c>
      <c r="D180" s="35" t="s">
        <v>48</v>
      </c>
      <c r="E180" s="34">
        <v>43862.0</v>
      </c>
      <c r="F180" s="36">
        <f t="shared" si="1"/>
        <v>60</v>
      </c>
      <c r="G180" s="34">
        <v>44014.0</v>
      </c>
      <c r="H180" s="36">
        <f t="shared" si="2"/>
        <v>55</v>
      </c>
      <c r="I180" s="35" t="s">
        <v>139</v>
      </c>
      <c r="J180" s="39"/>
      <c r="K180" s="38"/>
      <c r="L180" s="39"/>
      <c r="M180" s="39"/>
      <c r="N180" s="35" t="s">
        <v>17</v>
      </c>
      <c r="O180" s="39"/>
      <c r="P180" s="61"/>
      <c r="Q180" s="61"/>
      <c r="R180" s="61"/>
      <c r="S180" s="61"/>
      <c r="T180" s="61"/>
      <c r="U180" s="80"/>
      <c r="V180" s="80"/>
      <c r="W180" s="80"/>
    </row>
    <row r="181">
      <c r="A181" s="34">
        <v>45705.0</v>
      </c>
      <c r="B181" s="168">
        <v>45716.0</v>
      </c>
      <c r="C181" s="35">
        <v>87896.0</v>
      </c>
      <c r="D181" s="35" t="s">
        <v>102</v>
      </c>
      <c r="E181" s="34">
        <v>44287.0</v>
      </c>
      <c r="F181" s="36">
        <f t="shared" si="1"/>
        <v>46</v>
      </c>
      <c r="G181" s="34">
        <v>44336.0</v>
      </c>
      <c r="H181" s="36">
        <f t="shared" si="2"/>
        <v>45</v>
      </c>
      <c r="I181" s="35" t="s">
        <v>139</v>
      </c>
      <c r="J181" s="39"/>
      <c r="K181" s="38"/>
      <c r="L181" s="39"/>
      <c r="M181" s="39"/>
      <c r="N181" s="35" t="s">
        <v>17</v>
      </c>
      <c r="O181" s="39"/>
      <c r="P181" s="61"/>
      <c r="Q181" s="61"/>
      <c r="R181" s="61"/>
      <c r="S181" s="61"/>
      <c r="T181" s="61"/>
      <c r="U181" s="80"/>
      <c r="V181" s="80"/>
      <c r="W181" s="80"/>
    </row>
    <row r="182">
      <c r="A182" s="34">
        <v>45705.0</v>
      </c>
      <c r="B182" s="168">
        <v>45716.0</v>
      </c>
      <c r="C182" s="35">
        <v>63566.0</v>
      </c>
      <c r="D182" s="35" t="s">
        <v>117</v>
      </c>
      <c r="E182" s="34">
        <v>43983.0</v>
      </c>
      <c r="F182" s="36">
        <f t="shared" si="1"/>
        <v>56</v>
      </c>
      <c r="G182" s="34">
        <v>44075.0</v>
      </c>
      <c r="H182" s="36">
        <f t="shared" si="2"/>
        <v>53</v>
      </c>
      <c r="I182" s="35" t="s">
        <v>139</v>
      </c>
      <c r="J182" s="39"/>
      <c r="K182" s="38"/>
      <c r="L182" s="39"/>
      <c r="M182" s="39"/>
      <c r="N182" s="35" t="s">
        <v>17</v>
      </c>
      <c r="O182" s="39"/>
      <c r="P182" s="61"/>
      <c r="Q182" s="61"/>
      <c r="R182" s="61"/>
      <c r="S182" s="61"/>
      <c r="T182" s="61"/>
      <c r="U182" s="80"/>
      <c r="V182" s="80"/>
      <c r="W182" s="80"/>
    </row>
    <row r="183">
      <c r="A183" s="34">
        <v>45705.0</v>
      </c>
      <c r="B183" s="168">
        <v>45716.0</v>
      </c>
      <c r="C183" s="35">
        <v>86393.0</v>
      </c>
      <c r="D183" s="35" t="s">
        <v>99</v>
      </c>
      <c r="E183" s="34">
        <v>44287.0</v>
      </c>
      <c r="F183" s="36">
        <f t="shared" si="1"/>
        <v>46</v>
      </c>
      <c r="G183" s="34">
        <v>44322.0</v>
      </c>
      <c r="H183" s="36">
        <f t="shared" si="2"/>
        <v>45</v>
      </c>
      <c r="I183" s="35" t="s">
        <v>139</v>
      </c>
      <c r="J183" s="39"/>
      <c r="K183" s="38"/>
      <c r="L183" s="39"/>
      <c r="M183" s="39"/>
      <c r="N183" s="35" t="s">
        <v>17</v>
      </c>
      <c r="O183" s="39"/>
      <c r="P183" s="61"/>
      <c r="Q183" s="61"/>
      <c r="R183" s="61"/>
      <c r="S183" s="61"/>
      <c r="T183" s="61"/>
      <c r="U183" s="80"/>
      <c r="V183" s="80"/>
      <c r="W183" s="80"/>
    </row>
    <row r="184">
      <c r="A184" s="34">
        <v>45705.0</v>
      </c>
      <c r="B184" s="168">
        <v>45716.0</v>
      </c>
      <c r="C184" s="35">
        <v>73074.0</v>
      </c>
      <c r="D184" s="35" t="s">
        <v>84</v>
      </c>
      <c r="E184" s="34">
        <v>44105.0</v>
      </c>
      <c r="F184" s="36">
        <f t="shared" si="1"/>
        <v>52</v>
      </c>
      <c r="G184" s="34">
        <v>44105.0</v>
      </c>
      <c r="H184" s="36">
        <f t="shared" si="2"/>
        <v>52</v>
      </c>
      <c r="I184" s="35" t="s">
        <v>139</v>
      </c>
      <c r="J184" s="39"/>
      <c r="K184" s="38"/>
      <c r="L184" s="39"/>
      <c r="M184" s="39"/>
      <c r="N184" s="35" t="s">
        <v>17</v>
      </c>
      <c r="O184" s="39"/>
      <c r="P184" s="61"/>
      <c r="Q184" s="61"/>
      <c r="R184" s="61"/>
      <c r="S184" s="61"/>
      <c r="T184" s="61"/>
      <c r="U184" s="80"/>
      <c r="V184" s="80"/>
      <c r="W184" s="80"/>
    </row>
    <row r="185">
      <c r="A185" s="34">
        <v>45705.0</v>
      </c>
      <c r="B185" s="168">
        <v>45716.0</v>
      </c>
      <c r="C185" s="35">
        <v>35161.0</v>
      </c>
      <c r="D185" s="35" t="s">
        <v>95</v>
      </c>
      <c r="E185" s="34">
        <v>43709.0</v>
      </c>
      <c r="F185" s="36">
        <f t="shared" si="1"/>
        <v>65</v>
      </c>
      <c r="G185" s="37">
        <v>43811.0</v>
      </c>
      <c r="H185" s="36">
        <f t="shared" si="2"/>
        <v>62</v>
      </c>
      <c r="I185" s="35" t="s">
        <v>139</v>
      </c>
      <c r="J185" s="39"/>
      <c r="K185" s="38"/>
      <c r="L185" s="39"/>
      <c r="M185" s="39"/>
      <c r="N185" s="35" t="s">
        <v>17</v>
      </c>
      <c r="O185" s="39"/>
      <c r="P185" s="61"/>
      <c r="Q185" s="61"/>
      <c r="R185" s="61"/>
      <c r="S185" s="61"/>
      <c r="T185" s="61"/>
      <c r="U185" s="80"/>
      <c r="V185" s="80"/>
      <c r="W185" s="80"/>
    </row>
    <row r="186">
      <c r="A186" s="34">
        <v>45705.0</v>
      </c>
      <c r="B186" s="168">
        <v>45716.0</v>
      </c>
      <c r="C186" s="35">
        <v>63453.0</v>
      </c>
      <c r="D186" s="35" t="s">
        <v>140</v>
      </c>
      <c r="E186" s="34">
        <v>43862.0</v>
      </c>
      <c r="F186" s="36">
        <f t="shared" si="1"/>
        <v>60</v>
      </c>
      <c r="G186" s="34">
        <v>44078.0</v>
      </c>
      <c r="H186" s="36">
        <f t="shared" si="2"/>
        <v>53</v>
      </c>
      <c r="I186" s="35" t="s">
        <v>265</v>
      </c>
      <c r="J186" s="39"/>
      <c r="K186" s="38"/>
      <c r="L186" s="39"/>
      <c r="M186" s="39"/>
      <c r="N186" s="35" t="s">
        <v>17</v>
      </c>
      <c r="O186" s="39"/>
      <c r="P186" s="61"/>
      <c r="Q186" s="61"/>
      <c r="R186" s="61"/>
      <c r="S186" s="61"/>
      <c r="T186" s="61"/>
      <c r="U186" s="80"/>
      <c r="V186" s="80"/>
      <c r="W186" s="80"/>
    </row>
    <row r="187">
      <c r="A187" s="34">
        <v>45705.0</v>
      </c>
      <c r="B187" s="168">
        <v>45716.0</v>
      </c>
      <c r="C187" s="35">
        <v>147496.0</v>
      </c>
      <c r="D187" s="35" t="s">
        <v>81</v>
      </c>
      <c r="E187" s="34">
        <v>44774.0</v>
      </c>
      <c r="F187" s="36">
        <f t="shared" si="1"/>
        <v>30</v>
      </c>
      <c r="G187" s="37">
        <v>44848.0</v>
      </c>
      <c r="H187" s="36">
        <f t="shared" si="2"/>
        <v>28</v>
      </c>
      <c r="I187" s="35" t="s">
        <v>49</v>
      </c>
      <c r="J187" s="35" t="s">
        <v>138</v>
      </c>
      <c r="K187" s="38"/>
      <c r="L187" s="39"/>
      <c r="M187" s="39"/>
      <c r="N187" s="35" t="s">
        <v>17</v>
      </c>
      <c r="O187" s="39"/>
      <c r="P187" s="61"/>
      <c r="Q187" s="61"/>
      <c r="R187" s="61"/>
      <c r="S187" s="61"/>
      <c r="T187" s="61"/>
      <c r="U187" s="80"/>
      <c r="V187" s="80"/>
      <c r="W187" s="80"/>
    </row>
    <row r="188">
      <c r="A188" s="34">
        <v>45705.0</v>
      </c>
      <c r="B188" s="168">
        <v>45716.0</v>
      </c>
      <c r="C188" s="35">
        <v>206377.0</v>
      </c>
      <c r="D188" s="35" t="s">
        <v>59</v>
      </c>
      <c r="E188" s="34">
        <v>45200.0</v>
      </c>
      <c r="F188" s="36">
        <f t="shared" si="1"/>
        <v>16</v>
      </c>
      <c r="G188" s="34">
        <v>45365.0</v>
      </c>
      <c r="H188" s="36">
        <f t="shared" si="2"/>
        <v>11</v>
      </c>
      <c r="I188" s="35" t="s">
        <v>46</v>
      </c>
      <c r="J188" s="35">
        <v>404.0</v>
      </c>
      <c r="K188" s="38"/>
      <c r="L188" s="39"/>
      <c r="M188" s="39"/>
      <c r="N188" s="35" t="s">
        <v>17</v>
      </c>
      <c r="O188" s="39"/>
      <c r="P188" s="61"/>
      <c r="Q188" s="61"/>
      <c r="R188" s="61"/>
      <c r="S188" s="61"/>
      <c r="T188" s="61"/>
      <c r="U188" s="80"/>
      <c r="V188" s="80"/>
      <c r="W188" s="80"/>
    </row>
    <row r="189">
      <c r="A189" s="34">
        <v>45705.0</v>
      </c>
      <c r="B189" s="168">
        <v>45716.0</v>
      </c>
      <c r="C189" s="35">
        <v>181471.0</v>
      </c>
      <c r="D189" s="35" t="s">
        <v>210</v>
      </c>
      <c r="E189" s="34">
        <v>45139.0</v>
      </c>
      <c r="F189" s="36">
        <f t="shared" si="1"/>
        <v>18</v>
      </c>
      <c r="G189" s="34">
        <v>45146.0</v>
      </c>
      <c r="H189" s="36">
        <f t="shared" si="2"/>
        <v>18</v>
      </c>
      <c r="I189" s="35" t="s">
        <v>136</v>
      </c>
      <c r="J189" s="39"/>
      <c r="K189" s="38"/>
      <c r="L189" s="39"/>
      <c r="M189" s="39"/>
      <c r="N189" s="35" t="s">
        <v>17</v>
      </c>
      <c r="O189" s="39"/>
      <c r="P189" s="61"/>
      <c r="Q189" s="61"/>
      <c r="R189" s="61"/>
      <c r="S189" s="61"/>
      <c r="T189" s="61"/>
      <c r="U189" s="80"/>
      <c r="V189" s="80"/>
      <c r="W189" s="80"/>
    </row>
    <row r="190">
      <c r="A190" s="34">
        <v>45705.0</v>
      </c>
      <c r="B190" s="168">
        <v>45716.0</v>
      </c>
      <c r="C190" s="35">
        <v>146067.0</v>
      </c>
      <c r="D190" s="35" t="s">
        <v>65</v>
      </c>
      <c r="E190" s="34">
        <v>44743.0</v>
      </c>
      <c r="F190" s="36">
        <f t="shared" si="1"/>
        <v>31</v>
      </c>
      <c r="G190" s="34">
        <v>44837.0</v>
      </c>
      <c r="H190" s="36">
        <f t="shared" si="2"/>
        <v>28</v>
      </c>
      <c r="I190" s="35" t="s">
        <v>49</v>
      </c>
      <c r="J190" s="35">
        <v>224.0</v>
      </c>
      <c r="K190" s="38"/>
      <c r="L190" s="39"/>
      <c r="M190" s="39"/>
      <c r="N190" s="35" t="s">
        <v>17</v>
      </c>
      <c r="O190" s="39"/>
      <c r="P190" s="61"/>
      <c r="Q190" s="61"/>
      <c r="R190" s="61"/>
      <c r="S190" s="61"/>
      <c r="T190" s="61"/>
      <c r="U190" s="80"/>
      <c r="V190" s="80"/>
      <c r="W190" s="80"/>
    </row>
    <row r="191">
      <c r="A191" s="34">
        <v>45705.0</v>
      </c>
      <c r="B191" s="168">
        <v>45716.0</v>
      </c>
      <c r="C191" s="35">
        <v>34801.0</v>
      </c>
      <c r="D191" s="35" t="s">
        <v>89</v>
      </c>
      <c r="E191" s="34">
        <v>43678.0</v>
      </c>
      <c r="F191" s="36">
        <f t="shared" si="1"/>
        <v>66</v>
      </c>
      <c r="G191" s="34">
        <v>43805.0</v>
      </c>
      <c r="H191" s="36">
        <f t="shared" si="2"/>
        <v>62</v>
      </c>
      <c r="I191" s="35" t="s">
        <v>139</v>
      </c>
      <c r="J191" s="39"/>
      <c r="K191" s="38"/>
      <c r="L191" s="39"/>
      <c r="M191" s="39"/>
      <c r="N191" s="35" t="s">
        <v>17</v>
      </c>
      <c r="O191" s="39"/>
      <c r="P191" s="61"/>
      <c r="Q191" s="61"/>
      <c r="R191" s="61"/>
      <c r="S191" s="61"/>
      <c r="T191" s="61"/>
      <c r="U191" s="80"/>
      <c r="V191" s="80"/>
      <c r="W191" s="80"/>
    </row>
    <row r="192">
      <c r="A192" s="34">
        <v>45705.0</v>
      </c>
      <c r="B192" s="168">
        <v>45716.0</v>
      </c>
      <c r="C192" s="35">
        <v>185581.0</v>
      </c>
      <c r="D192" s="35" t="s">
        <v>89</v>
      </c>
      <c r="E192" s="34">
        <v>45108.0</v>
      </c>
      <c r="F192" s="36">
        <f t="shared" si="1"/>
        <v>19</v>
      </c>
      <c r="G192" s="34">
        <v>45182.0</v>
      </c>
      <c r="H192" s="36">
        <f t="shared" si="2"/>
        <v>17</v>
      </c>
      <c r="I192" s="35" t="s">
        <v>43</v>
      </c>
      <c r="J192" s="35" t="s">
        <v>124</v>
      </c>
      <c r="K192" s="38"/>
      <c r="L192" s="39"/>
      <c r="M192" s="39"/>
      <c r="N192" s="35" t="s">
        <v>17</v>
      </c>
      <c r="O192" s="39"/>
      <c r="P192" s="61"/>
      <c r="Q192" s="61"/>
      <c r="R192" s="61"/>
      <c r="S192" s="61"/>
      <c r="T192" s="61"/>
      <c r="U192" s="80"/>
      <c r="V192" s="80"/>
      <c r="W192" s="80"/>
    </row>
    <row r="193">
      <c r="A193" s="34">
        <v>45705.0</v>
      </c>
      <c r="B193" s="168">
        <v>45716.0</v>
      </c>
      <c r="C193" s="35">
        <v>239415.0</v>
      </c>
      <c r="D193" s="35" t="s">
        <v>125</v>
      </c>
      <c r="E193" s="34">
        <v>45292.0</v>
      </c>
      <c r="F193" s="36">
        <f t="shared" si="1"/>
        <v>13</v>
      </c>
      <c r="G193" s="34">
        <v>45671.0</v>
      </c>
      <c r="H193" s="36">
        <f t="shared" si="2"/>
        <v>1</v>
      </c>
      <c r="I193" s="35" t="s">
        <v>49</v>
      </c>
      <c r="J193" s="35" t="s">
        <v>138</v>
      </c>
      <c r="K193" s="38"/>
      <c r="L193" s="39"/>
      <c r="M193" s="39"/>
      <c r="N193" s="35" t="s">
        <v>17</v>
      </c>
      <c r="O193" s="39"/>
      <c r="P193" s="61"/>
      <c r="Q193" s="61"/>
      <c r="R193" s="61"/>
      <c r="S193" s="61"/>
      <c r="T193" s="61"/>
      <c r="U193" s="80"/>
      <c r="V193" s="80"/>
      <c r="W193" s="80"/>
    </row>
    <row r="194">
      <c r="A194" s="34">
        <v>45705.0</v>
      </c>
      <c r="B194" s="168">
        <v>45716.0</v>
      </c>
      <c r="C194" s="35">
        <v>208725.0</v>
      </c>
      <c r="D194" s="35" t="s">
        <v>42</v>
      </c>
      <c r="E194" s="34">
        <v>45323.0</v>
      </c>
      <c r="F194" s="36">
        <f t="shared" si="1"/>
        <v>12</v>
      </c>
      <c r="G194" s="34">
        <v>45385.0</v>
      </c>
      <c r="H194" s="36">
        <f t="shared" si="2"/>
        <v>10</v>
      </c>
      <c r="I194" s="35" t="s">
        <v>43</v>
      </c>
      <c r="J194" s="35" t="s">
        <v>69</v>
      </c>
      <c r="K194" s="38"/>
      <c r="L194" s="39"/>
      <c r="M194" s="39"/>
      <c r="N194" s="35" t="s">
        <v>17</v>
      </c>
      <c r="O194" s="39"/>
      <c r="P194" s="61"/>
      <c r="Q194" s="61"/>
      <c r="R194" s="61"/>
      <c r="S194" s="61"/>
      <c r="T194" s="61"/>
      <c r="U194" s="80"/>
      <c r="V194" s="80"/>
      <c r="W194" s="80"/>
    </row>
    <row r="195">
      <c r="A195" s="34">
        <v>45705.0</v>
      </c>
      <c r="B195" s="168">
        <v>45716.0</v>
      </c>
      <c r="C195" s="35">
        <v>216533.0</v>
      </c>
      <c r="D195" s="35" t="s">
        <v>117</v>
      </c>
      <c r="E195" s="34">
        <v>45292.0</v>
      </c>
      <c r="F195" s="36">
        <f t="shared" si="1"/>
        <v>13</v>
      </c>
      <c r="G195" s="34">
        <v>45446.0</v>
      </c>
      <c r="H195" s="36">
        <f t="shared" si="2"/>
        <v>8</v>
      </c>
      <c r="I195" s="35" t="s">
        <v>265</v>
      </c>
      <c r="J195" s="39"/>
      <c r="K195" s="38"/>
      <c r="L195" s="39"/>
      <c r="M195" s="39"/>
      <c r="N195" s="35" t="s">
        <v>17</v>
      </c>
      <c r="O195" s="39"/>
      <c r="P195" s="61"/>
      <c r="Q195" s="61"/>
      <c r="R195" s="61"/>
      <c r="S195" s="61"/>
      <c r="T195" s="61"/>
      <c r="U195" s="80"/>
      <c r="V195" s="80"/>
      <c r="W195" s="80"/>
    </row>
    <row r="196">
      <c r="A196" s="34">
        <v>45705.0</v>
      </c>
      <c r="B196" s="168">
        <v>45716.0</v>
      </c>
      <c r="C196" s="35">
        <v>213957.0</v>
      </c>
      <c r="D196" s="35" t="s">
        <v>304</v>
      </c>
      <c r="E196" s="34">
        <v>45352.0</v>
      </c>
      <c r="F196" s="36">
        <f t="shared" si="1"/>
        <v>11</v>
      </c>
      <c r="G196" s="34">
        <v>45425.0</v>
      </c>
      <c r="H196" s="36">
        <f t="shared" si="2"/>
        <v>9</v>
      </c>
      <c r="I196" s="35" t="s">
        <v>67</v>
      </c>
      <c r="J196" s="39"/>
      <c r="K196" s="48">
        <v>8000.0</v>
      </c>
      <c r="L196" s="39"/>
      <c r="M196" s="39"/>
      <c r="N196" s="35" t="s">
        <v>18</v>
      </c>
      <c r="O196" s="39"/>
      <c r="P196" s="61"/>
      <c r="Q196" s="61"/>
      <c r="R196" s="61"/>
      <c r="S196" s="61"/>
      <c r="T196" s="61"/>
      <c r="U196" s="80"/>
      <c r="V196" s="80"/>
      <c r="W196" s="80"/>
    </row>
    <row r="197">
      <c r="A197" s="34">
        <v>45705.0</v>
      </c>
      <c r="B197" s="168">
        <v>45715.0</v>
      </c>
      <c r="C197" s="35">
        <v>175902.0</v>
      </c>
      <c r="D197" s="35" t="s">
        <v>84</v>
      </c>
      <c r="E197" s="34">
        <v>44958.0</v>
      </c>
      <c r="F197" s="36">
        <f t="shared" si="1"/>
        <v>24</v>
      </c>
      <c r="G197" s="34">
        <v>45104.0</v>
      </c>
      <c r="H197" s="36">
        <f t="shared" si="2"/>
        <v>20</v>
      </c>
      <c r="I197" s="35" t="s">
        <v>268</v>
      </c>
      <c r="J197" s="39"/>
      <c r="K197" s="38"/>
      <c r="L197" s="35" t="s">
        <v>68</v>
      </c>
      <c r="M197" s="168">
        <v>45715.0</v>
      </c>
      <c r="N197" s="35" t="s">
        <v>20</v>
      </c>
      <c r="O197" s="39"/>
      <c r="P197" s="61"/>
      <c r="Q197" s="61"/>
      <c r="R197" s="61"/>
      <c r="S197" s="61"/>
      <c r="T197" s="61"/>
      <c r="U197" s="80"/>
      <c r="V197" s="80"/>
      <c r="W197" s="80"/>
    </row>
    <row r="198">
      <c r="A198" s="34">
        <v>45705.0</v>
      </c>
      <c r="B198" s="168">
        <v>45716.0</v>
      </c>
      <c r="C198" s="35">
        <v>218871.0</v>
      </c>
      <c r="D198" s="35" t="s">
        <v>99</v>
      </c>
      <c r="E198" s="34">
        <v>45352.0</v>
      </c>
      <c r="F198" s="36">
        <f t="shared" si="1"/>
        <v>11</v>
      </c>
      <c r="G198" s="34">
        <v>45464.0</v>
      </c>
      <c r="H198" s="36">
        <f t="shared" si="2"/>
        <v>8</v>
      </c>
      <c r="I198" s="35" t="s">
        <v>268</v>
      </c>
      <c r="J198" s="39"/>
      <c r="K198" s="48">
        <v>3500.0</v>
      </c>
      <c r="L198" s="39"/>
      <c r="M198" s="39"/>
      <c r="N198" s="35" t="s">
        <v>18</v>
      </c>
      <c r="O198" s="39"/>
      <c r="P198" s="61"/>
      <c r="Q198" s="61"/>
      <c r="R198" s="61"/>
      <c r="S198" s="61"/>
      <c r="T198" s="61"/>
      <c r="U198" s="80"/>
      <c r="V198" s="80"/>
      <c r="W198" s="80"/>
    </row>
    <row r="199">
      <c r="A199" s="34">
        <v>45705.0</v>
      </c>
      <c r="B199" s="168">
        <v>45716.0</v>
      </c>
      <c r="C199" s="35">
        <v>178258.0</v>
      </c>
      <c r="D199" s="35" t="s">
        <v>210</v>
      </c>
      <c r="E199" s="34">
        <v>44409.0</v>
      </c>
      <c r="F199" s="36">
        <f t="shared" si="1"/>
        <v>42</v>
      </c>
      <c r="G199" s="34">
        <v>45120.0</v>
      </c>
      <c r="H199" s="36">
        <f t="shared" si="2"/>
        <v>19</v>
      </c>
      <c r="I199" s="35" t="s">
        <v>49</v>
      </c>
      <c r="J199" s="35">
        <v>208.0</v>
      </c>
      <c r="K199" s="38"/>
      <c r="L199" s="39"/>
      <c r="M199" s="39"/>
      <c r="N199" s="35" t="s">
        <v>17</v>
      </c>
      <c r="O199" s="39"/>
      <c r="P199" s="61"/>
      <c r="Q199" s="61"/>
      <c r="R199" s="61"/>
      <c r="S199" s="61"/>
      <c r="T199" s="61"/>
      <c r="U199" s="80"/>
      <c r="V199" s="80"/>
      <c r="W199" s="80"/>
    </row>
    <row r="200">
      <c r="A200" s="34">
        <v>45705.0</v>
      </c>
      <c r="B200" s="168">
        <v>45716.0</v>
      </c>
      <c r="C200" s="35">
        <v>211810.0</v>
      </c>
      <c r="D200" s="35" t="s">
        <v>48</v>
      </c>
      <c r="E200" s="34">
        <v>45292.0</v>
      </c>
      <c r="F200" s="36">
        <f t="shared" si="1"/>
        <v>13</v>
      </c>
      <c r="G200" s="34">
        <v>45408.0</v>
      </c>
      <c r="H200" s="36">
        <f t="shared" si="2"/>
        <v>10</v>
      </c>
      <c r="I200" s="35" t="s">
        <v>268</v>
      </c>
      <c r="J200" s="39"/>
      <c r="K200" s="38"/>
      <c r="L200" s="39"/>
      <c r="M200" s="39"/>
      <c r="N200" s="35" t="s">
        <v>17</v>
      </c>
      <c r="O200" s="39"/>
      <c r="P200" s="61"/>
      <c r="Q200" s="61"/>
      <c r="R200" s="61"/>
      <c r="S200" s="61"/>
      <c r="T200" s="61"/>
      <c r="U200" s="80"/>
      <c r="V200" s="80"/>
      <c r="W200" s="80"/>
    </row>
    <row r="201">
      <c r="A201" s="34">
        <v>45705.0</v>
      </c>
      <c r="B201" s="168">
        <v>45716.0</v>
      </c>
      <c r="C201" s="35">
        <v>188085.0</v>
      </c>
      <c r="D201" s="35" t="s">
        <v>110</v>
      </c>
      <c r="E201" s="34">
        <v>44713.0</v>
      </c>
      <c r="F201" s="36">
        <f t="shared" si="1"/>
        <v>32</v>
      </c>
      <c r="G201" s="34">
        <v>45238.0</v>
      </c>
      <c r="H201" s="36">
        <f t="shared" si="2"/>
        <v>15</v>
      </c>
      <c r="I201" s="35" t="s">
        <v>49</v>
      </c>
      <c r="J201" s="35" t="s">
        <v>316</v>
      </c>
      <c r="K201" s="38"/>
      <c r="L201" s="39"/>
      <c r="M201" s="39"/>
      <c r="N201" s="35" t="s">
        <v>17</v>
      </c>
      <c r="O201" s="39"/>
      <c r="P201" s="61"/>
      <c r="Q201" s="61"/>
      <c r="R201" s="61"/>
      <c r="S201" s="61"/>
      <c r="T201" s="61"/>
      <c r="U201" s="80"/>
      <c r="V201" s="80"/>
      <c r="W201" s="80"/>
    </row>
    <row r="202">
      <c r="A202" s="34">
        <v>45705.0</v>
      </c>
      <c r="B202" s="168">
        <v>45716.0</v>
      </c>
      <c r="C202" s="35">
        <v>5725.0</v>
      </c>
      <c r="D202" s="35" t="s">
        <v>95</v>
      </c>
      <c r="E202" s="34">
        <v>43221.0</v>
      </c>
      <c r="F202" s="36">
        <f t="shared" si="1"/>
        <v>81</v>
      </c>
      <c r="G202" s="34">
        <v>43466.0</v>
      </c>
      <c r="H202" s="36">
        <f t="shared" si="2"/>
        <v>73</v>
      </c>
      <c r="I202" s="35" t="s">
        <v>62</v>
      </c>
      <c r="J202" s="39"/>
      <c r="K202" s="38"/>
      <c r="L202" s="39"/>
      <c r="M202" s="39"/>
      <c r="N202" s="35" t="s">
        <v>17</v>
      </c>
      <c r="O202" s="39"/>
      <c r="P202" s="61"/>
      <c r="Q202" s="61"/>
      <c r="R202" s="61"/>
      <c r="S202" s="61"/>
      <c r="T202" s="61"/>
      <c r="U202" s="80"/>
      <c r="V202" s="80"/>
      <c r="W202" s="80"/>
    </row>
    <row r="203">
      <c r="A203" s="34">
        <v>45705.0</v>
      </c>
      <c r="B203" s="168">
        <v>45716.0</v>
      </c>
      <c r="C203" s="35">
        <v>10144.0</v>
      </c>
      <c r="D203" s="35" t="s">
        <v>72</v>
      </c>
      <c r="E203" s="34">
        <v>43498.0</v>
      </c>
      <c r="F203" s="36">
        <f t="shared" si="1"/>
        <v>72</v>
      </c>
      <c r="G203" s="34">
        <v>43531.0</v>
      </c>
      <c r="H203" s="36">
        <f t="shared" si="2"/>
        <v>71</v>
      </c>
      <c r="I203" s="35" t="s">
        <v>139</v>
      </c>
      <c r="J203" s="39"/>
      <c r="K203" s="38"/>
      <c r="L203" s="39"/>
      <c r="M203" s="39"/>
      <c r="N203" s="35" t="s">
        <v>17</v>
      </c>
      <c r="O203" s="39"/>
      <c r="P203" s="61"/>
      <c r="Q203" s="61"/>
      <c r="R203" s="61"/>
      <c r="S203" s="61"/>
      <c r="T203" s="61"/>
      <c r="U203" s="80"/>
      <c r="V203" s="80"/>
      <c r="W203" s="80"/>
    </row>
    <row r="204">
      <c r="A204" s="34">
        <v>45705.0</v>
      </c>
      <c r="B204" s="168">
        <v>45716.0</v>
      </c>
      <c r="C204" s="35">
        <v>7716.0</v>
      </c>
      <c r="D204" s="35" t="s">
        <v>147</v>
      </c>
      <c r="E204" s="37">
        <v>43416.0</v>
      </c>
      <c r="F204" s="36">
        <f t="shared" si="1"/>
        <v>75</v>
      </c>
      <c r="G204" s="37">
        <v>43430.0</v>
      </c>
      <c r="H204" s="36">
        <f t="shared" si="2"/>
        <v>75</v>
      </c>
      <c r="I204" s="35" t="s">
        <v>139</v>
      </c>
      <c r="J204" s="39"/>
      <c r="K204" s="38"/>
      <c r="L204" s="39"/>
      <c r="M204" s="39"/>
      <c r="N204" s="35" t="s">
        <v>17</v>
      </c>
      <c r="O204" s="39"/>
      <c r="P204" s="61"/>
      <c r="Q204" s="61"/>
      <c r="R204" s="61"/>
      <c r="S204" s="61"/>
      <c r="T204" s="61"/>
      <c r="U204" s="80"/>
      <c r="V204" s="80"/>
      <c r="W204" s="80"/>
    </row>
    <row r="205">
      <c r="A205" s="34">
        <v>45705.0</v>
      </c>
      <c r="B205" s="168">
        <v>45716.0</v>
      </c>
      <c r="C205" s="35">
        <v>87244.0</v>
      </c>
      <c r="D205" s="35" t="s">
        <v>142</v>
      </c>
      <c r="E205" s="34">
        <v>44166.0</v>
      </c>
      <c r="F205" s="36">
        <f t="shared" si="1"/>
        <v>50</v>
      </c>
      <c r="G205" s="34">
        <v>44331.0</v>
      </c>
      <c r="H205" s="36">
        <f t="shared" si="2"/>
        <v>45</v>
      </c>
      <c r="I205" s="35" t="s">
        <v>49</v>
      </c>
      <c r="J205" s="35" t="s">
        <v>138</v>
      </c>
      <c r="K205" s="38"/>
      <c r="L205" s="39"/>
      <c r="M205" s="39"/>
      <c r="N205" s="35" t="s">
        <v>17</v>
      </c>
      <c r="O205" s="39"/>
      <c r="P205" s="61"/>
      <c r="Q205" s="61"/>
      <c r="R205" s="61"/>
      <c r="S205" s="61"/>
      <c r="T205" s="61"/>
      <c r="U205" s="80"/>
      <c r="V205" s="80"/>
      <c r="W205" s="80"/>
    </row>
    <row r="206">
      <c r="A206" s="34">
        <v>45705.0</v>
      </c>
      <c r="B206" s="168">
        <v>45716.0</v>
      </c>
      <c r="C206" s="35">
        <v>152666.0</v>
      </c>
      <c r="D206" s="35" t="s">
        <v>42</v>
      </c>
      <c r="E206" s="34">
        <v>44774.0</v>
      </c>
      <c r="F206" s="36">
        <f t="shared" si="1"/>
        <v>30</v>
      </c>
      <c r="G206" s="34">
        <v>44896.0</v>
      </c>
      <c r="H206" s="36">
        <f t="shared" si="2"/>
        <v>26</v>
      </c>
      <c r="I206" s="35" t="s">
        <v>62</v>
      </c>
      <c r="J206" s="35">
        <v>129.0</v>
      </c>
      <c r="K206" s="38"/>
      <c r="L206" s="39"/>
      <c r="M206" s="39"/>
      <c r="N206" s="35" t="s">
        <v>17</v>
      </c>
      <c r="O206" s="39"/>
      <c r="P206" s="61"/>
      <c r="Q206" s="61"/>
      <c r="R206" s="61"/>
      <c r="S206" s="61"/>
      <c r="T206" s="61"/>
      <c r="U206" s="80"/>
      <c r="V206" s="80"/>
      <c r="W206" s="80"/>
    </row>
    <row r="207">
      <c r="A207" s="34">
        <v>45705.0</v>
      </c>
      <c r="B207" s="168">
        <v>45716.0</v>
      </c>
      <c r="C207" s="35">
        <v>239045.0</v>
      </c>
      <c r="D207" s="35" t="s">
        <v>42</v>
      </c>
      <c r="E207" s="34">
        <v>45658.0</v>
      </c>
      <c r="F207" s="36">
        <f t="shared" si="1"/>
        <v>1</v>
      </c>
      <c r="G207" s="34">
        <v>45670.0</v>
      </c>
      <c r="H207" s="36">
        <f t="shared" si="2"/>
        <v>1</v>
      </c>
      <c r="I207" s="35" t="s">
        <v>39</v>
      </c>
      <c r="J207" s="39"/>
      <c r="K207" s="38"/>
      <c r="L207" s="39"/>
      <c r="M207" s="39"/>
      <c r="N207" s="35" t="s">
        <v>23</v>
      </c>
      <c r="O207" s="39"/>
      <c r="P207" s="61"/>
      <c r="Q207" s="61"/>
      <c r="R207" s="61"/>
      <c r="S207" s="61"/>
      <c r="T207" s="61"/>
      <c r="U207" s="80"/>
      <c r="V207" s="80"/>
      <c r="W207" s="80"/>
    </row>
    <row r="208">
      <c r="A208" s="34">
        <v>45705.0</v>
      </c>
      <c r="B208" s="168">
        <v>45716.0</v>
      </c>
      <c r="C208" s="35">
        <v>202539.0</v>
      </c>
      <c r="D208" s="35" t="s">
        <v>42</v>
      </c>
      <c r="E208" s="34">
        <v>45323.0</v>
      </c>
      <c r="F208" s="36">
        <f t="shared" si="1"/>
        <v>12</v>
      </c>
      <c r="G208" s="34">
        <v>45341.0</v>
      </c>
      <c r="H208" s="36">
        <f t="shared" si="2"/>
        <v>12</v>
      </c>
      <c r="I208" s="35" t="s">
        <v>49</v>
      </c>
      <c r="J208" s="35">
        <v>207.0</v>
      </c>
      <c r="K208" s="38"/>
      <c r="L208" s="39"/>
      <c r="M208" s="39"/>
      <c r="N208" s="35" t="s">
        <v>17</v>
      </c>
      <c r="O208" s="39"/>
      <c r="P208" s="61"/>
      <c r="Q208" s="61"/>
      <c r="R208" s="61"/>
      <c r="S208" s="61"/>
      <c r="T208" s="61"/>
      <c r="U208" s="80"/>
      <c r="V208" s="80"/>
      <c r="W208" s="80"/>
    </row>
    <row r="209">
      <c r="A209" s="34">
        <v>45715.0</v>
      </c>
      <c r="B209" s="168">
        <v>45716.0</v>
      </c>
      <c r="C209" s="35">
        <v>208541.0</v>
      </c>
      <c r="D209" s="35" t="s">
        <v>42</v>
      </c>
      <c r="E209" s="34">
        <v>45444.0</v>
      </c>
      <c r="F209" s="36">
        <f t="shared" si="1"/>
        <v>8</v>
      </c>
      <c r="G209" s="34">
        <v>45486.0</v>
      </c>
      <c r="H209" s="36">
        <f t="shared" si="2"/>
        <v>7</v>
      </c>
      <c r="I209" s="35" t="s">
        <v>62</v>
      </c>
      <c r="J209" s="39"/>
      <c r="K209" s="48">
        <v>25000.0</v>
      </c>
      <c r="L209" s="39"/>
      <c r="M209" s="39"/>
      <c r="N209" s="35" t="s">
        <v>18</v>
      </c>
      <c r="O209" s="39"/>
      <c r="P209" s="61"/>
      <c r="Q209" s="61"/>
      <c r="R209" s="61"/>
      <c r="S209" s="61"/>
      <c r="T209" s="61"/>
      <c r="U209" s="80"/>
      <c r="V209" s="80"/>
      <c r="W209" s="80"/>
    </row>
    <row r="210">
      <c r="A210" s="34">
        <v>45705.0</v>
      </c>
      <c r="B210" s="168">
        <v>45716.0</v>
      </c>
      <c r="C210" s="35">
        <v>225905.0</v>
      </c>
      <c r="D210" s="35" t="s">
        <v>42</v>
      </c>
      <c r="E210" s="34">
        <v>45505.0</v>
      </c>
      <c r="F210" s="36">
        <f t="shared" si="1"/>
        <v>6</v>
      </c>
      <c r="G210" s="37">
        <v>45580.0</v>
      </c>
      <c r="H210" s="36">
        <f t="shared" si="2"/>
        <v>4</v>
      </c>
      <c r="I210" s="35" t="s">
        <v>62</v>
      </c>
      <c r="J210" s="39"/>
      <c r="K210" s="38"/>
      <c r="L210" s="39"/>
      <c r="M210" s="39"/>
      <c r="N210" s="35" t="s">
        <v>17</v>
      </c>
      <c r="O210" s="39"/>
      <c r="P210" s="61"/>
      <c r="Q210" s="61"/>
      <c r="R210" s="61"/>
      <c r="S210" s="61"/>
      <c r="T210" s="61"/>
      <c r="U210" s="80"/>
      <c r="V210" s="80"/>
      <c r="W210" s="80"/>
    </row>
    <row r="211">
      <c r="A211" s="34">
        <v>45705.0</v>
      </c>
      <c r="B211" s="168">
        <v>45716.0</v>
      </c>
      <c r="C211" s="35">
        <v>237227.0</v>
      </c>
      <c r="D211" s="35" t="s">
        <v>42</v>
      </c>
      <c r="E211" s="34">
        <v>45566.0</v>
      </c>
      <c r="F211" s="36">
        <f t="shared" si="1"/>
        <v>4</v>
      </c>
      <c r="G211" s="37">
        <v>45642.0</v>
      </c>
      <c r="H211" s="36">
        <f t="shared" si="2"/>
        <v>2</v>
      </c>
      <c r="I211" s="35" t="s">
        <v>62</v>
      </c>
      <c r="J211" s="39"/>
      <c r="K211" s="38"/>
      <c r="L211" s="39"/>
      <c r="M211" s="39"/>
      <c r="N211" s="35" t="s">
        <v>17</v>
      </c>
      <c r="O211" s="39"/>
      <c r="P211" s="61"/>
      <c r="Q211" s="61"/>
      <c r="R211" s="61"/>
      <c r="S211" s="61"/>
      <c r="T211" s="61"/>
      <c r="U211" s="80"/>
      <c r="V211" s="80"/>
      <c r="W211" s="80"/>
    </row>
    <row r="212">
      <c r="A212" s="34">
        <v>45705.0</v>
      </c>
      <c r="B212" s="168">
        <v>45716.0</v>
      </c>
      <c r="C212" s="35">
        <v>240022.0</v>
      </c>
      <c r="D212" s="35" t="s">
        <v>42</v>
      </c>
      <c r="E212" s="34">
        <v>45627.0</v>
      </c>
      <c r="F212" s="36">
        <f t="shared" si="1"/>
        <v>2</v>
      </c>
      <c r="G212" s="34">
        <v>45677.0</v>
      </c>
      <c r="H212" s="36">
        <f t="shared" si="2"/>
        <v>1</v>
      </c>
      <c r="I212" s="35" t="s">
        <v>62</v>
      </c>
      <c r="J212" s="39"/>
      <c r="K212" s="38"/>
      <c r="L212" s="39"/>
      <c r="M212" s="39"/>
      <c r="N212" s="35" t="s">
        <v>17</v>
      </c>
      <c r="O212" s="39"/>
      <c r="P212" s="61"/>
      <c r="Q212" s="61"/>
      <c r="R212" s="61"/>
      <c r="S212" s="61"/>
      <c r="T212" s="61"/>
      <c r="U212" s="80"/>
      <c r="V212" s="80"/>
      <c r="W212" s="80"/>
    </row>
    <row r="213">
      <c r="A213" s="34">
        <v>45705.0</v>
      </c>
      <c r="B213" s="168">
        <v>45716.0</v>
      </c>
      <c r="C213" s="35">
        <v>242035.0</v>
      </c>
      <c r="D213" s="35" t="s">
        <v>42</v>
      </c>
      <c r="E213" s="34">
        <v>45658.0</v>
      </c>
      <c r="F213" s="36">
        <f t="shared" si="1"/>
        <v>1</v>
      </c>
      <c r="G213" s="34">
        <v>45695.0</v>
      </c>
      <c r="H213" s="36">
        <f t="shared" si="2"/>
        <v>0</v>
      </c>
      <c r="I213" s="35" t="s">
        <v>49</v>
      </c>
      <c r="J213" s="39"/>
      <c r="K213" s="38"/>
      <c r="L213" s="39"/>
      <c r="M213" s="39"/>
      <c r="N213" s="35" t="s">
        <v>17</v>
      </c>
      <c r="O213" s="39"/>
      <c r="P213" s="61"/>
      <c r="Q213" s="61"/>
      <c r="R213" s="61"/>
      <c r="S213" s="61"/>
      <c r="T213" s="61"/>
      <c r="U213" s="80"/>
      <c r="V213" s="80"/>
      <c r="W213" s="80"/>
    </row>
    <row r="214">
      <c r="A214" s="34">
        <v>45705.0</v>
      </c>
      <c r="B214" s="168">
        <v>45716.0</v>
      </c>
      <c r="C214" s="35">
        <v>133795.0</v>
      </c>
      <c r="D214" s="35" t="s">
        <v>48</v>
      </c>
      <c r="E214" s="34">
        <v>44652.0</v>
      </c>
      <c r="F214" s="36">
        <f t="shared" si="1"/>
        <v>34</v>
      </c>
      <c r="G214" s="34">
        <v>44735.0</v>
      </c>
      <c r="H214" s="36">
        <f t="shared" si="2"/>
        <v>32</v>
      </c>
      <c r="I214" s="35" t="s">
        <v>39</v>
      </c>
      <c r="J214" s="39"/>
      <c r="K214" s="38"/>
      <c r="L214" s="39"/>
      <c r="M214" s="39"/>
      <c r="N214" s="35" t="s">
        <v>17</v>
      </c>
      <c r="O214" s="39"/>
      <c r="P214" s="61"/>
      <c r="Q214" s="61"/>
      <c r="R214" s="61"/>
      <c r="S214" s="61"/>
      <c r="T214" s="61"/>
      <c r="U214" s="80"/>
      <c r="V214" s="80"/>
      <c r="W214" s="80"/>
    </row>
    <row r="215">
      <c r="A215" s="34">
        <v>45705.0</v>
      </c>
      <c r="B215" s="168">
        <v>45716.0</v>
      </c>
      <c r="C215" s="35">
        <v>225903.0</v>
      </c>
      <c r="D215" s="35" t="s">
        <v>48</v>
      </c>
      <c r="E215" s="34">
        <v>45505.0</v>
      </c>
      <c r="F215" s="36">
        <f t="shared" si="1"/>
        <v>6</v>
      </c>
      <c r="G215" s="34">
        <v>45528.0</v>
      </c>
      <c r="H215" s="36">
        <f t="shared" si="2"/>
        <v>6</v>
      </c>
      <c r="I215" s="35" t="s">
        <v>39</v>
      </c>
      <c r="J215" s="39"/>
      <c r="K215" s="38"/>
      <c r="L215" s="39"/>
      <c r="M215" s="39"/>
      <c r="N215" s="35" t="s">
        <v>17</v>
      </c>
      <c r="O215" s="39"/>
      <c r="P215" s="61"/>
      <c r="Q215" s="61"/>
      <c r="R215" s="61"/>
      <c r="S215" s="61"/>
      <c r="T215" s="61"/>
      <c r="U215" s="80"/>
      <c r="V215" s="80"/>
      <c r="W215" s="80"/>
    </row>
    <row r="216">
      <c r="A216" s="34">
        <v>45705.0</v>
      </c>
      <c r="B216" s="168">
        <v>45716.0</v>
      </c>
      <c r="C216" s="35">
        <v>175715.0</v>
      </c>
      <c r="D216" s="35" t="s">
        <v>48</v>
      </c>
      <c r="E216" s="34">
        <v>45078.0</v>
      </c>
      <c r="F216" s="36">
        <f t="shared" si="1"/>
        <v>20</v>
      </c>
      <c r="G216" s="34">
        <v>45099.0</v>
      </c>
      <c r="H216" s="36">
        <f t="shared" si="2"/>
        <v>20</v>
      </c>
      <c r="I216" s="35" t="s">
        <v>39</v>
      </c>
      <c r="J216" s="39"/>
      <c r="K216" s="38"/>
      <c r="L216" s="39"/>
      <c r="M216" s="39"/>
      <c r="N216" s="35" t="s">
        <v>17</v>
      </c>
      <c r="O216" s="39"/>
      <c r="P216" s="61"/>
      <c r="Q216" s="61"/>
      <c r="R216" s="61"/>
      <c r="S216" s="61"/>
      <c r="T216" s="61"/>
      <c r="U216" s="80"/>
      <c r="V216" s="80"/>
      <c r="W216" s="80"/>
    </row>
    <row r="217">
      <c r="A217" s="34">
        <v>45705.0</v>
      </c>
      <c r="B217" s="168">
        <v>45716.0</v>
      </c>
      <c r="C217" s="35">
        <v>182662.0</v>
      </c>
      <c r="D217" s="35" t="s">
        <v>48</v>
      </c>
      <c r="E217" s="34">
        <v>45108.0</v>
      </c>
      <c r="F217" s="36">
        <f t="shared" si="1"/>
        <v>19</v>
      </c>
      <c r="G217" s="34">
        <v>45159.0</v>
      </c>
      <c r="H217" s="36">
        <f t="shared" si="2"/>
        <v>18</v>
      </c>
      <c r="I217" s="35" t="s">
        <v>39</v>
      </c>
      <c r="J217" s="39"/>
      <c r="K217" s="38"/>
      <c r="L217" s="39"/>
      <c r="M217" s="39"/>
      <c r="N217" s="35" t="s">
        <v>17</v>
      </c>
      <c r="O217" s="39"/>
      <c r="P217" s="61"/>
      <c r="Q217" s="61"/>
      <c r="R217" s="61"/>
      <c r="S217" s="61"/>
      <c r="T217" s="61"/>
      <c r="U217" s="80"/>
      <c r="V217" s="80"/>
      <c r="W217" s="80"/>
    </row>
    <row r="218">
      <c r="A218" s="34">
        <v>45705.0</v>
      </c>
      <c r="B218" s="34">
        <v>45715.0</v>
      </c>
      <c r="C218" s="35">
        <v>174007.0</v>
      </c>
      <c r="D218" s="35" t="s">
        <v>48</v>
      </c>
      <c r="E218" s="34">
        <v>44682.0</v>
      </c>
      <c r="F218" s="36">
        <f t="shared" si="1"/>
        <v>33</v>
      </c>
      <c r="G218" s="37">
        <v>45215.0</v>
      </c>
      <c r="H218" s="36">
        <f t="shared" si="2"/>
        <v>16</v>
      </c>
      <c r="I218" s="35" t="s">
        <v>39</v>
      </c>
      <c r="J218" s="35">
        <v>510.0</v>
      </c>
      <c r="K218" s="38"/>
      <c r="L218" s="35" t="s">
        <v>68</v>
      </c>
      <c r="M218" s="34">
        <v>45715.0</v>
      </c>
      <c r="N218" s="35" t="s">
        <v>16</v>
      </c>
      <c r="O218" s="35"/>
      <c r="P218" s="61"/>
      <c r="Q218" s="61"/>
      <c r="R218" s="61"/>
      <c r="S218" s="61"/>
      <c r="T218" s="61"/>
      <c r="U218" s="80"/>
      <c r="V218" s="80"/>
      <c r="W218" s="80"/>
    </row>
    <row r="219">
      <c r="A219" s="34">
        <v>45705.0</v>
      </c>
      <c r="B219" s="168">
        <v>45716.0</v>
      </c>
      <c r="C219" s="35">
        <v>197880.0</v>
      </c>
      <c r="D219" s="35" t="s">
        <v>48</v>
      </c>
      <c r="E219" s="34">
        <v>45292.0</v>
      </c>
      <c r="F219" s="36">
        <f t="shared" si="1"/>
        <v>13</v>
      </c>
      <c r="G219" s="34">
        <v>45301.0</v>
      </c>
      <c r="H219" s="36">
        <f t="shared" si="2"/>
        <v>13</v>
      </c>
      <c r="I219" s="35" t="s">
        <v>39</v>
      </c>
      <c r="J219" s="39"/>
      <c r="K219" s="38"/>
      <c r="L219" s="39"/>
      <c r="M219" s="39"/>
      <c r="N219" s="35" t="s">
        <v>17</v>
      </c>
      <c r="O219" s="39"/>
      <c r="P219" s="61"/>
      <c r="Q219" s="61"/>
      <c r="R219" s="61"/>
      <c r="S219" s="61"/>
      <c r="T219" s="61"/>
      <c r="U219" s="80"/>
      <c r="V219" s="80"/>
      <c r="W219" s="80"/>
    </row>
    <row r="220">
      <c r="A220" s="34">
        <v>45705.0</v>
      </c>
      <c r="B220" s="168">
        <v>45716.0</v>
      </c>
      <c r="C220" s="35">
        <v>203255.0</v>
      </c>
      <c r="D220" s="35" t="s">
        <v>48</v>
      </c>
      <c r="E220" s="34">
        <v>45292.0</v>
      </c>
      <c r="F220" s="36">
        <f t="shared" si="1"/>
        <v>13</v>
      </c>
      <c r="G220" s="34">
        <v>45364.0</v>
      </c>
      <c r="H220" s="36">
        <f t="shared" si="2"/>
        <v>11</v>
      </c>
      <c r="I220" s="35" t="s">
        <v>39</v>
      </c>
      <c r="J220" s="39"/>
      <c r="K220" s="38"/>
      <c r="L220" s="39"/>
      <c r="M220" s="39"/>
      <c r="N220" s="35" t="s">
        <v>17</v>
      </c>
      <c r="O220" s="39"/>
      <c r="P220" s="61"/>
      <c r="Q220" s="61"/>
      <c r="R220" s="61"/>
      <c r="S220" s="61"/>
      <c r="T220" s="61"/>
      <c r="U220" s="80"/>
      <c r="V220" s="80"/>
      <c r="W220" s="80"/>
    </row>
    <row r="221">
      <c r="A221" s="34">
        <v>45705.0</v>
      </c>
      <c r="B221" s="168">
        <v>45716.0</v>
      </c>
      <c r="C221" s="35">
        <v>209357.0</v>
      </c>
      <c r="D221" s="35" t="s">
        <v>48</v>
      </c>
      <c r="E221" s="34">
        <v>45170.0</v>
      </c>
      <c r="F221" s="36">
        <f t="shared" si="1"/>
        <v>17</v>
      </c>
      <c r="G221" s="34">
        <v>45388.0</v>
      </c>
      <c r="H221" s="36">
        <f t="shared" si="2"/>
        <v>10</v>
      </c>
      <c r="I221" s="35" t="s">
        <v>49</v>
      </c>
      <c r="J221" s="39"/>
      <c r="K221" s="38"/>
      <c r="L221" s="39"/>
      <c r="M221" s="39"/>
      <c r="N221" s="35" t="s">
        <v>17</v>
      </c>
      <c r="O221" s="39"/>
      <c r="P221" s="61"/>
      <c r="Q221" s="61"/>
      <c r="R221" s="61"/>
      <c r="S221" s="61"/>
      <c r="T221" s="61"/>
      <c r="U221" s="80"/>
      <c r="V221" s="80"/>
      <c r="W221" s="80"/>
    </row>
    <row r="222">
      <c r="A222" s="34">
        <v>45705.0</v>
      </c>
      <c r="B222" s="168">
        <v>45716.0</v>
      </c>
      <c r="C222" s="35">
        <v>215078.0</v>
      </c>
      <c r="D222" s="35" t="s">
        <v>48</v>
      </c>
      <c r="E222" s="34">
        <v>45413.0</v>
      </c>
      <c r="F222" s="36">
        <f t="shared" si="1"/>
        <v>9</v>
      </c>
      <c r="G222" s="34">
        <v>45432.0</v>
      </c>
      <c r="H222" s="36">
        <f t="shared" si="2"/>
        <v>9</v>
      </c>
      <c r="I222" s="35" t="s">
        <v>62</v>
      </c>
      <c r="J222" s="39"/>
      <c r="K222" s="38"/>
      <c r="L222" s="39"/>
      <c r="M222" s="39"/>
      <c r="N222" s="35" t="s">
        <v>17</v>
      </c>
      <c r="O222" s="39"/>
      <c r="P222" s="61"/>
      <c r="Q222" s="61"/>
      <c r="R222" s="61"/>
      <c r="S222" s="61"/>
      <c r="T222" s="61"/>
      <c r="U222" s="80"/>
      <c r="V222" s="80"/>
      <c r="W222" s="80"/>
    </row>
    <row r="223">
      <c r="A223" s="34">
        <v>45705.0</v>
      </c>
      <c r="B223" s="34">
        <v>45702.0</v>
      </c>
      <c r="C223" s="35">
        <v>204584.0</v>
      </c>
      <c r="D223" s="35" t="s">
        <v>48</v>
      </c>
      <c r="E223" s="34">
        <v>45323.0</v>
      </c>
      <c r="F223" s="36">
        <f t="shared" si="1"/>
        <v>12</v>
      </c>
      <c r="G223" s="34">
        <v>45355.0</v>
      </c>
      <c r="H223" s="36">
        <f t="shared" si="2"/>
        <v>11</v>
      </c>
      <c r="I223" s="35" t="s">
        <v>49</v>
      </c>
      <c r="J223" s="35" t="s">
        <v>107</v>
      </c>
      <c r="K223" s="38"/>
      <c r="L223" s="39"/>
      <c r="M223" s="34">
        <v>45702.0</v>
      </c>
      <c r="N223" s="35" t="s">
        <v>21</v>
      </c>
      <c r="O223" s="39"/>
      <c r="P223" s="61"/>
      <c r="Q223" s="61"/>
      <c r="R223" s="61"/>
      <c r="S223" s="61"/>
      <c r="T223" s="61"/>
      <c r="U223" s="80"/>
      <c r="V223" s="80"/>
      <c r="W223" s="80"/>
    </row>
    <row r="224">
      <c r="A224" s="34">
        <v>45705.0</v>
      </c>
      <c r="B224" s="168">
        <v>45716.0</v>
      </c>
      <c r="C224" s="35">
        <v>221607.0</v>
      </c>
      <c r="D224" s="35" t="s">
        <v>48</v>
      </c>
      <c r="E224" s="34">
        <v>45352.0</v>
      </c>
      <c r="F224" s="36">
        <f t="shared" si="1"/>
        <v>11</v>
      </c>
      <c r="G224" s="34">
        <v>45489.0</v>
      </c>
      <c r="H224" s="36">
        <f t="shared" si="2"/>
        <v>7</v>
      </c>
      <c r="I224" s="35" t="s">
        <v>49</v>
      </c>
      <c r="J224" s="39"/>
      <c r="K224" s="38"/>
      <c r="L224" s="39"/>
      <c r="M224" s="39"/>
      <c r="N224" s="35" t="s">
        <v>17</v>
      </c>
      <c r="O224" s="39"/>
      <c r="P224" s="61"/>
      <c r="Q224" s="61"/>
      <c r="R224" s="61"/>
      <c r="S224" s="61"/>
      <c r="T224" s="61"/>
      <c r="U224" s="80"/>
      <c r="V224" s="80"/>
      <c r="W224" s="80"/>
    </row>
    <row r="225">
      <c r="A225" s="34">
        <v>45705.0</v>
      </c>
      <c r="B225" s="168">
        <v>45716.0</v>
      </c>
      <c r="C225" s="35">
        <v>224202.0</v>
      </c>
      <c r="D225" s="35" t="s">
        <v>48</v>
      </c>
      <c r="E225" s="34">
        <v>45505.0</v>
      </c>
      <c r="F225" s="36">
        <f t="shared" si="1"/>
        <v>6</v>
      </c>
      <c r="G225" s="34">
        <v>45514.0</v>
      </c>
      <c r="H225" s="36">
        <f t="shared" si="2"/>
        <v>6</v>
      </c>
      <c r="I225" s="35" t="s">
        <v>39</v>
      </c>
      <c r="J225" s="39"/>
      <c r="K225" s="38"/>
      <c r="L225" s="39"/>
      <c r="M225" s="39"/>
      <c r="N225" s="35" t="s">
        <v>17</v>
      </c>
      <c r="O225" s="39"/>
      <c r="P225" s="61"/>
      <c r="Q225" s="61"/>
      <c r="R225" s="61"/>
      <c r="S225" s="61"/>
      <c r="T225" s="61"/>
      <c r="U225" s="80"/>
      <c r="V225" s="80"/>
      <c r="W225" s="80"/>
    </row>
    <row r="226">
      <c r="A226" s="34">
        <v>45705.0</v>
      </c>
      <c r="B226" s="168">
        <v>45716.0</v>
      </c>
      <c r="C226" s="35">
        <v>223840.0</v>
      </c>
      <c r="D226" s="35" t="s">
        <v>48</v>
      </c>
      <c r="E226" s="34">
        <v>45505.0</v>
      </c>
      <c r="F226" s="36">
        <f t="shared" si="1"/>
        <v>6</v>
      </c>
      <c r="G226" s="34">
        <v>45542.0</v>
      </c>
      <c r="H226" s="36">
        <f t="shared" si="2"/>
        <v>5</v>
      </c>
      <c r="I226" s="35" t="s">
        <v>39</v>
      </c>
      <c r="J226" s="39"/>
      <c r="K226" s="38"/>
      <c r="L226" s="39"/>
      <c r="M226" s="39"/>
      <c r="N226" s="35" t="s">
        <v>17</v>
      </c>
      <c r="O226" s="39"/>
      <c r="P226" s="61"/>
      <c r="Q226" s="61"/>
      <c r="R226" s="61"/>
      <c r="S226" s="61"/>
      <c r="T226" s="61"/>
      <c r="U226" s="80"/>
      <c r="V226" s="80"/>
      <c r="W226" s="80"/>
    </row>
    <row r="227">
      <c r="A227" s="34">
        <v>45705.0</v>
      </c>
      <c r="B227" s="168">
        <v>45716.0</v>
      </c>
      <c r="C227" s="35">
        <v>229200.0</v>
      </c>
      <c r="D227" s="35" t="s">
        <v>48</v>
      </c>
      <c r="E227" s="34">
        <v>45383.0</v>
      </c>
      <c r="F227" s="36">
        <f t="shared" si="1"/>
        <v>10</v>
      </c>
      <c r="G227" s="34">
        <v>45573.0</v>
      </c>
      <c r="H227" s="36">
        <f t="shared" si="2"/>
        <v>4</v>
      </c>
      <c r="I227" s="35" t="s">
        <v>39</v>
      </c>
      <c r="J227" s="39"/>
      <c r="K227" s="38"/>
      <c r="L227" s="39"/>
      <c r="M227" s="39"/>
      <c r="N227" s="35" t="s">
        <v>17</v>
      </c>
      <c r="O227" s="39"/>
      <c r="P227" s="61"/>
      <c r="Q227" s="61"/>
      <c r="R227" s="61"/>
      <c r="S227" s="61"/>
      <c r="T227" s="61"/>
      <c r="U227" s="80"/>
      <c r="V227" s="80"/>
      <c r="W227" s="80"/>
    </row>
    <row r="228">
      <c r="A228" s="34">
        <v>45705.0</v>
      </c>
      <c r="B228" s="168">
        <v>45716.0</v>
      </c>
      <c r="C228" s="35">
        <v>230990.0</v>
      </c>
      <c r="D228" s="35" t="s">
        <v>48</v>
      </c>
      <c r="E228" s="34">
        <v>45566.0</v>
      </c>
      <c r="F228" s="36">
        <f t="shared" si="1"/>
        <v>4</v>
      </c>
      <c r="G228" s="37">
        <v>45590.0</v>
      </c>
      <c r="H228" s="36">
        <f t="shared" si="2"/>
        <v>4</v>
      </c>
      <c r="I228" s="35" t="s">
        <v>62</v>
      </c>
      <c r="J228" s="39"/>
      <c r="K228" s="38"/>
      <c r="L228" s="39"/>
      <c r="M228" s="39"/>
      <c r="N228" s="35" t="s">
        <v>17</v>
      </c>
      <c r="O228" s="39"/>
      <c r="P228" s="61"/>
      <c r="Q228" s="61"/>
      <c r="R228" s="61"/>
      <c r="S228" s="61"/>
      <c r="T228" s="61"/>
      <c r="U228" s="80"/>
      <c r="V228" s="80"/>
      <c r="W228" s="80"/>
    </row>
    <row r="229">
      <c r="A229" s="34">
        <v>45705.0</v>
      </c>
      <c r="B229" s="168">
        <v>45716.0</v>
      </c>
      <c r="C229" s="35">
        <v>234340.0</v>
      </c>
      <c r="D229" s="35" t="s">
        <v>48</v>
      </c>
      <c r="E229" s="34">
        <v>45505.0</v>
      </c>
      <c r="F229" s="36">
        <f t="shared" si="1"/>
        <v>6</v>
      </c>
      <c r="G229" s="37">
        <v>45610.0</v>
      </c>
      <c r="H229" s="36">
        <f t="shared" si="2"/>
        <v>3</v>
      </c>
      <c r="I229" s="35" t="s">
        <v>39</v>
      </c>
      <c r="J229" s="39"/>
      <c r="K229" s="38"/>
      <c r="L229" s="39"/>
      <c r="M229" s="39"/>
      <c r="N229" s="35" t="s">
        <v>17</v>
      </c>
      <c r="O229" s="39"/>
      <c r="P229" s="61"/>
      <c r="Q229" s="61"/>
      <c r="R229" s="61"/>
      <c r="S229" s="61"/>
      <c r="T229" s="61"/>
      <c r="U229" s="80"/>
      <c r="V229" s="80"/>
      <c r="W229" s="80"/>
    </row>
    <row r="230">
      <c r="A230" s="34">
        <v>45705.0</v>
      </c>
      <c r="B230" s="168">
        <v>45716.0</v>
      </c>
      <c r="C230" s="35">
        <v>232121.0</v>
      </c>
      <c r="D230" s="35" t="s">
        <v>48</v>
      </c>
      <c r="E230" s="34">
        <v>45566.0</v>
      </c>
      <c r="F230" s="36">
        <f t="shared" si="1"/>
        <v>4</v>
      </c>
      <c r="G230" s="34">
        <v>45630.0</v>
      </c>
      <c r="H230" s="36">
        <f t="shared" si="2"/>
        <v>2</v>
      </c>
      <c r="I230" s="35" t="s">
        <v>39</v>
      </c>
      <c r="J230" s="39"/>
      <c r="K230" s="38"/>
      <c r="L230" s="39"/>
      <c r="M230" s="39"/>
      <c r="N230" s="35" t="s">
        <v>17</v>
      </c>
      <c r="O230" s="39"/>
      <c r="P230" s="61"/>
      <c r="Q230" s="61"/>
      <c r="R230" s="61"/>
      <c r="S230" s="61"/>
      <c r="T230" s="61"/>
      <c r="U230" s="80"/>
      <c r="V230" s="80"/>
      <c r="W230" s="80"/>
    </row>
    <row r="231">
      <c r="A231" s="34">
        <v>45705.0</v>
      </c>
      <c r="B231" s="168">
        <v>45716.0</v>
      </c>
      <c r="C231" s="35">
        <v>237030.0</v>
      </c>
      <c r="D231" s="35" t="s">
        <v>48</v>
      </c>
      <c r="E231" s="34">
        <v>45627.0</v>
      </c>
      <c r="F231" s="36">
        <f t="shared" si="1"/>
        <v>2</v>
      </c>
      <c r="G231" s="37">
        <v>45639.0</v>
      </c>
      <c r="H231" s="36">
        <f t="shared" si="2"/>
        <v>2</v>
      </c>
      <c r="I231" s="35" t="s">
        <v>62</v>
      </c>
      <c r="J231" s="39"/>
      <c r="K231" s="38"/>
      <c r="L231" s="39"/>
      <c r="M231" s="39"/>
      <c r="N231" s="35" t="s">
        <v>17</v>
      </c>
      <c r="O231" s="39"/>
      <c r="P231" s="61"/>
      <c r="Q231" s="61"/>
      <c r="R231" s="61"/>
      <c r="S231" s="61"/>
      <c r="T231" s="61"/>
      <c r="U231" s="80"/>
      <c r="V231" s="80"/>
      <c r="W231" s="80"/>
    </row>
    <row r="232">
      <c r="A232" s="34">
        <v>45705.0</v>
      </c>
      <c r="B232" s="168">
        <v>45716.0</v>
      </c>
      <c r="C232" s="35">
        <v>224347.0</v>
      </c>
      <c r="D232" s="35" t="s">
        <v>48</v>
      </c>
      <c r="E232" s="34">
        <v>45627.0</v>
      </c>
      <c r="F232" s="36">
        <f t="shared" si="1"/>
        <v>2</v>
      </c>
      <c r="G232" s="34">
        <v>45664.0</v>
      </c>
      <c r="H232" s="36">
        <f t="shared" si="2"/>
        <v>1</v>
      </c>
      <c r="I232" s="35" t="s">
        <v>62</v>
      </c>
      <c r="J232" s="39"/>
      <c r="K232" s="38"/>
      <c r="L232" s="39"/>
      <c r="M232" s="39"/>
      <c r="N232" s="35" t="s">
        <v>17</v>
      </c>
      <c r="O232" s="39"/>
      <c r="P232" s="61"/>
      <c r="Q232" s="61"/>
      <c r="R232" s="61"/>
      <c r="S232" s="61"/>
      <c r="T232" s="61"/>
      <c r="U232" s="80"/>
      <c r="V232" s="80"/>
      <c r="W232" s="80"/>
    </row>
    <row r="233">
      <c r="A233" s="34">
        <v>45705.0</v>
      </c>
      <c r="B233" s="168">
        <v>45716.0</v>
      </c>
      <c r="C233" s="35">
        <v>239328.0</v>
      </c>
      <c r="D233" s="35" t="s">
        <v>48</v>
      </c>
      <c r="E233" s="34">
        <v>45627.0</v>
      </c>
      <c r="F233" s="36">
        <f t="shared" si="1"/>
        <v>2</v>
      </c>
      <c r="G233" s="34">
        <v>45674.0</v>
      </c>
      <c r="H233" s="36">
        <f t="shared" si="2"/>
        <v>1</v>
      </c>
      <c r="I233" s="35" t="s">
        <v>43</v>
      </c>
      <c r="J233" s="39"/>
      <c r="K233" s="38"/>
      <c r="L233" s="39"/>
      <c r="M233" s="39"/>
      <c r="N233" s="35" t="s">
        <v>17</v>
      </c>
      <c r="O233" s="39"/>
      <c r="P233" s="61"/>
      <c r="Q233" s="61"/>
      <c r="R233" s="61"/>
      <c r="S233" s="61"/>
      <c r="T233" s="61"/>
      <c r="U233" s="80"/>
      <c r="V233" s="80"/>
      <c r="W233" s="80"/>
    </row>
    <row r="234">
      <c r="A234" s="34">
        <v>45705.0</v>
      </c>
      <c r="B234" s="168">
        <v>45716.0</v>
      </c>
      <c r="C234" s="35">
        <v>240170.0</v>
      </c>
      <c r="D234" s="35" t="s">
        <v>48</v>
      </c>
      <c r="E234" s="34">
        <v>45627.0</v>
      </c>
      <c r="F234" s="36">
        <f t="shared" si="1"/>
        <v>2</v>
      </c>
      <c r="G234" s="34">
        <v>45678.0</v>
      </c>
      <c r="H234" s="36">
        <f t="shared" si="2"/>
        <v>1</v>
      </c>
      <c r="I234" s="35" t="s">
        <v>39</v>
      </c>
      <c r="J234" s="39"/>
      <c r="K234" s="38"/>
      <c r="L234" s="39"/>
      <c r="M234" s="39"/>
      <c r="N234" s="35" t="s">
        <v>17</v>
      </c>
      <c r="O234" s="39"/>
      <c r="P234" s="61"/>
      <c r="Q234" s="61"/>
      <c r="R234" s="61"/>
      <c r="S234" s="61"/>
      <c r="T234" s="61"/>
      <c r="U234" s="80"/>
      <c r="V234" s="80"/>
      <c r="W234" s="80"/>
    </row>
    <row r="235">
      <c r="A235" s="34">
        <v>45705.0</v>
      </c>
      <c r="B235" s="168">
        <v>45716.0</v>
      </c>
      <c r="C235" s="35">
        <v>241568.0</v>
      </c>
      <c r="D235" s="35" t="s">
        <v>48</v>
      </c>
      <c r="E235" s="34">
        <v>45627.0</v>
      </c>
      <c r="F235" s="36">
        <f t="shared" si="1"/>
        <v>2</v>
      </c>
      <c r="G235" s="34">
        <v>45691.0</v>
      </c>
      <c r="H235" s="36">
        <f t="shared" si="2"/>
        <v>0</v>
      </c>
      <c r="I235" s="35" t="s">
        <v>39</v>
      </c>
      <c r="J235" s="39"/>
      <c r="K235" s="38"/>
      <c r="L235" s="39"/>
      <c r="M235" s="39"/>
      <c r="N235" s="35" t="s">
        <v>17</v>
      </c>
      <c r="O235" s="39"/>
      <c r="P235" s="61"/>
      <c r="Q235" s="61"/>
      <c r="R235" s="61"/>
      <c r="S235" s="61"/>
      <c r="T235" s="61"/>
      <c r="U235" s="80"/>
      <c r="V235" s="80"/>
      <c r="W235" s="80"/>
    </row>
    <row r="236">
      <c r="A236" s="34">
        <v>45705.0</v>
      </c>
      <c r="B236" s="34">
        <v>45715.0</v>
      </c>
      <c r="C236" s="35">
        <v>242461.0</v>
      </c>
      <c r="D236" s="35" t="s">
        <v>48</v>
      </c>
      <c r="E236" s="34">
        <v>45627.0</v>
      </c>
      <c r="F236" s="36">
        <f t="shared" si="1"/>
        <v>2</v>
      </c>
      <c r="G236" s="34">
        <v>45698.0</v>
      </c>
      <c r="H236" s="36">
        <f t="shared" si="2"/>
        <v>0</v>
      </c>
      <c r="I236" s="35" t="s">
        <v>46</v>
      </c>
      <c r="J236" s="35">
        <v>401.0</v>
      </c>
      <c r="K236" s="48" t="s">
        <v>207</v>
      </c>
      <c r="L236" s="35" t="s">
        <v>54</v>
      </c>
      <c r="M236" s="34">
        <v>45715.0</v>
      </c>
      <c r="N236" s="35" t="s">
        <v>15</v>
      </c>
      <c r="O236" s="35" t="s">
        <v>151</v>
      </c>
      <c r="P236" s="61"/>
      <c r="Q236" s="61"/>
      <c r="R236" s="61"/>
      <c r="S236" s="61"/>
      <c r="T236" s="61"/>
      <c r="U236" s="80"/>
      <c r="V236" s="80"/>
      <c r="W236" s="80"/>
    </row>
    <row r="237">
      <c r="A237" s="34">
        <v>45705.0</v>
      </c>
      <c r="B237" s="168">
        <v>45716.0</v>
      </c>
      <c r="C237" s="35">
        <v>216754.0</v>
      </c>
      <c r="D237" s="35" t="s">
        <v>240</v>
      </c>
      <c r="E237" s="34">
        <v>45413.0</v>
      </c>
      <c r="F237" s="36">
        <f t="shared" si="1"/>
        <v>9</v>
      </c>
      <c r="G237" s="34">
        <v>45450.0</v>
      </c>
      <c r="H237" s="36">
        <f t="shared" si="2"/>
        <v>8</v>
      </c>
      <c r="I237" s="35" t="s">
        <v>46</v>
      </c>
      <c r="J237" s="35">
        <v>434.0</v>
      </c>
      <c r="K237" s="38"/>
      <c r="L237" s="39"/>
      <c r="M237" s="39"/>
      <c r="N237" s="35" t="s">
        <v>17</v>
      </c>
      <c r="O237" s="39"/>
      <c r="P237" s="61"/>
      <c r="Q237" s="61"/>
      <c r="R237" s="61"/>
      <c r="S237" s="61"/>
      <c r="T237" s="61"/>
      <c r="U237" s="80"/>
      <c r="V237" s="80"/>
      <c r="W237" s="80"/>
    </row>
    <row r="238">
      <c r="A238" s="34">
        <v>45705.0</v>
      </c>
      <c r="B238" s="168">
        <v>45716.0</v>
      </c>
      <c r="C238" s="35">
        <v>177359.0</v>
      </c>
      <c r="D238" s="35" t="s">
        <v>240</v>
      </c>
      <c r="E238" s="34">
        <v>45047.0</v>
      </c>
      <c r="F238" s="36">
        <f t="shared" si="1"/>
        <v>21</v>
      </c>
      <c r="G238" s="34">
        <v>45115.0</v>
      </c>
      <c r="H238" s="36">
        <f t="shared" si="2"/>
        <v>19</v>
      </c>
      <c r="I238" s="35" t="s">
        <v>46</v>
      </c>
      <c r="J238" s="35">
        <v>406.0</v>
      </c>
      <c r="K238" s="38"/>
      <c r="L238" s="39"/>
      <c r="M238" s="39"/>
      <c r="N238" s="35" t="s">
        <v>17</v>
      </c>
      <c r="O238" s="39"/>
      <c r="P238" s="61"/>
      <c r="Q238" s="61"/>
      <c r="R238" s="61"/>
      <c r="S238" s="61"/>
      <c r="T238" s="61"/>
      <c r="U238" s="80"/>
      <c r="V238" s="80"/>
      <c r="W238" s="80"/>
    </row>
    <row r="239">
      <c r="A239" s="34">
        <v>45705.0</v>
      </c>
      <c r="B239" s="168">
        <v>45716.0</v>
      </c>
      <c r="C239" s="35">
        <v>195896.0</v>
      </c>
      <c r="D239" s="35" t="s">
        <v>240</v>
      </c>
      <c r="E239" s="34">
        <v>45261.0</v>
      </c>
      <c r="F239" s="36">
        <f t="shared" si="1"/>
        <v>14</v>
      </c>
      <c r="G239" s="34">
        <v>45317.0</v>
      </c>
      <c r="H239" s="36">
        <f t="shared" si="2"/>
        <v>13</v>
      </c>
      <c r="I239" s="35" t="s">
        <v>62</v>
      </c>
      <c r="J239" s="39"/>
      <c r="K239" s="38"/>
      <c r="L239" s="39"/>
      <c r="M239" s="39"/>
      <c r="N239" s="35" t="s">
        <v>17</v>
      </c>
      <c r="O239" s="39"/>
      <c r="P239" s="61"/>
      <c r="Q239" s="61"/>
      <c r="R239" s="61"/>
      <c r="S239" s="61"/>
      <c r="T239" s="61"/>
      <c r="U239" s="80"/>
      <c r="V239" s="80"/>
      <c r="W239" s="80"/>
    </row>
    <row r="240">
      <c r="A240" s="34">
        <v>45705.0</v>
      </c>
      <c r="B240" s="168">
        <v>45716.0</v>
      </c>
      <c r="C240" s="35">
        <v>203291.0</v>
      </c>
      <c r="D240" s="35" t="s">
        <v>240</v>
      </c>
      <c r="E240" s="34">
        <v>45323.0</v>
      </c>
      <c r="F240" s="36">
        <f t="shared" si="1"/>
        <v>12</v>
      </c>
      <c r="G240" s="34">
        <v>45355.0</v>
      </c>
      <c r="H240" s="36">
        <f t="shared" si="2"/>
        <v>11</v>
      </c>
      <c r="I240" s="35" t="s">
        <v>62</v>
      </c>
      <c r="J240" s="39"/>
      <c r="K240" s="38"/>
      <c r="L240" s="39"/>
      <c r="M240" s="39"/>
      <c r="N240" s="35" t="s">
        <v>17</v>
      </c>
      <c r="O240" s="39"/>
      <c r="P240" s="61"/>
      <c r="Q240" s="61"/>
      <c r="R240" s="61"/>
      <c r="S240" s="61"/>
      <c r="T240" s="61"/>
      <c r="U240" s="80"/>
      <c r="V240" s="80"/>
      <c r="W240" s="80"/>
    </row>
    <row r="241">
      <c r="A241" s="34">
        <v>45705.0</v>
      </c>
      <c r="B241" s="168">
        <v>45716.0</v>
      </c>
      <c r="C241" s="35">
        <v>219004.0</v>
      </c>
      <c r="D241" s="35" t="s">
        <v>240</v>
      </c>
      <c r="E241" s="34">
        <v>45444.0</v>
      </c>
      <c r="F241" s="36">
        <f t="shared" si="1"/>
        <v>8</v>
      </c>
      <c r="G241" s="34">
        <v>45474.0</v>
      </c>
      <c r="H241" s="36">
        <f t="shared" si="2"/>
        <v>7</v>
      </c>
      <c r="I241" s="35" t="s">
        <v>62</v>
      </c>
      <c r="J241" s="39"/>
      <c r="K241" s="38"/>
      <c r="L241" s="39"/>
      <c r="M241" s="39"/>
      <c r="N241" s="35" t="s">
        <v>17</v>
      </c>
      <c r="O241" s="39"/>
      <c r="P241" s="61"/>
      <c r="Q241" s="61"/>
      <c r="R241" s="61"/>
      <c r="S241" s="61"/>
      <c r="T241" s="61"/>
      <c r="U241" s="80"/>
      <c r="V241" s="80"/>
      <c r="W241" s="80"/>
    </row>
    <row r="242">
      <c r="A242" s="34">
        <v>45705.0</v>
      </c>
      <c r="B242" s="168">
        <v>45716.0</v>
      </c>
      <c r="C242" s="35">
        <v>222910.0</v>
      </c>
      <c r="D242" s="35" t="s">
        <v>240</v>
      </c>
      <c r="E242" s="34">
        <v>45474.0</v>
      </c>
      <c r="F242" s="36">
        <f t="shared" si="1"/>
        <v>7</v>
      </c>
      <c r="G242" s="34">
        <v>45500.0</v>
      </c>
      <c r="H242" s="36">
        <f t="shared" si="2"/>
        <v>7</v>
      </c>
      <c r="I242" s="35" t="s">
        <v>49</v>
      </c>
      <c r="J242" s="39"/>
      <c r="K242" s="38"/>
      <c r="L242" s="39"/>
      <c r="M242" s="39"/>
      <c r="N242" s="35" t="s">
        <v>17</v>
      </c>
      <c r="O242" s="39"/>
      <c r="P242" s="61"/>
      <c r="Q242" s="61"/>
      <c r="R242" s="61"/>
      <c r="S242" s="61"/>
      <c r="T242" s="61"/>
      <c r="U242" s="80"/>
      <c r="V242" s="80"/>
      <c r="W242" s="80"/>
    </row>
    <row r="243">
      <c r="A243" s="34">
        <v>45705.0</v>
      </c>
      <c r="B243" s="34">
        <v>45715.0</v>
      </c>
      <c r="C243" s="35">
        <v>230712.0</v>
      </c>
      <c r="D243" s="35" t="s">
        <v>240</v>
      </c>
      <c r="E243" s="34">
        <v>45536.0</v>
      </c>
      <c r="F243" s="36">
        <f t="shared" si="1"/>
        <v>5</v>
      </c>
      <c r="G243" s="37">
        <v>45575.0</v>
      </c>
      <c r="H243" s="36">
        <f t="shared" si="2"/>
        <v>4</v>
      </c>
      <c r="I243" s="35" t="s">
        <v>46</v>
      </c>
      <c r="J243" s="35">
        <v>401.0</v>
      </c>
      <c r="K243" s="48">
        <v>19000.0</v>
      </c>
      <c r="L243" s="35" t="s">
        <v>54</v>
      </c>
      <c r="M243" s="34">
        <v>45715.0</v>
      </c>
      <c r="N243" s="35" t="s">
        <v>15</v>
      </c>
      <c r="O243" s="35" t="s">
        <v>151</v>
      </c>
      <c r="P243" s="61"/>
      <c r="Q243" s="61"/>
      <c r="R243" s="61"/>
      <c r="S243" s="61"/>
      <c r="T243" s="61"/>
      <c r="U243" s="80"/>
      <c r="V243" s="80"/>
      <c r="W243" s="80"/>
    </row>
    <row r="244">
      <c r="A244" s="34">
        <v>45705.0</v>
      </c>
      <c r="B244" s="168">
        <v>45716.0</v>
      </c>
      <c r="C244" s="35">
        <v>231566.0</v>
      </c>
      <c r="D244" s="35" t="s">
        <v>240</v>
      </c>
      <c r="E244" s="34">
        <v>45566.0</v>
      </c>
      <c r="F244" s="36">
        <f t="shared" si="1"/>
        <v>4</v>
      </c>
      <c r="G244" s="37">
        <v>45583.0</v>
      </c>
      <c r="H244" s="36">
        <f t="shared" si="2"/>
        <v>4</v>
      </c>
      <c r="I244" s="35" t="s">
        <v>46</v>
      </c>
      <c r="J244" s="35" t="s">
        <v>404</v>
      </c>
      <c r="K244" s="38"/>
      <c r="L244" s="39"/>
      <c r="M244" s="39"/>
      <c r="N244" s="35" t="s">
        <v>17</v>
      </c>
      <c r="O244" s="39"/>
      <c r="P244" s="61"/>
      <c r="Q244" s="61"/>
      <c r="R244" s="61"/>
      <c r="S244" s="61"/>
      <c r="T244" s="61"/>
      <c r="U244" s="80"/>
      <c r="V244" s="80"/>
      <c r="W244" s="80"/>
    </row>
    <row r="245">
      <c r="A245" s="34">
        <v>45705.0</v>
      </c>
      <c r="B245" s="168">
        <v>45716.0</v>
      </c>
      <c r="C245" s="35">
        <v>234898.0</v>
      </c>
      <c r="D245" s="35" t="s">
        <v>240</v>
      </c>
      <c r="E245" s="34">
        <v>45566.0</v>
      </c>
      <c r="F245" s="36">
        <f t="shared" si="1"/>
        <v>4</v>
      </c>
      <c r="G245" s="37">
        <v>45618.0</v>
      </c>
      <c r="H245" s="36">
        <f t="shared" si="2"/>
        <v>3</v>
      </c>
      <c r="I245" s="35" t="s">
        <v>49</v>
      </c>
      <c r="J245" s="39"/>
      <c r="K245" s="38"/>
      <c r="L245" s="39"/>
      <c r="M245" s="39"/>
      <c r="N245" s="35" t="s">
        <v>17</v>
      </c>
      <c r="O245" s="39"/>
      <c r="P245" s="61"/>
      <c r="Q245" s="61"/>
      <c r="R245" s="61"/>
      <c r="S245" s="61"/>
      <c r="T245" s="61"/>
      <c r="U245" s="80"/>
      <c r="V245" s="80"/>
      <c r="W245" s="80"/>
    </row>
    <row r="246">
      <c r="A246" s="34">
        <v>45705.0</v>
      </c>
      <c r="B246" s="168">
        <v>45716.0</v>
      </c>
      <c r="C246" s="35">
        <v>199953.0</v>
      </c>
      <c r="D246" s="35" t="s">
        <v>59</v>
      </c>
      <c r="E246" s="34">
        <v>45292.0</v>
      </c>
      <c r="F246" s="36">
        <f t="shared" si="1"/>
        <v>13</v>
      </c>
      <c r="G246" s="34">
        <v>45332.0</v>
      </c>
      <c r="H246" s="36">
        <f t="shared" si="2"/>
        <v>12</v>
      </c>
      <c r="I246" s="35" t="s">
        <v>265</v>
      </c>
      <c r="J246" s="39"/>
      <c r="K246" s="38"/>
      <c r="L246" s="39"/>
      <c r="M246" s="39"/>
      <c r="N246" s="35" t="s">
        <v>17</v>
      </c>
      <c r="O246" s="39"/>
      <c r="P246" s="61"/>
      <c r="Q246" s="61"/>
      <c r="R246" s="61"/>
      <c r="S246" s="61"/>
      <c r="T246" s="61"/>
      <c r="U246" s="80"/>
      <c r="V246" s="80"/>
      <c r="W246" s="80"/>
    </row>
    <row r="247">
      <c r="A247" s="34">
        <v>45705.0</v>
      </c>
      <c r="B247" s="168">
        <v>45716.0</v>
      </c>
      <c r="C247" s="35">
        <v>211177.0</v>
      </c>
      <c r="D247" s="35" t="s">
        <v>59</v>
      </c>
      <c r="E247" s="34">
        <v>45383.0</v>
      </c>
      <c r="F247" s="36">
        <f t="shared" si="1"/>
        <v>10</v>
      </c>
      <c r="G247" s="34">
        <v>45449.0</v>
      </c>
      <c r="H247" s="36">
        <f t="shared" si="2"/>
        <v>8</v>
      </c>
      <c r="I247" s="35" t="s">
        <v>62</v>
      </c>
      <c r="J247" s="39"/>
      <c r="K247" s="38"/>
      <c r="L247" s="39"/>
      <c r="M247" s="39"/>
      <c r="N247" s="35" t="s">
        <v>17</v>
      </c>
      <c r="O247" s="39"/>
      <c r="P247" s="61"/>
      <c r="Q247" s="61"/>
      <c r="R247" s="61"/>
      <c r="S247" s="61"/>
      <c r="T247" s="61"/>
      <c r="U247" s="80"/>
      <c r="V247" s="80"/>
      <c r="W247" s="80"/>
    </row>
    <row r="248">
      <c r="A248" s="34">
        <v>45705.0</v>
      </c>
      <c r="B248" s="168">
        <v>45716.0</v>
      </c>
      <c r="C248" s="35">
        <v>229582.0</v>
      </c>
      <c r="D248" s="35" t="s">
        <v>59</v>
      </c>
      <c r="E248" s="34">
        <v>45474.0</v>
      </c>
      <c r="F248" s="36">
        <f t="shared" si="1"/>
        <v>7</v>
      </c>
      <c r="G248" s="34">
        <v>45567.0</v>
      </c>
      <c r="H248" s="36">
        <f t="shared" si="2"/>
        <v>4</v>
      </c>
      <c r="I248" s="35" t="s">
        <v>49</v>
      </c>
      <c r="J248" s="39"/>
      <c r="K248" s="38"/>
      <c r="L248" s="39"/>
      <c r="M248" s="39"/>
      <c r="N248" s="35" t="s">
        <v>17</v>
      </c>
      <c r="O248" s="39"/>
      <c r="P248" s="61"/>
      <c r="Q248" s="61"/>
      <c r="R248" s="61"/>
      <c r="S248" s="61"/>
      <c r="T248" s="61"/>
      <c r="U248" s="80"/>
      <c r="V248" s="80"/>
      <c r="W248" s="80"/>
    </row>
    <row r="249">
      <c r="A249" s="34">
        <v>45705.0</v>
      </c>
      <c r="B249" s="168">
        <v>45716.0</v>
      </c>
      <c r="C249" s="35">
        <v>238270.0</v>
      </c>
      <c r="D249" s="35" t="s">
        <v>59</v>
      </c>
      <c r="E249" s="34">
        <v>45474.0</v>
      </c>
      <c r="F249" s="36">
        <f t="shared" si="1"/>
        <v>7</v>
      </c>
      <c r="G249" s="34">
        <v>45664.0</v>
      </c>
      <c r="H249" s="36">
        <f t="shared" si="2"/>
        <v>1</v>
      </c>
      <c r="I249" s="35" t="s">
        <v>62</v>
      </c>
      <c r="J249" s="39"/>
      <c r="K249" s="38"/>
      <c r="L249" s="39"/>
      <c r="M249" s="39"/>
      <c r="N249" s="35" t="s">
        <v>17</v>
      </c>
      <c r="O249" s="39"/>
      <c r="P249" s="61"/>
      <c r="Q249" s="61"/>
      <c r="R249" s="61"/>
      <c r="S249" s="61"/>
      <c r="T249" s="61"/>
      <c r="U249" s="80"/>
      <c r="V249" s="80"/>
      <c r="W249" s="80"/>
    </row>
    <row r="250">
      <c r="A250" s="34">
        <v>45705.0</v>
      </c>
      <c r="B250" s="168">
        <v>45716.0</v>
      </c>
      <c r="C250" s="35">
        <v>177908.0</v>
      </c>
      <c r="D250" s="35" t="s">
        <v>59</v>
      </c>
      <c r="E250" s="34">
        <v>45078.0</v>
      </c>
      <c r="F250" s="36">
        <f t="shared" si="1"/>
        <v>20</v>
      </c>
      <c r="G250" s="34">
        <v>45146.0</v>
      </c>
      <c r="H250" s="36">
        <f t="shared" si="2"/>
        <v>18</v>
      </c>
      <c r="I250" s="35" t="s">
        <v>39</v>
      </c>
      <c r="J250" s="39"/>
      <c r="K250" s="38"/>
      <c r="L250" s="39"/>
      <c r="M250" s="39"/>
      <c r="N250" s="35" t="s">
        <v>18</v>
      </c>
      <c r="O250" s="39"/>
      <c r="P250" s="61"/>
      <c r="Q250" s="61"/>
      <c r="R250" s="61"/>
      <c r="S250" s="61"/>
      <c r="T250" s="61"/>
      <c r="U250" s="80"/>
      <c r="V250" s="80"/>
      <c r="W250" s="80"/>
    </row>
    <row r="251">
      <c r="A251" s="34">
        <v>45705.0</v>
      </c>
      <c r="B251" s="168">
        <v>45716.0</v>
      </c>
      <c r="C251" s="35">
        <v>204211.0</v>
      </c>
      <c r="D251" s="35" t="s">
        <v>59</v>
      </c>
      <c r="E251" s="34">
        <v>45231.0</v>
      </c>
      <c r="F251" s="36">
        <f t="shared" si="1"/>
        <v>15</v>
      </c>
      <c r="G251" s="34">
        <v>45359.0</v>
      </c>
      <c r="H251" s="36">
        <f t="shared" si="2"/>
        <v>11</v>
      </c>
      <c r="I251" s="35" t="s">
        <v>39</v>
      </c>
      <c r="J251" s="39"/>
      <c r="K251" s="38"/>
      <c r="L251" s="39"/>
      <c r="M251" s="39"/>
      <c r="N251" s="35" t="s">
        <v>17</v>
      </c>
      <c r="O251" s="39"/>
      <c r="P251" s="61"/>
      <c r="Q251" s="61"/>
      <c r="R251" s="61"/>
      <c r="S251" s="61"/>
      <c r="T251" s="61"/>
      <c r="U251" s="80"/>
      <c r="V251" s="80"/>
      <c r="W251" s="80"/>
    </row>
    <row r="252">
      <c r="A252" s="34">
        <v>45705.0</v>
      </c>
      <c r="B252" s="168">
        <v>45716.0</v>
      </c>
      <c r="C252" s="35">
        <v>217426.0</v>
      </c>
      <c r="D252" s="35" t="s">
        <v>59</v>
      </c>
      <c r="E252" s="34">
        <v>45413.0</v>
      </c>
      <c r="F252" s="36">
        <f t="shared" si="1"/>
        <v>9</v>
      </c>
      <c r="G252" s="34">
        <v>45455.0</v>
      </c>
      <c r="H252" s="36">
        <f t="shared" si="2"/>
        <v>8</v>
      </c>
      <c r="I252" s="35" t="s">
        <v>39</v>
      </c>
      <c r="J252" s="39"/>
      <c r="K252" s="38"/>
      <c r="L252" s="39"/>
      <c r="M252" s="39"/>
      <c r="N252" s="35" t="s">
        <v>17</v>
      </c>
      <c r="O252" s="39"/>
      <c r="P252" s="61"/>
      <c r="Q252" s="61"/>
      <c r="R252" s="61"/>
      <c r="S252" s="61"/>
      <c r="T252" s="61"/>
      <c r="U252" s="80"/>
      <c r="V252" s="80"/>
      <c r="W252" s="80"/>
    </row>
    <row r="253">
      <c r="A253" s="34">
        <v>45705.0</v>
      </c>
      <c r="B253" s="168">
        <v>45716.0</v>
      </c>
      <c r="C253" s="35">
        <v>224286.0</v>
      </c>
      <c r="D253" s="35" t="s">
        <v>59</v>
      </c>
      <c r="E253" s="34">
        <v>45474.0</v>
      </c>
      <c r="F253" s="36">
        <f t="shared" si="1"/>
        <v>7</v>
      </c>
      <c r="G253" s="34">
        <v>45519.0</v>
      </c>
      <c r="H253" s="36">
        <f t="shared" si="2"/>
        <v>6</v>
      </c>
      <c r="I253" s="35" t="s">
        <v>39</v>
      </c>
      <c r="J253" s="39"/>
      <c r="K253" s="38"/>
      <c r="L253" s="39"/>
      <c r="M253" s="39"/>
      <c r="N253" s="35" t="s">
        <v>17</v>
      </c>
      <c r="O253" s="39"/>
      <c r="P253" s="61"/>
      <c r="Q253" s="61"/>
      <c r="R253" s="61"/>
      <c r="S253" s="61"/>
      <c r="T253" s="61"/>
      <c r="U253" s="80"/>
      <c r="V253" s="80"/>
      <c r="W253" s="80"/>
    </row>
    <row r="254">
      <c r="A254" s="34">
        <v>45705.0</v>
      </c>
      <c r="B254" s="168">
        <v>45716.0</v>
      </c>
      <c r="C254" s="35">
        <v>230837.0</v>
      </c>
      <c r="D254" s="35" t="s">
        <v>59</v>
      </c>
      <c r="E254" s="34">
        <v>45413.0</v>
      </c>
      <c r="F254" s="36">
        <f t="shared" si="1"/>
        <v>9</v>
      </c>
      <c r="G254" s="37">
        <v>45580.0</v>
      </c>
      <c r="H254" s="36">
        <f t="shared" si="2"/>
        <v>4</v>
      </c>
      <c r="I254" s="35" t="s">
        <v>39</v>
      </c>
      <c r="J254" s="39"/>
      <c r="K254" s="38"/>
      <c r="L254" s="39"/>
      <c r="M254" s="39"/>
      <c r="N254" s="35" t="s">
        <v>17</v>
      </c>
      <c r="O254" s="39"/>
      <c r="P254" s="61"/>
      <c r="Q254" s="61"/>
      <c r="R254" s="61"/>
      <c r="S254" s="61"/>
      <c r="T254" s="61"/>
      <c r="U254" s="80"/>
      <c r="V254" s="80"/>
      <c r="W254" s="80"/>
    </row>
    <row r="255">
      <c r="A255" s="34">
        <v>45705.0</v>
      </c>
      <c r="B255" s="168">
        <v>45716.0</v>
      </c>
      <c r="C255" s="35">
        <v>226190.0</v>
      </c>
      <c r="D255" s="35" t="s">
        <v>65</v>
      </c>
      <c r="E255" s="34">
        <v>45474.0</v>
      </c>
      <c r="F255" s="36">
        <f t="shared" si="1"/>
        <v>7</v>
      </c>
      <c r="G255" s="34">
        <v>45531.0</v>
      </c>
      <c r="H255" s="36">
        <f t="shared" si="2"/>
        <v>6</v>
      </c>
      <c r="I255" s="35" t="s">
        <v>265</v>
      </c>
      <c r="J255" s="39"/>
      <c r="K255" s="38"/>
      <c r="L255" s="39"/>
      <c r="M255" s="39"/>
      <c r="N255" s="35" t="s">
        <v>17</v>
      </c>
      <c r="O255" s="39"/>
      <c r="P255" s="61"/>
      <c r="Q255" s="61"/>
      <c r="R255" s="61"/>
      <c r="S255" s="61"/>
      <c r="T255" s="61"/>
      <c r="U255" s="80"/>
      <c r="V255" s="80"/>
      <c r="W255" s="80"/>
    </row>
    <row r="256">
      <c r="A256" s="34">
        <v>45705.0</v>
      </c>
      <c r="B256" s="168">
        <v>45716.0</v>
      </c>
      <c r="C256" s="35">
        <v>172626.0</v>
      </c>
      <c r="D256" s="35" t="s">
        <v>65</v>
      </c>
      <c r="E256" s="34">
        <v>44986.0</v>
      </c>
      <c r="F256" s="36">
        <f t="shared" si="1"/>
        <v>23</v>
      </c>
      <c r="G256" s="34">
        <v>45075.0</v>
      </c>
      <c r="H256" s="36">
        <f t="shared" si="2"/>
        <v>20</v>
      </c>
      <c r="I256" s="35" t="s">
        <v>49</v>
      </c>
      <c r="J256" s="39"/>
      <c r="K256" s="38"/>
      <c r="L256" s="39"/>
      <c r="M256" s="39"/>
      <c r="N256" s="35" t="s">
        <v>17</v>
      </c>
      <c r="O256" s="39"/>
      <c r="P256" s="61"/>
      <c r="Q256" s="61"/>
      <c r="R256" s="61"/>
      <c r="S256" s="61"/>
      <c r="T256" s="61"/>
      <c r="U256" s="80"/>
      <c r="V256" s="80"/>
      <c r="W256" s="80"/>
    </row>
    <row r="257">
      <c r="A257" s="34">
        <v>45705.0</v>
      </c>
      <c r="B257" s="168">
        <v>45716.0</v>
      </c>
      <c r="C257" s="35">
        <v>136317.0</v>
      </c>
      <c r="D257" s="35" t="s">
        <v>65</v>
      </c>
      <c r="E257" s="34">
        <v>44682.0</v>
      </c>
      <c r="F257" s="36">
        <f t="shared" si="1"/>
        <v>33</v>
      </c>
      <c r="G257" s="34">
        <v>44751.0</v>
      </c>
      <c r="H257" s="36">
        <f t="shared" si="2"/>
        <v>31</v>
      </c>
      <c r="I257" s="35" t="s">
        <v>39</v>
      </c>
      <c r="J257" s="39"/>
      <c r="K257" s="38"/>
      <c r="L257" s="39"/>
      <c r="M257" s="39"/>
      <c r="N257" s="35" t="s">
        <v>17</v>
      </c>
      <c r="O257" s="39"/>
      <c r="P257" s="61"/>
      <c r="Q257" s="61"/>
      <c r="R257" s="61"/>
      <c r="S257" s="61"/>
      <c r="T257" s="61"/>
      <c r="U257" s="80"/>
      <c r="V257" s="80"/>
      <c r="W257" s="80"/>
    </row>
    <row r="258">
      <c r="A258" s="34">
        <v>45705.0</v>
      </c>
      <c r="B258" s="168">
        <v>45716.0</v>
      </c>
      <c r="C258" s="35">
        <v>162684.0</v>
      </c>
      <c r="D258" s="35" t="s">
        <v>65</v>
      </c>
      <c r="E258" s="34">
        <v>44713.0</v>
      </c>
      <c r="F258" s="36">
        <f t="shared" si="1"/>
        <v>32</v>
      </c>
      <c r="G258" s="34">
        <v>44986.0</v>
      </c>
      <c r="H258" s="36">
        <f t="shared" si="2"/>
        <v>23</v>
      </c>
      <c r="I258" s="35" t="s">
        <v>39</v>
      </c>
      <c r="J258" s="39"/>
      <c r="K258" s="38"/>
      <c r="L258" s="39"/>
      <c r="M258" s="39"/>
      <c r="N258" s="35" t="s">
        <v>17</v>
      </c>
      <c r="O258" s="39"/>
      <c r="P258" s="61"/>
      <c r="Q258" s="61"/>
      <c r="R258" s="61"/>
      <c r="S258" s="61"/>
      <c r="T258" s="61"/>
      <c r="U258" s="80"/>
      <c r="V258" s="80"/>
      <c r="W258" s="80"/>
    </row>
    <row r="259">
      <c r="A259" s="34">
        <v>45705.0</v>
      </c>
      <c r="B259" s="168">
        <v>45716.0</v>
      </c>
      <c r="C259" s="35">
        <v>240679.0</v>
      </c>
      <c r="D259" s="35" t="s">
        <v>65</v>
      </c>
      <c r="E259" s="34">
        <v>45658.0</v>
      </c>
      <c r="F259" s="36">
        <f t="shared" si="1"/>
        <v>1</v>
      </c>
      <c r="G259" s="34">
        <v>45681.0</v>
      </c>
      <c r="H259" s="36">
        <f t="shared" si="2"/>
        <v>1</v>
      </c>
      <c r="I259" s="35" t="s">
        <v>43</v>
      </c>
      <c r="J259" s="39"/>
      <c r="K259" s="38"/>
      <c r="L259" s="39"/>
      <c r="M259" s="39"/>
      <c r="N259" s="35" t="s">
        <v>17</v>
      </c>
      <c r="O259" s="39"/>
      <c r="P259" s="61"/>
      <c r="Q259" s="61"/>
      <c r="R259" s="61"/>
      <c r="S259" s="61"/>
      <c r="T259" s="61"/>
      <c r="U259" s="80"/>
      <c r="V259" s="80"/>
      <c r="W259" s="80"/>
    </row>
    <row r="260">
      <c r="A260" s="34">
        <v>45705.0</v>
      </c>
      <c r="B260" s="168">
        <v>45716.0</v>
      </c>
      <c r="C260" s="35">
        <v>204387.0</v>
      </c>
      <c r="D260" s="35" t="s">
        <v>65</v>
      </c>
      <c r="E260" s="34">
        <v>45292.0</v>
      </c>
      <c r="F260" s="36">
        <f t="shared" si="1"/>
        <v>13</v>
      </c>
      <c r="G260" s="34">
        <v>45351.0</v>
      </c>
      <c r="H260" s="36">
        <f t="shared" si="2"/>
        <v>11</v>
      </c>
      <c r="I260" s="35" t="s">
        <v>62</v>
      </c>
      <c r="J260" s="39"/>
      <c r="K260" s="38"/>
      <c r="L260" s="39"/>
      <c r="M260" s="39"/>
      <c r="N260" s="35" t="s">
        <v>17</v>
      </c>
      <c r="O260" s="39"/>
      <c r="P260" s="61"/>
      <c r="Q260" s="61"/>
      <c r="R260" s="61"/>
      <c r="S260" s="61"/>
      <c r="T260" s="61"/>
      <c r="U260" s="80"/>
      <c r="V260" s="80"/>
      <c r="W260" s="80"/>
    </row>
    <row r="261">
      <c r="A261" s="34">
        <v>45705.0</v>
      </c>
      <c r="B261" s="168">
        <v>45716.0</v>
      </c>
      <c r="C261" s="35">
        <v>168305.0</v>
      </c>
      <c r="D261" s="35" t="s">
        <v>65</v>
      </c>
      <c r="E261" s="34">
        <v>44958.0</v>
      </c>
      <c r="F261" s="36">
        <f t="shared" si="1"/>
        <v>24</v>
      </c>
      <c r="G261" s="34">
        <v>45036.0</v>
      </c>
      <c r="H261" s="36">
        <f t="shared" si="2"/>
        <v>22</v>
      </c>
      <c r="I261" s="35" t="s">
        <v>62</v>
      </c>
      <c r="J261" s="39"/>
      <c r="K261" s="38"/>
      <c r="L261" s="39"/>
      <c r="M261" s="39"/>
      <c r="N261" s="35" t="s">
        <v>17</v>
      </c>
      <c r="O261" s="39"/>
      <c r="P261" s="61"/>
      <c r="Q261" s="61"/>
      <c r="R261" s="61"/>
      <c r="S261" s="61"/>
      <c r="T261" s="61"/>
      <c r="U261" s="80"/>
      <c r="V261" s="80"/>
      <c r="W261" s="80"/>
    </row>
    <row r="262">
      <c r="A262" s="34">
        <v>45705.0</v>
      </c>
      <c r="B262" s="168">
        <v>45716.0</v>
      </c>
      <c r="C262" s="35">
        <v>170603.0</v>
      </c>
      <c r="D262" s="35" t="s">
        <v>65</v>
      </c>
      <c r="E262" s="34">
        <v>45078.0</v>
      </c>
      <c r="F262" s="36">
        <f t="shared" si="1"/>
        <v>20</v>
      </c>
      <c r="G262" s="34">
        <v>45057.0</v>
      </c>
      <c r="H262" s="36">
        <f t="shared" si="2"/>
        <v>21</v>
      </c>
      <c r="I262" s="35" t="s">
        <v>62</v>
      </c>
      <c r="J262" s="39"/>
      <c r="K262" s="38"/>
      <c r="L262" s="39"/>
      <c r="M262" s="39"/>
      <c r="N262" s="35" t="s">
        <v>17</v>
      </c>
      <c r="O262" s="39"/>
      <c r="P262" s="61"/>
      <c r="Q262" s="61"/>
      <c r="R262" s="61"/>
      <c r="S262" s="61"/>
      <c r="T262" s="61"/>
      <c r="U262" s="80"/>
      <c r="V262" s="80"/>
      <c r="W262" s="80"/>
    </row>
    <row r="263">
      <c r="A263" s="34">
        <v>45705.0</v>
      </c>
      <c r="B263" s="168">
        <v>45716.0</v>
      </c>
      <c r="C263" s="35">
        <v>187380.0</v>
      </c>
      <c r="D263" s="35" t="s">
        <v>65</v>
      </c>
      <c r="E263" s="34">
        <v>45170.0</v>
      </c>
      <c r="F263" s="36">
        <f t="shared" si="1"/>
        <v>17</v>
      </c>
      <c r="G263" s="34">
        <v>45198.0</v>
      </c>
      <c r="H263" s="36">
        <f t="shared" si="2"/>
        <v>16</v>
      </c>
      <c r="I263" s="35" t="s">
        <v>39</v>
      </c>
      <c r="J263" s="39"/>
      <c r="K263" s="38"/>
      <c r="L263" s="39"/>
      <c r="M263" s="39"/>
      <c r="N263" s="35" t="s">
        <v>17</v>
      </c>
      <c r="O263" s="39"/>
      <c r="P263" s="61"/>
      <c r="Q263" s="61"/>
      <c r="R263" s="61"/>
      <c r="S263" s="61"/>
      <c r="T263" s="61"/>
      <c r="U263" s="80"/>
      <c r="V263" s="80"/>
      <c r="W263" s="80"/>
    </row>
    <row r="264">
      <c r="A264" s="34">
        <v>45705.0</v>
      </c>
      <c r="B264" s="168">
        <v>45716.0</v>
      </c>
      <c r="C264" s="35">
        <v>197295.0</v>
      </c>
      <c r="D264" s="35" t="s">
        <v>65</v>
      </c>
      <c r="E264" s="34">
        <v>45231.0</v>
      </c>
      <c r="F264" s="36">
        <f t="shared" si="1"/>
        <v>15</v>
      </c>
      <c r="G264" s="34">
        <v>45295.0</v>
      </c>
      <c r="H264" s="36">
        <f t="shared" si="2"/>
        <v>13</v>
      </c>
      <c r="I264" s="35" t="s">
        <v>39</v>
      </c>
      <c r="J264" s="39"/>
      <c r="K264" s="38"/>
      <c r="L264" s="39"/>
      <c r="M264" s="39"/>
      <c r="N264" s="35" t="s">
        <v>17</v>
      </c>
      <c r="O264" s="39"/>
      <c r="P264" s="61"/>
      <c r="Q264" s="61"/>
      <c r="R264" s="61"/>
      <c r="S264" s="61"/>
      <c r="T264" s="61"/>
      <c r="U264" s="80"/>
      <c r="V264" s="80"/>
      <c r="W264" s="80"/>
    </row>
    <row r="265">
      <c r="A265" s="34">
        <v>45715.0</v>
      </c>
      <c r="B265" s="168">
        <v>45716.0</v>
      </c>
      <c r="C265" s="35">
        <v>202738.0</v>
      </c>
      <c r="D265" s="35" t="s">
        <v>65</v>
      </c>
      <c r="E265" s="34">
        <v>45323.0</v>
      </c>
      <c r="F265" s="36">
        <f t="shared" si="1"/>
        <v>12</v>
      </c>
      <c r="G265" s="34">
        <v>45341.0</v>
      </c>
      <c r="H265" s="36">
        <f t="shared" si="2"/>
        <v>12</v>
      </c>
      <c r="I265" s="35" t="s">
        <v>39</v>
      </c>
      <c r="J265" s="39"/>
      <c r="K265" s="48">
        <v>1700.0</v>
      </c>
      <c r="L265" s="39"/>
      <c r="M265" s="39"/>
      <c r="N265" s="35" t="s">
        <v>18</v>
      </c>
      <c r="O265" s="39"/>
      <c r="P265" s="61"/>
      <c r="Q265" s="61"/>
      <c r="R265" s="61"/>
      <c r="S265" s="61"/>
      <c r="T265" s="61"/>
      <c r="U265" s="80"/>
      <c r="V265" s="80"/>
      <c r="W265" s="80"/>
    </row>
    <row r="266">
      <c r="A266" s="34">
        <v>45705.0</v>
      </c>
      <c r="B266" s="168">
        <v>45716.0</v>
      </c>
      <c r="C266" s="35">
        <v>211058.0</v>
      </c>
      <c r="D266" s="35" t="s">
        <v>65</v>
      </c>
      <c r="E266" s="34">
        <v>45383.0</v>
      </c>
      <c r="F266" s="36">
        <f t="shared" si="1"/>
        <v>10</v>
      </c>
      <c r="G266" s="34">
        <v>45400.0</v>
      </c>
      <c r="H266" s="36">
        <f t="shared" si="2"/>
        <v>10</v>
      </c>
      <c r="I266" s="35" t="s">
        <v>268</v>
      </c>
      <c r="J266" s="39"/>
      <c r="K266" s="38"/>
      <c r="L266" s="39"/>
      <c r="M266" s="39"/>
      <c r="N266" s="35" t="s">
        <v>17</v>
      </c>
      <c r="O266" s="39"/>
      <c r="P266" s="61"/>
      <c r="Q266" s="61"/>
      <c r="R266" s="61"/>
      <c r="S266" s="61"/>
      <c r="T266" s="61"/>
      <c r="U266" s="80"/>
      <c r="V266" s="80"/>
      <c r="W266" s="80"/>
    </row>
    <row r="267">
      <c r="A267" s="34">
        <v>45705.0</v>
      </c>
      <c r="B267" s="168">
        <v>45716.0</v>
      </c>
      <c r="C267" s="35">
        <v>218122.0</v>
      </c>
      <c r="D267" s="35" t="s">
        <v>65</v>
      </c>
      <c r="E267" s="34">
        <v>45444.0</v>
      </c>
      <c r="F267" s="36">
        <f t="shared" si="1"/>
        <v>8</v>
      </c>
      <c r="G267" s="34">
        <v>45457.0</v>
      </c>
      <c r="H267" s="36">
        <f t="shared" si="2"/>
        <v>8</v>
      </c>
      <c r="I267" s="35" t="s">
        <v>39</v>
      </c>
      <c r="J267" s="39"/>
      <c r="K267" s="38"/>
      <c r="L267" s="39"/>
      <c r="M267" s="39"/>
      <c r="N267" s="35" t="s">
        <v>17</v>
      </c>
      <c r="O267" s="39"/>
      <c r="P267" s="61"/>
      <c r="Q267" s="61"/>
      <c r="R267" s="61"/>
      <c r="S267" s="61"/>
      <c r="T267" s="61"/>
      <c r="U267" s="80"/>
      <c r="V267" s="80"/>
      <c r="W267" s="80"/>
    </row>
    <row r="268">
      <c r="A268" s="34">
        <v>45705.0</v>
      </c>
      <c r="B268" s="168">
        <v>45716.0</v>
      </c>
      <c r="C268" s="35">
        <v>225100.0</v>
      </c>
      <c r="D268" s="35" t="s">
        <v>65</v>
      </c>
      <c r="E268" s="34">
        <v>45444.0</v>
      </c>
      <c r="F268" s="36">
        <f t="shared" si="1"/>
        <v>8</v>
      </c>
      <c r="G268" s="34">
        <v>45519.0</v>
      </c>
      <c r="H268" s="36">
        <f t="shared" si="2"/>
        <v>6</v>
      </c>
      <c r="I268" s="35" t="s">
        <v>62</v>
      </c>
      <c r="J268" s="39"/>
      <c r="K268" s="38"/>
      <c r="L268" s="39"/>
      <c r="M268" s="39"/>
      <c r="N268" s="35" t="s">
        <v>17</v>
      </c>
      <c r="O268" s="39"/>
      <c r="P268" s="61"/>
      <c r="Q268" s="61"/>
      <c r="R268" s="61"/>
      <c r="S268" s="61"/>
      <c r="T268" s="61"/>
      <c r="U268" s="80"/>
      <c r="V268" s="80"/>
      <c r="W268" s="80"/>
    </row>
    <row r="269">
      <c r="A269" s="34">
        <v>45716.0</v>
      </c>
      <c r="B269" s="168">
        <v>45716.0</v>
      </c>
      <c r="C269" s="35">
        <v>227981.0</v>
      </c>
      <c r="D269" s="35" t="s">
        <v>65</v>
      </c>
      <c r="E269" s="34">
        <v>45536.0</v>
      </c>
      <c r="F269" s="36">
        <f t="shared" si="1"/>
        <v>5</v>
      </c>
      <c r="G269" s="34">
        <v>45549.0</v>
      </c>
      <c r="H269" s="36">
        <f t="shared" si="2"/>
        <v>5</v>
      </c>
      <c r="I269" s="35" t="s">
        <v>39</v>
      </c>
      <c r="J269" s="39"/>
      <c r="K269" s="48">
        <v>5500.0</v>
      </c>
      <c r="L269" s="39"/>
      <c r="M269" s="39"/>
      <c r="N269" s="35" t="s">
        <v>18</v>
      </c>
      <c r="O269" s="39"/>
      <c r="P269" s="61"/>
      <c r="Q269" s="61"/>
      <c r="R269" s="61"/>
      <c r="S269" s="61"/>
      <c r="T269" s="61"/>
      <c r="U269" s="80"/>
      <c r="V269" s="80"/>
      <c r="W269" s="80"/>
    </row>
    <row r="270">
      <c r="A270" s="34">
        <v>45705.0</v>
      </c>
      <c r="B270" s="168">
        <v>45716.0</v>
      </c>
      <c r="C270" s="35">
        <v>234369.0</v>
      </c>
      <c r="D270" s="35" t="s">
        <v>65</v>
      </c>
      <c r="E270" s="34">
        <v>45566.0</v>
      </c>
      <c r="F270" s="36">
        <f t="shared" si="1"/>
        <v>4</v>
      </c>
      <c r="G270" s="37">
        <v>45610.0</v>
      </c>
      <c r="H270" s="36">
        <f t="shared" si="2"/>
        <v>3</v>
      </c>
      <c r="I270" s="35" t="s">
        <v>62</v>
      </c>
      <c r="J270" s="39"/>
      <c r="K270" s="38"/>
      <c r="L270" s="39"/>
      <c r="M270" s="39"/>
      <c r="N270" s="35" t="s">
        <v>17</v>
      </c>
      <c r="O270" s="39"/>
      <c r="P270" s="61"/>
      <c r="Q270" s="61"/>
      <c r="R270" s="61"/>
      <c r="S270" s="61"/>
      <c r="T270" s="61"/>
      <c r="U270" s="80"/>
      <c r="V270" s="80"/>
      <c r="W270" s="80"/>
    </row>
    <row r="271">
      <c r="A271" s="34">
        <v>45705.0</v>
      </c>
      <c r="B271" s="168">
        <v>45716.0</v>
      </c>
      <c r="C271" s="35">
        <v>237002.0</v>
      </c>
      <c r="D271" s="35" t="s">
        <v>65</v>
      </c>
      <c r="E271" s="34">
        <v>45566.0</v>
      </c>
      <c r="F271" s="36">
        <f t="shared" si="1"/>
        <v>4</v>
      </c>
      <c r="G271" s="37">
        <v>45639.0</v>
      </c>
      <c r="H271" s="36">
        <f t="shared" si="2"/>
        <v>2</v>
      </c>
      <c r="I271" s="35" t="s">
        <v>49</v>
      </c>
      <c r="J271" s="39"/>
      <c r="K271" s="38"/>
      <c r="L271" s="39"/>
      <c r="M271" s="39"/>
      <c r="N271" s="35" t="s">
        <v>17</v>
      </c>
      <c r="O271" s="39"/>
      <c r="P271" s="61"/>
      <c r="Q271" s="61"/>
      <c r="R271" s="61"/>
      <c r="S271" s="61"/>
      <c r="T271" s="61"/>
      <c r="U271" s="80"/>
      <c r="V271" s="80"/>
      <c r="W271" s="80"/>
    </row>
    <row r="272">
      <c r="A272" s="34">
        <v>45705.0</v>
      </c>
      <c r="B272" s="168">
        <v>45716.0</v>
      </c>
      <c r="C272" s="35">
        <v>238300.0</v>
      </c>
      <c r="D272" s="35" t="s">
        <v>65</v>
      </c>
      <c r="E272" s="34">
        <v>45566.0</v>
      </c>
      <c r="F272" s="36">
        <f t="shared" si="1"/>
        <v>4</v>
      </c>
      <c r="G272" s="34">
        <v>45663.0</v>
      </c>
      <c r="H272" s="36">
        <f t="shared" si="2"/>
        <v>1</v>
      </c>
      <c r="I272" s="35" t="s">
        <v>39</v>
      </c>
      <c r="J272" s="39"/>
      <c r="K272" s="38"/>
      <c r="L272" s="39"/>
      <c r="M272" s="39"/>
      <c r="N272" s="35" t="s">
        <v>17</v>
      </c>
      <c r="O272" s="39"/>
      <c r="P272" s="61"/>
      <c r="Q272" s="61"/>
      <c r="R272" s="61"/>
      <c r="S272" s="61"/>
      <c r="T272" s="61"/>
      <c r="U272" s="80"/>
      <c r="V272" s="80"/>
      <c r="W272" s="80"/>
    </row>
    <row r="273">
      <c r="A273" s="34">
        <v>45705.0</v>
      </c>
      <c r="B273" s="168">
        <v>45716.0</v>
      </c>
      <c r="C273" s="35">
        <v>238733.0</v>
      </c>
      <c r="D273" s="35" t="s">
        <v>65</v>
      </c>
      <c r="E273" s="34">
        <v>45536.0</v>
      </c>
      <c r="F273" s="36">
        <f t="shared" si="1"/>
        <v>5</v>
      </c>
      <c r="G273" s="34">
        <v>45667.0</v>
      </c>
      <c r="H273" s="36">
        <f t="shared" si="2"/>
        <v>1</v>
      </c>
      <c r="I273" s="35" t="s">
        <v>67</v>
      </c>
      <c r="J273" s="39"/>
      <c r="K273" s="38"/>
      <c r="L273" s="39"/>
      <c r="M273" s="39"/>
      <c r="N273" s="35" t="s">
        <v>17</v>
      </c>
      <c r="O273" s="39"/>
      <c r="P273" s="61"/>
      <c r="Q273" s="61"/>
      <c r="R273" s="61"/>
      <c r="S273" s="61"/>
      <c r="T273" s="61"/>
      <c r="U273" s="80"/>
      <c r="V273" s="80"/>
      <c r="W273" s="80"/>
    </row>
    <row r="274">
      <c r="A274" s="34">
        <v>45705.0</v>
      </c>
      <c r="B274" s="168">
        <v>45716.0</v>
      </c>
      <c r="C274" s="35">
        <v>239719.0</v>
      </c>
      <c r="D274" s="35" t="s">
        <v>65</v>
      </c>
      <c r="E274" s="34">
        <v>45658.0</v>
      </c>
      <c r="F274" s="36">
        <f t="shared" si="1"/>
        <v>1</v>
      </c>
      <c r="G274" s="34">
        <v>45674.0</v>
      </c>
      <c r="H274" s="36">
        <f t="shared" si="2"/>
        <v>1</v>
      </c>
      <c r="I274" s="35" t="s">
        <v>265</v>
      </c>
      <c r="J274" s="39"/>
      <c r="K274" s="38"/>
      <c r="L274" s="39"/>
      <c r="M274" s="39"/>
      <c r="N274" s="35" t="s">
        <v>17</v>
      </c>
      <c r="O274" s="39"/>
      <c r="P274" s="61"/>
      <c r="Q274" s="61"/>
      <c r="R274" s="61"/>
      <c r="S274" s="61"/>
      <c r="T274" s="61"/>
      <c r="U274" s="80"/>
      <c r="V274" s="80"/>
      <c r="W274" s="80"/>
    </row>
    <row r="275">
      <c r="A275" s="34">
        <v>45705.0</v>
      </c>
      <c r="B275" s="168">
        <v>45716.0</v>
      </c>
      <c r="C275" s="35">
        <v>240479.0</v>
      </c>
      <c r="D275" s="35" t="s">
        <v>65</v>
      </c>
      <c r="E275" s="34">
        <v>45658.0</v>
      </c>
      <c r="F275" s="36">
        <f t="shared" si="1"/>
        <v>1</v>
      </c>
      <c r="G275" s="34">
        <v>45680.0</v>
      </c>
      <c r="H275" s="36">
        <f t="shared" si="2"/>
        <v>1</v>
      </c>
      <c r="I275" s="35" t="s">
        <v>49</v>
      </c>
      <c r="J275" s="39"/>
      <c r="K275" s="38"/>
      <c r="L275" s="39"/>
      <c r="M275" s="39"/>
      <c r="N275" s="35" t="s">
        <v>17</v>
      </c>
      <c r="O275" s="39"/>
      <c r="P275" s="61"/>
      <c r="Q275" s="61"/>
      <c r="R275" s="61"/>
      <c r="S275" s="61"/>
      <c r="T275" s="61"/>
      <c r="U275" s="80"/>
      <c r="V275" s="80"/>
      <c r="W275" s="80"/>
    </row>
    <row r="276">
      <c r="A276" s="34">
        <v>45705.0</v>
      </c>
      <c r="B276" s="168">
        <v>45716.0</v>
      </c>
      <c r="C276" s="35">
        <v>241189.0</v>
      </c>
      <c r="D276" s="35" t="s">
        <v>65</v>
      </c>
      <c r="E276" s="34">
        <v>45658.0</v>
      </c>
      <c r="F276" s="36">
        <f t="shared" si="1"/>
        <v>1</v>
      </c>
      <c r="G276" s="34">
        <v>45686.0</v>
      </c>
      <c r="H276" s="36">
        <f t="shared" si="2"/>
        <v>0</v>
      </c>
      <c r="I276" s="35" t="s">
        <v>39</v>
      </c>
      <c r="J276" s="39"/>
      <c r="K276" s="38"/>
      <c r="L276" s="39"/>
      <c r="M276" s="39"/>
      <c r="N276" s="35" t="s">
        <v>17</v>
      </c>
      <c r="O276" s="39"/>
      <c r="P276" s="61"/>
      <c r="Q276" s="61"/>
      <c r="R276" s="61"/>
      <c r="S276" s="61"/>
      <c r="T276" s="61"/>
      <c r="U276" s="80"/>
      <c r="V276" s="80"/>
      <c r="W276" s="80"/>
    </row>
    <row r="277">
      <c r="A277" s="34">
        <v>45705.0</v>
      </c>
      <c r="B277" s="168">
        <v>45716.0</v>
      </c>
      <c r="C277" s="35">
        <v>242328.0</v>
      </c>
      <c r="D277" s="35" t="s">
        <v>65</v>
      </c>
      <c r="E277" s="34">
        <v>45139.0</v>
      </c>
      <c r="F277" s="36">
        <f t="shared" si="1"/>
        <v>18</v>
      </c>
      <c r="G277" s="34">
        <v>45695.0</v>
      </c>
      <c r="H277" s="36">
        <f t="shared" si="2"/>
        <v>0</v>
      </c>
      <c r="I277" s="35" t="s">
        <v>39</v>
      </c>
      <c r="J277" s="39"/>
      <c r="K277" s="38"/>
      <c r="L277" s="39"/>
      <c r="M277" s="39"/>
      <c r="N277" s="35" t="s">
        <v>17</v>
      </c>
      <c r="O277" s="39"/>
      <c r="P277" s="61"/>
      <c r="Q277" s="61"/>
      <c r="R277" s="61"/>
      <c r="S277" s="61"/>
      <c r="T277" s="61"/>
      <c r="U277" s="80"/>
      <c r="V277" s="80"/>
      <c r="W277" s="80"/>
    </row>
    <row r="278">
      <c r="A278" s="34">
        <v>45705.0</v>
      </c>
      <c r="B278" s="168">
        <v>45716.0</v>
      </c>
      <c r="C278" s="35">
        <v>85776.0</v>
      </c>
      <c r="D278" s="35" t="s">
        <v>72</v>
      </c>
      <c r="E278" s="34">
        <v>44166.0</v>
      </c>
      <c r="F278" s="36">
        <f t="shared" si="1"/>
        <v>50</v>
      </c>
      <c r="G278" s="34">
        <v>44319.0</v>
      </c>
      <c r="H278" s="36">
        <f t="shared" si="2"/>
        <v>45</v>
      </c>
      <c r="I278" s="35" t="s">
        <v>62</v>
      </c>
      <c r="J278" s="39"/>
      <c r="K278" s="38"/>
      <c r="L278" s="39"/>
      <c r="M278" s="39"/>
      <c r="N278" s="35" t="s">
        <v>17</v>
      </c>
      <c r="O278" s="39"/>
      <c r="P278" s="61"/>
      <c r="Q278" s="61"/>
      <c r="R278" s="61"/>
      <c r="S278" s="61"/>
      <c r="T278" s="61"/>
      <c r="U278" s="80"/>
      <c r="V278" s="80"/>
      <c r="W278" s="80"/>
    </row>
    <row r="279">
      <c r="A279" s="34">
        <v>45705.0</v>
      </c>
      <c r="B279" s="168">
        <v>45716.0</v>
      </c>
      <c r="C279" s="35">
        <v>226537.0</v>
      </c>
      <c r="D279" s="35" t="s">
        <v>72</v>
      </c>
      <c r="E279" s="34">
        <v>45444.0</v>
      </c>
      <c r="F279" s="36">
        <f t="shared" si="1"/>
        <v>8</v>
      </c>
      <c r="G279" s="34">
        <v>45537.0</v>
      </c>
      <c r="H279" s="36">
        <f t="shared" si="2"/>
        <v>5</v>
      </c>
      <c r="I279" s="35" t="s">
        <v>62</v>
      </c>
      <c r="J279" s="39"/>
      <c r="K279" s="38"/>
      <c r="L279" s="39"/>
      <c r="M279" s="39"/>
      <c r="N279" s="35" t="s">
        <v>17</v>
      </c>
      <c r="O279" s="39"/>
      <c r="P279" s="61"/>
      <c r="Q279" s="61"/>
      <c r="R279" s="61"/>
      <c r="S279" s="61"/>
      <c r="T279" s="61"/>
      <c r="U279" s="80"/>
      <c r="V279" s="80"/>
      <c r="W279" s="80"/>
    </row>
    <row r="280">
      <c r="A280" s="34">
        <v>45705.0</v>
      </c>
      <c r="B280" s="168">
        <v>45716.0</v>
      </c>
      <c r="C280" s="35">
        <v>208879.0</v>
      </c>
      <c r="D280" s="35" t="s">
        <v>72</v>
      </c>
      <c r="E280" s="34">
        <v>45383.0</v>
      </c>
      <c r="F280" s="36">
        <f t="shared" si="1"/>
        <v>10</v>
      </c>
      <c r="G280" s="34">
        <v>45387.0</v>
      </c>
      <c r="H280" s="36">
        <f t="shared" si="2"/>
        <v>10</v>
      </c>
      <c r="I280" s="35" t="s">
        <v>43</v>
      </c>
      <c r="J280" s="39"/>
      <c r="K280" s="38"/>
      <c r="L280" s="39"/>
      <c r="M280" s="39"/>
      <c r="N280" s="35" t="s">
        <v>17</v>
      </c>
      <c r="O280" s="39"/>
      <c r="P280" s="61"/>
      <c r="Q280" s="61"/>
      <c r="R280" s="61"/>
      <c r="S280" s="61"/>
      <c r="T280" s="61"/>
      <c r="U280" s="80"/>
      <c r="V280" s="80"/>
      <c r="W280" s="80"/>
    </row>
    <row r="281">
      <c r="A281" s="34">
        <v>45705.0</v>
      </c>
      <c r="B281" s="34">
        <v>45715.0</v>
      </c>
      <c r="C281" s="35">
        <v>228751.0</v>
      </c>
      <c r="D281" s="35" t="s">
        <v>72</v>
      </c>
      <c r="E281" s="34">
        <v>45505.0</v>
      </c>
      <c r="F281" s="36">
        <f t="shared" si="1"/>
        <v>6</v>
      </c>
      <c r="G281" s="34">
        <v>45559.0</v>
      </c>
      <c r="H281" s="36">
        <f t="shared" si="2"/>
        <v>5</v>
      </c>
      <c r="I281" s="35" t="s">
        <v>46</v>
      </c>
      <c r="J281" s="35">
        <v>401.0</v>
      </c>
      <c r="K281" s="48" t="s">
        <v>207</v>
      </c>
      <c r="L281" s="35" t="s">
        <v>54</v>
      </c>
      <c r="M281" s="34">
        <v>45715.0</v>
      </c>
      <c r="N281" s="35" t="s">
        <v>15</v>
      </c>
      <c r="O281" s="35" t="s">
        <v>151</v>
      </c>
      <c r="P281" s="61"/>
      <c r="Q281" s="61"/>
      <c r="R281" s="61"/>
      <c r="S281" s="61"/>
      <c r="T281" s="61"/>
      <c r="U281" s="80"/>
      <c r="V281" s="80"/>
      <c r="W281" s="80"/>
    </row>
    <row r="282">
      <c r="A282" s="34">
        <v>45705.0</v>
      </c>
      <c r="B282" s="168">
        <v>45716.0</v>
      </c>
      <c r="C282" s="35">
        <v>229774.0</v>
      </c>
      <c r="D282" s="35" t="s">
        <v>72</v>
      </c>
      <c r="E282" s="34">
        <v>45536.0</v>
      </c>
      <c r="F282" s="36">
        <f t="shared" si="1"/>
        <v>5</v>
      </c>
      <c r="G282" s="34">
        <v>45567.0</v>
      </c>
      <c r="H282" s="36">
        <f t="shared" si="2"/>
        <v>4</v>
      </c>
      <c r="I282" s="35" t="s">
        <v>43</v>
      </c>
      <c r="J282" s="39"/>
      <c r="K282" s="38"/>
      <c r="L282" s="39"/>
      <c r="M282" s="39"/>
      <c r="N282" s="35" t="s">
        <v>17</v>
      </c>
      <c r="O282" s="39"/>
      <c r="P282" s="61"/>
      <c r="Q282" s="61"/>
      <c r="R282" s="61"/>
      <c r="S282" s="61"/>
      <c r="T282" s="61"/>
      <c r="U282" s="80"/>
      <c r="V282" s="80"/>
      <c r="W282" s="80"/>
    </row>
    <row r="283">
      <c r="A283" s="34">
        <v>45705.0</v>
      </c>
      <c r="B283" s="168">
        <v>45716.0</v>
      </c>
      <c r="C283" s="35">
        <v>110739.0</v>
      </c>
      <c r="D283" s="35" t="s">
        <v>72</v>
      </c>
      <c r="E283" s="34">
        <v>44440.0</v>
      </c>
      <c r="F283" s="36">
        <f t="shared" si="1"/>
        <v>41</v>
      </c>
      <c r="G283" s="34">
        <v>44565.0</v>
      </c>
      <c r="H283" s="36">
        <f t="shared" si="2"/>
        <v>37</v>
      </c>
      <c r="I283" s="35" t="s">
        <v>39</v>
      </c>
      <c r="J283" s="39"/>
      <c r="K283" s="38"/>
      <c r="L283" s="39"/>
      <c r="M283" s="39"/>
      <c r="N283" s="35" t="s">
        <v>17</v>
      </c>
      <c r="O283" s="39"/>
      <c r="P283" s="61"/>
      <c r="Q283" s="61"/>
      <c r="R283" s="61"/>
      <c r="S283" s="61"/>
      <c r="T283" s="61"/>
      <c r="U283" s="80"/>
      <c r="V283" s="80"/>
      <c r="W283" s="80"/>
    </row>
    <row r="284">
      <c r="A284" s="34">
        <v>45705.0</v>
      </c>
      <c r="B284" s="168">
        <v>45716.0</v>
      </c>
      <c r="C284" s="35">
        <v>109437.0</v>
      </c>
      <c r="D284" s="35" t="s">
        <v>72</v>
      </c>
      <c r="E284" s="34">
        <v>44287.0</v>
      </c>
      <c r="F284" s="36">
        <f t="shared" si="1"/>
        <v>46</v>
      </c>
      <c r="G284" s="37">
        <v>44482.0</v>
      </c>
      <c r="H284" s="36">
        <f t="shared" si="2"/>
        <v>40</v>
      </c>
      <c r="I284" s="35" t="s">
        <v>62</v>
      </c>
      <c r="J284" s="39"/>
      <c r="K284" s="38"/>
      <c r="L284" s="39"/>
      <c r="M284" s="39"/>
      <c r="N284" s="35" t="s">
        <v>17</v>
      </c>
      <c r="O284" s="39"/>
      <c r="P284" s="61"/>
      <c r="Q284" s="61"/>
      <c r="R284" s="61"/>
      <c r="S284" s="61"/>
      <c r="T284" s="61"/>
      <c r="U284" s="80"/>
      <c r="V284" s="80"/>
      <c r="W284" s="80"/>
    </row>
    <row r="285">
      <c r="A285" s="34">
        <v>45705.0</v>
      </c>
      <c r="B285" s="168">
        <v>45716.0</v>
      </c>
      <c r="C285" s="35">
        <v>184801.0</v>
      </c>
      <c r="D285" s="35" t="s">
        <v>72</v>
      </c>
      <c r="E285" s="34">
        <v>45108.0</v>
      </c>
      <c r="F285" s="36">
        <f t="shared" si="1"/>
        <v>19</v>
      </c>
      <c r="G285" s="34">
        <v>45174.0</v>
      </c>
      <c r="H285" s="36">
        <f t="shared" si="2"/>
        <v>17</v>
      </c>
      <c r="I285" s="35" t="s">
        <v>39</v>
      </c>
      <c r="J285" s="39"/>
      <c r="K285" s="38"/>
      <c r="L285" s="39"/>
      <c r="M285" s="39"/>
      <c r="N285" s="35" t="s">
        <v>17</v>
      </c>
      <c r="O285" s="39"/>
      <c r="P285" s="61"/>
      <c r="Q285" s="61"/>
      <c r="R285" s="61"/>
      <c r="S285" s="61"/>
      <c r="T285" s="61"/>
      <c r="U285" s="80"/>
      <c r="V285" s="80"/>
      <c r="W285" s="80"/>
    </row>
    <row r="286">
      <c r="A286" s="34">
        <v>45705.0</v>
      </c>
      <c r="B286" s="168">
        <v>45716.0</v>
      </c>
      <c r="C286" s="35">
        <v>219987.0</v>
      </c>
      <c r="D286" s="35" t="s">
        <v>72</v>
      </c>
      <c r="E286" s="34">
        <v>44256.0</v>
      </c>
      <c r="F286" s="36">
        <f t="shared" si="1"/>
        <v>47</v>
      </c>
      <c r="G286" s="34">
        <v>45475.0</v>
      </c>
      <c r="H286" s="36">
        <f t="shared" si="2"/>
        <v>7</v>
      </c>
      <c r="I286" s="35" t="s">
        <v>39</v>
      </c>
      <c r="J286" s="39"/>
      <c r="K286" s="38"/>
      <c r="L286" s="39"/>
      <c r="M286" s="39"/>
      <c r="N286" s="35" t="s">
        <v>17</v>
      </c>
      <c r="O286" s="39"/>
      <c r="P286" s="61"/>
      <c r="Q286" s="61"/>
      <c r="R286" s="61"/>
      <c r="S286" s="61"/>
      <c r="T286" s="61"/>
      <c r="U286" s="80"/>
      <c r="V286" s="80"/>
      <c r="W286" s="80"/>
    </row>
    <row r="287">
      <c r="A287" s="34">
        <v>45705.0</v>
      </c>
      <c r="B287" s="168">
        <v>45716.0</v>
      </c>
      <c r="C287" s="35">
        <v>233876.0</v>
      </c>
      <c r="D287" s="35" t="s">
        <v>72</v>
      </c>
      <c r="E287" s="34">
        <v>45536.0</v>
      </c>
      <c r="F287" s="36">
        <f t="shared" si="1"/>
        <v>5</v>
      </c>
      <c r="G287" s="37">
        <v>45614.0</v>
      </c>
      <c r="H287" s="36">
        <f t="shared" si="2"/>
        <v>3</v>
      </c>
      <c r="I287" s="35" t="s">
        <v>39</v>
      </c>
      <c r="J287" s="39"/>
      <c r="K287" s="38"/>
      <c r="L287" s="39"/>
      <c r="M287" s="39"/>
      <c r="N287" s="35" t="s">
        <v>17</v>
      </c>
      <c r="O287" s="39"/>
      <c r="P287" s="61"/>
      <c r="Q287" s="61"/>
      <c r="R287" s="61"/>
      <c r="S287" s="61"/>
      <c r="T287" s="61"/>
      <c r="U287" s="80"/>
      <c r="V287" s="80"/>
      <c r="W287" s="80"/>
    </row>
    <row r="288">
      <c r="A288" s="34">
        <v>45705.0</v>
      </c>
      <c r="B288" s="168">
        <v>45716.0</v>
      </c>
      <c r="C288" s="35">
        <v>241283.0</v>
      </c>
      <c r="D288" s="35" t="s">
        <v>72</v>
      </c>
      <c r="E288" s="34">
        <v>45627.0</v>
      </c>
      <c r="F288" s="36">
        <f t="shared" si="1"/>
        <v>2</v>
      </c>
      <c r="G288" s="34">
        <v>45692.0</v>
      </c>
      <c r="H288" s="36">
        <f t="shared" si="2"/>
        <v>0</v>
      </c>
      <c r="I288" s="35" t="s">
        <v>43</v>
      </c>
      <c r="J288" s="39"/>
      <c r="K288" s="38"/>
      <c r="L288" s="39"/>
      <c r="M288" s="39"/>
      <c r="N288" s="35" t="s">
        <v>17</v>
      </c>
      <c r="O288" s="39"/>
      <c r="P288" s="61"/>
      <c r="Q288" s="61"/>
      <c r="R288" s="61"/>
      <c r="S288" s="61"/>
      <c r="T288" s="61"/>
      <c r="U288" s="80"/>
      <c r="V288" s="80"/>
      <c r="W288" s="80"/>
    </row>
    <row r="289">
      <c r="A289" s="34">
        <v>45705.0</v>
      </c>
      <c r="B289" s="168">
        <v>45716.0</v>
      </c>
      <c r="C289" s="35">
        <v>165009.0</v>
      </c>
      <c r="D289" s="35" t="s">
        <v>79</v>
      </c>
      <c r="E289" s="35">
        <v>23.0</v>
      </c>
      <c r="F289" s="36">
        <f t="shared" si="1"/>
        <v>1501</v>
      </c>
      <c r="G289" s="35">
        <v>22.0</v>
      </c>
      <c r="H289" s="36">
        <f t="shared" si="2"/>
        <v>1501</v>
      </c>
      <c r="I289" s="35" t="s">
        <v>67</v>
      </c>
      <c r="J289" s="39"/>
      <c r="K289" s="38"/>
      <c r="L289" s="39"/>
      <c r="M289" s="39"/>
      <c r="N289" s="35" t="s">
        <v>17</v>
      </c>
      <c r="O289" s="39"/>
      <c r="P289" s="61"/>
      <c r="Q289" s="61"/>
      <c r="R289" s="61"/>
      <c r="S289" s="61"/>
      <c r="T289" s="61"/>
      <c r="U289" s="80"/>
      <c r="V289" s="80"/>
      <c r="W289" s="80"/>
    </row>
    <row r="290">
      <c r="A290" s="34">
        <v>45705.0</v>
      </c>
      <c r="B290" s="168">
        <v>45716.0</v>
      </c>
      <c r="C290" s="35">
        <v>240888.0</v>
      </c>
      <c r="D290" s="35" t="s">
        <v>79</v>
      </c>
      <c r="E290" s="35">
        <v>2.0</v>
      </c>
      <c r="F290" s="36">
        <f t="shared" si="1"/>
        <v>1501</v>
      </c>
      <c r="G290" s="35">
        <v>0.0</v>
      </c>
      <c r="H290" s="36">
        <f t="shared" si="2"/>
        <v>1501</v>
      </c>
      <c r="I290" s="35" t="s">
        <v>62</v>
      </c>
      <c r="J290" s="39"/>
      <c r="K290" s="38"/>
      <c r="L290" s="39"/>
      <c r="M290" s="39"/>
      <c r="N290" s="35" t="s">
        <v>17</v>
      </c>
      <c r="O290" s="39"/>
      <c r="P290" s="61"/>
      <c r="Q290" s="61"/>
      <c r="R290" s="61"/>
      <c r="S290" s="61"/>
      <c r="T290" s="61"/>
      <c r="U290" s="80"/>
      <c r="V290" s="80"/>
      <c r="W290" s="80"/>
    </row>
    <row r="291">
      <c r="A291" s="34">
        <v>45705.0</v>
      </c>
      <c r="B291" s="168">
        <v>45716.0</v>
      </c>
      <c r="C291" s="35">
        <v>114144.0</v>
      </c>
      <c r="D291" s="35" t="s">
        <v>79</v>
      </c>
      <c r="E291" s="35">
        <v>39.0</v>
      </c>
      <c r="F291" s="36">
        <f t="shared" si="1"/>
        <v>1500</v>
      </c>
      <c r="G291" s="35">
        <v>36.0</v>
      </c>
      <c r="H291" s="36">
        <f t="shared" si="2"/>
        <v>1500</v>
      </c>
      <c r="I291" s="35" t="s">
        <v>49</v>
      </c>
      <c r="J291" s="39"/>
      <c r="K291" s="38"/>
      <c r="L291" s="39"/>
      <c r="M291" s="39"/>
      <c r="N291" s="35" t="s">
        <v>17</v>
      </c>
      <c r="O291" s="39"/>
      <c r="P291" s="61"/>
      <c r="Q291" s="61"/>
      <c r="R291" s="61"/>
      <c r="S291" s="61"/>
      <c r="T291" s="61"/>
      <c r="U291" s="80"/>
      <c r="V291" s="80"/>
      <c r="W291" s="80"/>
    </row>
    <row r="292">
      <c r="A292" s="34">
        <v>45705.0</v>
      </c>
      <c r="B292" s="168">
        <v>45716.0</v>
      </c>
      <c r="C292" s="35">
        <v>172115.0</v>
      </c>
      <c r="D292" s="35" t="s">
        <v>79</v>
      </c>
      <c r="E292" s="35">
        <v>21.0</v>
      </c>
      <c r="F292" s="36">
        <f t="shared" si="1"/>
        <v>1501</v>
      </c>
      <c r="G292" s="35">
        <v>20.0</v>
      </c>
      <c r="H292" s="36">
        <f t="shared" si="2"/>
        <v>1501</v>
      </c>
      <c r="I292" s="35" t="s">
        <v>39</v>
      </c>
      <c r="J292" s="39"/>
      <c r="K292" s="38"/>
      <c r="L292" s="39"/>
      <c r="M292" s="39"/>
      <c r="N292" s="35" t="s">
        <v>17</v>
      </c>
      <c r="O292" s="39"/>
      <c r="P292" s="61"/>
      <c r="Q292" s="61"/>
      <c r="R292" s="61"/>
      <c r="S292" s="61"/>
      <c r="T292" s="61"/>
      <c r="U292" s="80"/>
      <c r="V292" s="80"/>
      <c r="W292" s="80"/>
    </row>
    <row r="293">
      <c r="A293" s="34">
        <v>45705.0</v>
      </c>
      <c r="B293" s="168">
        <v>45716.0</v>
      </c>
      <c r="C293" s="35">
        <v>194617.0</v>
      </c>
      <c r="D293" s="35" t="s">
        <v>79</v>
      </c>
      <c r="E293" s="35">
        <v>15.0</v>
      </c>
      <c r="F293" s="36">
        <f t="shared" si="1"/>
        <v>1501</v>
      </c>
      <c r="G293" s="35">
        <v>14.0</v>
      </c>
      <c r="H293" s="36">
        <f t="shared" si="2"/>
        <v>1501</v>
      </c>
      <c r="I293" s="35" t="s">
        <v>39</v>
      </c>
      <c r="J293" s="39"/>
      <c r="K293" s="38"/>
      <c r="L293" s="39"/>
      <c r="M293" s="39"/>
      <c r="N293" s="35" t="s">
        <v>17</v>
      </c>
      <c r="O293" s="39"/>
      <c r="P293" s="61"/>
      <c r="Q293" s="61"/>
      <c r="R293" s="61"/>
      <c r="S293" s="61"/>
      <c r="T293" s="61"/>
      <c r="U293" s="80"/>
      <c r="V293" s="80"/>
      <c r="W293" s="80"/>
    </row>
    <row r="294">
      <c r="A294" s="34">
        <v>45705.0</v>
      </c>
      <c r="B294" s="168">
        <v>45716.0</v>
      </c>
      <c r="C294" s="35">
        <v>201793.0</v>
      </c>
      <c r="D294" s="35" t="s">
        <v>79</v>
      </c>
      <c r="E294" s="35">
        <v>12.0</v>
      </c>
      <c r="F294" s="36">
        <f t="shared" si="1"/>
        <v>1501</v>
      </c>
      <c r="G294" s="35">
        <v>10.0</v>
      </c>
      <c r="H294" s="36">
        <f t="shared" si="2"/>
        <v>1501</v>
      </c>
      <c r="I294" s="35" t="s">
        <v>39</v>
      </c>
      <c r="J294" s="39"/>
      <c r="K294" s="38"/>
      <c r="L294" s="39"/>
      <c r="M294" s="39"/>
      <c r="N294" s="35" t="s">
        <v>17</v>
      </c>
      <c r="O294" s="39"/>
      <c r="P294" s="61"/>
      <c r="Q294" s="61"/>
      <c r="R294" s="61"/>
      <c r="S294" s="61"/>
      <c r="T294" s="61"/>
      <c r="U294" s="80"/>
      <c r="V294" s="80"/>
      <c r="W294" s="80"/>
    </row>
    <row r="295">
      <c r="A295" s="34">
        <v>45705.0</v>
      </c>
      <c r="B295" s="168">
        <v>45716.0</v>
      </c>
      <c r="C295" s="35">
        <v>216285.0</v>
      </c>
      <c r="D295" s="35" t="s">
        <v>79</v>
      </c>
      <c r="E295" s="35">
        <v>9.0</v>
      </c>
      <c r="F295" s="36">
        <f t="shared" si="1"/>
        <v>1501</v>
      </c>
      <c r="G295" s="35">
        <v>8.0</v>
      </c>
      <c r="H295" s="36">
        <f t="shared" si="2"/>
        <v>1501</v>
      </c>
      <c r="I295" s="35" t="s">
        <v>39</v>
      </c>
      <c r="J295" s="39"/>
      <c r="K295" s="38"/>
      <c r="L295" s="39"/>
      <c r="M295" s="39"/>
      <c r="N295" s="35" t="s">
        <v>17</v>
      </c>
      <c r="O295" s="39"/>
      <c r="P295" s="61"/>
      <c r="Q295" s="61"/>
      <c r="R295" s="61"/>
      <c r="S295" s="61"/>
      <c r="T295" s="61"/>
      <c r="U295" s="80"/>
      <c r="V295" s="80"/>
      <c r="W295" s="80"/>
    </row>
    <row r="296">
      <c r="A296" s="34">
        <v>45705.0</v>
      </c>
      <c r="B296" s="34">
        <v>45716.0</v>
      </c>
      <c r="C296" s="35">
        <v>222287.0</v>
      </c>
      <c r="D296" s="35" t="s">
        <v>79</v>
      </c>
      <c r="E296" s="35">
        <v>8.0</v>
      </c>
      <c r="F296" s="36">
        <f t="shared" si="1"/>
        <v>1501</v>
      </c>
      <c r="G296" s="35">
        <v>6.0</v>
      </c>
      <c r="H296" s="36">
        <f t="shared" si="2"/>
        <v>1501</v>
      </c>
      <c r="I296" s="35" t="s">
        <v>1034</v>
      </c>
      <c r="J296" s="35">
        <v>501.0</v>
      </c>
      <c r="K296" s="48">
        <v>20700.0</v>
      </c>
      <c r="L296" s="35" t="s">
        <v>68</v>
      </c>
      <c r="M296" s="34">
        <v>45716.0</v>
      </c>
      <c r="N296" s="35" t="s">
        <v>20</v>
      </c>
      <c r="O296" s="35" t="s">
        <v>1035</v>
      </c>
      <c r="P296" s="61"/>
      <c r="Q296" s="61"/>
      <c r="R296" s="61"/>
      <c r="S296" s="61"/>
      <c r="T296" s="61"/>
      <c r="U296" s="80"/>
      <c r="V296" s="80"/>
      <c r="W296" s="80"/>
    </row>
    <row r="297">
      <c r="A297" s="34">
        <v>45705.0</v>
      </c>
      <c r="B297" s="168">
        <v>45716.0</v>
      </c>
      <c r="C297" s="35">
        <v>227534.0</v>
      </c>
      <c r="D297" s="35" t="s">
        <v>79</v>
      </c>
      <c r="E297" s="35">
        <v>7.0</v>
      </c>
      <c r="F297" s="36">
        <f t="shared" si="1"/>
        <v>1501</v>
      </c>
      <c r="G297" s="35">
        <v>5.0</v>
      </c>
      <c r="H297" s="36">
        <f t="shared" si="2"/>
        <v>1501</v>
      </c>
      <c r="I297" s="35" t="s">
        <v>39</v>
      </c>
      <c r="J297" s="39"/>
      <c r="K297" s="38"/>
      <c r="L297" s="39"/>
      <c r="M297" s="39"/>
      <c r="N297" s="35" t="s">
        <v>17</v>
      </c>
      <c r="O297" s="39"/>
      <c r="P297" s="61"/>
      <c r="Q297" s="61"/>
      <c r="R297" s="61"/>
      <c r="S297" s="61"/>
      <c r="T297" s="61"/>
      <c r="U297" s="80"/>
      <c r="V297" s="80"/>
      <c r="W297" s="80"/>
    </row>
    <row r="298">
      <c r="A298" s="34">
        <v>45705.0</v>
      </c>
      <c r="B298" s="168">
        <v>45716.0</v>
      </c>
      <c r="C298" s="35">
        <v>230456.0</v>
      </c>
      <c r="D298" s="35" t="s">
        <v>79</v>
      </c>
      <c r="E298" s="35">
        <v>6.0</v>
      </c>
      <c r="F298" s="36">
        <f t="shared" si="1"/>
        <v>1501</v>
      </c>
      <c r="G298" s="35">
        <v>4.0</v>
      </c>
      <c r="H298" s="36">
        <f t="shared" si="2"/>
        <v>1501</v>
      </c>
      <c r="I298" s="35" t="s">
        <v>39</v>
      </c>
      <c r="J298" s="39"/>
      <c r="K298" s="38"/>
      <c r="L298" s="39"/>
      <c r="M298" s="39"/>
      <c r="N298" s="35" t="s">
        <v>17</v>
      </c>
      <c r="O298" s="39"/>
      <c r="P298" s="61"/>
      <c r="Q298" s="61"/>
      <c r="R298" s="61"/>
      <c r="S298" s="61"/>
      <c r="T298" s="61"/>
      <c r="U298" s="80"/>
      <c r="V298" s="80"/>
      <c r="W298" s="80"/>
    </row>
    <row r="299">
      <c r="A299" s="34">
        <v>45705.0</v>
      </c>
      <c r="B299" s="168">
        <v>45716.0</v>
      </c>
      <c r="C299" s="35">
        <v>232728.0</v>
      </c>
      <c r="D299" s="35" t="s">
        <v>79</v>
      </c>
      <c r="E299" s="35">
        <v>4.0</v>
      </c>
      <c r="F299" s="36">
        <f t="shared" si="1"/>
        <v>1501</v>
      </c>
      <c r="G299" s="35">
        <v>3.0</v>
      </c>
      <c r="H299" s="36">
        <f t="shared" si="2"/>
        <v>1501</v>
      </c>
      <c r="I299" s="35" t="s">
        <v>39</v>
      </c>
      <c r="J299" s="39"/>
      <c r="K299" s="38"/>
      <c r="L299" s="39"/>
      <c r="M299" s="39"/>
      <c r="N299" s="35" t="s">
        <v>17</v>
      </c>
      <c r="O299" s="39"/>
      <c r="P299" s="61"/>
      <c r="Q299" s="61"/>
      <c r="R299" s="61"/>
      <c r="S299" s="61"/>
      <c r="T299" s="61"/>
      <c r="U299" s="80"/>
      <c r="V299" s="80"/>
      <c r="W299" s="80"/>
    </row>
    <row r="300">
      <c r="A300" s="34">
        <v>45705.0</v>
      </c>
      <c r="B300" s="168">
        <v>45716.0</v>
      </c>
      <c r="C300" s="35">
        <v>234438.0</v>
      </c>
      <c r="D300" s="35" t="s">
        <v>79</v>
      </c>
      <c r="E300" s="35">
        <v>4.0</v>
      </c>
      <c r="F300" s="36">
        <f t="shared" si="1"/>
        <v>1501</v>
      </c>
      <c r="G300" s="35">
        <v>2.0</v>
      </c>
      <c r="H300" s="36">
        <f t="shared" si="2"/>
        <v>1501</v>
      </c>
      <c r="I300" s="35" t="s">
        <v>39</v>
      </c>
      <c r="J300" s="39"/>
      <c r="K300" s="38"/>
      <c r="L300" s="39"/>
      <c r="M300" s="39"/>
      <c r="N300" s="35" t="s">
        <v>17</v>
      </c>
      <c r="O300" s="39"/>
      <c r="P300" s="61"/>
      <c r="Q300" s="61"/>
      <c r="R300" s="61"/>
      <c r="S300" s="61"/>
      <c r="T300" s="61"/>
      <c r="U300" s="80"/>
      <c r="V300" s="80"/>
      <c r="W300" s="80"/>
    </row>
    <row r="301">
      <c r="A301" s="34">
        <v>45705.0</v>
      </c>
      <c r="B301" s="168">
        <v>45716.0</v>
      </c>
      <c r="C301" s="35">
        <v>236799.0</v>
      </c>
      <c r="D301" s="35" t="s">
        <v>79</v>
      </c>
      <c r="E301" s="35">
        <v>3.0</v>
      </c>
      <c r="F301" s="36">
        <f t="shared" si="1"/>
        <v>1501</v>
      </c>
      <c r="G301" s="35">
        <v>2.0</v>
      </c>
      <c r="H301" s="36">
        <f t="shared" si="2"/>
        <v>1501</v>
      </c>
      <c r="I301" s="35" t="s">
        <v>39</v>
      </c>
      <c r="J301" s="39"/>
      <c r="K301" s="38"/>
      <c r="L301" s="39"/>
      <c r="M301" s="39"/>
      <c r="N301" s="35" t="s">
        <v>17</v>
      </c>
      <c r="O301" s="39"/>
      <c r="P301" s="61"/>
      <c r="Q301" s="61"/>
      <c r="R301" s="61"/>
      <c r="S301" s="61"/>
      <c r="T301" s="61"/>
      <c r="U301" s="80"/>
      <c r="V301" s="80"/>
      <c r="W301" s="80"/>
    </row>
    <row r="302">
      <c r="A302" s="34">
        <v>45705.0</v>
      </c>
      <c r="B302" s="168">
        <v>45716.0</v>
      </c>
      <c r="C302" s="35">
        <v>239096.0</v>
      </c>
      <c r="D302" s="35" t="s">
        <v>79</v>
      </c>
      <c r="E302" s="35">
        <v>2.0</v>
      </c>
      <c r="F302" s="36">
        <f t="shared" si="1"/>
        <v>1501</v>
      </c>
      <c r="G302" s="35">
        <v>1.0</v>
      </c>
      <c r="H302" s="36">
        <f t="shared" si="2"/>
        <v>1501</v>
      </c>
      <c r="I302" s="35" t="s">
        <v>39</v>
      </c>
      <c r="J302" s="39"/>
      <c r="K302" s="38"/>
      <c r="L302" s="39"/>
      <c r="M302" s="39"/>
      <c r="N302" s="35" t="s">
        <v>17</v>
      </c>
      <c r="O302" s="39"/>
      <c r="P302" s="61"/>
      <c r="Q302" s="61"/>
      <c r="R302" s="61"/>
      <c r="S302" s="61"/>
      <c r="T302" s="61"/>
      <c r="U302" s="80"/>
      <c r="V302" s="80"/>
      <c r="W302" s="80"/>
    </row>
    <row r="303">
      <c r="A303" s="34">
        <v>45705.0</v>
      </c>
      <c r="B303" s="168">
        <v>45716.0</v>
      </c>
      <c r="C303" s="35">
        <v>239776.0</v>
      </c>
      <c r="D303" s="35" t="s">
        <v>79</v>
      </c>
      <c r="E303" s="35">
        <v>1.0</v>
      </c>
      <c r="F303" s="36">
        <f t="shared" si="1"/>
        <v>1501</v>
      </c>
      <c r="G303" s="35">
        <v>0.0</v>
      </c>
      <c r="H303" s="36">
        <f t="shared" si="2"/>
        <v>1501</v>
      </c>
      <c r="I303" s="35" t="s">
        <v>39</v>
      </c>
      <c r="J303" s="39"/>
      <c r="K303" s="38"/>
      <c r="L303" s="39"/>
      <c r="M303" s="39"/>
      <c r="N303" s="35" t="s">
        <v>17</v>
      </c>
      <c r="O303" s="39"/>
      <c r="P303" s="61"/>
      <c r="Q303" s="61"/>
      <c r="R303" s="61"/>
      <c r="S303" s="61"/>
      <c r="T303" s="61"/>
      <c r="U303" s="80"/>
      <c r="V303" s="80"/>
      <c r="W303" s="80"/>
    </row>
    <row r="304">
      <c r="A304" s="34">
        <v>45705.0</v>
      </c>
      <c r="B304" s="168">
        <v>45716.0</v>
      </c>
      <c r="C304" s="35">
        <v>241336.0</v>
      </c>
      <c r="D304" s="35" t="s">
        <v>79</v>
      </c>
      <c r="E304" s="35">
        <v>6.0</v>
      </c>
      <c r="F304" s="36">
        <f t="shared" si="1"/>
        <v>1501</v>
      </c>
      <c r="G304" s="35">
        <v>0.0</v>
      </c>
      <c r="H304" s="36">
        <f t="shared" si="2"/>
        <v>1501</v>
      </c>
      <c r="I304" s="35" t="s">
        <v>39</v>
      </c>
      <c r="J304" s="39"/>
      <c r="K304" s="38"/>
      <c r="L304" s="39"/>
      <c r="M304" s="39"/>
      <c r="N304" s="35" t="s">
        <v>17</v>
      </c>
      <c r="O304" s="39"/>
      <c r="P304" s="61"/>
      <c r="Q304" s="61"/>
      <c r="R304" s="61"/>
      <c r="S304" s="61"/>
      <c r="T304" s="61"/>
      <c r="U304" s="80"/>
      <c r="V304" s="80"/>
      <c r="W304" s="80"/>
    </row>
    <row r="305">
      <c r="A305" s="34">
        <v>45705.0</v>
      </c>
      <c r="B305" s="168">
        <v>45716.0</v>
      </c>
      <c r="C305" s="35">
        <v>242339.0</v>
      </c>
      <c r="D305" s="35" t="s">
        <v>79</v>
      </c>
      <c r="E305" s="35">
        <v>0.0</v>
      </c>
      <c r="F305" s="36">
        <f t="shared" si="1"/>
        <v>1501</v>
      </c>
      <c r="G305" s="35">
        <v>0.0</v>
      </c>
      <c r="H305" s="36">
        <f t="shared" si="2"/>
        <v>1501</v>
      </c>
      <c r="I305" s="35" t="s">
        <v>49</v>
      </c>
      <c r="J305" s="39"/>
      <c r="K305" s="38"/>
      <c r="L305" s="39"/>
      <c r="M305" s="39"/>
      <c r="N305" s="35" t="s">
        <v>17</v>
      </c>
      <c r="O305" s="39"/>
      <c r="P305" s="61"/>
      <c r="Q305" s="61"/>
      <c r="R305" s="61"/>
      <c r="S305" s="61"/>
      <c r="T305" s="61"/>
      <c r="U305" s="80"/>
      <c r="V305" s="80"/>
      <c r="W305" s="80"/>
    </row>
    <row r="306">
      <c r="A306" s="34">
        <v>45705.0</v>
      </c>
      <c r="B306" s="168">
        <v>45716.0</v>
      </c>
      <c r="C306" s="35">
        <v>233946.0</v>
      </c>
      <c r="D306" s="35" t="s">
        <v>243</v>
      </c>
      <c r="E306" s="34">
        <v>45566.0</v>
      </c>
      <c r="F306" s="36">
        <f t="shared" si="1"/>
        <v>4</v>
      </c>
      <c r="G306" s="37">
        <v>45607.0</v>
      </c>
      <c r="H306" s="36">
        <f t="shared" si="2"/>
        <v>3</v>
      </c>
      <c r="I306" s="35" t="s">
        <v>49</v>
      </c>
      <c r="J306" s="39"/>
      <c r="K306" s="38"/>
      <c r="L306" s="39"/>
      <c r="M306" s="39"/>
      <c r="N306" s="35" t="s">
        <v>17</v>
      </c>
      <c r="O306" s="39"/>
      <c r="P306" s="61"/>
      <c r="Q306" s="61"/>
      <c r="R306" s="61"/>
      <c r="S306" s="61"/>
      <c r="T306" s="61"/>
      <c r="U306" s="80"/>
      <c r="V306" s="80"/>
      <c r="W306" s="80"/>
    </row>
    <row r="307">
      <c r="A307" s="34">
        <v>45705.0</v>
      </c>
      <c r="B307" s="168">
        <v>45716.0</v>
      </c>
      <c r="C307" s="35">
        <v>218012.0</v>
      </c>
      <c r="D307" s="35" t="s">
        <v>243</v>
      </c>
      <c r="E307" s="34">
        <v>45413.0</v>
      </c>
      <c r="F307" s="36">
        <f t="shared" si="1"/>
        <v>9</v>
      </c>
      <c r="G307" s="34">
        <v>45464.0</v>
      </c>
      <c r="H307" s="36">
        <f t="shared" si="2"/>
        <v>8</v>
      </c>
      <c r="I307" s="35" t="s">
        <v>62</v>
      </c>
      <c r="J307" s="39"/>
      <c r="K307" s="38"/>
      <c r="L307" s="39"/>
      <c r="M307" s="39"/>
      <c r="N307" s="35" t="s">
        <v>17</v>
      </c>
      <c r="O307" s="39"/>
      <c r="P307" s="61"/>
      <c r="Q307" s="61"/>
      <c r="R307" s="61"/>
      <c r="S307" s="61"/>
      <c r="T307" s="61"/>
      <c r="U307" s="80"/>
      <c r="V307" s="80"/>
      <c r="W307" s="80"/>
    </row>
    <row r="308">
      <c r="A308" s="34">
        <v>45702.0</v>
      </c>
      <c r="B308" s="34">
        <v>45715.0</v>
      </c>
      <c r="C308" s="35">
        <v>176393.0</v>
      </c>
      <c r="D308" s="35" t="s">
        <v>243</v>
      </c>
      <c r="E308" s="34">
        <v>45047.0</v>
      </c>
      <c r="F308" s="36">
        <f t="shared" si="1"/>
        <v>21</v>
      </c>
      <c r="G308" s="34">
        <v>45104.0</v>
      </c>
      <c r="H308" s="36">
        <f t="shared" si="2"/>
        <v>20</v>
      </c>
      <c r="I308" s="35" t="s">
        <v>49</v>
      </c>
      <c r="J308" s="39"/>
      <c r="K308" s="48" t="s">
        <v>1036</v>
      </c>
      <c r="L308" s="35" t="s">
        <v>54</v>
      </c>
      <c r="M308" s="34">
        <v>45715.0</v>
      </c>
      <c r="N308" s="35" t="s">
        <v>15</v>
      </c>
      <c r="O308" s="39"/>
      <c r="P308" s="61"/>
      <c r="Q308" s="61"/>
      <c r="R308" s="61"/>
      <c r="S308" s="61"/>
      <c r="T308" s="61"/>
      <c r="U308" s="80"/>
      <c r="V308" s="80"/>
      <c r="W308" s="80"/>
    </row>
    <row r="309">
      <c r="A309" s="34">
        <v>45705.0</v>
      </c>
      <c r="B309" s="168">
        <v>45716.0</v>
      </c>
      <c r="C309" s="35">
        <v>209021.0</v>
      </c>
      <c r="D309" s="35" t="s">
        <v>243</v>
      </c>
      <c r="E309" s="34">
        <v>45323.0</v>
      </c>
      <c r="F309" s="36">
        <f t="shared" si="1"/>
        <v>12</v>
      </c>
      <c r="G309" s="34">
        <v>45390.0</v>
      </c>
      <c r="H309" s="36">
        <f t="shared" si="2"/>
        <v>10</v>
      </c>
      <c r="I309" s="35" t="s">
        <v>62</v>
      </c>
      <c r="J309" s="39"/>
      <c r="K309" s="38"/>
      <c r="L309" s="39"/>
      <c r="M309" s="39"/>
      <c r="N309" s="35" t="s">
        <v>17</v>
      </c>
      <c r="O309" s="39"/>
      <c r="P309" s="61"/>
      <c r="Q309" s="61"/>
      <c r="R309" s="61"/>
      <c r="S309" s="61"/>
      <c r="T309" s="61"/>
      <c r="U309" s="80"/>
      <c r="V309" s="80"/>
      <c r="W309" s="80"/>
    </row>
    <row r="310">
      <c r="A310" s="34">
        <v>45705.0</v>
      </c>
      <c r="B310" s="168">
        <v>45716.0</v>
      </c>
      <c r="C310" s="35">
        <v>219960.0</v>
      </c>
      <c r="D310" s="35" t="s">
        <v>243</v>
      </c>
      <c r="E310" s="34">
        <v>45231.0</v>
      </c>
      <c r="F310" s="36">
        <f t="shared" si="1"/>
        <v>15</v>
      </c>
      <c r="G310" s="34">
        <v>45475.0</v>
      </c>
      <c r="H310" s="36">
        <f t="shared" si="2"/>
        <v>7</v>
      </c>
      <c r="I310" s="35" t="s">
        <v>49</v>
      </c>
      <c r="J310" s="39"/>
      <c r="K310" s="38"/>
      <c r="L310" s="39"/>
      <c r="M310" s="39"/>
      <c r="N310" s="35" t="s">
        <v>17</v>
      </c>
      <c r="O310" s="39"/>
      <c r="P310" s="61"/>
      <c r="Q310" s="61"/>
      <c r="R310" s="61"/>
      <c r="S310" s="61"/>
      <c r="T310" s="61"/>
      <c r="U310" s="80"/>
      <c r="V310" s="80"/>
      <c r="W310" s="80"/>
    </row>
    <row r="311">
      <c r="A311" s="34">
        <v>45705.0</v>
      </c>
      <c r="B311" s="168">
        <v>45716.0</v>
      </c>
      <c r="C311" s="35">
        <v>216934.0</v>
      </c>
      <c r="D311" s="35" t="s">
        <v>243</v>
      </c>
      <c r="E311" s="34">
        <v>45413.0</v>
      </c>
      <c r="F311" s="36">
        <f t="shared" si="1"/>
        <v>9</v>
      </c>
      <c r="G311" s="34">
        <v>45448.0</v>
      </c>
      <c r="H311" s="36">
        <f t="shared" si="2"/>
        <v>8</v>
      </c>
      <c r="I311" s="35" t="s">
        <v>46</v>
      </c>
      <c r="J311" s="35">
        <v>402.0</v>
      </c>
      <c r="K311" s="48">
        <v>11000.0</v>
      </c>
      <c r="L311" s="35" t="s">
        <v>54</v>
      </c>
      <c r="M311" s="34">
        <v>45332.0</v>
      </c>
      <c r="N311" s="35" t="s">
        <v>17</v>
      </c>
      <c r="O311" s="35" t="s">
        <v>1037</v>
      </c>
      <c r="P311" s="61"/>
      <c r="Q311" s="61"/>
      <c r="R311" s="61"/>
      <c r="S311" s="61"/>
      <c r="T311" s="61"/>
      <c r="U311" s="80"/>
      <c r="V311" s="80"/>
      <c r="W311" s="80"/>
    </row>
    <row r="312">
      <c r="A312" s="34">
        <v>45705.0</v>
      </c>
      <c r="B312" s="168">
        <v>45716.0</v>
      </c>
      <c r="C312" s="35">
        <v>230679.0</v>
      </c>
      <c r="D312" s="35" t="s">
        <v>243</v>
      </c>
      <c r="E312" s="34">
        <v>45383.0</v>
      </c>
      <c r="F312" s="36">
        <f t="shared" si="1"/>
        <v>10</v>
      </c>
      <c r="G312" s="37">
        <v>45576.0</v>
      </c>
      <c r="H312" s="36">
        <f t="shared" si="2"/>
        <v>4</v>
      </c>
      <c r="I312" s="35" t="s">
        <v>49</v>
      </c>
      <c r="J312" s="39"/>
      <c r="K312" s="38"/>
      <c r="L312" s="39"/>
      <c r="M312" s="39"/>
      <c r="N312" s="35" t="s">
        <v>17</v>
      </c>
      <c r="O312" s="39"/>
      <c r="P312" s="61"/>
      <c r="Q312" s="61"/>
      <c r="R312" s="61"/>
      <c r="S312" s="61"/>
      <c r="T312" s="61"/>
      <c r="U312" s="80"/>
      <c r="V312" s="80"/>
      <c r="W312" s="80"/>
    </row>
    <row r="313">
      <c r="A313" s="34">
        <v>45705.0</v>
      </c>
      <c r="B313" s="168">
        <v>45716.0</v>
      </c>
      <c r="C313" s="35">
        <v>223369.0</v>
      </c>
      <c r="D313" s="35" t="s">
        <v>243</v>
      </c>
      <c r="E313" s="34">
        <v>45474.0</v>
      </c>
      <c r="F313" s="36">
        <f t="shared" si="1"/>
        <v>7</v>
      </c>
      <c r="G313" s="34">
        <v>45504.0</v>
      </c>
      <c r="H313" s="36">
        <f t="shared" si="2"/>
        <v>6</v>
      </c>
      <c r="I313" s="35" t="s">
        <v>62</v>
      </c>
      <c r="J313" s="39"/>
      <c r="K313" s="38"/>
      <c r="L313" s="39"/>
      <c r="M313" s="39"/>
      <c r="N313" s="35" t="s">
        <v>17</v>
      </c>
      <c r="O313" s="39"/>
      <c r="P313" s="61"/>
      <c r="Q313" s="61"/>
      <c r="R313" s="61"/>
      <c r="S313" s="61"/>
      <c r="T313" s="61"/>
      <c r="U313" s="80"/>
      <c r="V313" s="80"/>
      <c r="W313" s="80"/>
    </row>
    <row r="314">
      <c r="A314" s="34">
        <v>45705.0</v>
      </c>
      <c r="B314" s="168">
        <v>45716.0</v>
      </c>
      <c r="C314" s="35">
        <v>225850.0</v>
      </c>
      <c r="D314" s="35" t="s">
        <v>243</v>
      </c>
      <c r="E314" s="34">
        <v>45505.0</v>
      </c>
      <c r="F314" s="36">
        <f t="shared" si="1"/>
        <v>6</v>
      </c>
      <c r="G314" s="34">
        <v>45527.0</v>
      </c>
      <c r="H314" s="36">
        <f t="shared" si="2"/>
        <v>6</v>
      </c>
      <c r="I314" s="35" t="s">
        <v>62</v>
      </c>
      <c r="J314" s="39"/>
      <c r="K314" s="38"/>
      <c r="L314" s="39"/>
      <c r="M314" s="39"/>
      <c r="N314" s="35" t="s">
        <v>17</v>
      </c>
      <c r="O314" s="39"/>
      <c r="P314" s="61"/>
      <c r="Q314" s="61"/>
      <c r="R314" s="61"/>
      <c r="S314" s="61"/>
      <c r="T314" s="61"/>
      <c r="U314" s="80"/>
      <c r="V314" s="80"/>
      <c r="W314" s="80"/>
    </row>
    <row r="315">
      <c r="A315" s="34">
        <v>45705.0</v>
      </c>
      <c r="B315" s="34">
        <v>45713.0</v>
      </c>
      <c r="C315" s="35">
        <v>236205.0</v>
      </c>
      <c r="D315" s="35" t="s">
        <v>243</v>
      </c>
      <c r="E315" s="34">
        <v>45474.0</v>
      </c>
      <c r="F315" s="36">
        <f t="shared" si="1"/>
        <v>7</v>
      </c>
      <c r="G315" s="34">
        <v>45631.0</v>
      </c>
      <c r="H315" s="36">
        <f t="shared" si="2"/>
        <v>2</v>
      </c>
      <c r="I315" s="35" t="s">
        <v>62</v>
      </c>
      <c r="J315" s="39"/>
      <c r="K315" s="48">
        <v>8000.0</v>
      </c>
      <c r="L315" s="35" t="s">
        <v>68</v>
      </c>
      <c r="M315" s="34">
        <v>45713.0</v>
      </c>
      <c r="N315" s="35" t="s">
        <v>21</v>
      </c>
      <c r="O315" s="39"/>
      <c r="P315" s="61"/>
      <c r="Q315" s="61"/>
      <c r="R315" s="61"/>
      <c r="S315" s="61"/>
      <c r="T315" s="61"/>
      <c r="U315" s="80"/>
      <c r="V315" s="80"/>
      <c r="W315" s="80"/>
    </row>
    <row r="316">
      <c r="A316" s="34">
        <v>45705.0</v>
      </c>
      <c r="B316" s="168">
        <v>45716.0</v>
      </c>
      <c r="C316" s="35">
        <v>230320.0</v>
      </c>
      <c r="D316" s="35" t="s">
        <v>243</v>
      </c>
      <c r="E316" s="34">
        <v>45536.0</v>
      </c>
      <c r="F316" s="36">
        <f t="shared" si="1"/>
        <v>5</v>
      </c>
      <c r="G316" s="34">
        <v>45574.0</v>
      </c>
      <c r="H316" s="36">
        <f t="shared" si="2"/>
        <v>4</v>
      </c>
      <c r="I316" s="35" t="s">
        <v>62</v>
      </c>
      <c r="J316" s="39"/>
      <c r="K316" s="38"/>
      <c r="L316" s="39"/>
      <c r="M316" s="39"/>
      <c r="N316" s="35" t="s">
        <v>17</v>
      </c>
      <c r="O316" s="39"/>
      <c r="P316" s="61"/>
      <c r="Q316" s="61"/>
      <c r="R316" s="61"/>
      <c r="S316" s="61"/>
      <c r="T316" s="61"/>
      <c r="U316" s="80"/>
      <c r="V316" s="80"/>
      <c r="W316" s="80"/>
    </row>
    <row r="317">
      <c r="A317" s="34">
        <v>45705.0</v>
      </c>
      <c r="B317" s="168">
        <v>45716.0</v>
      </c>
      <c r="C317" s="35">
        <v>229407.0</v>
      </c>
      <c r="D317" s="35" t="s">
        <v>243</v>
      </c>
      <c r="E317" s="34">
        <v>45566.0</v>
      </c>
      <c r="F317" s="36">
        <f t="shared" si="1"/>
        <v>4</v>
      </c>
      <c r="G317" s="34">
        <v>45565.0</v>
      </c>
      <c r="H317" s="36">
        <f t="shared" si="2"/>
        <v>4</v>
      </c>
      <c r="I317" s="35" t="s">
        <v>49</v>
      </c>
      <c r="J317" s="39"/>
      <c r="K317" s="38"/>
      <c r="L317" s="39"/>
      <c r="M317" s="39"/>
      <c r="N317" s="35" t="s">
        <v>17</v>
      </c>
      <c r="O317" s="39"/>
      <c r="P317" s="61"/>
      <c r="Q317" s="61"/>
      <c r="R317" s="61"/>
      <c r="S317" s="61"/>
      <c r="T317" s="61"/>
      <c r="U317" s="80"/>
      <c r="V317" s="80"/>
      <c r="W317" s="80"/>
    </row>
    <row r="318">
      <c r="A318" s="34">
        <v>45705.0</v>
      </c>
      <c r="B318" s="168">
        <v>45716.0</v>
      </c>
      <c r="C318" s="35">
        <v>230818.0</v>
      </c>
      <c r="D318" s="35" t="s">
        <v>243</v>
      </c>
      <c r="E318" s="34">
        <v>45566.0</v>
      </c>
      <c r="F318" s="36">
        <f t="shared" si="1"/>
        <v>4</v>
      </c>
      <c r="G318" s="37">
        <v>45576.0</v>
      </c>
      <c r="H318" s="36">
        <f t="shared" si="2"/>
        <v>4</v>
      </c>
      <c r="I318" s="35" t="s">
        <v>62</v>
      </c>
      <c r="J318" s="39"/>
      <c r="K318" s="38"/>
      <c r="L318" s="39"/>
      <c r="M318" s="39"/>
      <c r="N318" s="35" t="s">
        <v>17</v>
      </c>
      <c r="O318" s="39"/>
      <c r="P318" s="61"/>
      <c r="Q318" s="61"/>
      <c r="R318" s="61"/>
      <c r="S318" s="61"/>
      <c r="T318" s="61"/>
      <c r="U318" s="80"/>
      <c r="V318" s="80"/>
      <c r="W318" s="80"/>
    </row>
    <row r="319">
      <c r="A319" s="34">
        <v>45705.0</v>
      </c>
      <c r="B319" s="168">
        <v>45716.0</v>
      </c>
      <c r="C319" s="35">
        <v>230122.0</v>
      </c>
      <c r="D319" s="35" t="s">
        <v>210</v>
      </c>
      <c r="E319" s="34">
        <v>45566.0</v>
      </c>
      <c r="F319" s="36">
        <f t="shared" si="1"/>
        <v>4</v>
      </c>
      <c r="G319" s="34">
        <v>45570.0</v>
      </c>
      <c r="H319" s="36">
        <f t="shared" si="2"/>
        <v>4</v>
      </c>
      <c r="I319" s="35" t="s">
        <v>39</v>
      </c>
      <c r="J319" s="39"/>
      <c r="K319" s="38"/>
      <c r="L319" s="39"/>
      <c r="M319" s="39"/>
      <c r="N319" s="35" t="s">
        <v>17</v>
      </c>
      <c r="O319" s="39"/>
      <c r="P319" s="61"/>
      <c r="Q319" s="61"/>
      <c r="R319" s="61"/>
      <c r="S319" s="61"/>
      <c r="T319" s="61"/>
      <c r="U319" s="80"/>
      <c r="V319" s="80"/>
      <c r="W319" s="80"/>
    </row>
    <row r="320">
      <c r="A320" s="34">
        <v>45705.0</v>
      </c>
      <c r="B320" s="168">
        <v>45716.0</v>
      </c>
      <c r="C320" s="35">
        <v>218117.0</v>
      </c>
      <c r="D320" s="35" t="s">
        <v>210</v>
      </c>
      <c r="E320" s="34">
        <v>45413.0</v>
      </c>
      <c r="F320" s="36">
        <f t="shared" si="1"/>
        <v>9</v>
      </c>
      <c r="G320" s="34">
        <v>45457.0</v>
      </c>
      <c r="H320" s="36">
        <f t="shared" si="2"/>
        <v>8</v>
      </c>
      <c r="I320" s="35" t="s">
        <v>39</v>
      </c>
      <c r="J320" s="39"/>
      <c r="K320" s="38"/>
      <c r="L320" s="39"/>
      <c r="M320" s="39"/>
      <c r="N320" s="35" t="s">
        <v>17</v>
      </c>
      <c r="O320" s="39"/>
      <c r="P320" s="61"/>
      <c r="Q320" s="61"/>
      <c r="R320" s="61"/>
      <c r="S320" s="61"/>
      <c r="T320" s="61"/>
      <c r="U320" s="80"/>
      <c r="V320" s="80"/>
      <c r="W320" s="80"/>
    </row>
    <row r="321">
      <c r="A321" s="34">
        <v>45705.0</v>
      </c>
      <c r="B321" s="168">
        <v>45716.0</v>
      </c>
      <c r="C321" s="35">
        <v>234680.0</v>
      </c>
      <c r="D321" s="35" t="s">
        <v>210</v>
      </c>
      <c r="E321" s="34">
        <v>45474.0</v>
      </c>
      <c r="F321" s="36">
        <f t="shared" si="1"/>
        <v>7</v>
      </c>
      <c r="G321" s="37">
        <v>45615.0</v>
      </c>
      <c r="H321" s="36">
        <f t="shared" si="2"/>
        <v>3</v>
      </c>
      <c r="I321" s="35" t="s">
        <v>39</v>
      </c>
      <c r="J321" s="39"/>
      <c r="K321" s="38"/>
      <c r="L321" s="39"/>
      <c r="M321" s="39"/>
      <c r="N321" s="35" t="s">
        <v>17</v>
      </c>
      <c r="O321" s="39"/>
      <c r="P321" s="61"/>
      <c r="Q321" s="61"/>
      <c r="R321" s="61"/>
      <c r="S321" s="61"/>
      <c r="T321" s="61"/>
      <c r="U321" s="80"/>
      <c r="V321" s="80"/>
      <c r="W321" s="80"/>
    </row>
    <row r="322">
      <c r="A322" s="34">
        <v>45705.0</v>
      </c>
      <c r="B322" s="168">
        <v>45716.0</v>
      </c>
      <c r="C322" s="35">
        <v>195399.0</v>
      </c>
      <c r="D322" s="35" t="s">
        <v>210</v>
      </c>
      <c r="E322" s="34">
        <v>45200.0</v>
      </c>
      <c r="F322" s="36">
        <f t="shared" si="1"/>
        <v>16</v>
      </c>
      <c r="G322" s="34">
        <v>45238.0</v>
      </c>
      <c r="H322" s="36">
        <f t="shared" si="2"/>
        <v>15</v>
      </c>
      <c r="I322" s="35" t="s">
        <v>39</v>
      </c>
      <c r="J322" s="39"/>
      <c r="K322" s="38"/>
      <c r="L322" s="39"/>
      <c r="M322" s="39"/>
      <c r="N322" s="35" t="s">
        <v>17</v>
      </c>
      <c r="O322" s="39"/>
      <c r="P322" s="61"/>
      <c r="Q322" s="61"/>
      <c r="R322" s="61"/>
      <c r="S322" s="61"/>
      <c r="T322" s="61"/>
      <c r="U322" s="80"/>
      <c r="V322" s="80"/>
      <c r="W322" s="80"/>
    </row>
    <row r="323">
      <c r="A323" s="34">
        <v>45705.0</v>
      </c>
      <c r="B323" s="168">
        <v>45716.0</v>
      </c>
      <c r="C323" s="35">
        <v>189667.0</v>
      </c>
      <c r="D323" s="35" t="s">
        <v>210</v>
      </c>
      <c r="E323" s="34">
        <v>45170.0</v>
      </c>
      <c r="F323" s="36">
        <f t="shared" si="1"/>
        <v>17</v>
      </c>
      <c r="G323" s="37">
        <v>45216.0</v>
      </c>
      <c r="H323" s="36">
        <f t="shared" si="2"/>
        <v>16</v>
      </c>
      <c r="I323" s="35" t="s">
        <v>39</v>
      </c>
      <c r="J323" s="39"/>
      <c r="K323" s="38"/>
      <c r="L323" s="39"/>
      <c r="M323" s="39"/>
      <c r="N323" s="35" t="s">
        <v>17</v>
      </c>
      <c r="O323" s="39"/>
      <c r="P323" s="61"/>
      <c r="Q323" s="61"/>
      <c r="R323" s="61"/>
      <c r="S323" s="61"/>
      <c r="T323" s="61"/>
      <c r="U323" s="80"/>
      <c r="V323" s="80"/>
      <c r="W323" s="80"/>
    </row>
    <row r="324">
      <c r="A324" s="34">
        <v>45705.0</v>
      </c>
      <c r="B324" s="168">
        <v>45716.0</v>
      </c>
      <c r="C324" s="35">
        <v>208665.0</v>
      </c>
      <c r="D324" s="35" t="s">
        <v>210</v>
      </c>
      <c r="E324" s="34">
        <v>45352.0</v>
      </c>
      <c r="F324" s="36">
        <f t="shared" si="1"/>
        <v>11</v>
      </c>
      <c r="G324" s="34">
        <v>45384.0</v>
      </c>
      <c r="H324" s="36">
        <f t="shared" si="2"/>
        <v>10</v>
      </c>
      <c r="I324" s="35" t="s">
        <v>39</v>
      </c>
      <c r="J324" s="39"/>
      <c r="K324" s="38"/>
      <c r="L324" s="39"/>
      <c r="M324" s="39"/>
      <c r="N324" s="35" t="s">
        <v>17</v>
      </c>
      <c r="O324" s="39"/>
      <c r="P324" s="61"/>
      <c r="Q324" s="61"/>
      <c r="R324" s="61"/>
      <c r="S324" s="61"/>
      <c r="T324" s="61"/>
      <c r="U324" s="80"/>
      <c r="V324" s="80"/>
      <c r="W324" s="80"/>
    </row>
    <row r="325">
      <c r="A325" s="34">
        <v>45705.0</v>
      </c>
      <c r="B325" s="168">
        <v>45716.0</v>
      </c>
      <c r="C325" s="35">
        <v>219040.0</v>
      </c>
      <c r="D325" s="35" t="s">
        <v>210</v>
      </c>
      <c r="E325" s="34">
        <v>45383.0</v>
      </c>
      <c r="F325" s="36">
        <f t="shared" si="1"/>
        <v>10</v>
      </c>
      <c r="G325" s="34">
        <v>45467.0</v>
      </c>
      <c r="H325" s="36">
        <f t="shared" si="2"/>
        <v>8</v>
      </c>
      <c r="I325" s="35" t="s">
        <v>39</v>
      </c>
      <c r="J325" s="39"/>
      <c r="K325" s="38"/>
      <c r="L325" s="39"/>
      <c r="M325" s="39"/>
      <c r="N325" s="35" t="s">
        <v>17</v>
      </c>
      <c r="O325" s="39"/>
      <c r="P325" s="61"/>
      <c r="Q325" s="61"/>
      <c r="R325" s="61"/>
      <c r="S325" s="61"/>
      <c r="T325" s="61"/>
      <c r="U325" s="80"/>
      <c r="V325" s="80"/>
      <c r="W325" s="80"/>
    </row>
    <row r="326">
      <c r="A326" s="34">
        <v>45705.0</v>
      </c>
      <c r="B326" s="168">
        <v>45716.0</v>
      </c>
      <c r="C326" s="35">
        <v>224171.0</v>
      </c>
      <c r="D326" s="35" t="s">
        <v>210</v>
      </c>
      <c r="E326" s="34">
        <v>45505.0</v>
      </c>
      <c r="F326" s="36">
        <f t="shared" si="1"/>
        <v>6</v>
      </c>
      <c r="G326" s="34">
        <v>45512.0</v>
      </c>
      <c r="H326" s="36">
        <f t="shared" si="2"/>
        <v>6</v>
      </c>
      <c r="I326" s="35" t="s">
        <v>39</v>
      </c>
      <c r="J326" s="39"/>
      <c r="K326" s="38"/>
      <c r="L326" s="39"/>
      <c r="M326" s="39"/>
      <c r="N326" s="35" t="s">
        <v>17</v>
      </c>
      <c r="O326" s="39"/>
      <c r="P326" s="61"/>
      <c r="Q326" s="61"/>
      <c r="R326" s="61"/>
      <c r="S326" s="61"/>
      <c r="T326" s="61"/>
      <c r="U326" s="80"/>
      <c r="V326" s="80"/>
      <c r="W326" s="80"/>
    </row>
    <row r="327">
      <c r="A327" s="34">
        <v>45705.0</v>
      </c>
      <c r="B327" s="168">
        <v>45716.0</v>
      </c>
      <c r="C327" s="35">
        <v>223242.0</v>
      </c>
      <c r="D327" s="35" t="s">
        <v>210</v>
      </c>
      <c r="E327" s="34">
        <v>45505.0</v>
      </c>
      <c r="F327" s="36">
        <f t="shared" si="1"/>
        <v>6</v>
      </c>
      <c r="G327" s="34">
        <v>45534.0</v>
      </c>
      <c r="H327" s="36">
        <f t="shared" si="2"/>
        <v>5</v>
      </c>
      <c r="I327" s="35" t="s">
        <v>39</v>
      </c>
      <c r="J327" s="39"/>
      <c r="K327" s="38"/>
      <c r="L327" s="39"/>
      <c r="M327" s="39"/>
      <c r="N327" s="35" t="s">
        <v>17</v>
      </c>
      <c r="O327" s="39"/>
      <c r="P327" s="61"/>
      <c r="Q327" s="61"/>
      <c r="R327" s="61"/>
      <c r="S327" s="61"/>
      <c r="T327" s="61"/>
      <c r="U327" s="80"/>
      <c r="V327" s="80"/>
      <c r="W327" s="80"/>
    </row>
    <row r="328">
      <c r="A328" s="34">
        <v>45705.0</v>
      </c>
      <c r="B328" s="168">
        <v>45716.0</v>
      </c>
      <c r="C328" s="35">
        <v>229987.0</v>
      </c>
      <c r="D328" s="35" t="s">
        <v>210</v>
      </c>
      <c r="E328" s="34">
        <v>45474.0</v>
      </c>
      <c r="F328" s="36">
        <f t="shared" si="1"/>
        <v>7</v>
      </c>
      <c r="G328" s="37">
        <v>45575.0</v>
      </c>
      <c r="H328" s="36">
        <f t="shared" si="2"/>
        <v>4</v>
      </c>
      <c r="I328" s="35" t="s">
        <v>39</v>
      </c>
      <c r="J328" s="39"/>
      <c r="K328" s="38"/>
      <c r="L328" s="39"/>
      <c r="M328" s="39"/>
      <c r="N328" s="35" t="s">
        <v>17</v>
      </c>
      <c r="O328" s="39"/>
      <c r="P328" s="61"/>
      <c r="Q328" s="61"/>
      <c r="R328" s="61"/>
      <c r="S328" s="61"/>
      <c r="T328" s="61"/>
      <c r="U328" s="80"/>
      <c r="V328" s="80"/>
      <c r="W328" s="80"/>
    </row>
    <row r="329">
      <c r="A329" s="34">
        <v>45705.0</v>
      </c>
      <c r="B329" s="168">
        <v>45716.0</v>
      </c>
      <c r="C329" s="35">
        <v>233015.0</v>
      </c>
      <c r="D329" s="35" t="s">
        <v>210</v>
      </c>
      <c r="E329" s="34">
        <v>45566.0</v>
      </c>
      <c r="F329" s="36">
        <f t="shared" si="1"/>
        <v>4</v>
      </c>
      <c r="G329" s="37">
        <v>45596.0</v>
      </c>
      <c r="H329" s="36">
        <f t="shared" si="2"/>
        <v>3</v>
      </c>
      <c r="I329" s="35" t="s">
        <v>39</v>
      </c>
      <c r="J329" s="39"/>
      <c r="K329" s="38"/>
      <c r="L329" s="39"/>
      <c r="M329" s="39"/>
      <c r="N329" s="35" t="s">
        <v>17</v>
      </c>
      <c r="O329" s="39"/>
      <c r="P329" s="61"/>
      <c r="Q329" s="61"/>
      <c r="R329" s="61"/>
      <c r="S329" s="61"/>
      <c r="T329" s="61"/>
      <c r="U329" s="80"/>
      <c r="V329" s="80"/>
      <c r="W329" s="80"/>
    </row>
    <row r="330">
      <c r="A330" s="34">
        <v>45705.0</v>
      </c>
      <c r="B330" s="168">
        <v>45716.0</v>
      </c>
      <c r="C330" s="35">
        <v>236032.0</v>
      </c>
      <c r="D330" s="35" t="s">
        <v>210</v>
      </c>
      <c r="E330" s="34">
        <v>45536.0</v>
      </c>
      <c r="F330" s="36">
        <f t="shared" si="1"/>
        <v>5</v>
      </c>
      <c r="G330" s="34">
        <v>45628.0</v>
      </c>
      <c r="H330" s="36">
        <f t="shared" si="2"/>
        <v>2</v>
      </c>
      <c r="I330" s="35" t="s">
        <v>39</v>
      </c>
      <c r="J330" s="39"/>
      <c r="K330" s="38"/>
      <c r="L330" s="39"/>
      <c r="M330" s="39"/>
      <c r="N330" s="35" t="s">
        <v>17</v>
      </c>
      <c r="O330" s="39"/>
      <c r="P330" s="61"/>
      <c r="Q330" s="61"/>
      <c r="R330" s="61"/>
      <c r="S330" s="61"/>
      <c r="T330" s="61"/>
      <c r="U330" s="80"/>
      <c r="V330" s="80"/>
      <c r="W330" s="80"/>
    </row>
    <row r="331">
      <c r="A331" s="34">
        <v>45705.0</v>
      </c>
      <c r="B331" s="168">
        <v>45716.0</v>
      </c>
      <c r="C331" s="35">
        <v>236479.0</v>
      </c>
      <c r="D331" s="35" t="s">
        <v>210</v>
      </c>
      <c r="E331" s="34">
        <v>45566.0</v>
      </c>
      <c r="F331" s="36">
        <f t="shared" si="1"/>
        <v>4</v>
      </c>
      <c r="G331" s="37">
        <v>45642.0</v>
      </c>
      <c r="H331" s="36">
        <f t="shared" si="2"/>
        <v>2</v>
      </c>
      <c r="I331" s="35" t="s">
        <v>62</v>
      </c>
      <c r="J331" s="39"/>
      <c r="K331" s="38"/>
      <c r="L331" s="39"/>
      <c r="M331" s="39"/>
      <c r="N331" s="35" t="s">
        <v>17</v>
      </c>
      <c r="O331" s="39"/>
      <c r="P331" s="61"/>
      <c r="Q331" s="61"/>
      <c r="R331" s="61"/>
      <c r="S331" s="61"/>
      <c r="T331" s="61"/>
      <c r="U331" s="80"/>
      <c r="V331" s="80"/>
      <c r="W331" s="80"/>
    </row>
    <row r="332">
      <c r="A332" s="34">
        <v>45705.0</v>
      </c>
      <c r="B332" s="168">
        <v>45716.0</v>
      </c>
      <c r="C332" s="35">
        <v>238693.0</v>
      </c>
      <c r="D332" s="35" t="s">
        <v>210</v>
      </c>
      <c r="E332" s="34">
        <v>45627.0</v>
      </c>
      <c r="F332" s="36">
        <f t="shared" si="1"/>
        <v>2</v>
      </c>
      <c r="G332" s="34">
        <v>45665.0</v>
      </c>
      <c r="H332" s="36">
        <f t="shared" si="2"/>
        <v>1</v>
      </c>
      <c r="I332" s="35" t="s">
        <v>39</v>
      </c>
      <c r="J332" s="39"/>
      <c r="K332" s="38"/>
      <c r="L332" s="39"/>
      <c r="M332" s="39"/>
      <c r="N332" s="35" t="s">
        <v>17</v>
      </c>
      <c r="O332" s="39"/>
      <c r="P332" s="61"/>
      <c r="Q332" s="61"/>
      <c r="R332" s="61"/>
      <c r="S332" s="61"/>
      <c r="T332" s="61"/>
      <c r="U332" s="80"/>
      <c r="V332" s="80"/>
      <c r="W332" s="80"/>
    </row>
    <row r="333">
      <c r="A333" s="34">
        <v>45705.0</v>
      </c>
      <c r="B333" s="168">
        <v>45716.0</v>
      </c>
      <c r="C333" s="35">
        <v>239679.0</v>
      </c>
      <c r="D333" s="35" t="s">
        <v>210</v>
      </c>
      <c r="E333" s="34">
        <v>45413.0</v>
      </c>
      <c r="F333" s="36">
        <f t="shared" si="1"/>
        <v>9</v>
      </c>
      <c r="G333" s="34">
        <v>45673.0</v>
      </c>
      <c r="H333" s="36">
        <f t="shared" si="2"/>
        <v>1</v>
      </c>
      <c r="I333" s="35" t="s">
        <v>39</v>
      </c>
      <c r="J333" s="39"/>
      <c r="K333" s="38"/>
      <c r="L333" s="39"/>
      <c r="M333" s="39"/>
      <c r="N333" s="35" t="s">
        <v>17</v>
      </c>
      <c r="O333" s="39"/>
      <c r="P333" s="61"/>
      <c r="Q333" s="61"/>
      <c r="R333" s="61"/>
      <c r="S333" s="61"/>
      <c r="T333" s="61"/>
      <c r="U333" s="80"/>
      <c r="V333" s="80"/>
      <c r="W333" s="80"/>
    </row>
    <row r="334">
      <c r="A334" s="34">
        <v>45705.0</v>
      </c>
      <c r="B334" s="168">
        <v>45716.0</v>
      </c>
      <c r="C334" s="35">
        <v>241010.0</v>
      </c>
      <c r="D334" s="35" t="s">
        <v>210</v>
      </c>
      <c r="E334" s="34">
        <v>45627.0</v>
      </c>
      <c r="F334" s="36">
        <f t="shared" si="1"/>
        <v>2</v>
      </c>
      <c r="G334" s="34">
        <v>45685.0</v>
      </c>
      <c r="H334" s="36">
        <f t="shared" si="2"/>
        <v>1</v>
      </c>
      <c r="I334" s="35" t="s">
        <v>39</v>
      </c>
      <c r="J334" s="39"/>
      <c r="K334" s="38"/>
      <c r="L334" s="39"/>
      <c r="M334" s="39"/>
      <c r="N334" s="35" t="s">
        <v>17</v>
      </c>
      <c r="O334" s="39"/>
      <c r="P334" s="61"/>
      <c r="Q334" s="61"/>
      <c r="R334" s="61"/>
      <c r="S334" s="61"/>
      <c r="T334" s="61"/>
      <c r="U334" s="80"/>
      <c r="V334" s="80"/>
      <c r="W334" s="80"/>
    </row>
    <row r="335">
      <c r="A335" s="34">
        <v>45705.0</v>
      </c>
      <c r="B335" s="168">
        <v>45716.0</v>
      </c>
      <c r="C335" s="35">
        <v>241835.0</v>
      </c>
      <c r="D335" s="35" t="s">
        <v>210</v>
      </c>
      <c r="E335" s="34">
        <v>45658.0</v>
      </c>
      <c r="F335" s="36">
        <f t="shared" si="1"/>
        <v>1</v>
      </c>
      <c r="G335" s="34">
        <v>45692.0</v>
      </c>
      <c r="H335" s="36">
        <f t="shared" si="2"/>
        <v>0</v>
      </c>
      <c r="I335" s="35" t="s">
        <v>39</v>
      </c>
      <c r="J335" s="39"/>
      <c r="K335" s="38"/>
      <c r="L335" s="39"/>
      <c r="M335" s="39"/>
      <c r="N335" s="35" t="s">
        <v>17</v>
      </c>
      <c r="O335" s="39"/>
      <c r="P335" s="61"/>
      <c r="Q335" s="61"/>
      <c r="R335" s="61"/>
      <c r="S335" s="61"/>
      <c r="T335" s="61"/>
      <c r="U335" s="80"/>
      <c r="V335" s="80"/>
      <c r="W335" s="80"/>
    </row>
    <row r="336">
      <c r="A336" s="34">
        <v>45705.0</v>
      </c>
      <c r="B336" s="168">
        <v>45716.0</v>
      </c>
      <c r="C336" s="35">
        <v>224389.0</v>
      </c>
      <c r="D336" s="35" t="s">
        <v>244</v>
      </c>
      <c r="E336" s="34">
        <v>45444.0</v>
      </c>
      <c r="F336" s="36">
        <f t="shared" si="1"/>
        <v>8</v>
      </c>
      <c r="G336" s="34">
        <v>45513.0</v>
      </c>
      <c r="H336" s="36">
        <f t="shared" si="2"/>
        <v>6</v>
      </c>
      <c r="I336" s="35" t="s">
        <v>62</v>
      </c>
      <c r="J336" s="39"/>
      <c r="K336" s="38"/>
      <c r="L336" s="39"/>
      <c r="M336" s="39"/>
      <c r="N336" s="35" t="s">
        <v>17</v>
      </c>
      <c r="O336" s="39"/>
      <c r="P336" s="61"/>
      <c r="Q336" s="61"/>
      <c r="R336" s="61"/>
      <c r="S336" s="61"/>
      <c r="T336" s="61"/>
      <c r="U336" s="80"/>
      <c r="V336" s="80"/>
      <c r="W336" s="80"/>
    </row>
    <row r="337">
      <c r="A337" s="34">
        <v>45705.0</v>
      </c>
      <c r="B337" s="168">
        <v>45716.0</v>
      </c>
      <c r="C337" s="35">
        <v>156625.0</v>
      </c>
      <c r="D337" s="35" t="s">
        <v>244</v>
      </c>
      <c r="E337" s="34">
        <v>44896.0</v>
      </c>
      <c r="F337" s="36">
        <f t="shared" si="1"/>
        <v>26</v>
      </c>
      <c r="G337" s="34">
        <v>44938.0</v>
      </c>
      <c r="H337" s="36">
        <f t="shared" si="2"/>
        <v>25</v>
      </c>
      <c r="I337" s="35" t="s">
        <v>265</v>
      </c>
      <c r="J337" s="39"/>
      <c r="K337" s="38"/>
      <c r="L337" s="39"/>
      <c r="M337" s="39"/>
      <c r="N337" s="35" t="s">
        <v>17</v>
      </c>
      <c r="O337" s="39"/>
      <c r="P337" s="61"/>
      <c r="Q337" s="61"/>
      <c r="R337" s="61"/>
      <c r="S337" s="61"/>
      <c r="T337" s="61"/>
      <c r="U337" s="80"/>
      <c r="V337" s="80"/>
      <c r="W337" s="80"/>
    </row>
    <row r="338">
      <c r="A338" s="34">
        <v>45705.0</v>
      </c>
      <c r="B338" s="168">
        <v>45716.0</v>
      </c>
      <c r="C338" s="35">
        <v>230111.0</v>
      </c>
      <c r="D338" s="35" t="s">
        <v>244</v>
      </c>
      <c r="E338" s="34">
        <v>45536.0</v>
      </c>
      <c r="F338" s="36">
        <f t="shared" si="1"/>
        <v>5</v>
      </c>
      <c r="G338" s="34">
        <v>45570.0</v>
      </c>
      <c r="H338" s="36">
        <f t="shared" si="2"/>
        <v>4</v>
      </c>
      <c r="I338" s="35" t="s">
        <v>46</v>
      </c>
      <c r="J338" s="35" t="s">
        <v>404</v>
      </c>
      <c r="K338" s="38"/>
      <c r="L338" s="39"/>
      <c r="M338" s="39"/>
      <c r="N338" s="35" t="s">
        <v>17</v>
      </c>
      <c r="O338" s="35" t="s">
        <v>156</v>
      </c>
      <c r="P338" s="61"/>
      <c r="Q338" s="61"/>
      <c r="R338" s="61"/>
      <c r="S338" s="61"/>
      <c r="T338" s="61"/>
      <c r="U338" s="80"/>
      <c r="V338" s="80"/>
      <c r="W338" s="80"/>
    </row>
    <row r="339">
      <c r="A339" s="34">
        <v>45705.0</v>
      </c>
      <c r="B339" s="168">
        <v>45716.0</v>
      </c>
      <c r="C339" s="35">
        <v>182916.0</v>
      </c>
      <c r="D339" s="35" t="s">
        <v>244</v>
      </c>
      <c r="E339" s="34">
        <v>45231.0</v>
      </c>
      <c r="F339" s="36">
        <f t="shared" si="1"/>
        <v>15</v>
      </c>
      <c r="G339" s="34">
        <v>45157.0</v>
      </c>
      <c r="H339" s="36">
        <f t="shared" si="2"/>
        <v>18</v>
      </c>
      <c r="I339" s="35" t="s">
        <v>49</v>
      </c>
      <c r="J339" s="39"/>
      <c r="K339" s="38"/>
      <c r="L339" s="39"/>
      <c r="M339" s="39"/>
      <c r="N339" s="35" t="s">
        <v>17</v>
      </c>
      <c r="O339" s="39"/>
      <c r="P339" s="61"/>
      <c r="Q339" s="61"/>
      <c r="R339" s="61"/>
      <c r="S339" s="61"/>
      <c r="T339" s="61"/>
      <c r="U339" s="80"/>
      <c r="V339" s="80"/>
      <c r="W339" s="80"/>
    </row>
    <row r="340">
      <c r="A340" s="34">
        <v>45705.0</v>
      </c>
      <c r="B340" s="168">
        <v>45716.0</v>
      </c>
      <c r="C340" s="35">
        <v>200331.0</v>
      </c>
      <c r="D340" s="35" t="s">
        <v>244</v>
      </c>
      <c r="E340" s="34">
        <v>45292.0</v>
      </c>
      <c r="F340" s="36">
        <f t="shared" si="1"/>
        <v>13</v>
      </c>
      <c r="G340" s="34">
        <v>45349.0</v>
      </c>
      <c r="H340" s="36">
        <f t="shared" si="2"/>
        <v>12</v>
      </c>
      <c r="I340" s="35" t="s">
        <v>62</v>
      </c>
      <c r="J340" s="39"/>
      <c r="K340" s="38"/>
      <c r="L340" s="39"/>
      <c r="M340" s="39"/>
      <c r="N340" s="35" t="s">
        <v>17</v>
      </c>
      <c r="O340" s="39"/>
      <c r="P340" s="61"/>
      <c r="Q340" s="61"/>
      <c r="R340" s="61"/>
      <c r="S340" s="61"/>
      <c r="T340" s="61"/>
      <c r="U340" s="80"/>
      <c r="V340" s="80"/>
      <c r="W340" s="80"/>
    </row>
    <row r="341">
      <c r="A341" s="34">
        <v>45706.0</v>
      </c>
      <c r="B341" s="168">
        <v>45716.0</v>
      </c>
      <c r="C341" s="35">
        <v>210651.0</v>
      </c>
      <c r="D341" s="35" t="s">
        <v>244</v>
      </c>
      <c r="E341" s="34">
        <v>45323.0</v>
      </c>
      <c r="F341" s="36">
        <f t="shared" si="1"/>
        <v>12</v>
      </c>
      <c r="G341" s="34">
        <v>45397.0</v>
      </c>
      <c r="H341" s="36">
        <f t="shared" si="2"/>
        <v>10</v>
      </c>
      <c r="I341" s="35" t="s">
        <v>62</v>
      </c>
      <c r="J341" s="39"/>
      <c r="K341" s="48">
        <v>10000.0</v>
      </c>
      <c r="L341" s="39"/>
      <c r="M341" s="39"/>
      <c r="N341" s="35" t="s">
        <v>17</v>
      </c>
      <c r="O341" s="39"/>
      <c r="P341" s="61"/>
      <c r="Q341" s="61"/>
      <c r="R341" s="61"/>
      <c r="S341" s="61"/>
      <c r="T341" s="61"/>
      <c r="U341" s="80"/>
      <c r="V341" s="80"/>
      <c r="W341" s="80"/>
    </row>
    <row r="342">
      <c r="A342" s="34">
        <v>45705.0</v>
      </c>
      <c r="B342" s="168">
        <v>45716.0</v>
      </c>
      <c r="C342" s="35">
        <v>222601.0</v>
      </c>
      <c r="D342" s="35" t="s">
        <v>244</v>
      </c>
      <c r="E342" s="34">
        <v>45474.0</v>
      </c>
      <c r="F342" s="36">
        <f t="shared" si="1"/>
        <v>7</v>
      </c>
      <c r="G342" s="34">
        <v>45497.0</v>
      </c>
      <c r="H342" s="36">
        <f t="shared" si="2"/>
        <v>7</v>
      </c>
      <c r="I342" s="35" t="s">
        <v>46</v>
      </c>
      <c r="J342" s="35">
        <v>406.0</v>
      </c>
      <c r="K342" s="38"/>
      <c r="L342" s="39"/>
      <c r="M342" s="39"/>
      <c r="N342" s="35" t="s">
        <v>17</v>
      </c>
      <c r="O342" s="39"/>
      <c r="P342" s="61"/>
      <c r="Q342" s="61"/>
      <c r="R342" s="61"/>
      <c r="S342" s="61"/>
      <c r="T342" s="61"/>
      <c r="U342" s="80"/>
      <c r="V342" s="80"/>
      <c r="W342" s="80"/>
    </row>
    <row r="343">
      <c r="A343" s="34">
        <v>45709.0</v>
      </c>
      <c r="B343" s="168">
        <v>45716.0</v>
      </c>
      <c r="C343" s="35">
        <v>222544.0</v>
      </c>
      <c r="D343" s="35" t="s">
        <v>244</v>
      </c>
      <c r="E343" s="34">
        <v>45474.0</v>
      </c>
      <c r="F343" s="36">
        <f t="shared" si="1"/>
        <v>7</v>
      </c>
      <c r="G343" s="34">
        <v>45497.0</v>
      </c>
      <c r="H343" s="36">
        <f t="shared" si="2"/>
        <v>7</v>
      </c>
      <c r="I343" s="35" t="s">
        <v>62</v>
      </c>
      <c r="J343" s="39"/>
      <c r="K343" s="38"/>
      <c r="L343" s="39"/>
      <c r="M343" s="39"/>
      <c r="N343" s="35" t="s">
        <v>18</v>
      </c>
      <c r="O343" s="39"/>
      <c r="P343" s="61"/>
      <c r="Q343" s="61"/>
      <c r="R343" s="61"/>
      <c r="S343" s="61"/>
      <c r="T343" s="61"/>
      <c r="U343" s="80"/>
      <c r="V343" s="80"/>
      <c r="W343" s="80"/>
    </row>
    <row r="344">
      <c r="A344" s="34">
        <v>45713.0</v>
      </c>
      <c r="B344" s="168">
        <v>45716.0</v>
      </c>
      <c r="C344" s="35">
        <v>227316.0</v>
      </c>
      <c r="D344" s="35" t="s">
        <v>244</v>
      </c>
      <c r="E344" s="34">
        <v>45505.0</v>
      </c>
      <c r="F344" s="36">
        <f t="shared" si="1"/>
        <v>6</v>
      </c>
      <c r="G344" s="34">
        <v>45544.0</v>
      </c>
      <c r="H344" s="36">
        <f t="shared" si="2"/>
        <v>5</v>
      </c>
      <c r="I344" s="35" t="s">
        <v>62</v>
      </c>
      <c r="J344" s="39"/>
      <c r="K344" s="48">
        <v>8000.0</v>
      </c>
      <c r="L344" s="39"/>
      <c r="M344" s="39"/>
      <c r="N344" s="35" t="s">
        <v>18</v>
      </c>
      <c r="O344" s="39"/>
      <c r="P344" s="61"/>
      <c r="Q344" s="61"/>
      <c r="R344" s="61"/>
      <c r="S344" s="61"/>
      <c r="T344" s="61"/>
      <c r="U344" s="80"/>
      <c r="V344" s="80"/>
      <c r="W344" s="80"/>
    </row>
    <row r="345">
      <c r="A345" s="34">
        <v>45705.0</v>
      </c>
      <c r="B345" s="168">
        <v>45716.0</v>
      </c>
      <c r="C345" s="35">
        <v>238388.0</v>
      </c>
      <c r="D345" s="35" t="s">
        <v>244</v>
      </c>
      <c r="E345" s="34">
        <v>45566.0</v>
      </c>
      <c r="F345" s="36">
        <f t="shared" si="1"/>
        <v>4</v>
      </c>
      <c r="G345" s="34">
        <v>45664.0</v>
      </c>
      <c r="H345" s="36">
        <f t="shared" si="2"/>
        <v>1</v>
      </c>
      <c r="I345" s="35" t="s">
        <v>265</v>
      </c>
      <c r="J345" s="39"/>
      <c r="K345" s="38"/>
      <c r="L345" s="39"/>
      <c r="M345" s="39"/>
      <c r="N345" s="35" t="s">
        <v>17</v>
      </c>
      <c r="O345" s="39"/>
      <c r="P345" s="61"/>
      <c r="Q345" s="61"/>
      <c r="R345" s="61"/>
      <c r="S345" s="61"/>
      <c r="T345" s="61"/>
      <c r="U345" s="80"/>
      <c r="V345" s="80"/>
      <c r="W345" s="80"/>
    </row>
    <row r="346">
      <c r="A346" s="34">
        <v>45705.0</v>
      </c>
      <c r="B346" s="168">
        <v>45716.0</v>
      </c>
      <c r="C346" s="35">
        <v>77740.0</v>
      </c>
      <c r="D346" s="35" t="s">
        <v>214</v>
      </c>
      <c r="E346" s="34">
        <v>44166.0</v>
      </c>
      <c r="F346" s="36">
        <f t="shared" si="1"/>
        <v>50</v>
      </c>
      <c r="G346" s="34">
        <v>44257.0</v>
      </c>
      <c r="H346" s="36">
        <f t="shared" si="2"/>
        <v>47</v>
      </c>
      <c r="I346" s="35" t="s">
        <v>265</v>
      </c>
      <c r="J346" s="39"/>
      <c r="K346" s="38"/>
      <c r="L346" s="39"/>
      <c r="M346" s="39"/>
      <c r="N346" s="35" t="s">
        <v>17</v>
      </c>
      <c r="O346" s="39"/>
      <c r="P346" s="61"/>
      <c r="Q346" s="61"/>
      <c r="R346" s="61"/>
      <c r="S346" s="61"/>
      <c r="T346" s="61"/>
      <c r="U346" s="80"/>
      <c r="V346" s="80"/>
      <c r="W346" s="80"/>
    </row>
    <row r="347">
      <c r="A347" s="34">
        <v>45705.0</v>
      </c>
      <c r="B347" s="168">
        <v>45716.0</v>
      </c>
      <c r="C347" s="35">
        <v>231821.0</v>
      </c>
      <c r="D347" s="35" t="s">
        <v>214</v>
      </c>
      <c r="E347" s="34">
        <v>45566.0</v>
      </c>
      <c r="F347" s="36">
        <f t="shared" si="1"/>
        <v>4</v>
      </c>
      <c r="G347" s="37">
        <v>45586.0</v>
      </c>
      <c r="H347" s="36">
        <f t="shared" si="2"/>
        <v>4</v>
      </c>
      <c r="I347" s="35" t="s">
        <v>62</v>
      </c>
      <c r="J347" s="39"/>
      <c r="K347" s="38"/>
      <c r="L347" s="39"/>
      <c r="M347" s="39"/>
      <c r="N347" s="35" t="s">
        <v>17</v>
      </c>
      <c r="O347" s="39"/>
      <c r="P347" s="61"/>
      <c r="Q347" s="61"/>
      <c r="R347" s="61"/>
      <c r="S347" s="61"/>
      <c r="T347" s="61"/>
      <c r="U347" s="80"/>
      <c r="V347" s="80"/>
      <c r="W347" s="80"/>
    </row>
    <row r="348">
      <c r="A348" s="168">
        <v>45712.0</v>
      </c>
      <c r="B348" s="168">
        <v>45716.0</v>
      </c>
      <c r="C348" s="35">
        <v>226233.0</v>
      </c>
      <c r="D348" s="35" t="s">
        <v>214</v>
      </c>
      <c r="E348" s="34">
        <v>45536.0</v>
      </c>
      <c r="F348" s="36">
        <f t="shared" si="1"/>
        <v>5</v>
      </c>
      <c r="G348" s="34">
        <v>45544.0</v>
      </c>
      <c r="H348" s="36">
        <f t="shared" si="2"/>
        <v>5</v>
      </c>
      <c r="I348" s="35" t="s">
        <v>62</v>
      </c>
      <c r="J348" s="39"/>
      <c r="K348" s="48">
        <v>7814.0</v>
      </c>
      <c r="L348" s="35" t="s">
        <v>68</v>
      </c>
      <c r="M348" s="34">
        <v>45716.0</v>
      </c>
      <c r="N348" s="35" t="s">
        <v>16</v>
      </c>
      <c r="O348" s="35" t="s">
        <v>1022</v>
      </c>
      <c r="P348" s="61"/>
      <c r="Q348" s="61"/>
      <c r="R348" s="61"/>
      <c r="S348" s="61"/>
      <c r="T348" s="61"/>
      <c r="U348" s="80"/>
      <c r="V348" s="80"/>
      <c r="W348" s="80"/>
    </row>
    <row r="349">
      <c r="A349" s="34">
        <v>45705.0</v>
      </c>
      <c r="B349" s="168">
        <v>45716.0</v>
      </c>
      <c r="C349" s="35">
        <v>205537.0</v>
      </c>
      <c r="D349" s="35" t="s">
        <v>214</v>
      </c>
      <c r="E349" s="34">
        <v>45323.0</v>
      </c>
      <c r="F349" s="36">
        <f t="shared" si="1"/>
        <v>12</v>
      </c>
      <c r="G349" s="34">
        <v>45359.0</v>
      </c>
      <c r="H349" s="36">
        <f t="shared" si="2"/>
        <v>11</v>
      </c>
      <c r="I349" s="35" t="s">
        <v>62</v>
      </c>
      <c r="J349" s="39"/>
      <c r="K349" s="38"/>
      <c r="L349" s="39"/>
      <c r="M349" s="39"/>
      <c r="N349" s="35" t="s">
        <v>17</v>
      </c>
      <c r="O349" s="39"/>
      <c r="P349" s="61"/>
      <c r="Q349" s="61"/>
      <c r="R349" s="61"/>
      <c r="S349" s="61"/>
      <c r="T349" s="61"/>
      <c r="U349" s="80"/>
      <c r="V349" s="80"/>
      <c r="W349" s="80"/>
    </row>
    <row r="350">
      <c r="A350" s="34">
        <v>45705.0</v>
      </c>
      <c r="B350" s="168">
        <v>45716.0</v>
      </c>
      <c r="C350" s="35">
        <v>214997.0</v>
      </c>
      <c r="D350" s="35" t="s">
        <v>214</v>
      </c>
      <c r="E350" s="34">
        <v>45383.0</v>
      </c>
      <c r="F350" s="36">
        <f t="shared" si="1"/>
        <v>10</v>
      </c>
      <c r="G350" s="34">
        <v>45441.0</v>
      </c>
      <c r="H350" s="36">
        <f t="shared" si="2"/>
        <v>8</v>
      </c>
      <c r="I350" s="35" t="s">
        <v>62</v>
      </c>
      <c r="J350" s="39"/>
      <c r="K350" s="38"/>
      <c r="L350" s="39"/>
      <c r="M350" s="39"/>
      <c r="N350" s="35" t="s">
        <v>17</v>
      </c>
      <c r="O350" s="39"/>
      <c r="P350" s="61"/>
      <c r="Q350" s="61"/>
      <c r="R350" s="61"/>
      <c r="S350" s="61"/>
      <c r="T350" s="61"/>
      <c r="U350" s="80"/>
      <c r="V350" s="80"/>
      <c r="W350" s="80"/>
    </row>
    <row r="351">
      <c r="A351" s="34">
        <v>45705.0</v>
      </c>
      <c r="B351" s="168">
        <v>45716.0</v>
      </c>
      <c r="C351" s="35">
        <v>222031.0</v>
      </c>
      <c r="D351" s="35" t="s">
        <v>214</v>
      </c>
      <c r="E351" s="34">
        <v>45474.0</v>
      </c>
      <c r="F351" s="36">
        <f t="shared" si="1"/>
        <v>7</v>
      </c>
      <c r="G351" s="34">
        <v>45400.0</v>
      </c>
      <c r="H351" s="36">
        <f t="shared" si="2"/>
        <v>10</v>
      </c>
      <c r="I351" s="35" t="s">
        <v>62</v>
      </c>
      <c r="J351" s="39"/>
      <c r="K351" s="38"/>
      <c r="L351" s="39"/>
      <c r="M351" s="39"/>
      <c r="N351" s="35" t="s">
        <v>17</v>
      </c>
      <c r="O351" s="39"/>
      <c r="P351" s="61"/>
      <c r="Q351" s="61"/>
      <c r="R351" s="61"/>
      <c r="S351" s="61"/>
      <c r="T351" s="61"/>
      <c r="U351" s="80"/>
      <c r="V351" s="80"/>
      <c r="W351" s="80"/>
    </row>
    <row r="352">
      <c r="A352" s="34">
        <v>45705.0</v>
      </c>
      <c r="B352" s="168">
        <v>45716.0</v>
      </c>
      <c r="C352" s="35">
        <v>214493.0</v>
      </c>
      <c r="D352" s="35" t="s">
        <v>214</v>
      </c>
      <c r="E352" s="34">
        <v>45566.0</v>
      </c>
      <c r="F352" s="36">
        <f t="shared" si="1"/>
        <v>4</v>
      </c>
      <c r="G352" s="34">
        <v>45543.0</v>
      </c>
      <c r="H352" s="36">
        <f t="shared" si="2"/>
        <v>5</v>
      </c>
      <c r="I352" s="35" t="s">
        <v>268</v>
      </c>
      <c r="J352" s="39"/>
      <c r="K352" s="38"/>
      <c r="L352" s="39"/>
      <c r="M352" s="39"/>
      <c r="N352" s="35" t="s">
        <v>17</v>
      </c>
      <c r="O352" s="39"/>
      <c r="P352" s="61"/>
      <c r="Q352" s="61"/>
      <c r="R352" s="61"/>
      <c r="S352" s="61"/>
      <c r="T352" s="61"/>
      <c r="U352" s="80"/>
      <c r="V352" s="80"/>
      <c r="W352" s="80"/>
    </row>
    <row r="353">
      <c r="A353" s="34">
        <v>45705.0</v>
      </c>
      <c r="B353" s="168">
        <v>45716.0</v>
      </c>
      <c r="C353" s="35">
        <v>240243.0</v>
      </c>
      <c r="D353" s="35" t="s">
        <v>214</v>
      </c>
      <c r="E353" s="34">
        <v>45597.0</v>
      </c>
      <c r="F353" s="36">
        <f t="shared" si="1"/>
        <v>3</v>
      </c>
      <c r="G353" s="34">
        <v>45679.0</v>
      </c>
      <c r="H353" s="36">
        <f t="shared" si="2"/>
        <v>1</v>
      </c>
      <c r="I353" s="35" t="s">
        <v>265</v>
      </c>
      <c r="J353" s="39"/>
      <c r="K353" s="38"/>
      <c r="L353" s="39"/>
      <c r="M353" s="39"/>
      <c r="N353" s="35" t="s">
        <v>17</v>
      </c>
      <c r="O353" s="39"/>
      <c r="P353" s="61"/>
      <c r="Q353" s="61"/>
      <c r="R353" s="61"/>
      <c r="S353" s="61"/>
      <c r="T353" s="61"/>
      <c r="U353" s="80"/>
      <c r="V353" s="80"/>
      <c r="W353" s="80"/>
    </row>
    <row r="354">
      <c r="A354" s="34">
        <v>45705.0</v>
      </c>
      <c r="B354" s="168">
        <v>45716.0</v>
      </c>
      <c r="C354" s="35">
        <v>236150.0</v>
      </c>
      <c r="D354" s="35" t="s">
        <v>214</v>
      </c>
      <c r="E354" s="34">
        <v>45566.0</v>
      </c>
      <c r="F354" s="36">
        <f t="shared" si="1"/>
        <v>4</v>
      </c>
      <c r="G354" s="37">
        <v>45643.0</v>
      </c>
      <c r="H354" s="36">
        <f t="shared" si="2"/>
        <v>2</v>
      </c>
      <c r="I354" s="35" t="s">
        <v>49</v>
      </c>
      <c r="J354" s="39"/>
      <c r="K354" s="38"/>
      <c r="L354" s="39"/>
      <c r="M354" s="39"/>
      <c r="N354" s="35" t="s">
        <v>17</v>
      </c>
      <c r="O354" s="39"/>
      <c r="P354" s="61"/>
      <c r="Q354" s="61"/>
      <c r="R354" s="61"/>
      <c r="S354" s="61"/>
      <c r="T354" s="61"/>
      <c r="U354" s="80"/>
      <c r="V354" s="80"/>
      <c r="W354" s="80"/>
    </row>
    <row r="355">
      <c r="A355" s="34">
        <v>45705.0</v>
      </c>
      <c r="B355" s="168">
        <v>45716.0</v>
      </c>
      <c r="C355" s="35">
        <v>95355.0</v>
      </c>
      <c r="D355" s="35" t="s">
        <v>214</v>
      </c>
      <c r="E355" s="34">
        <v>44317.0</v>
      </c>
      <c r="F355" s="36">
        <f t="shared" si="1"/>
        <v>45</v>
      </c>
      <c r="G355" s="34">
        <v>44400.0</v>
      </c>
      <c r="H355" s="36">
        <f t="shared" si="2"/>
        <v>43</v>
      </c>
      <c r="I355" s="35" t="s">
        <v>67</v>
      </c>
      <c r="J355" s="39"/>
      <c r="K355" s="38"/>
      <c r="L355" s="39"/>
      <c r="M355" s="39"/>
      <c r="N355" s="35" t="s">
        <v>17</v>
      </c>
      <c r="O355" s="39"/>
      <c r="P355" s="61"/>
      <c r="Q355" s="61"/>
      <c r="R355" s="61"/>
      <c r="S355" s="61"/>
      <c r="T355" s="61"/>
      <c r="U355" s="80"/>
      <c r="V355" s="80"/>
      <c r="W355" s="80"/>
    </row>
    <row r="356">
      <c r="A356" s="34">
        <v>45705.0</v>
      </c>
      <c r="B356" s="168">
        <v>45716.0</v>
      </c>
      <c r="C356" s="35">
        <v>231237.0</v>
      </c>
      <c r="D356" s="35" t="s">
        <v>214</v>
      </c>
      <c r="E356" s="34">
        <v>45566.0</v>
      </c>
      <c r="F356" s="36">
        <f t="shared" si="1"/>
        <v>4</v>
      </c>
      <c r="G356" s="37">
        <v>45581.0</v>
      </c>
      <c r="H356" s="36">
        <f t="shared" si="2"/>
        <v>4</v>
      </c>
      <c r="I356" s="35" t="s">
        <v>39</v>
      </c>
      <c r="J356" s="39"/>
      <c r="K356" s="38"/>
      <c r="L356" s="39"/>
      <c r="M356" s="39"/>
      <c r="N356" s="35" t="s">
        <v>17</v>
      </c>
      <c r="O356" s="39"/>
      <c r="P356" s="61"/>
      <c r="Q356" s="61"/>
      <c r="R356" s="61"/>
      <c r="S356" s="61"/>
      <c r="T356" s="61"/>
      <c r="U356" s="80"/>
      <c r="V356" s="80"/>
      <c r="W356" s="80"/>
    </row>
    <row r="357">
      <c r="A357" s="34">
        <v>45705.0</v>
      </c>
      <c r="B357" s="168">
        <v>45716.0</v>
      </c>
      <c r="C357" s="35">
        <v>194974.0</v>
      </c>
      <c r="D357" s="35" t="s">
        <v>214</v>
      </c>
      <c r="E357" s="34">
        <v>45231.0</v>
      </c>
      <c r="F357" s="36">
        <f t="shared" si="1"/>
        <v>15</v>
      </c>
      <c r="G357" s="34">
        <v>45266.0</v>
      </c>
      <c r="H357" s="36">
        <f t="shared" si="2"/>
        <v>14</v>
      </c>
      <c r="I357" s="35" t="s">
        <v>39</v>
      </c>
      <c r="J357" s="39"/>
      <c r="K357" s="38"/>
      <c r="L357" s="39"/>
      <c r="M357" s="39"/>
      <c r="N357" s="35" t="s">
        <v>17</v>
      </c>
      <c r="O357" s="39"/>
      <c r="P357" s="61"/>
      <c r="Q357" s="61"/>
      <c r="R357" s="61"/>
      <c r="S357" s="61"/>
      <c r="T357" s="61"/>
      <c r="U357" s="80"/>
      <c r="V357" s="80"/>
      <c r="W357" s="80"/>
    </row>
    <row r="358">
      <c r="A358" s="34">
        <v>45705.0</v>
      </c>
      <c r="B358" s="168">
        <v>45716.0</v>
      </c>
      <c r="C358" s="35">
        <v>211973.0</v>
      </c>
      <c r="D358" s="35" t="s">
        <v>214</v>
      </c>
      <c r="E358" s="34">
        <v>44378.0</v>
      </c>
      <c r="F358" s="36">
        <f t="shared" si="1"/>
        <v>43</v>
      </c>
      <c r="G358" s="34">
        <v>45408.0</v>
      </c>
      <c r="H358" s="36">
        <f t="shared" si="2"/>
        <v>10</v>
      </c>
      <c r="I358" s="35" t="s">
        <v>67</v>
      </c>
      <c r="J358" s="39"/>
      <c r="K358" s="38"/>
      <c r="L358" s="39"/>
      <c r="M358" s="39"/>
      <c r="N358" s="35" t="s">
        <v>17</v>
      </c>
      <c r="O358" s="39"/>
      <c r="P358" s="61"/>
      <c r="Q358" s="61"/>
      <c r="R358" s="61"/>
      <c r="S358" s="61"/>
      <c r="T358" s="61"/>
      <c r="U358" s="80"/>
      <c r="V358" s="80"/>
      <c r="W358" s="80"/>
    </row>
    <row r="359">
      <c r="A359" s="34">
        <v>45705.0</v>
      </c>
      <c r="B359" s="34">
        <v>45715.0</v>
      </c>
      <c r="C359" s="35">
        <v>223016.0</v>
      </c>
      <c r="D359" s="35" t="s">
        <v>214</v>
      </c>
      <c r="E359" s="34">
        <v>45413.0</v>
      </c>
      <c r="F359" s="36">
        <f t="shared" si="1"/>
        <v>9</v>
      </c>
      <c r="G359" s="34">
        <v>45502.0</v>
      </c>
      <c r="H359" s="36">
        <f t="shared" si="2"/>
        <v>6</v>
      </c>
      <c r="I359" s="35" t="s">
        <v>39</v>
      </c>
      <c r="J359" s="35">
        <v>510.0</v>
      </c>
      <c r="K359" s="48" t="s">
        <v>1038</v>
      </c>
      <c r="L359" s="35" t="s">
        <v>54</v>
      </c>
      <c r="M359" s="34">
        <v>45715.0</v>
      </c>
      <c r="N359" s="35" t="s">
        <v>16</v>
      </c>
      <c r="O359" s="35" t="s">
        <v>1039</v>
      </c>
      <c r="P359" s="61"/>
      <c r="Q359" s="61"/>
      <c r="R359" s="61"/>
      <c r="S359" s="61"/>
      <c r="T359" s="61"/>
      <c r="U359" s="80"/>
      <c r="V359" s="80"/>
      <c r="W359" s="80"/>
    </row>
    <row r="360">
      <c r="A360" s="34">
        <v>45705.0</v>
      </c>
      <c r="B360" s="168">
        <v>45716.0</v>
      </c>
      <c r="C360" s="35">
        <v>232379.0</v>
      </c>
      <c r="D360" s="35" t="s">
        <v>214</v>
      </c>
      <c r="E360" s="34">
        <v>45261.0</v>
      </c>
      <c r="F360" s="36">
        <f t="shared" si="1"/>
        <v>14</v>
      </c>
      <c r="G360" s="34">
        <v>45597.0</v>
      </c>
      <c r="H360" s="36">
        <f t="shared" si="2"/>
        <v>3</v>
      </c>
      <c r="I360" s="35" t="s">
        <v>39</v>
      </c>
      <c r="J360" s="39"/>
      <c r="K360" s="38"/>
      <c r="L360" s="39"/>
      <c r="M360" s="39"/>
      <c r="N360" s="35" t="s">
        <v>17</v>
      </c>
      <c r="O360" s="39"/>
      <c r="P360" s="61"/>
      <c r="Q360" s="61"/>
      <c r="R360" s="61"/>
      <c r="S360" s="61"/>
      <c r="T360" s="61"/>
      <c r="U360" s="80"/>
      <c r="V360" s="80"/>
      <c r="W360" s="80"/>
    </row>
    <row r="361">
      <c r="A361" s="34">
        <v>45705.0</v>
      </c>
      <c r="B361" s="168">
        <v>45716.0</v>
      </c>
      <c r="C361" s="35">
        <v>238203.0</v>
      </c>
      <c r="D361" s="35" t="s">
        <v>214</v>
      </c>
      <c r="E361" s="34">
        <v>45566.0</v>
      </c>
      <c r="F361" s="36">
        <f t="shared" si="1"/>
        <v>4</v>
      </c>
      <c r="G361" s="34">
        <v>45664.0</v>
      </c>
      <c r="H361" s="36">
        <f t="shared" si="2"/>
        <v>1</v>
      </c>
      <c r="I361" s="35" t="s">
        <v>49</v>
      </c>
      <c r="J361" s="39"/>
      <c r="K361" s="38"/>
      <c r="L361" s="39"/>
      <c r="M361" s="39"/>
      <c r="N361" s="35" t="s">
        <v>17</v>
      </c>
      <c r="O361" s="39"/>
      <c r="P361" s="61"/>
      <c r="Q361" s="61"/>
      <c r="R361" s="61"/>
      <c r="S361" s="61"/>
      <c r="T361" s="61"/>
      <c r="U361" s="80"/>
      <c r="V361" s="80"/>
      <c r="W361" s="80"/>
    </row>
    <row r="362">
      <c r="A362" s="34">
        <v>45705.0</v>
      </c>
      <c r="B362" s="168">
        <v>45716.0</v>
      </c>
      <c r="C362" s="35">
        <v>240075.0</v>
      </c>
      <c r="D362" s="35" t="s">
        <v>214</v>
      </c>
      <c r="E362" s="34">
        <v>45627.0</v>
      </c>
      <c r="F362" s="36">
        <f t="shared" si="1"/>
        <v>2</v>
      </c>
      <c r="G362" s="34">
        <v>45679.0</v>
      </c>
      <c r="H362" s="36">
        <f t="shared" si="2"/>
        <v>1</v>
      </c>
      <c r="I362" s="35" t="s">
        <v>49</v>
      </c>
      <c r="J362" s="39"/>
      <c r="K362" s="38"/>
      <c r="L362" s="39"/>
      <c r="M362" s="39"/>
      <c r="N362" s="35" t="s">
        <v>17</v>
      </c>
      <c r="O362" s="39"/>
      <c r="P362" s="61"/>
      <c r="Q362" s="61"/>
      <c r="R362" s="61"/>
      <c r="S362" s="61"/>
      <c r="T362" s="61"/>
      <c r="U362" s="80"/>
      <c r="V362" s="80"/>
      <c r="W362" s="80"/>
    </row>
    <row r="363">
      <c r="A363" s="34">
        <v>45705.0</v>
      </c>
      <c r="B363" s="168">
        <v>45716.0</v>
      </c>
      <c r="C363" s="35">
        <v>241571.0</v>
      </c>
      <c r="D363" s="35" t="s">
        <v>214</v>
      </c>
      <c r="E363" s="34">
        <v>45658.0</v>
      </c>
      <c r="F363" s="36">
        <f t="shared" si="1"/>
        <v>1</v>
      </c>
      <c r="G363" s="34">
        <v>45692.0</v>
      </c>
      <c r="H363" s="36">
        <f t="shared" si="2"/>
        <v>0</v>
      </c>
      <c r="I363" s="35" t="s">
        <v>39</v>
      </c>
      <c r="J363" s="39"/>
      <c r="K363" s="38"/>
      <c r="L363" s="39"/>
      <c r="M363" s="39"/>
      <c r="N363" s="35" t="s">
        <v>17</v>
      </c>
      <c r="O363" s="39"/>
      <c r="P363" s="61"/>
      <c r="Q363" s="61"/>
      <c r="R363" s="61"/>
      <c r="S363" s="61"/>
      <c r="T363" s="61"/>
      <c r="U363" s="80"/>
      <c r="V363" s="80"/>
      <c r="W363" s="80"/>
    </row>
    <row r="364">
      <c r="A364" s="34">
        <v>45705.0</v>
      </c>
      <c r="B364" s="168">
        <v>45716.0</v>
      </c>
      <c r="C364" s="35">
        <v>241274.0</v>
      </c>
      <c r="D364" s="35" t="s">
        <v>214</v>
      </c>
      <c r="E364" s="34">
        <v>45658.0</v>
      </c>
      <c r="F364" s="36">
        <f t="shared" si="1"/>
        <v>1</v>
      </c>
      <c r="G364" s="34">
        <v>45698.0</v>
      </c>
      <c r="H364" s="36">
        <f t="shared" si="2"/>
        <v>0</v>
      </c>
      <c r="I364" s="35" t="s">
        <v>136</v>
      </c>
      <c r="J364" s="39"/>
      <c r="K364" s="38"/>
      <c r="L364" s="39"/>
      <c r="M364" s="39"/>
      <c r="N364" s="35" t="s">
        <v>17</v>
      </c>
      <c r="O364" s="39"/>
      <c r="P364" s="61"/>
      <c r="Q364" s="61"/>
      <c r="R364" s="61"/>
      <c r="S364" s="61"/>
      <c r="T364" s="61"/>
      <c r="U364" s="80"/>
      <c r="V364" s="80"/>
      <c r="W364" s="80"/>
    </row>
    <row r="365">
      <c r="A365" s="34">
        <v>45705.0</v>
      </c>
      <c r="B365" s="34">
        <v>45714.0</v>
      </c>
      <c r="C365" s="35">
        <v>107230.0</v>
      </c>
      <c r="D365" s="35" t="s">
        <v>84</v>
      </c>
      <c r="E365" s="34">
        <v>44440.0</v>
      </c>
      <c r="F365" s="36">
        <f t="shared" si="1"/>
        <v>41</v>
      </c>
      <c r="G365" s="37">
        <v>44519.0</v>
      </c>
      <c r="H365" s="36">
        <f t="shared" si="2"/>
        <v>39</v>
      </c>
      <c r="I365" s="35" t="s">
        <v>67</v>
      </c>
      <c r="J365" s="39"/>
      <c r="K365" s="38"/>
      <c r="L365" s="35" t="s">
        <v>54</v>
      </c>
      <c r="M365" s="34">
        <v>45714.0</v>
      </c>
      <c r="N365" s="35" t="s">
        <v>16</v>
      </c>
      <c r="O365" s="35" t="s">
        <v>180</v>
      </c>
      <c r="P365" s="61"/>
      <c r="Q365" s="61"/>
      <c r="R365" s="61"/>
      <c r="S365" s="61"/>
      <c r="T365" s="61"/>
      <c r="U365" s="80"/>
      <c r="V365" s="80"/>
      <c r="W365" s="80"/>
    </row>
    <row r="366">
      <c r="A366" s="34">
        <v>45705.0</v>
      </c>
      <c r="B366" s="168">
        <v>45716.0</v>
      </c>
      <c r="C366" s="35">
        <v>94729.0</v>
      </c>
      <c r="D366" s="35" t="s">
        <v>84</v>
      </c>
      <c r="E366" s="34">
        <v>44378.0</v>
      </c>
      <c r="F366" s="36">
        <f t="shared" si="1"/>
        <v>43</v>
      </c>
      <c r="G366" s="34">
        <v>44396.0</v>
      </c>
      <c r="H366" s="36">
        <f t="shared" si="2"/>
        <v>43</v>
      </c>
      <c r="I366" s="35" t="s">
        <v>67</v>
      </c>
      <c r="J366" s="39"/>
      <c r="K366" s="38"/>
      <c r="L366" s="39"/>
      <c r="M366" s="39"/>
      <c r="N366" s="35" t="s">
        <v>17</v>
      </c>
      <c r="O366" s="39"/>
      <c r="P366" s="61"/>
      <c r="Q366" s="61"/>
      <c r="R366" s="61"/>
      <c r="S366" s="61"/>
      <c r="T366" s="61"/>
      <c r="U366" s="80"/>
      <c r="V366" s="80"/>
      <c r="W366" s="80"/>
    </row>
    <row r="367">
      <c r="A367" s="34">
        <v>45705.0</v>
      </c>
      <c r="B367" s="168">
        <v>45716.0</v>
      </c>
      <c r="C367" s="35">
        <v>142205.0</v>
      </c>
      <c r="D367" s="35" t="s">
        <v>84</v>
      </c>
      <c r="E367" s="34">
        <v>44774.0</v>
      </c>
      <c r="F367" s="36">
        <f t="shared" si="1"/>
        <v>30</v>
      </c>
      <c r="G367" s="34">
        <v>44800.0</v>
      </c>
      <c r="H367" s="36">
        <f t="shared" si="2"/>
        <v>30</v>
      </c>
      <c r="I367" s="35" t="s">
        <v>39</v>
      </c>
      <c r="J367" s="39"/>
      <c r="K367" s="38"/>
      <c r="L367" s="39"/>
      <c r="M367" s="39"/>
      <c r="N367" s="35" t="s">
        <v>17</v>
      </c>
      <c r="O367" s="39"/>
      <c r="P367" s="61"/>
      <c r="Q367" s="61"/>
      <c r="R367" s="61"/>
      <c r="S367" s="61"/>
      <c r="T367" s="61"/>
      <c r="U367" s="80"/>
      <c r="V367" s="80"/>
      <c r="W367" s="80"/>
    </row>
    <row r="368">
      <c r="A368" s="34">
        <v>45705.0</v>
      </c>
      <c r="B368" s="168">
        <v>45716.0</v>
      </c>
      <c r="C368" s="35">
        <v>192844.0</v>
      </c>
      <c r="D368" s="35" t="s">
        <v>84</v>
      </c>
      <c r="E368" s="34">
        <v>45200.0</v>
      </c>
      <c r="F368" s="36">
        <f t="shared" si="1"/>
        <v>16</v>
      </c>
      <c r="G368" s="37">
        <v>45246.0</v>
      </c>
      <c r="H368" s="36">
        <f t="shared" si="2"/>
        <v>15</v>
      </c>
      <c r="I368" s="35" t="s">
        <v>67</v>
      </c>
      <c r="J368" s="39"/>
      <c r="K368" s="38"/>
      <c r="L368" s="39"/>
      <c r="M368" s="39"/>
      <c r="N368" s="35" t="s">
        <v>18</v>
      </c>
      <c r="O368" s="39"/>
      <c r="P368" s="61"/>
      <c r="Q368" s="61"/>
      <c r="R368" s="61"/>
      <c r="S368" s="61"/>
      <c r="T368" s="61"/>
      <c r="U368" s="80"/>
      <c r="V368" s="80"/>
      <c r="W368" s="80"/>
    </row>
    <row r="369">
      <c r="A369" s="34">
        <v>45705.0</v>
      </c>
      <c r="B369" s="168">
        <v>45716.0</v>
      </c>
      <c r="C369" s="35">
        <v>215980.0</v>
      </c>
      <c r="D369" s="35" t="s">
        <v>84</v>
      </c>
      <c r="E369" s="34">
        <v>45413.0</v>
      </c>
      <c r="F369" s="36">
        <f t="shared" si="1"/>
        <v>9</v>
      </c>
      <c r="G369" s="34">
        <v>45440.0</v>
      </c>
      <c r="H369" s="36">
        <f t="shared" si="2"/>
        <v>9</v>
      </c>
      <c r="I369" s="35" t="s">
        <v>67</v>
      </c>
      <c r="J369" s="39"/>
      <c r="K369" s="38"/>
      <c r="L369" s="39"/>
      <c r="M369" s="39"/>
      <c r="N369" s="35" t="s">
        <v>17</v>
      </c>
      <c r="O369" s="39"/>
      <c r="P369" s="61"/>
      <c r="Q369" s="61"/>
      <c r="R369" s="61"/>
      <c r="S369" s="61"/>
      <c r="T369" s="61"/>
      <c r="U369" s="80"/>
      <c r="V369" s="80"/>
      <c r="W369" s="80"/>
    </row>
    <row r="370">
      <c r="A370" s="34">
        <v>45705.0</v>
      </c>
      <c r="B370" s="168">
        <v>45716.0</v>
      </c>
      <c r="C370" s="35">
        <v>136699.0</v>
      </c>
      <c r="D370" s="35" t="s">
        <v>84</v>
      </c>
      <c r="E370" s="34">
        <v>44713.0</v>
      </c>
      <c r="F370" s="36">
        <f t="shared" si="1"/>
        <v>32</v>
      </c>
      <c r="G370" s="34">
        <v>45092.0</v>
      </c>
      <c r="H370" s="36">
        <f t="shared" si="2"/>
        <v>20</v>
      </c>
      <c r="I370" s="35" t="s">
        <v>67</v>
      </c>
      <c r="J370" s="39"/>
      <c r="K370" s="38"/>
      <c r="L370" s="39"/>
      <c r="M370" s="39"/>
      <c r="N370" s="35" t="s">
        <v>17</v>
      </c>
      <c r="O370" s="39"/>
      <c r="P370" s="61"/>
      <c r="Q370" s="61"/>
      <c r="R370" s="61"/>
      <c r="S370" s="61"/>
      <c r="T370" s="61"/>
      <c r="U370" s="80"/>
      <c r="V370" s="80"/>
      <c r="W370" s="80"/>
    </row>
    <row r="371">
      <c r="A371" s="34">
        <v>45705.0</v>
      </c>
      <c r="B371" s="168">
        <v>45716.0</v>
      </c>
      <c r="C371" s="35">
        <v>213555.0</v>
      </c>
      <c r="D371" s="35" t="s">
        <v>84</v>
      </c>
      <c r="E371" s="34">
        <v>45352.0</v>
      </c>
      <c r="F371" s="36">
        <f t="shared" si="1"/>
        <v>11</v>
      </c>
      <c r="G371" s="34">
        <v>45422.0</v>
      </c>
      <c r="H371" s="36">
        <f t="shared" si="2"/>
        <v>9</v>
      </c>
      <c r="I371" s="35" t="s">
        <v>39</v>
      </c>
      <c r="J371" s="39"/>
      <c r="K371" s="38"/>
      <c r="L371" s="39"/>
      <c r="M371" s="39"/>
      <c r="N371" s="35" t="s">
        <v>17</v>
      </c>
      <c r="O371" s="39"/>
      <c r="P371" s="61"/>
      <c r="Q371" s="61"/>
      <c r="R371" s="61"/>
      <c r="S371" s="61"/>
      <c r="T371" s="61"/>
      <c r="U371" s="80"/>
      <c r="V371" s="80"/>
      <c r="W371" s="80"/>
    </row>
    <row r="372">
      <c r="A372" s="34">
        <v>45705.0</v>
      </c>
      <c r="B372" s="168">
        <v>45716.0</v>
      </c>
      <c r="C372" s="35">
        <v>179998.0</v>
      </c>
      <c r="D372" s="35" t="s">
        <v>84</v>
      </c>
      <c r="E372" s="34">
        <v>44986.0</v>
      </c>
      <c r="F372" s="36">
        <f t="shared" si="1"/>
        <v>23</v>
      </c>
      <c r="G372" s="34">
        <v>45143.0</v>
      </c>
      <c r="H372" s="36">
        <f t="shared" si="2"/>
        <v>18</v>
      </c>
      <c r="I372" s="35" t="s">
        <v>39</v>
      </c>
      <c r="J372" s="39"/>
      <c r="K372" s="38"/>
      <c r="L372" s="39"/>
      <c r="M372" s="39"/>
      <c r="N372" s="35" t="s">
        <v>17</v>
      </c>
      <c r="O372" s="39"/>
      <c r="P372" s="61"/>
      <c r="Q372" s="61"/>
      <c r="R372" s="61"/>
      <c r="S372" s="61"/>
      <c r="T372" s="61"/>
      <c r="U372" s="80"/>
      <c r="V372" s="80"/>
      <c r="W372" s="80"/>
    </row>
    <row r="373">
      <c r="A373" s="34">
        <v>45705.0</v>
      </c>
      <c r="B373" s="168">
        <v>45716.0</v>
      </c>
      <c r="C373" s="35">
        <v>191216.0</v>
      </c>
      <c r="D373" s="35" t="s">
        <v>84</v>
      </c>
      <c r="E373" s="34">
        <v>45200.0</v>
      </c>
      <c r="F373" s="36">
        <f t="shared" si="1"/>
        <v>16</v>
      </c>
      <c r="G373" s="34">
        <v>45237.0</v>
      </c>
      <c r="H373" s="36">
        <f t="shared" si="2"/>
        <v>15</v>
      </c>
      <c r="I373" s="35" t="s">
        <v>67</v>
      </c>
      <c r="J373" s="39"/>
      <c r="K373" s="38"/>
      <c r="L373" s="39"/>
      <c r="M373" s="39"/>
      <c r="N373" s="35" t="s">
        <v>17</v>
      </c>
      <c r="O373" s="39"/>
      <c r="P373" s="61"/>
      <c r="Q373" s="61"/>
      <c r="R373" s="61"/>
      <c r="S373" s="61"/>
      <c r="T373" s="61"/>
      <c r="U373" s="80"/>
      <c r="V373" s="80"/>
      <c r="W373" s="80"/>
    </row>
    <row r="374">
      <c r="A374" s="34">
        <v>45705.0</v>
      </c>
      <c r="B374" s="168">
        <v>45716.0</v>
      </c>
      <c r="C374" s="35">
        <v>173829.0</v>
      </c>
      <c r="D374" s="35" t="s">
        <v>84</v>
      </c>
      <c r="E374" s="34">
        <v>45200.0</v>
      </c>
      <c r="F374" s="36">
        <f t="shared" si="1"/>
        <v>16</v>
      </c>
      <c r="G374" s="37">
        <v>45279.0</v>
      </c>
      <c r="H374" s="36">
        <f t="shared" si="2"/>
        <v>14</v>
      </c>
      <c r="I374" s="35" t="s">
        <v>67</v>
      </c>
      <c r="J374" s="39"/>
      <c r="K374" s="38"/>
      <c r="L374" s="39"/>
      <c r="M374" s="39"/>
      <c r="N374" s="35" t="s">
        <v>17</v>
      </c>
      <c r="O374" s="39"/>
      <c r="P374" s="61"/>
      <c r="Q374" s="61"/>
      <c r="R374" s="61"/>
      <c r="S374" s="61"/>
      <c r="T374" s="61"/>
      <c r="U374" s="80"/>
      <c r="V374" s="80"/>
      <c r="W374" s="80"/>
    </row>
    <row r="375">
      <c r="A375" s="34">
        <v>45705.0</v>
      </c>
      <c r="B375" s="168">
        <v>45716.0</v>
      </c>
      <c r="C375" s="35">
        <v>199106.0</v>
      </c>
      <c r="D375" s="35" t="s">
        <v>84</v>
      </c>
      <c r="E375" s="34">
        <v>45261.0</v>
      </c>
      <c r="F375" s="36">
        <f t="shared" si="1"/>
        <v>14</v>
      </c>
      <c r="G375" s="34">
        <v>45309.0</v>
      </c>
      <c r="H375" s="36">
        <f t="shared" si="2"/>
        <v>13</v>
      </c>
      <c r="I375" s="35" t="s">
        <v>39</v>
      </c>
      <c r="J375" s="39"/>
      <c r="K375" s="38"/>
      <c r="L375" s="39"/>
      <c r="M375" s="39"/>
      <c r="N375" s="35" t="s">
        <v>21</v>
      </c>
      <c r="O375" s="39"/>
      <c r="P375" s="61"/>
      <c r="Q375" s="61"/>
      <c r="R375" s="61"/>
      <c r="S375" s="61"/>
      <c r="T375" s="61"/>
      <c r="U375" s="80"/>
      <c r="V375" s="80"/>
      <c r="W375" s="80"/>
    </row>
    <row r="376">
      <c r="A376" s="34">
        <v>45705.0</v>
      </c>
      <c r="B376" s="168">
        <v>45716.0</v>
      </c>
      <c r="C376" s="35">
        <v>203886.0</v>
      </c>
      <c r="D376" s="35" t="s">
        <v>84</v>
      </c>
      <c r="E376" s="34">
        <v>45323.0</v>
      </c>
      <c r="F376" s="36">
        <f t="shared" si="1"/>
        <v>12</v>
      </c>
      <c r="G376" s="34">
        <v>45349.0</v>
      </c>
      <c r="H376" s="36">
        <f t="shared" si="2"/>
        <v>12</v>
      </c>
      <c r="I376" s="35" t="s">
        <v>39</v>
      </c>
      <c r="J376" s="39"/>
      <c r="K376" s="38"/>
      <c r="L376" s="39"/>
      <c r="M376" s="39"/>
      <c r="N376" s="35" t="s">
        <v>17</v>
      </c>
      <c r="O376" s="39"/>
      <c r="P376" s="61"/>
      <c r="Q376" s="61"/>
      <c r="R376" s="61"/>
      <c r="S376" s="61"/>
      <c r="T376" s="61"/>
      <c r="U376" s="80"/>
      <c r="V376" s="80"/>
      <c r="W376" s="80"/>
    </row>
    <row r="377">
      <c r="A377" s="34">
        <v>45705.0</v>
      </c>
      <c r="B377" s="168">
        <v>45716.0</v>
      </c>
      <c r="C377" s="35">
        <v>209579.0</v>
      </c>
      <c r="D377" s="35" t="s">
        <v>84</v>
      </c>
      <c r="E377" s="34">
        <v>45323.0</v>
      </c>
      <c r="F377" s="36">
        <f t="shared" si="1"/>
        <v>12</v>
      </c>
      <c r="G377" s="34">
        <v>45391.0</v>
      </c>
      <c r="H377" s="36">
        <f t="shared" si="2"/>
        <v>10</v>
      </c>
      <c r="I377" s="35" t="s">
        <v>67</v>
      </c>
      <c r="J377" s="39"/>
      <c r="K377" s="38"/>
      <c r="L377" s="39"/>
      <c r="M377" s="39"/>
      <c r="N377" s="35" t="s">
        <v>17</v>
      </c>
      <c r="O377" s="39"/>
      <c r="P377" s="61"/>
      <c r="Q377" s="61"/>
      <c r="R377" s="61"/>
      <c r="S377" s="61"/>
      <c r="T377" s="61"/>
      <c r="U377" s="80"/>
      <c r="V377" s="80"/>
      <c r="W377" s="80"/>
    </row>
    <row r="378">
      <c r="A378" s="34">
        <v>45705.0</v>
      </c>
      <c r="B378" s="168">
        <v>45716.0</v>
      </c>
      <c r="C378" s="35">
        <v>215227.0</v>
      </c>
      <c r="D378" s="35" t="s">
        <v>84</v>
      </c>
      <c r="E378" s="34">
        <v>45383.0</v>
      </c>
      <c r="F378" s="36">
        <f t="shared" si="1"/>
        <v>10</v>
      </c>
      <c r="G378" s="34">
        <v>45434.0</v>
      </c>
      <c r="H378" s="36">
        <f t="shared" si="2"/>
        <v>9</v>
      </c>
      <c r="I378" s="35" t="s">
        <v>39</v>
      </c>
      <c r="J378" s="39"/>
      <c r="K378" s="38"/>
      <c r="L378" s="39"/>
      <c r="M378" s="39"/>
      <c r="N378" s="35" t="s">
        <v>17</v>
      </c>
      <c r="O378" s="39"/>
      <c r="P378" s="61"/>
      <c r="Q378" s="61"/>
      <c r="R378" s="61"/>
      <c r="S378" s="61"/>
      <c r="T378" s="61"/>
      <c r="U378" s="80"/>
      <c r="V378" s="80"/>
      <c r="W378" s="80"/>
    </row>
    <row r="379">
      <c r="A379" s="34">
        <v>45705.0</v>
      </c>
      <c r="B379" s="168">
        <v>45716.0</v>
      </c>
      <c r="C379" s="35">
        <v>214398.0</v>
      </c>
      <c r="D379" s="35" t="s">
        <v>84</v>
      </c>
      <c r="E379" s="34">
        <v>45413.0</v>
      </c>
      <c r="F379" s="36">
        <f t="shared" si="1"/>
        <v>9</v>
      </c>
      <c r="G379" s="34">
        <v>45427.0</v>
      </c>
      <c r="H379" s="36">
        <f t="shared" si="2"/>
        <v>9</v>
      </c>
      <c r="I379" s="35" t="s">
        <v>67</v>
      </c>
      <c r="J379" s="39"/>
      <c r="K379" s="38"/>
      <c r="L379" s="39"/>
      <c r="M379" s="39"/>
      <c r="N379" s="35" t="s">
        <v>17</v>
      </c>
      <c r="O379" s="39"/>
      <c r="P379" s="61"/>
      <c r="Q379" s="61"/>
      <c r="R379" s="61"/>
      <c r="S379" s="61"/>
      <c r="T379" s="61"/>
      <c r="U379" s="80"/>
      <c r="V379" s="80"/>
      <c r="W379" s="80"/>
    </row>
    <row r="380">
      <c r="A380" s="34">
        <v>45705.0</v>
      </c>
      <c r="B380" s="168">
        <v>45716.0</v>
      </c>
      <c r="C380" s="35">
        <v>223439.0</v>
      </c>
      <c r="D380" s="35" t="s">
        <v>248</v>
      </c>
      <c r="E380" s="34">
        <v>45444.0</v>
      </c>
      <c r="F380" s="36">
        <f t="shared" si="1"/>
        <v>8</v>
      </c>
      <c r="G380" s="34">
        <v>45505.0</v>
      </c>
      <c r="H380" s="36">
        <f t="shared" si="2"/>
        <v>6</v>
      </c>
      <c r="I380" s="35" t="s">
        <v>39</v>
      </c>
      <c r="J380" s="39"/>
      <c r="K380" s="38"/>
      <c r="L380" s="39"/>
      <c r="M380" s="39"/>
      <c r="N380" s="35" t="s">
        <v>17</v>
      </c>
      <c r="O380" s="39"/>
      <c r="P380" s="61"/>
      <c r="Q380" s="61"/>
      <c r="R380" s="61"/>
      <c r="S380" s="61"/>
      <c r="T380" s="61"/>
      <c r="U380" s="80"/>
      <c r="V380" s="80"/>
      <c r="W380" s="80"/>
    </row>
    <row r="381">
      <c r="A381" s="34">
        <v>45705.0</v>
      </c>
      <c r="B381" s="168">
        <v>45716.0</v>
      </c>
      <c r="C381" s="35">
        <v>240799.0</v>
      </c>
      <c r="D381" s="35" t="s">
        <v>248</v>
      </c>
      <c r="E381" s="34">
        <v>45627.0</v>
      </c>
      <c r="F381" s="36">
        <f t="shared" si="1"/>
        <v>2</v>
      </c>
      <c r="G381" s="34">
        <v>45685.0</v>
      </c>
      <c r="H381" s="36">
        <f t="shared" si="2"/>
        <v>1</v>
      </c>
      <c r="I381" s="35" t="s">
        <v>62</v>
      </c>
      <c r="J381" s="39"/>
      <c r="K381" s="38"/>
      <c r="L381" s="39"/>
      <c r="M381" s="39"/>
      <c r="N381" s="35" t="s">
        <v>17</v>
      </c>
      <c r="O381" s="39"/>
      <c r="P381" s="61"/>
      <c r="Q381" s="61"/>
      <c r="R381" s="61"/>
      <c r="S381" s="61"/>
      <c r="T381" s="61"/>
      <c r="U381" s="80"/>
      <c r="V381" s="80"/>
      <c r="W381" s="80"/>
    </row>
    <row r="382">
      <c r="A382" s="34">
        <v>45705.0</v>
      </c>
      <c r="B382" s="168">
        <v>45716.0</v>
      </c>
      <c r="C382" s="35">
        <v>218818.0</v>
      </c>
      <c r="D382" s="35" t="s">
        <v>248</v>
      </c>
      <c r="E382" s="34">
        <v>45413.0</v>
      </c>
      <c r="F382" s="36">
        <f t="shared" si="1"/>
        <v>9</v>
      </c>
      <c r="G382" s="34">
        <v>45470.0</v>
      </c>
      <c r="H382" s="36">
        <f t="shared" si="2"/>
        <v>8</v>
      </c>
      <c r="I382" s="35" t="s">
        <v>39</v>
      </c>
      <c r="J382" s="39"/>
      <c r="K382" s="38"/>
      <c r="L382" s="39"/>
      <c r="M382" s="39"/>
      <c r="N382" s="35" t="s">
        <v>17</v>
      </c>
      <c r="O382" s="39"/>
      <c r="P382" s="61"/>
      <c r="Q382" s="61"/>
      <c r="R382" s="61"/>
      <c r="S382" s="61"/>
      <c r="T382" s="61"/>
      <c r="U382" s="80"/>
      <c r="V382" s="80"/>
      <c r="W382" s="80"/>
    </row>
    <row r="383">
      <c r="A383" s="34">
        <v>45705.0</v>
      </c>
      <c r="B383" s="168">
        <v>45716.0</v>
      </c>
      <c r="C383" s="35">
        <v>222397.0</v>
      </c>
      <c r="D383" s="35" t="s">
        <v>248</v>
      </c>
      <c r="E383" s="34">
        <v>45413.0</v>
      </c>
      <c r="F383" s="36">
        <f t="shared" si="1"/>
        <v>9</v>
      </c>
      <c r="G383" s="34">
        <v>45497.0</v>
      </c>
      <c r="H383" s="36">
        <f t="shared" si="2"/>
        <v>7</v>
      </c>
      <c r="I383" s="35" t="s">
        <v>39</v>
      </c>
      <c r="J383" s="39"/>
      <c r="K383" s="38"/>
      <c r="L383" s="39"/>
      <c r="M383" s="39"/>
      <c r="N383" s="35" t="s">
        <v>17</v>
      </c>
      <c r="O383" s="39"/>
      <c r="P383" s="61"/>
      <c r="Q383" s="61"/>
      <c r="R383" s="61"/>
      <c r="S383" s="61"/>
      <c r="T383" s="61"/>
      <c r="U383" s="80"/>
      <c r="V383" s="80"/>
      <c r="W383" s="80"/>
    </row>
    <row r="384">
      <c r="A384" s="34">
        <v>45705.0</v>
      </c>
      <c r="B384" s="168">
        <v>45716.0</v>
      </c>
      <c r="C384" s="35">
        <v>225851.0</v>
      </c>
      <c r="D384" s="35" t="s">
        <v>248</v>
      </c>
      <c r="E384" s="34">
        <v>45505.0</v>
      </c>
      <c r="F384" s="36">
        <f t="shared" si="1"/>
        <v>6</v>
      </c>
      <c r="G384" s="34">
        <v>45530.0</v>
      </c>
      <c r="H384" s="36">
        <f t="shared" si="2"/>
        <v>6</v>
      </c>
      <c r="I384" s="35" t="s">
        <v>39</v>
      </c>
      <c r="J384" s="39"/>
      <c r="K384" s="38"/>
      <c r="L384" s="39"/>
      <c r="M384" s="39"/>
      <c r="N384" s="35" t="s">
        <v>17</v>
      </c>
      <c r="O384" s="39"/>
      <c r="P384" s="61"/>
      <c r="Q384" s="61"/>
      <c r="R384" s="61"/>
      <c r="S384" s="61"/>
      <c r="T384" s="61"/>
      <c r="U384" s="80"/>
      <c r="V384" s="80"/>
      <c r="W384" s="80"/>
    </row>
    <row r="385">
      <c r="A385" s="34">
        <v>45705.0</v>
      </c>
      <c r="B385" s="168">
        <v>45716.0</v>
      </c>
      <c r="C385" s="35">
        <v>230928.0</v>
      </c>
      <c r="D385" s="35" t="s">
        <v>248</v>
      </c>
      <c r="E385" s="34">
        <v>45536.0</v>
      </c>
      <c r="F385" s="36">
        <f t="shared" si="1"/>
        <v>5</v>
      </c>
      <c r="G385" s="37">
        <v>45580.0</v>
      </c>
      <c r="H385" s="36">
        <f t="shared" si="2"/>
        <v>4</v>
      </c>
      <c r="I385" s="35" t="s">
        <v>39</v>
      </c>
      <c r="J385" s="39"/>
      <c r="K385" s="38"/>
      <c r="L385" s="39"/>
      <c r="M385" s="39"/>
      <c r="N385" s="35" t="s">
        <v>17</v>
      </c>
      <c r="O385" s="39"/>
      <c r="P385" s="61"/>
      <c r="Q385" s="61"/>
      <c r="R385" s="61"/>
      <c r="S385" s="61"/>
      <c r="T385" s="61"/>
      <c r="U385" s="80"/>
      <c r="V385" s="80"/>
      <c r="W385" s="80"/>
    </row>
    <row r="386">
      <c r="A386" s="34">
        <v>45705.0</v>
      </c>
      <c r="B386" s="168">
        <v>45716.0</v>
      </c>
      <c r="C386" s="35">
        <v>232878.0</v>
      </c>
      <c r="D386" s="35" t="s">
        <v>248</v>
      </c>
      <c r="E386" s="34">
        <v>45566.0</v>
      </c>
      <c r="F386" s="36">
        <f t="shared" si="1"/>
        <v>4</v>
      </c>
      <c r="G386" s="37">
        <v>45596.0</v>
      </c>
      <c r="H386" s="36">
        <f t="shared" si="2"/>
        <v>3</v>
      </c>
      <c r="I386" s="35" t="s">
        <v>39</v>
      </c>
      <c r="J386" s="39"/>
      <c r="K386" s="38"/>
      <c r="L386" s="39"/>
      <c r="M386" s="39"/>
      <c r="N386" s="35" t="s">
        <v>17</v>
      </c>
      <c r="O386" s="39"/>
      <c r="P386" s="61"/>
      <c r="Q386" s="61"/>
      <c r="R386" s="61"/>
      <c r="S386" s="61"/>
      <c r="T386" s="61"/>
      <c r="U386" s="80"/>
      <c r="V386" s="80"/>
      <c r="W386" s="80"/>
    </row>
    <row r="387">
      <c r="A387" s="34">
        <v>45705.0</v>
      </c>
      <c r="B387" s="168">
        <v>45716.0</v>
      </c>
      <c r="C387" s="35">
        <v>233451.0</v>
      </c>
      <c r="D387" s="35" t="s">
        <v>248</v>
      </c>
      <c r="E387" s="34">
        <v>45566.0</v>
      </c>
      <c r="F387" s="36">
        <f t="shared" si="1"/>
        <v>4</v>
      </c>
      <c r="G387" s="34">
        <v>45543.0</v>
      </c>
      <c r="H387" s="36">
        <f t="shared" si="2"/>
        <v>5</v>
      </c>
      <c r="I387" s="35" t="s">
        <v>39</v>
      </c>
      <c r="J387" s="39"/>
      <c r="K387" s="38"/>
      <c r="L387" s="39"/>
      <c r="M387" s="39"/>
      <c r="N387" s="35" t="s">
        <v>17</v>
      </c>
      <c r="O387" s="39"/>
      <c r="P387" s="61"/>
      <c r="Q387" s="61"/>
      <c r="R387" s="61"/>
      <c r="S387" s="61"/>
      <c r="T387" s="61"/>
      <c r="U387" s="80"/>
      <c r="V387" s="80"/>
      <c r="W387" s="80"/>
    </row>
    <row r="388">
      <c r="A388" s="34">
        <v>45705.0</v>
      </c>
      <c r="B388" s="168">
        <v>45716.0</v>
      </c>
      <c r="C388" s="35">
        <v>235026.0</v>
      </c>
      <c r="D388" s="35" t="s">
        <v>248</v>
      </c>
      <c r="E388" s="34">
        <v>45566.0</v>
      </c>
      <c r="F388" s="36">
        <f t="shared" si="1"/>
        <v>4</v>
      </c>
      <c r="G388" s="37">
        <v>45621.0</v>
      </c>
      <c r="H388" s="36">
        <f t="shared" si="2"/>
        <v>3</v>
      </c>
      <c r="I388" s="35" t="s">
        <v>39</v>
      </c>
      <c r="J388" s="39"/>
      <c r="K388" s="38"/>
      <c r="L388" s="39"/>
      <c r="M388" s="39"/>
      <c r="N388" s="35" t="s">
        <v>17</v>
      </c>
      <c r="O388" s="39"/>
      <c r="P388" s="61"/>
      <c r="Q388" s="61"/>
      <c r="R388" s="61"/>
      <c r="S388" s="61"/>
      <c r="T388" s="61"/>
      <c r="U388" s="80"/>
      <c r="V388" s="80"/>
      <c r="W388" s="80"/>
    </row>
    <row r="389">
      <c r="A389" s="34">
        <v>45705.0</v>
      </c>
      <c r="B389" s="168">
        <v>45716.0</v>
      </c>
      <c r="C389" s="35">
        <v>236159.0</v>
      </c>
      <c r="D389" s="35" t="s">
        <v>248</v>
      </c>
      <c r="E389" s="34">
        <v>45597.0</v>
      </c>
      <c r="F389" s="36">
        <f t="shared" si="1"/>
        <v>3</v>
      </c>
      <c r="G389" s="34">
        <v>45635.0</v>
      </c>
      <c r="H389" s="36">
        <f t="shared" si="2"/>
        <v>2</v>
      </c>
      <c r="I389" s="35" t="s">
        <v>62</v>
      </c>
      <c r="J389" s="39"/>
      <c r="K389" s="38"/>
      <c r="L389" s="39"/>
      <c r="M389" s="39"/>
      <c r="N389" s="35" t="s">
        <v>17</v>
      </c>
      <c r="O389" s="39"/>
      <c r="P389" s="61"/>
      <c r="Q389" s="61"/>
      <c r="R389" s="61"/>
      <c r="S389" s="61"/>
      <c r="T389" s="61"/>
      <c r="U389" s="80"/>
      <c r="V389" s="80"/>
      <c r="W389" s="80"/>
    </row>
    <row r="390">
      <c r="A390" s="34">
        <v>45705.0</v>
      </c>
      <c r="B390" s="168">
        <v>45716.0</v>
      </c>
      <c r="C390" s="35">
        <v>237492.0</v>
      </c>
      <c r="D390" s="35" t="s">
        <v>248</v>
      </c>
      <c r="E390" s="34">
        <v>45627.0</v>
      </c>
      <c r="F390" s="36">
        <f t="shared" si="1"/>
        <v>2</v>
      </c>
      <c r="G390" s="37">
        <v>45644.0</v>
      </c>
      <c r="H390" s="36">
        <f t="shared" si="2"/>
        <v>2</v>
      </c>
      <c r="I390" s="35" t="s">
        <v>62</v>
      </c>
      <c r="J390" s="39"/>
      <c r="K390" s="38"/>
      <c r="L390" s="39"/>
      <c r="M390" s="39"/>
      <c r="N390" s="35" t="s">
        <v>17</v>
      </c>
      <c r="O390" s="39"/>
      <c r="P390" s="61"/>
      <c r="Q390" s="61"/>
      <c r="R390" s="61"/>
      <c r="S390" s="61"/>
      <c r="T390" s="61"/>
      <c r="U390" s="80"/>
      <c r="V390" s="80"/>
      <c r="W390" s="80"/>
    </row>
    <row r="391">
      <c r="A391" s="34">
        <v>45705.0</v>
      </c>
      <c r="B391" s="168">
        <v>45716.0</v>
      </c>
      <c r="C391" s="35">
        <v>238441.0</v>
      </c>
      <c r="D391" s="35" t="s">
        <v>248</v>
      </c>
      <c r="E391" s="34">
        <v>45658.0</v>
      </c>
      <c r="F391" s="36">
        <f t="shared" si="1"/>
        <v>1</v>
      </c>
      <c r="G391" s="34">
        <v>45665.0</v>
      </c>
      <c r="H391" s="36">
        <f t="shared" si="2"/>
        <v>1</v>
      </c>
      <c r="I391" s="35" t="s">
        <v>46</v>
      </c>
      <c r="J391" s="35" t="s">
        <v>404</v>
      </c>
      <c r="K391" s="38"/>
      <c r="L391" s="39"/>
      <c r="M391" s="39"/>
      <c r="N391" s="35" t="s">
        <v>17</v>
      </c>
      <c r="O391" s="39"/>
      <c r="P391" s="61"/>
      <c r="Q391" s="61"/>
      <c r="R391" s="61"/>
      <c r="S391" s="61"/>
      <c r="T391" s="61"/>
      <c r="U391" s="80"/>
      <c r="V391" s="80"/>
      <c r="W391" s="80"/>
    </row>
    <row r="392">
      <c r="A392" s="34">
        <v>45705.0</v>
      </c>
      <c r="B392" s="168">
        <v>45716.0</v>
      </c>
      <c r="C392" s="35">
        <v>239977.0</v>
      </c>
      <c r="D392" s="35" t="s">
        <v>248</v>
      </c>
      <c r="E392" s="34">
        <v>45658.0</v>
      </c>
      <c r="F392" s="36">
        <f t="shared" si="1"/>
        <v>1</v>
      </c>
      <c r="G392" s="34">
        <v>45678.0</v>
      </c>
      <c r="H392" s="36">
        <f t="shared" si="2"/>
        <v>1</v>
      </c>
      <c r="I392" s="35" t="s">
        <v>268</v>
      </c>
      <c r="J392" s="39"/>
      <c r="K392" s="38"/>
      <c r="L392" s="39"/>
      <c r="M392" s="39"/>
      <c r="N392" s="35" t="s">
        <v>17</v>
      </c>
      <c r="O392" s="39"/>
      <c r="P392" s="61"/>
      <c r="Q392" s="61"/>
      <c r="R392" s="61"/>
      <c r="S392" s="61"/>
      <c r="T392" s="61"/>
      <c r="U392" s="80"/>
      <c r="V392" s="80"/>
      <c r="W392" s="80"/>
    </row>
    <row r="393">
      <c r="A393" s="34">
        <v>45705.0</v>
      </c>
      <c r="B393" s="168">
        <v>45716.0</v>
      </c>
      <c r="C393" s="35">
        <v>240702.0</v>
      </c>
      <c r="D393" s="35" t="s">
        <v>248</v>
      </c>
      <c r="E393" s="34">
        <v>45597.0</v>
      </c>
      <c r="F393" s="36">
        <f t="shared" si="1"/>
        <v>3</v>
      </c>
      <c r="G393" s="34">
        <v>45686.0</v>
      </c>
      <c r="H393" s="36">
        <f t="shared" si="2"/>
        <v>0</v>
      </c>
      <c r="I393" s="35" t="s">
        <v>39</v>
      </c>
      <c r="J393" s="39"/>
      <c r="K393" s="38"/>
      <c r="L393" s="39"/>
      <c r="M393" s="39"/>
      <c r="N393" s="35" t="s">
        <v>17</v>
      </c>
      <c r="O393" s="39"/>
      <c r="P393" s="61"/>
      <c r="Q393" s="61"/>
      <c r="R393" s="61"/>
      <c r="S393" s="61"/>
      <c r="T393" s="61"/>
      <c r="U393" s="80"/>
      <c r="V393" s="80"/>
      <c r="W393" s="80"/>
    </row>
    <row r="394">
      <c r="A394" s="34">
        <v>45705.0</v>
      </c>
      <c r="B394" s="168">
        <v>45716.0</v>
      </c>
      <c r="C394" s="35">
        <v>241647.0</v>
      </c>
      <c r="D394" s="35" t="s">
        <v>248</v>
      </c>
      <c r="E394" s="34">
        <v>45658.0</v>
      </c>
      <c r="F394" s="36">
        <f t="shared" si="1"/>
        <v>1</v>
      </c>
      <c r="G394" s="34">
        <v>45692.0</v>
      </c>
      <c r="H394" s="36">
        <f t="shared" si="2"/>
        <v>0</v>
      </c>
      <c r="I394" s="35" t="s">
        <v>39</v>
      </c>
      <c r="J394" s="39"/>
      <c r="K394" s="38"/>
      <c r="L394" s="39"/>
      <c r="M394" s="39"/>
      <c r="N394" s="35" t="s">
        <v>17</v>
      </c>
      <c r="O394" s="39"/>
      <c r="P394" s="61"/>
      <c r="Q394" s="61"/>
      <c r="R394" s="61"/>
      <c r="S394" s="61"/>
      <c r="T394" s="61"/>
      <c r="U394" s="80"/>
      <c r="V394" s="80"/>
      <c r="W394" s="80"/>
    </row>
    <row r="395">
      <c r="A395" s="34">
        <v>45705.0</v>
      </c>
      <c r="B395" s="168">
        <v>45716.0</v>
      </c>
      <c r="C395" s="35">
        <v>242352.0</v>
      </c>
      <c r="D395" s="35" t="s">
        <v>248</v>
      </c>
      <c r="E395" s="34">
        <v>45658.0</v>
      </c>
      <c r="F395" s="36">
        <f t="shared" si="1"/>
        <v>1</v>
      </c>
      <c r="G395" s="34">
        <v>45333.0</v>
      </c>
      <c r="H395" s="36">
        <f t="shared" si="2"/>
        <v>12</v>
      </c>
      <c r="I395" s="35" t="s">
        <v>268</v>
      </c>
      <c r="J395" s="39"/>
      <c r="K395" s="38"/>
      <c r="L395" s="39"/>
      <c r="M395" s="39"/>
      <c r="N395" s="35" t="s">
        <v>17</v>
      </c>
      <c r="O395" s="39"/>
      <c r="P395" s="61"/>
      <c r="Q395" s="61"/>
      <c r="R395" s="61"/>
      <c r="S395" s="61"/>
      <c r="T395" s="61"/>
      <c r="U395" s="80"/>
      <c r="V395" s="80"/>
      <c r="W395" s="80"/>
    </row>
    <row r="396">
      <c r="A396" s="34">
        <v>45705.0</v>
      </c>
      <c r="B396" s="168">
        <v>45716.0</v>
      </c>
      <c r="C396" s="35">
        <v>133732.0</v>
      </c>
      <c r="D396" s="35" t="s">
        <v>158</v>
      </c>
      <c r="E396" s="34">
        <v>44713.0</v>
      </c>
      <c r="F396" s="36">
        <f t="shared" si="1"/>
        <v>32</v>
      </c>
      <c r="G396" s="34">
        <v>44713.0</v>
      </c>
      <c r="H396" s="36">
        <f t="shared" si="2"/>
        <v>32</v>
      </c>
      <c r="I396" s="35" t="s">
        <v>62</v>
      </c>
      <c r="J396" s="39"/>
      <c r="K396" s="38"/>
      <c r="L396" s="39"/>
      <c r="M396" s="39"/>
      <c r="N396" s="35" t="s">
        <v>17</v>
      </c>
      <c r="O396" s="39"/>
      <c r="P396" s="61"/>
      <c r="Q396" s="61"/>
      <c r="R396" s="61"/>
      <c r="S396" s="61"/>
      <c r="T396" s="61"/>
      <c r="U396" s="80"/>
      <c r="V396" s="80"/>
      <c r="W396" s="80"/>
    </row>
    <row r="397">
      <c r="A397" s="34">
        <v>45705.0</v>
      </c>
      <c r="B397" s="168">
        <v>45716.0</v>
      </c>
      <c r="C397" s="35">
        <v>142114.0</v>
      </c>
      <c r="D397" s="35" t="s">
        <v>158</v>
      </c>
      <c r="E397" s="34">
        <v>44774.0</v>
      </c>
      <c r="F397" s="36">
        <f t="shared" si="1"/>
        <v>30</v>
      </c>
      <c r="G397" s="34">
        <v>44800.0</v>
      </c>
      <c r="H397" s="36">
        <f t="shared" si="2"/>
        <v>30</v>
      </c>
      <c r="I397" s="35" t="s">
        <v>62</v>
      </c>
      <c r="J397" s="39"/>
      <c r="K397" s="38"/>
      <c r="L397" s="39"/>
      <c r="M397" s="39"/>
      <c r="N397" s="35" t="s">
        <v>17</v>
      </c>
      <c r="O397" s="39"/>
      <c r="P397" s="61"/>
      <c r="Q397" s="61"/>
      <c r="R397" s="61"/>
      <c r="S397" s="61"/>
      <c r="T397" s="61"/>
      <c r="U397" s="80"/>
      <c r="V397" s="80"/>
      <c r="W397" s="80"/>
    </row>
    <row r="398">
      <c r="A398" s="34">
        <v>45705.0</v>
      </c>
      <c r="B398" s="168">
        <v>45716.0</v>
      </c>
      <c r="C398" s="35">
        <v>233161.0</v>
      </c>
      <c r="D398" s="35" t="s">
        <v>158</v>
      </c>
      <c r="E398" s="34">
        <v>45566.0</v>
      </c>
      <c r="F398" s="36">
        <f t="shared" si="1"/>
        <v>4</v>
      </c>
      <c r="G398" s="34">
        <v>45603.0</v>
      </c>
      <c r="H398" s="36">
        <f t="shared" si="2"/>
        <v>3</v>
      </c>
      <c r="I398" s="35" t="s">
        <v>46</v>
      </c>
      <c r="J398" s="35" t="s">
        <v>404</v>
      </c>
      <c r="K398" s="38"/>
      <c r="L398" s="39"/>
      <c r="M398" s="39"/>
      <c r="N398" s="35" t="s">
        <v>17</v>
      </c>
      <c r="O398" s="39"/>
      <c r="P398" s="61"/>
      <c r="Q398" s="61"/>
      <c r="R398" s="61"/>
      <c r="S398" s="61"/>
      <c r="T398" s="61"/>
      <c r="U398" s="80"/>
      <c r="V398" s="80"/>
      <c r="W398" s="80"/>
    </row>
    <row r="399">
      <c r="A399" s="34">
        <v>45705.0</v>
      </c>
      <c r="B399" s="168">
        <v>45716.0</v>
      </c>
      <c r="C399" s="35">
        <v>178910.0</v>
      </c>
      <c r="D399" s="35" t="s">
        <v>158</v>
      </c>
      <c r="E399" s="34">
        <v>45047.0</v>
      </c>
      <c r="F399" s="36">
        <f t="shared" si="1"/>
        <v>21</v>
      </c>
      <c r="G399" s="34">
        <v>45126.0</v>
      </c>
      <c r="H399" s="36">
        <f t="shared" si="2"/>
        <v>19</v>
      </c>
      <c r="I399" s="35" t="s">
        <v>46</v>
      </c>
      <c r="J399" s="35">
        <v>406.0</v>
      </c>
      <c r="K399" s="38"/>
      <c r="L399" s="39"/>
      <c r="M399" s="39"/>
      <c r="N399" s="35" t="s">
        <v>17</v>
      </c>
      <c r="O399" s="39"/>
      <c r="P399" s="61"/>
      <c r="Q399" s="61"/>
      <c r="R399" s="61"/>
      <c r="S399" s="61"/>
      <c r="T399" s="61"/>
      <c r="U399" s="80"/>
      <c r="V399" s="80"/>
      <c r="W399" s="80"/>
    </row>
    <row r="400">
      <c r="A400" s="34">
        <v>45705.0</v>
      </c>
      <c r="B400" s="168">
        <v>45716.0</v>
      </c>
      <c r="C400" s="35">
        <v>189484.0</v>
      </c>
      <c r="D400" s="35" t="s">
        <v>158</v>
      </c>
      <c r="E400" s="34">
        <v>45047.0</v>
      </c>
      <c r="F400" s="36">
        <f t="shared" si="1"/>
        <v>21</v>
      </c>
      <c r="G400" s="37">
        <v>45216.0</v>
      </c>
      <c r="H400" s="36">
        <f t="shared" si="2"/>
        <v>16</v>
      </c>
      <c r="I400" s="35" t="s">
        <v>62</v>
      </c>
      <c r="J400" s="39"/>
      <c r="K400" s="38"/>
      <c r="L400" s="39"/>
      <c r="M400" s="39"/>
      <c r="N400" s="35" t="s">
        <v>17</v>
      </c>
      <c r="O400" s="39"/>
      <c r="P400" s="61"/>
      <c r="Q400" s="61"/>
      <c r="R400" s="61"/>
      <c r="S400" s="61"/>
      <c r="T400" s="61"/>
      <c r="U400" s="80"/>
      <c r="V400" s="80"/>
      <c r="W400" s="80"/>
    </row>
    <row r="401">
      <c r="A401" s="34">
        <v>45705.0</v>
      </c>
      <c r="B401" s="168">
        <v>45716.0</v>
      </c>
      <c r="C401" s="35">
        <v>192648.0</v>
      </c>
      <c r="D401" s="35" t="s">
        <v>158</v>
      </c>
      <c r="E401" s="34">
        <v>45200.0</v>
      </c>
      <c r="F401" s="36">
        <f t="shared" si="1"/>
        <v>16</v>
      </c>
      <c r="G401" s="37">
        <v>45250.0</v>
      </c>
      <c r="H401" s="36">
        <f t="shared" si="2"/>
        <v>15</v>
      </c>
      <c r="I401" s="35" t="s">
        <v>62</v>
      </c>
      <c r="J401" s="39"/>
      <c r="K401" s="38"/>
      <c r="L401" s="39"/>
      <c r="M401" s="39"/>
      <c r="N401" s="35" t="s">
        <v>17</v>
      </c>
      <c r="O401" s="39"/>
      <c r="P401" s="61"/>
      <c r="Q401" s="61"/>
      <c r="R401" s="61"/>
      <c r="S401" s="61"/>
      <c r="T401" s="61"/>
      <c r="U401" s="80"/>
      <c r="V401" s="80"/>
      <c r="W401" s="80"/>
    </row>
    <row r="402">
      <c r="A402" s="34">
        <v>45713.0</v>
      </c>
      <c r="B402" s="34">
        <v>45714.0</v>
      </c>
      <c r="C402" s="35">
        <v>205527.0</v>
      </c>
      <c r="D402" s="35" t="s">
        <v>158</v>
      </c>
      <c r="E402" s="34">
        <v>45292.0</v>
      </c>
      <c r="F402" s="36">
        <f t="shared" si="1"/>
        <v>13</v>
      </c>
      <c r="G402" s="34">
        <v>45359.0</v>
      </c>
      <c r="H402" s="36">
        <f t="shared" si="2"/>
        <v>11</v>
      </c>
      <c r="I402" s="35" t="s">
        <v>49</v>
      </c>
      <c r="J402" s="35" t="s">
        <v>150</v>
      </c>
      <c r="K402" s="48">
        <v>3000.0</v>
      </c>
      <c r="L402" s="35" t="s">
        <v>54</v>
      </c>
      <c r="M402" s="34">
        <v>45714.0</v>
      </c>
      <c r="N402" s="35" t="s">
        <v>15</v>
      </c>
      <c r="O402" s="35" t="s">
        <v>151</v>
      </c>
      <c r="P402" s="61"/>
      <c r="Q402" s="61"/>
      <c r="R402" s="61"/>
      <c r="S402" s="61"/>
      <c r="T402" s="61"/>
      <c r="U402" s="80"/>
      <c r="V402" s="80"/>
      <c r="W402" s="80"/>
    </row>
    <row r="403">
      <c r="A403" s="34">
        <v>45705.0</v>
      </c>
      <c r="B403" s="168">
        <v>45716.0</v>
      </c>
      <c r="C403" s="35">
        <v>200495.0</v>
      </c>
      <c r="D403" s="35" t="s">
        <v>158</v>
      </c>
      <c r="E403" s="34">
        <v>45323.0</v>
      </c>
      <c r="F403" s="36">
        <f t="shared" si="1"/>
        <v>12</v>
      </c>
      <c r="G403" s="34">
        <v>45332.0</v>
      </c>
      <c r="H403" s="36">
        <f t="shared" si="2"/>
        <v>12</v>
      </c>
      <c r="I403" s="35" t="s">
        <v>62</v>
      </c>
      <c r="J403" s="39"/>
      <c r="K403" s="38"/>
      <c r="L403" s="39"/>
      <c r="M403" s="39"/>
      <c r="N403" s="35" t="s">
        <v>17</v>
      </c>
      <c r="O403" s="39"/>
      <c r="P403" s="61"/>
      <c r="Q403" s="61"/>
      <c r="R403" s="61"/>
      <c r="S403" s="61"/>
      <c r="T403" s="61"/>
      <c r="U403" s="80"/>
      <c r="V403" s="80"/>
      <c r="W403" s="80"/>
    </row>
    <row r="404">
      <c r="A404" s="34">
        <v>45705.0</v>
      </c>
      <c r="B404" s="34">
        <v>45714.0</v>
      </c>
      <c r="C404" s="35">
        <v>210411.0</v>
      </c>
      <c r="D404" s="35" t="s">
        <v>158</v>
      </c>
      <c r="E404" s="34">
        <v>45383.0</v>
      </c>
      <c r="F404" s="36">
        <f t="shared" si="1"/>
        <v>10</v>
      </c>
      <c r="G404" s="34">
        <v>45397.0</v>
      </c>
      <c r="H404" s="36">
        <f t="shared" si="2"/>
        <v>10</v>
      </c>
      <c r="I404" s="35" t="s">
        <v>49</v>
      </c>
      <c r="J404" s="39"/>
      <c r="K404" s="38"/>
      <c r="L404" s="35" t="s">
        <v>70</v>
      </c>
      <c r="M404" s="34">
        <v>45714.0</v>
      </c>
      <c r="N404" s="35" t="s">
        <v>15</v>
      </c>
      <c r="O404" s="35" t="s">
        <v>151</v>
      </c>
      <c r="P404" s="61"/>
      <c r="Q404" s="61"/>
      <c r="R404" s="61"/>
      <c r="S404" s="61"/>
      <c r="T404" s="61"/>
      <c r="U404" s="80"/>
      <c r="V404" s="80"/>
      <c r="W404" s="80"/>
    </row>
    <row r="405">
      <c r="A405" s="34">
        <v>45705.0</v>
      </c>
      <c r="B405" s="168">
        <v>45716.0</v>
      </c>
      <c r="C405" s="35">
        <v>218182.0</v>
      </c>
      <c r="D405" s="35" t="s">
        <v>158</v>
      </c>
      <c r="E405" s="34">
        <v>45413.0</v>
      </c>
      <c r="F405" s="36">
        <f t="shared" si="1"/>
        <v>9</v>
      </c>
      <c r="G405" s="34">
        <v>45460.0</v>
      </c>
      <c r="H405" s="36">
        <f t="shared" si="2"/>
        <v>8</v>
      </c>
      <c r="I405" s="35" t="s">
        <v>62</v>
      </c>
      <c r="J405" s="39"/>
      <c r="K405" s="38"/>
      <c r="L405" s="39"/>
      <c r="M405" s="39"/>
      <c r="N405" s="35" t="s">
        <v>17</v>
      </c>
      <c r="O405" s="39"/>
      <c r="P405" s="61"/>
      <c r="Q405" s="61"/>
      <c r="R405" s="61"/>
      <c r="S405" s="61"/>
      <c r="T405" s="61"/>
      <c r="U405" s="80"/>
      <c r="V405" s="80"/>
      <c r="W405" s="80"/>
    </row>
    <row r="406">
      <c r="A406" s="34">
        <v>45705.0</v>
      </c>
      <c r="B406" s="168">
        <v>45716.0</v>
      </c>
      <c r="C406" s="35">
        <v>230276.0</v>
      </c>
      <c r="D406" s="35" t="s">
        <v>158</v>
      </c>
      <c r="E406" s="34">
        <v>45474.0</v>
      </c>
      <c r="F406" s="36">
        <f t="shared" si="1"/>
        <v>7</v>
      </c>
      <c r="G406" s="34">
        <v>45573.0</v>
      </c>
      <c r="H406" s="36">
        <f t="shared" si="2"/>
        <v>4</v>
      </c>
      <c r="I406" s="35" t="s">
        <v>268</v>
      </c>
      <c r="J406" s="39"/>
      <c r="K406" s="38"/>
      <c r="L406" s="39"/>
      <c r="M406" s="39"/>
      <c r="N406" s="35" t="s">
        <v>17</v>
      </c>
      <c r="O406" s="39"/>
      <c r="P406" s="61"/>
      <c r="Q406" s="61"/>
      <c r="R406" s="61"/>
      <c r="S406" s="61"/>
      <c r="T406" s="61"/>
      <c r="U406" s="80"/>
      <c r="V406" s="80"/>
      <c r="W406" s="80"/>
    </row>
    <row r="407">
      <c r="A407" s="34">
        <v>45705.0</v>
      </c>
      <c r="B407" s="168">
        <v>45716.0</v>
      </c>
      <c r="C407" s="35">
        <v>231756.0</v>
      </c>
      <c r="D407" s="35" t="s">
        <v>158</v>
      </c>
      <c r="E407" s="34">
        <v>45444.0</v>
      </c>
      <c r="F407" s="36">
        <f t="shared" si="1"/>
        <v>8</v>
      </c>
      <c r="G407" s="37">
        <v>45588.0</v>
      </c>
      <c r="H407" s="36">
        <f t="shared" si="2"/>
        <v>4</v>
      </c>
      <c r="I407" s="35" t="s">
        <v>62</v>
      </c>
      <c r="J407" s="39"/>
      <c r="K407" s="38"/>
      <c r="L407" s="39"/>
      <c r="M407" s="39"/>
      <c r="N407" s="35" t="s">
        <v>17</v>
      </c>
      <c r="O407" s="39"/>
      <c r="P407" s="61"/>
      <c r="Q407" s="61"/>
      <c r="R407" s="61"/>
      <c r="S407" s="61"/>
      <c r="T407" s="61"/>
      <c r="U407" s="80"/>
      <c r="V407" s="80"/>
      <c r="W407" s="80"/>
    </row>
    <row r="408">
      <c r="A408" s="34">
        <v>45713.0</v>
      </c>
      <c r="B408" s="168">
        <v>45716.0</v>
      </c>
      <c r="C408" s="35">
        <v>230475.0</v>
      </c>
      <c r="D408" s="35" t="s">
        <v>158</v>
      </c>
      <c r="E408" s="34">
        <v>45505.0</v>
      </c>
      <c r="F408" s="36">
        <f t="shared" si="1"/>
        <v>6</v>
      </c>
      <c r="G408" s="34">
        <v>45574.0</v>
      </c>
      <c r="H408" s="36">
        <f t="shared" si="2"/>
        <v>4</v>
      </c>
      <c r="I408" s="35" t="s">
        <v>62</v>
      </c>
      <c r="J408" s="39"/>
      <c r="K408" s="48">
        <v>3500.0</v>
      </c>
      <c r="L408" s="39"/>
      <c r="M408" s="35"/>
      <c r="N408" s="35" t="s">
        <v>18</v>
      </c>
      <c r="O408" s="35"/>
      <c r="P408" s="61"/>
      <c r="Q408" s="61"/>
      <c r="R408" s="61"/>
      <c r="S408" s="61"/>
      <c r="T408" s="61"/>
      <c r="U408" s="80"/>
      <c r="V408" s="80"/>
      <c r="W408" s="80"/>
    </row>
    <row r="409">
      <c r="A409" s="34">
        <v>45698.0</v>
      </c>
      <c r="B409" s="34">
        <v>45714.0</v>
      </c>
      <c r="C409" s="35">
        <v>224534.0</v>
      </c>
      <c r="D409" s="35" t="s">
        <v>158</v>
      </c>
      <c r="E409" s="34">
        <v>45505.0</v>
      </c>
      <c r="F409" s="36">
        <f t="shared" si="1"/>
        <v>6</v>
      </c>
      <c r="G409" s="34">
        <v>45516.0</v>
      </c>
      <c r="H409" s="36">
        <f t="shared" si="2"/>
        <v>6</v>
      </c>
      <c r="I409" s="35" t="s">
        <v>62</v>
      </c>
      <c r="J409" s="35">
        <v>102.0</v>
      </c>
      <c r="K409" s="48">
        <v>10000.0</v>
      </c>
      <c r="L409" s="35" t="s">
        <v>68</v>
      </c>
      <c r="M409" s="34">
        <v>45714.0</v>
      </c>
      <c r="N409" s="35" t="s">
        <v>15</v>
      </c>
      <c r="O409" s="35" t="s">
        <v>151</v>
      </c>
      <c r="P409" s="61"/>
      <c r="Q409" s="61"/>
      <c r="R409" s="61"/>
      <c r="S409" s="61"/>
      <c r="T409" s="61"/>
      <c r="U409" s="80"/>
      <c r="V409" s="80"/>
      <c r="W409" s="80"/>
    </row>
    <row r="410">
      <c r="A410" s="34">
        <v>45705.0</v>
      </c>
      <c r="B410" s="168">
        <v>45716.0</v>
      </c>
      <c r="C410" s="35">
        <v>236607.0</v>
      </c>
      <c r="D410" s="35" t="s">
        <v>158</v>
      </c>
      <c r="E410" s="34">
        <v>45566.0</v>
      </c>
      <c r="F410" s="36">
        <f t="shared" si="1"/>
        <v>4</v>
      </c>
      <c r="G410" s="37">
        <v>45639.0</v>
      </c>
      <c r="H410" s="36">
        <f t="shared" si="2"/>
        <v>2</v>
      </c>
      <c r="I410" s="35" t="s">
        <v>265</v>
      </c>
      <c r="J410" s="39"/>
      <c r="K410" s="38"/>
      <c r="L410" s="39"/>
      <c r="M410" s="39"/>
      <c r="N410" s="35" t="s">
        <v>17</v>
      </c>
      <c r="O410" s="39"/>
      <c r="P410" s="61"/>
      <c r="Q410" s="61"/>
      <c r="R410" s="61"/>
      <c r="S410" s="61"/>
      <c r="T410" s="61"/>
      <c r="U410" s="80"/>
      <c r="V410" s="80"/>
      <c r="W410" s="80"/>
    </row>
    <row r="411">
      <c r="A411" s="34">
        <v>45705.0</v>
      </c>
      <c r="B411" s="168">
        <v>45716.0</v>
      </c>
      <c r="C411" s="35">
        <v>236301.0</v>
      </c>
      <c r="D411" s="35" t="s">
        <v>158</v>
      </c>
      <c r="E411" s="34">
        <v>45597.0</v>
      </c>
      <c r="F411" s="36">
        <f t="shared" si="1"/>
        <v>3</v>
      </c>
      <c r="G411" s="37">
        <v>45639.0</v>
      </c>
      <c r="H411" s="36">
        <f t="shared" si="2"/>
        <v>2</v>
      </c>
      <c r="I411" s="35" t="s">
        <v>268</v>
      </c>
      <c r="J411" s="39"/>
      <c r="K411" s="38"/>
      <c r="L411" s="39"/>
      <c r="M411" s="39"/>
      <c r="N411" s="35" t="s">
        <v>17</v>
      </c>
      <c r="O411" s="39"/>
      <c r="P411" s="61"/>
      <c r="Q411" s="61"/>
      <c r="R411" s="61"/>
      <c r="S411" s="61"/>
      <c r="T411" s="61"/>
      <c r="U411" s="80"/>
      <c r="V411" s="80"/>
      <c r="W411" s="80"/>
    </row>
    <row r="412">
      <c r="A412" s="34">
        <v>45705.0</v>
      </c>
      <c r="B412" s="168">
        <v>45716.0</v>
      </c>
      <c r="C412" s="35">
        <v>128822.0</v>
      </c>
      <c r="D412" s="35" t="s">
        <v>89</v>
      </c>
      <c r="E412" s="34">
        <v>44440.0</v>
      </c>
      <c r="F412" s="36">
        <f t="shared" si="1"/>
        <v>41</v>
      </c>
      <c r="G412" s="34">
        <v>44698.0</v>
      </c>
      <c r="H412" s="36">
        <f t="shared" si="2"/>
        <v>33</v>
      </c>
      <c r="I412" s="35" t="s">
        <v>62</v>
      </c>
      <c r="J412" s="39"/>
      <c r="K412" s="38"/>
      <c r="L412" s="39"/>
      <c r="M412" s="39"/>
      <c r="N412" s="35" t="s">
        <v>17</v>
      </c>
      <c r="O412" s="39"/>
      <c r="P412" s="61"/>
      <c r="Q412" s="61"/>
      <c r="R412" s="61"/>
      <c r="S412" s="61"/>
      <c r="T412" s="61"/>
      <c r="U412" s="80"/>
      <c r="V412" s="80"/>
      <c r="W412" s="80"/>
    </row>
    <row r="413">
      <c r="A413" s="34">
        <v>45705.0</v>
      </c>
      <c r="B413" s="168">
        <v>45716.0</v>
      </c>
      <c r="C413" s="35">
        <v>113519.0</v>
      </c>
      <c r="D413" s="35" t="s">
        <v>89</v>
      </c>
      <c r="E413" s="34">
        <v>44501.0</v>
      </c>
      <c r="F413" s="36">
        <f t="shared" si="1"/>
        <v>39</v>
      </c>
      <c r="G413" s="34">
        <v>45454.0</v>
      </c>
      <c r="H413" s="36">
        <f t="shared" si="2"/>
        <v>8</v>
      </c>
      <c r="I413" s="35" t="s">
        <v>118</v>
      </c>
      <c r="J413" s="39"/>
      <c r="K413" s="38"/>
      <c r="L413" s="39"/>
      <c r="M413" s="39"/>
      <c r="N413" s="35" t="s">
        <v>17</v>
      </c>
      <c r="O413" s="39"/>
      <c r="P413" s="61"/>
      <c r="Q413" s="61"/>
      <c r="R413" s="61"/>
      <c r="S413" s="61"/>
      <c r="T413" s="61"/>
      <c r="U413" s="80"/>
      <c r="V413" s="80"/>
      <c r="W413" s="80"/>
    </row>
    <row r="414">
      <c r="A414" s="34">
        <v>45705.0</v>
      </c>
      <c r="B414" s="34">
        <v>45716.0</v>
      </c>
      <c r="C414" s="35">
        <v>200613.0</v>
      </c>
      <c r="D414" s="35" t="s">
        <v>89</v>
      </c>
      <c r="E414" s="34">
        <v>45292.0</v>
      </c>
      <c r="F414" s="36">
        <f t="shared" si="1"/>
        <v>13</v>
      </c>
      <c r="G414" s="34">
        <v>45322.0</v>
      </c>
      <c r="H414" s="36">
        <f t="shared" si="2"/>
        <v>12</v>
      </c>
      <c r="I414" s="35" t="s">
        <v>62</v>
      </c>
      <c r="J414" s="35" t="s">
        <v>82</v>
      </c>
      <c r="K414" s="48">
        <v>7000.0</v>
      </c>
      <c r="L414" s="35" t="s">
        <v>68</v>
      </c>
      <c r="M414" s="34">
        <v>45716.0</v>
      </c>
      <c r="N414" s="35" t="s">
        <v>20</v>
      </c>
      <c r="O414" s="35" t="s">
        <v>1040</v>
      </c>
      <c r="P414" s="61"/>
      <c r="Q414" s="61"/>
      <c r="R414" s="61"/>
      <c r="S414" s="61"/>
      <c r="T414" s="61"/>
      <c r="U414" s="80"/>
      <c r="V414" s="80"/>
      <c r="W414" s="80"/>
    </row>
    <row r="415">
      <c r="A415" s="34">
        <v>45705.0</v>
      </c>
      <c r="B415" s="168">
        <v>45716.0</v>
      </c>
      <c r="C415" s="35">
        <v>187967.0</v>
      </c>
      <c r="D415" s="35" t="s">
        <v>89</v>
      </c>
      <c r="E415" s="34">
        <v>45200.0</v>
      </c>
      <c r="F415" s="36">
        <f t="shared" si="1"/>
        <v>16</v>
      </c>
      <c r="G415" s="34">
        <v>45201.0</v>
      </c>
      <c r="H415" s="36">
        <f t="shared" si="2"/>
        <v>16</v>
      </c>
      <c r="I415" s="35" t="s">
        <v>39</v>
      </c>
      <c r="J415" s="39"/>
      <c r="K415" s="38"/>
      <c r="L415" s="39"/>
      <c r="M415" s="39"/>
      <c r="N415" s="35" t="s">
        <v>17</v>
      </c>
      <c r="O415" s="39"/>
      <c r="P415" s="61"/>
      <c r="Q415" s="61"/>
      <c r="R415" s="61"/>
      <c r="S415" s="61"/>
      <c r="T415" s="61"/>
      <c r="U415" s="80"/>
      <c r="V415" s="80"/>
      <c r="W415" s="80"/>
    </row>
    <row r="416">
      <c r="A416" s="34">
        <v>45705.0</v>
      </c>
      <c r="B416" s="168">
        <v>45716.0</v>
      </c>
      <c r="C416" s="35">
        <v>176568.0</v>
      </c>
      <c r="D416" s="35" t="s">
        <v>89</v>
      </c>
      <c r="E416" s="34">
        <v>45017.0</v>
      </c>
      <c r="F416" s="36">
        <f t="shared" si="1"/>
        <v>22</v>
      </c>
      <c r="G416" s="34">
        <v>45106.0</v>
      </c>
      <c r="H416" s="36">
        <f t="shared" si="2"/>
        <v>19</v>
      </c>
      <c r="I416" s="35" t="s">
        <v>49</v>
      </c>
      <c r="J416" s="39"/>
      <c r="K416" s="38"/>
      <c r="L416" s="39"/>
      <c r="M416" s="39"/>
      <c r="N416" s="35" t="s">
        <v>17</v>
      </c>
      <c r="O416" s="39"/>
      <c r="P416" s="61"/>
      <c r="Q416" s="61"/>
      <c r="R416" s="61"/>
      <c r="S416" s="61"/>
      <c r="T416" s="61"/>
      <c r="U416" s="80"/>
      <c r="V416" s="80"/>
      <c r="W416" s="80"/>
    </row>
    <row r="417">
      <c r="A417" s="34">
        <v>45705.0</v>
      </c>
      <c r="B417" s="168">
        <v>45716.0</v>
      </c>
      <c r="C417" s="35">
        <v>181959.0</v>
      </c>
      <c r="D417" s="35" t="s">
        <v>89</v>
      </c>
      <c r="E417" s="34">
        <v>45108.0</v>
      </c>
      <c r="F417" s="36">
        <f t="shared" si="1"/>
        <v>19</v>
      </c>
      <c r="G417" s="34">
        <v>45152.0</v>
      </c>
      <c r="H417" s="36">
        <f t="shared" si="2"/>
        <v>18</v>
      </c>
      <c r="I417" s="35" t="s">
        <v>39</v>
      </c>
      <c r="J417" s="39"/>
      <c r="K417" s="38"/>
      <c r="L417" s="39"/>
      <c r="M417" s="39"/>
      <c r="N417" s="35" t="s">
        <v>17</v>
      </c>
      <c r="O417" s="39"/>
      <c r="P417" s="61"/>
      <c r="Q417" s="61"/>
      <c r="R417" s="61"/>
      <c r="S417" s="61"/>
      <c r="T417" s="61"/>
      <c r="U417" s="80"/>
      <c r="V417" s="80"/>
      <c r="W417" s="80"/>
    </row>
    <row r="418">
      <c r="A418" s="34">
        <v>45705.0</v>
      </c>
      <c r="B418" s="168">
        <v>45716.0</v>
      </c>
      <c r="C418" s="35">
        <v>191363.0</v>
      </c>
      <c r="D418" s="35" t="s">
        <v>89</v>
      </c>
      <c r="E418" s="34">
        <v>45139.0</v>
      </c>
      <c r="F418" s="36">
        <f t="shared" si="1"/>
        <v>18</v>
      </c>
      <c r="G418" s="34">
        <v>45231.0</v>
      </c>
      <c r="H418" s="36">
        <f t="shared" si="2"/>
        <v>15</v>
      </c>
      <c r="I418" s="35" t="s">
        <v>46</v>
      </c>
      <c r="J418" s="35">
        <v>415.0</v>
      </c>
      <c r="K418" s="38"/>
      <c r="L418" s="39"/>
      <c r="M418" s="39"/>
      <c r="N418" s="35" t="s">
        <v>17</v>
      </c>
      <c r="O418" s="39"/>
      <c r="P418" s="61"/>
      <c r="Q418" s="61"/>
      <c r="R418" s="61"/>
      <c r="S418" s="61"/>
      <c r="T418" s="61"/>
      <c r="U418" s="80"/>
      <c r="V418" s="80"/>
      <c r="W418" s="80"/>
    </row>
    <row r="419">
      <c r="A419" s="34">
        <v>45705.0</v>
      </c>
      <c r="B419" s="168">
        <v>45716.0</v>
      </c>
      <c r="C419" s="35">
        <v>195522.0</v>
      </c>
      <c r="D419" s="35" t="s">
        <v>89</v>
      </c>
      <c r="E419" s="34">
        <v>45139.0</v>
      </c>
      <c r="F419" s="36">
        <f t="shared" si="1"/>
        <v>18</v>
      </c>
      <c r="G419" s="37">
        <v>45271.0</v>
      </c>
      <c r="H419" s="36">
        <f t="shared" si="2"/>
        <v>14</v>
      </c>
      <c r="I419" s="35" t="s">
        <v>62</v>
      </c>
      <c r="J419" s="39"/>
      <c r="K419" s="38"/>
      <c r="L419" s="39"/>
      <c r="M419" s="39"/>
      <c r="N419" s="35" t="s">
        <v>17</v>
      </c>
      <c r="O419" s="39"/>
      <c r="P419" s="61"/>
      <c r="Q419" s="61"/>
      <c r="R419" s="61"/>
      <c r="S419" s="61"/>
      <c r="T419" s="61"/>
      <c r="U419" s="80"/>
      <c r="V419" s="80"/>
      <c r="W419" s="80"/>
    </row>
    <row r="420">
      <c r="A420" s="34">
        <v>45705.0</v>
      </c>
      <c r="B420" s="168">
        <v>45716.0</v>
      </c>
      <c r="C420" s="35">
        <v>190242.0</v>
      </c>
      <c r="D420" s="35" t="s">
        <v>89</v>
      </c>
      <c r="E420" s="34">
        <v>44927.0</v>
      </c>
      <c r="F420" s="36">
        <f t="shared" si="1"/>
        <v>25</v>
      </c>
      <c r="G420" s="34">
        <v>45056.0</v>
      </c>
      <c r="H420" s="36">
        <f t="shared" si="2"/>
        <v>21</v>
      </c>
      <c r="I420" s="35" t="s">
        <v>268</v>
      </c>
      <c r="J420" s="39"/>
      <c r="K420" s="38"/>
      <c r="L420" s="39"/>
      <c r="M420" s="39"/>
      <c r="N420" s="35" t="s">
        <v>17</v>
      </c>
      <c r="O420" s="39"/>
      <c r="P420" s="61"/>
      <c r="Q420" s="61"/>
      <c r="R420" s="61"/>
      <c r="S420" s="61"/>
      <c r="T420" s="61"/>
      <c r="U420" s="80"/>
      <c r="V420" s="80"/>
      <c r="W420" s="80"/>
    </row>
    <row r="421">
      <c r="A421" s="34">
        <v>45705.0</v>
      </c>
      <c r="B421" s="168">
        <v>45716.0</v>
      </c>
      <c r="C421" s="35">
        <v>202599.0</v>
      </c>
      <c r="D421" s="35" t="s">
        <v>89</v>
      </c>
      <c r="E421" s="34">
        <v>45292.0</v>
      </c>
      <c r="F421" s="36">
        <f t="shared" si="1"/>
        <v>13</v>
      </c>
      <c r="G421" s="34">
        <v>45338.0</v>
      </c>
      <c r="H421" s="36">
        <f t="shared" si="2"/>
        <v>12</v>
      </c>
      <c r="I421" s="35" t="s">
        <v>62</v>
      </c>
      <c r="J421" s="39"/>
      <c r="K421" s="38"/>
      <c r="L421" s="39"/>
      <c r="M421" s="39"/>
      <c r="N421" s="35" t="s">
        <v>17</v>
      </c>
      <c r="O421" s="39"/>
      <c r="P421" s="61"/>
      <c r="Q421" s="61"/>
      <c r="R421" s="61"/>
      <c r="S421" s="61"/>
      <c r="T421" s="61"/>
      <c r="U421" s="80"/>
      <c r="V421" s="80"/>
      <c r="W421" s="80"/>
    </row>
    <row r="422">
      <c r="A422" s="34">
        <v>45705.0</v>
      </c>
      <c r="B422" s="168">
        <v>45716.0</v>
      </c>
      <c r="C422" s="35">
        <v>206592.0</v>
      </c>
      <c r="D422" s="35" t="s">
        <v>89</v>
      </c>
      <c r="E422" s="34">
        <v>45261.0</v>
      </c>
      <c r="F422" s="36">
        <f t="shared" si="1"/>
        <v>14</v>
      </c>
      <c r="G422" s="34">
        <v>45369.0</v>
      </c>
      <c r="H422" s="36">
        <f t="shared" si="2"/>
        <v>11</v>
      </c>
      <c r="I422" s="35" t="s">
        <v>39</v>
      </c>
      <c r="J422" s="39"/>
      <c r="K422" s="38"/>
      <c r="L422" s="39"/>
      <c r="M422" s="39"/>
      <c r="N422" s="35" t="s">
        <v>17</v>
      </c>
      <c r="O422" s="39"/>
      <c r="P422" s="61"/>
      <c r="Q422" s="61"/>
      <c r="R422" s="61"/>
      <c r="S422" s="61"/>
      <c r="T422" s="61"/>
      <c r="U422" s="80"/>
      <c r="V422" s="80"/>
      <c r="W422" s="80"/>
    </row>
    <row r="423">
      <c r="A423" s="34">
        <v>45705.0</v>
      </c>
      <c r="B423" s="168">
        <v>45716.0</v>
      </c>
      <c r="C423" s="35">
        <v>211890.0</v>
      </c>
      <c r="D423" s="35" t="s">
        <v>89</v>
      </c>
      <c r="E423" s="34">
        <v>44805.0</v>
      </c>
      <c r="F423" s="36">
        <f t="shared" si="1"/>
        <v>29</v>
      </c>
      <c r="G423" s="34">
        <v>45406.0</v>
      </c>
      <c r="H423" s="36">
        <f t="shared" si="2"/>
        <v>10</v>
      </c>
      <c r="I423" s="35" t="s">
        <v>62</v>
      </c>
      <c r="J423" s="39"/>
      <c r="K423" s="38"/>
      <c r="L423" s="39"/>
      <c r="M423" s="39"/>
      <c r="N423" s="35" t="s">
        <v>17</v>
      </c>
      <c r="O423" s="39"/>
      <c r="P423" s="61"/>
      <c r="Q423" s="61"/>
      <c r="R423" s="61"/>
      <c r="S423" s="61"/>
      <c r="T423" s="61"/>
      <c r="U423" s="80"/>
      <c r="V423" s="80"/>
      <c r="W423" s="80"/>
    </row>
    <row r="424">
      <c r="A424" s="34">
        <v>45705.0</v>
      </c>
      <c r="B424" s="168">
        <v>45716.0</v>
      </c>
      <c r="C424" s="35">
        <v>216948.0</v>
      </c>
      <c r="D424" s="35" t="s">
        <v>89</v>
      </c>
      <c r="E424" s="34">
        <v>45383.0</v>
      </c>
      <c r="F424" s="36">
        <f t="shared" si="1"/>
        <v>10</v>
      </c>
      <c r="G424" s="34">
        <v>45450.0</v>
      </c>
      <c r="H424" s="36">
        <f t="shared" si="2"/>
        <v>8</v>
      </c>
      <c r="I424" s="35" t="s">
        <v>268</v>
      </c>
      <c r="J424" s="39"/>
      <c r="K424" s="38"/>
      <c r="L424" s="39"/>
      <c r="M424" s="39"/>
      <c r="N424" s="35" t="s">
        <v>17</v>
      </c>
      <c r="O424" s="39"/>
      <c r="P424" s="61"/>
      <c r="Q424" s="61"/>
      <c r="R424" s="61"/>
      <c r="S424" s="61"/>
      <c r="T424" s="61"/>
      <c r="U424" s="80"/>
      <c r="V424" s="80"/>
      <c r="W424" s="80"/>
    </row>
    <row r="425">
      <c r="A425" s="34">
        <v>45705.0</v>
      </c>
      <c r="B425" s="168">
        <v>45716.0</v>
      </c>
      <c r="C425" s="35">
        <v>208976.0</v>
      </c>
      <c r="D425" s="35" t="s">
        <v>163</v>
      </c>
      <c r="E425" s="34">
        <v>45261.0</v>
      </c>
      <c r="F425" s="36">
        <f t="shared" si="1"/>
        <v>14</v>
      </c>
      <c r="G425" s="34">
        <v>45398.0</v>
      </c>
      <c r="H425" s="36">
        <f t="shared" si="2"/>
        <v>10</v>
      </c>
      <c r="I425" s="35" t="s">
        <v>118</v>
      </c>
      <c r="J425" s="39"/>
      <c r="K425" s="38"/>
      <c r="L425" s="39"/>
      <c r="M425" s="39"/>
      <c r="N425" s="35" t="s">
        <v>17</v>
      </c>
      <c r="O425" s="39"/>
      <c r="P425" s="61"/>
      <c r="Q425" s="61"/>
      <c r="R425" s="61"/>
      <c r="S425" s="61"/>
      <c r="T425" s="61"/>
      <c r="U425" s="80"/>
      <c r="V425" s="80"/>
      <c r="W425" s="80"/>
    </row>
    <row r="426">
      <c r="A426" s="34">
        <v>45705.0</v>
      </c>
      <c r="B426" s="168">
        <v>45716.0</v>
      </c>
      <c r="C426" s="35">
        <v>239746.0</v>
      </c>
      <c r="D426" s="35" t="s">
        <v>163</v>
      </c>
      <c r="E426" s="34">
        <v>45536.0</v>
      </c>
      <c r="F426" s="36">
        <f t="shared" si="1"/>
        <v>5</v>
      </c>
      <c r="G426" s="34">
        <v>45674.0</v>
      </c>
      <c r="H426" s="36">
        <f t="shared" si="2"/>
        <v>1</v>
      </c>
      <c r="I426" s="35" t="s">
        <v>39</v>
      </c>
      <c r="J426" s="39"/>
      <c r="K426" s="38"/>
      <c r="L426" s="39"/>
      <c r="M426" s="39"/>
      <c r="N426" s="35" t="s">
        <v>17</v>
      </c>
      <c r="O426" s="39"/>
      <c r="P426" s="61"/>
      <c r="Q426" s="61"/>
      <c r="R426" s="61"/>
      <c r="S426" s="61"/>
      <c r="T426" s="61"/>
      <c r="U426" s="80"/>
      <c r="V426" s="80"/>
      <c r="W426" s="80"/>
    </row>
    <row r="427">
      <c r="A427" s="34">
        <v>45705.0</v>
      </c>
      <c r="B427" s="168">
        <v>45716.0</v>
      </c>
      <c r="C427" s="35">
        <v>229856.0</v>
      </c>
      <c r="D427" s="35" t="s">
        <v>163</v>
      </c>
      <c r="E427" s="34">
        <v>45536.0</v>
      </c>
      <c r="F427" s="36">
        <f t="shared" si="1"/>
        <v>5</v>
      </c>
      <c r="G427" s="34">
        <v>45569.0</v>
      </c>
      <c r="H427" s="36">
        <f t="shared" si="2"/>
        <v>4</v>
      </c>
      <c r="I427" s="35" t="s">
        <v>43</v>
      </c>
      <c r="J427" s="39"/>
      <c r="K427" s="38"/>
      <c r="L427" s="39"/>
      <c r="M427" s="39"/>
      <c r="N427" s="35" t="s">
        <v>17</v>
      </c>
      <c r="O427" s="39"/>
      <c r="P427" s="61"/>
      <c r="Q427" s="61"/>
      <c r="R427" s="61"/>
      <c r="S427" s="61"/>
      <c r="T427" s="61"/>
      <c r="U427" s="80"/>
      <c r="V427" s="80"/>
      <c r="W427" s="80"/>
    </row>
    <row r="428">
      <c r="A428" s="34">
        <v>45705.0</v>
      </c>
      <c r="B428" s="168">
        <v>45716.0</v>
      </c>
      <c r="C428" s="35">
        <v>219873.0</v>
      </c>
      <c r="D428" s="35" t="s">
        <v>163</v>
      </c>
      <c r="E428" s="34">
        <v>44958.0</v>
      </c>
      <c r="F428" s="36">
        <f t="shared" si="1"/>
        <v>24</v>
      </c>
      <c r="G428" s="34">
        <v>45474.0</v>
      </c>
      <c r="H428" s="36">
        <f t="shared" si="2"/>
        <v>7</v>
      </c>
      <c r="I428" s="35" t="s">
        <v>43</v>
      </c>
      <c r="J428" s="39"/>
      <c r="K428" s="38"/>
      <c r="L428" s="39"/>
      <c r="M428" s="39"/>
      <c r="N428" s="35" t="s">
        <v>17</v>
      </c>
      <c r="O428" s="39"/>
      <c r="P428" s="61"/>
      <c r="Q428" s="61"/>
      <c r="R428" s="61"/>
      <c r="S428" s="61"/>
      <c r="T428" s="61"/>
      <c r="U428" s="80"/>
      <c r="V428" s="80"/>
      <c r="W428" s="80"/>
    </row>
    <row r="429">
      <c r="A429" s="34">
        <v>45705.0</v>
      </c>
      <c r="B429" s="168">
        <v>45716.0</v>
      </c>
      <c r="C429" s="35">
        <v>220631.0</v>
      </c>
      <c r="D429" s="35" t="s">
        <v>163</v>
      </c>
      <c r="E429" s="34">
        <v>45444.0</v>
      </c>
      <c r="F429" s="36">
        <f t="shared" si="1"/>
        <v>8</v>
      </c>
      <c r="G429" s="34">
        <v>45502.0</v>
      </c>
      <c r="H429" s="36">
        <f t="shared" si="2"/>
        <v>6</v>
      </c>
      <c r="I429" s="35" t="s">
        <v>62</v>
      </c>
      <c r="J429" s="39"/>
      <c r="K429" s="38"/>
      <c r="L429" s="39"/>
      <c r="M429" s="39"/>
      <c r="N429" s="35" t="s">
        <v>17</v>
      </c>
      <c r="O429" s="39"/>
      <c r="P429" s="61"/>
      <c r="Q429" s="61"/>
      <c r="R429" s="61"/>
      <c r="S429" s="61"/>
      <c r="T429" s="61"/>
      <c r="U429" s="80"/>
      <c r="V429" s="80"/>
      <c r="W429" s="80"/>
    </row>
    <row r="430">
      <c r="A430" s="34">
        <v>45705.0</v>
      </c>
      <c r="B430" s="168">
        <v>45716.0</v>
      </c>
      <c r="C430" s="35">
        <v>207800.0</v>
      </c>
      <c r="D430" s="35" t="s">
        <v>163</v>
      </c>
      <c r="E430" s="34">
        <v>45474.0</v>
      </c>
      <c r="F430" s="36">
        <f t="shared" si="1"/>
        <v>7</v>
      </c>
      <c r="G430" s="34">
        <v>45537.0</v>
      </c>
      <c r="H430" s="36">
        <f t="shared" si="2"/>
        <v>5</v>
      </c>
      <c r="I430" s="35" t="s">
        <v>39</v>
      </c>
      <c r="J430" s="39"/>
      <c r="K430" s="38"/>
      <c r="L430" s="39"/>
      <c r="M430" s="39"/>
      <c r="N430" s="35" t="s">
        <v>17</v>
      </c>
      <c r="O430" s="39"/>
      <c r="P430" s="61"/>
      <c r="Q430" s="61"/>
      <c r="R430" s="61"/>
      <c r="S430" s="61"/>
      <c r="T430" s="61"/>
      <c r="U430" s="80"/>
      <c r="V430" s="80"/>
      <c r="W430" s="80"/>
    </row>
    <row r="431">
      <c r="A431" s="34">
        <v>45705.0</v>
      </c>
      <c r="B431" s="168">
        <v>45716.0</v>
      </c>
      <c r="C431" s="35">
        <v>227974.0</v>
      </c>
      <c r="D431" s="35" t="s">
        <v>163</v>
      </c>
      <c r="E431" s="34">
        <v>45536.0</v>
      </c>
      <c r="F431" s="36">
        <f t="shared" si="1"/>
        <v>5</v>
      </c>
      <c r="G431" s="34">
        <v>45552.0</v>
      </c>
      <c r="H431" s="36">
        <f t="shared" si="2"/>
        <v>5</v>
      </c>
      <c r="I431" s="35" t="s">
        <v>62</v>
      </c>
      <c r="J431" s="39"/>
      <c r="K431" s="38"/>
      <c r="L431" s="39"/>
      <c r="M431" s="39"/>
      <c r="N431" s="35" t="s">
        <v>17</v>
      </c>
      <c r="O431" s="39"/>
      <c r="P431" s="61"/>
      <c r="Q431" s="61"/>
      <c r="R431" s="61"/>
      <c r="S431" s="61"/>
      <c r="T431" s="61"/>
      <c r="U431" s="80"/>
      <c r="V431" s="80"/>
      <c r="W431" s="80"/>
    </row>
    <row r="432">
      <c r="A432" s="34">
        <v>45705.0</v>
      </c>
      <c r="B432" s="168">
        <v>45716.0</v>
      </c>
      <c r="C432" s="35">
        <v>229629.0</v>
      </c>
      <c r="D432" s="35" t="s">
        <v>163</v>
      </c>
      <c r="E432" s="34">
        <v>45536.0</v>
      </c>
      <c r="F432" s="36">
        <f t="shared" si="1"/>
        <v>5</v>
      </c>
      <c r="G432" s="34">
        <v>45566.0</v>
      </c>
      <c r="H432" s="36">
        <f t="shared" si="2"/>
        <v>4</v>
      </c>
      <c r="I432" s="35" t="s">
        <v>62</v>
      </c>
      <c r="J432" s="39"/>
      <c r="K432" s="38"/>
      <c r="L432" s="39"/>
      <c r="M432" s="39"/>
      <c r="N432" s="35" t="s">
        <v>17</v>
      </c>
      <c r="O432" s="39"/>
      <c r="P432" s="61"/>
      <c r="Q432" s="61"/>
      <c r="R432" s="61"/>
      <c r="S432" s="61"/>
      <c r="T432" s="61"/>
      <c r="U432" s="80"/>
      <c r="V432" s="80"/>
      <c r="W432" s="80"/>
    </row>
    <row r="433">
      <c r="A433" s="34">
        <v>45705.0</v>
      </c>
      <c r="B433" s="34">
        <v>45705.0</v>
      </c>
      <c r="C433" s="35">
        <v>228868.0</v>
      </c>
      <c r="D433" s="35" t="s">
        <v>163</v>
      </c>
      <c r="E433" s="34">
        <v>45505.0</v>
      </c>
      <c r="F433" s="36">
        <f t="shared" si="1"/>
        <v>6</v>
      </c>
      <c r="G433" s="37">
        <v>45576.0</v>
      </c>
      <c r="H433" s="36">
        <f t="shared" si="2"/>
        <v>4</v>
      </c>
      <c r="I433" s="35" t="s">
        <v>46</v>
      </c>
      <c r="J433" s="35">
        <v>402.0</v>
      </c>
      <c r="K433" s="48" t="s">
        <v>207</v>
      </c>
      <c r="L433" s="35" t="s">
        <v>54</v>
      </c>
      <c r="M433" s="34">
        <v>45705.0</v>
      </c>
      <c r="N433" s="35" t="s">
        <v>15</v>
      </c>
      <c r="O433" s="35" t="s">
        <v>151</v>
      </c>
      <c r="P433" s="61"/>
      <c r="Q433" s="61"/>
      <c r="R433" s="61"/>
      <c r="S433" s="61"/>
      <c r="T433" s="61"/>
      <c r="U433" s="80"/>
      <c r="V433" s="80"/>
      <c r="W433" s="80"/>
    </row>
    <row r="434">
      <c r="A434" s="34">
        <v>45705.0</v>
      </c>
      <c r="B434" s="168">
        <v>45716.0</v>
      </c>
      <c r="C434" s="35">
        <v>233076.0</v>
      </c>
      <c r="D434" s="35" t="s">
        <v>163</v>
      </c>
      <c r="E434" s="34">
        <v>44197.0</v>
      </c>
      <c r="F434" s="36">
        <f t="shared" si="1"/>
        <v>49</v>
      </c>
      <c r="G434" s="34">
        <v>45600.0</v>
      </c>
      <c r="H434" s="36">
        <f t="shared" si="2"/>
        <v>3</v>
      </c>
      <c r="I434" s="35" t="s">
        <v>62</v>
      </c>
      <c r="J434" s="39"/>
      <c r="K434" s="38"/>
      <c r="L434" s="39"/>
      <c r="M434" s="39"/>
      <c r="N434" s="35" t="s">
        <v>17</v>
      </c>
      <c r="O434" s="39"/>
      <c r="P434" s="61"/>
      <c r="Q434" s="61"/>
      <c r="R434" s="61"/>
      <c r="S434" s="61"/>
      <c r="T434" s="61"/>
      <c r="U434" s="80"/>
      <c r="V434" s="80"/>
      <c r="W434" s="80"/>
    </row>
    <row r="435">
      <c r="A435" s="34">
        <v>45705.0</v>
      </c>
      <c r="B435" s="168">
        <v>45716.0</v>
      </c>
      <c r="C435" s="35">
        <v>234156.0</v>
      </c>
      <c r="D435" s="35" t="s">
        <v>163</v>
      </c>
      <c r="E435" s="34">
        <v>45597.0</v>
      </c>
      <c r="F435" s="36">
        <f t="shared" si="1"/>
        <v>3</v>
      </c>
      <c r="G435" s="37">
        <v>45609.0</v>
      </c>
      <c r="H435" s="36">
        <f t="shared" si="2"/>
        <v>3</v>
      </c>
      <c r="I435" s="35" t="s">
        <v>268</v>
      </c>
      <c r="J435" s="39"/>
      <c r="K435" s="38"/>
      <c r="L435" s="39"/>
      <c r="M435" s="39"/>
      <c r="N435" s="35" t="s">
        <v>17</v>
      </c>
      <c r="O435" s="39"/>
      <c r="P435" s="61"/>
      <c r="Q435" s="61"/>
      <c r="R435" s="61"/>
      <c r="S435" s="61"/>
      <c r="T435" s="61"/>
      <c r="U435" s="80"/>
      <c r="V435" s="80"/>
      <c r="W435" s="80"/>
    </row>
    <row r="436">
      <c r="A436" s="34">
        <v>45705.0</v>
      </c>
      <c r="B436" s="168">
        <v>45716.0</v>
      </c>
      <c r="C436" s="35">
        <v>234517.0</v>
      </c>
      <c r="D436" s="35" t="s">
        <v>163</v>
      </c>
      <c r="E436" s="34">
        <v>45505.0</v>
      </c>
      <c r="F436" s="36">
        <f t="shared" si="1"/>
        <v>6</v>
      </c>
      <c r="G436" s="37">
        <v>45617.0</v>
      </c>
      <c r="H436" s="36">
        <f t="shared" si="2"/>
        <v>3</v>
      </c>
      <c r="I436" s="35" t="s">
        <v>47</v>
      </c>
      <c r="J436" s="39"/>
      <c r="K436" s="38"/>
      <c r="L436" s="39"/>
      <c r="M436" s="39"/>
      <c r="N436" s="35" t="s">
        <v>17</v>
      </c>
      <c r="O436" s="39"/>
      <c r="P436" s="61"/>
      <c r="Q436" s="61"/>
      <c r="R436" s="61"/>
      <c r="S436" s="61"/>
      <c r="T436" s="61"/>
      <c r="U436" s="80"/>
      <c r="V436" s="80"/>
      <c r="W436" s="80"/>
    </row>
    <row r="437">
      <c r="A437" s="34">
        <v>45705.0</v>
      </c>
      <c r="B437" s="168">
        <v>45716.0</v>
      </c>
      <c r="C437" s="35">
        <v>235331.0</v>
      </c>
      <c r="D437" s="35" t="s">
        <v>163</v>
      </c>
      <c r="E437" s="34">
        <v>45597.0</v>
      </c>
      <c r="F437" s="36">
        <f t="shared" si="1"/>
        <v>3</v>
      </c>
      <c r="G437" s="34">
        <v>45629.0</v>
      </c>
      <c r="H437" s="36">
        <f t="shared" si="2"/>
        <v>2</v>
      </c>
      <c r="I437" s="35" t="s">
        <v>43</v>
      </c>
      <c r="J437" s="39"/>
      <c r="K437" s="38"/>
      <c r="L437" s="39"/>
      <c r="M437" s="39"/>
      <c r="N437" s="35" t="s">
        <v>17</v>
      </c>
      <c r="O437" s="39"/>
      <c r="P437" s="61"/>
      <c r="Q437" s="61"/>
      <c r="R437" s="61"/>
      <c r="S437" s="61"/>
      <c r="T437" s="61"/>
      <c r="U437" s="80"/>
      <c r="V437" s="80"/>
      <c r="W437" s="80"/>
    </row>
    <row r="438">
      <c r="A438" s="34">
        <v>45705.0</v>
      </c>
      <c r="B438" s="168">
        <v>45716.0</v>
      </c>
      <c r="C438" s="35">
        <v>236852.0</v>
      </c>
      <c r="D438" s="35" t="s">
        <v>163</v>
      </c>
      <c r="E438" s="34">
        <v>43678.0</v>
      </c>
      <c r="F438" s="36">
        <f t="shared" si="1"/>
        <v>66</v>
      </c>
      <c r="G438" s="37">
        <v>45637.0</v>
      </c>
      <c r="H438" s="36">
        <f t="shared" si="2"/>
        <v>2</v>
      </c>
      <c r="I438" s="35" t="s">
        <v>39</v>
      </c>
      <c r="J438" s="39"/>
      <c r="K438" s="38"/>
      <c r="L438" s="39"/>
      <c r="M438" s="39"/>
      <c r="N438" s="35" t="s">
        <v>17</v>
      </c>
      <c r="O438" s="39"/>
      <c r="P438" s="61"/>
      <c r="Q438" s="61"/>
      <c r="R438" s="61"/>
      <c r="S438" s="61"/>
      <c r="T438" s="61"/>
      <c r="U438" s="80"/>
      <c r="V438" s="80"/>
      <c r="W438" s="80"/>
    </row>
    <row r="439">
      <c r="A439" s="34">
        <v>45705.0</v>
      </c>
      <c r="B439" s="168">
        <v>45716.0</v>
      </c>
      <c r="C439" s="35">
        <v>238050.0</v>
      </c>
      <c r="D439" s="35" t="s">
        <v>163</v>
      </c>
      <c r="E439" s="34">
        <v>45627.0</v>
      </c>
      <c r="F439" s="36">
        <f t="shared" si="1"/>
        <v>2</v>
      </c>
      <c r="G439" s="34">
        <v>45661.0</v>
      </c>
      <c r="H439" s="36">
        <f t="shared" si="2"/>
        <v>1</v>
      </c>
      <c r="I439" s="35" t="s">
        <v>62</v>
      </c>
      <c r="J439" s="39"/>
      <c r="K439" s="38"/>
      <c r="L439" s="39"/>
      <c r="M439" s="39"/>
      <c r="N439" s="35" t="s">
        <v>17</v>
      </c>
      <c r="O439" s="39"/>
      <c r="P439" s="61"/>
      <c r="Q439" s="61"/>
      <c r="R439" s="61"/>
      <c r="S439" s="61"/>
      <c r="T439" s="61"/>
      <c r="U439" s="80"/>
      <c r="V439" s="80"/>
      <c r="W439" s="80"/>
    </row>
    <row r="440">
      <c r="A440" s="34">
        <v>45705.0</v>
      </c>
      <c r="B440" s="168">
        <v>45716.0</v>
      </c>
      <c r="C440" s="35">
        <v>237276.0</v>
      </c>
      <c r="D440" s="35" t="s">
        <v>163</v>
      </c>
      <c r="E440" s="34">
        <v>45627.0</v>
      </c>
      <c r="F440" s="36">
        <f t="shared" si="1"/>
        <v>2</v>
      </c>
      <c r="G440" s="34">
        <v>45665.0</v>
      </c>
      <c r="H440" s="36">
        <f t="shared" si="2"/>
        <v>1</v>
      </c>
      <c r="I440" s="35" t="s">
        <v>39</v>
      </c>
      <c r="J440" s="39"/>
      <c r="K440" s="38"/>
      <c r="L440" s="39"/>
      <c r="M440" s="39"/>
      <c r="N440" s="35" t="s">
        <v>17</v>
      </c>
      <c r="O440" s="39"/>
      <c r="P440" s="61"/>
      <c r="Q440" s="61"/>
      <c r="R440" s="61"/>
      <c r="S440" s="61"/>
      <c r="T440" s="61"/>
      <c r="U440" s="80"/>
      <c r="V440" s="80"/>
      <c r="W440" s="80"/>
    </row>
    <row r="441">
      <c r="A441" s="34">
        <v>45705.0</v>
      </c>
      <c r="B441" s="168">
        <v>45716.0</v>
      </c>
      <c r="C441" s="35">
        <v>239219.0</v>
      </c>
      <c r="D441" s="35" t="s">
        <v>163</v>
      </c>
      <c r="E441" s="34">
        <v>45627.0</v>
      </c>
      <c r="F441" s="36">
        <f t="shared" si="1"/>
        <v>2</v>
      </c>
      <c r="G441" s="34">
        <v>45670.0</v>
      </c>
      <c r="H441" s="36">
        <f t="shared" si="2"/>
        <v>1</v>
      </c>
      <c r="I441" s="35" t="s">
        <v>43</v>
      </c>
      <c r="J441" s="39"/>
      <c r="K441" s="38"/>
      <c r="L441" s="39"/>
      <c r="M441" s="39"/>
      <c r="N441" s="35" t="s">
        <v>17</v>
      </c>
      <c r="O441" s="39"/>
      <c r="P441" s="61"/>
      <c r="Q441" s="61"/>
      <c r="R441" s="61"/>
      <c r="S441" s="61"/>
      <c r="T441" s="61"/>
      <c r="U441" s="80"/>
      <c r="V441" s="80"/>
      <c r="W441" s="80"/>
    </row>
    <row r="442">
      <c r="A442" s="34">
        <v>45705.0</v>
      </c>
      <c r="B442" s="168">
        <v>45716.0</v>
      </c>
      <c r="C442" s="35">
        <v>240237.0</v>
      </c>
      <c r="D442" s="35" t="s">
        <v>163</v>
      </c>
      <c r="E442" s="34">
        <v>45658.0</v>
      </c>
      <c r="F442" s="36">
        <f t="shared" si="1"/>
        <v>1</v>
      </c>
      <c r="G442" s="34">
        <v>45686.0</v>
      </c>
      <c r="H442" s="36">
        <f t="shared" si="2"/>
        <v>0</v>
      </c>
      <c r="I442" s="35" t="s">
        <v>43</v>
      </c>
      <c r="J442" s="39"/>
      <c r="K442" s="38"/>
      <c r="L442" s="39"/>
      <c r="M442" s="39"/>
      <c r="N442" s="35" t="s">
        <v>17</v>
      </c>
      <c r="O442" s="39"/>
      <c r="P442" s="61"/>
      <c r="Q442" s="61"/>
      <c r="R442" s="61"/>
      <c r="S442" s="61"/>
      <c r="T442" s="61"/>
      <c r="U442" s="80"/>
      <c r="V442" s="80"/>
      <c r="W442" s="80"/>
    </row>
    <row r="443">
      <c r="A443" s="34">
        <v>45705.0</v>
      </c>
      <c r="B443" s="168">
        <v>45716.0</v>
      </c>
      <c r="C443" s="35">
        <v>237546.0</v>
      </c>
      <c r="D443" s="35" t="s">
        <v>163</v>
      </c>
      <c r="E443" s="34">
        <v>45536.0</v>
      </c>
      <c r="F443" s="36">
        <f t="shared" si="1"/>
        <v>5</v>
      </c>
      <c r="G443" s="37">
        <v>45644.0</v>
      </c>
      <c r="H443" s="36">
        <f t="shared" si="2"/>
        <v>2</v>
      </c>
      <c r="I443" s="35" t="s">
        <v>62</v>
      </c>
      <c r="J443" s="39"/>
      <c r="K443" s="38"/>
      <c r="L443" s="39"/>
      <c r="M443" s="39"/>
      <c r="N443" s="35" t="s">
        <v>17</v>
      </c>
      <c r="O443" s="39"/>
      <c r="P443" s="61"/>
      <c r="Q443" s="61"/>
      <c r="R443" s="61"/>
      <c r="S443" s="61"/>
      <c r="T443" s="61"/>
      <c r="U443" s="80"/>
      <c r="V443" s="80"/>
      <c r="W443" s="80"/>
    </row>
    <row r="444">
      <c r="A444" s="34">
        <v>45705.0</v>
      </c>
      <c r="B444" s="168">
        <v>45716.0</v>
      </c>
      <c r="C444" s="35">
        <v>52197.0</v>
      </c>
      <c r="D444" s="35" t="s">
        <v>166</v>
      </c>
      <c r="E444" s="34">
        <v>43556.0</v>
      </c>
      <c r="F444" s="36">
        <f t="shared" si="1"/>
        <v>70</v>
      </c>
      <c r="G444" s="34">
        <v>43985.0</v>
      </c>
      <c r="H444" s="36">
        <f t="shared" si="2"/>
        <v>56</v>
      </c>
      <c r="I444" s="35" t="s">
        <v>47</v>
      </c>
      <c r="J444" s="39"/>
      <c r="K444" s="38"/>
      <c r="L444" s="39"/>
      <c r="M444" s="39"/>
      <c r="N444" s="35" t="s">
        <v>17</v>
      </c>
      <c r="O444" s="39"/>
      <c r="P444" s="61"/>
      <c r="Q444" s="61"/>
      <c r="R444" s="61"/>
      <c r="S444" s="61"/>
      <c r="T444" s="61"/>
      <c r="U444" s="80"/>
      <c r="V444" s="80"/>
      <c r="W444" s="80"/>
    </row>
    <row r="445">
      <c r="A445" s="34">
        <v>45705.0</v>
      </c>
      <c r="B445" s="168">
        <v>45716.0</v>
      </c>
      <c r="C445" s="35">
        <v>194942.0</v>
      </c>
      <c r="D445" s="35" t="s">
        <v>166</v>
      </c>
      <c r="E445" s="34">
        <v>45200.0</v>
      </c>
      <c r="F445" s="36">
        <f t="shared" si="1"/>
        <v>16</v>
      </c>
      <c r="G445" s="34">
        <v>45265.0</v>
      </c>
      <c r="H445" s="36">
        <f t="shared" si="2"/>
        <v>14</v>
      </c>
      <c r="I445" s="35" t="s">
        <v>39</v>
      </c>
      <c r="J445" s="39"/>
      <c r="K445" s="38"/>
      <c r="L445" s="39"/>
      <c r="M445" s="39"/>
      <c r="N445" s="35" t="s">
        <v>17</v>
      </c>
      <c r="O445" s="39"/>
      <c r="P445" s="61"/>
      <c r="Q445" s="61"/>
      <c r="R445" s="61"/>
      <c r="S445" s="61"/>
      <c r="T445" s="61"/>
      <c r="U445" s="80"/>
      <c r="V445" s="80"/>
      <c r="W445" s="80"/>
    </row>
    <row r="446">
      <c r="A446" s="34">
        <v>45705.0</v>
      </c>
      <c r="B446" s="168">
        <v>45716.0</v>
      </c>
      <c r="C446" s="35">
        <v>196135.0</v>
      </c>
      <c r="D446" s="35" t="s">
        <v>166</v>
      </c>
      <c r="E446" s="34">
        <v>45231.0</v>
      </c>
      <c r="F446" s="36">
        <f t="shared" si="1"/>
        <v>15</v>
      </c>
      <c r="G446" s="37">
        <v>45282.0</v>
      </c>
      <c r="H446" s="36">
        <f t="shared" si="2"/>
        <v>14</v>
      </c>
      <c r="I446" s="35" t="s">
        <v>62</v>
      </c>
      <c r="J446" s="39"/>
      <c r="K446" s="38"/>
      <c r="L446" s="39"/>
      <c r="M446" s="39"/>
      <c r="N446" s="35" t="s">
        <v>17</v>
      </c>
      <c r="O446" s="39"/>
      <c r="P446" s="61"/>
      <c r="Q446" s="61"/>
      <c r="R446" s="61"/>
      <c r="S446" s="61"/>
      <c r="T446" s="61"/>
      <c r="U446" s="80"/>
      <c r="V446" s="80"/>
      <c r="W446" s="80"/>
    </row>
    <row r="447">
      <c r="A447" s="34">
        <v>45705.0</v>
      </c>
      <c r="B447" s="168">
        <v>45716.0</v>
      </c>
      <c r="C447" s="35">
        <v>230863.0</v>
      </c>
      <c r="D447" s="35" t="s">
        <v>166</v>
      </c>
      <c r="E447" s="34">
        <v>45444.0</v>
      </c>
      <c r="F447" s="36">
        <f t="shared" si="1"/>
        <v>8</v>
      </c>
      <c r="G447" s="37">
        <v>45579.0</v>
      </c>
      <c r="H447" s="36">
        <f t="shared" si="2"/>
        <v>4</v>
      </c>
      <c r="I447" s="35" t="s">
        <v>43</v>
      </c>
      <c r="J447" s="39"/>
      <c r="K447" s="38"/>
      <c r="L447" s="39"/>
      <c r="M447" s="39"/>
      <c r="N447" s="35" t="s">
        <v>17</v>
      </c>
      <c r="O447" s="39"/>
      <c r="P447" s="61"/>
      <c r="Q447" s="61"/>
      <c r="R447" s="61"/>
      <c r="S447" s="61"/>
      <c r="T447" s="61"/>
      <c r="U447" s="80"/>
      <c r="V447" s="80"/>
      <c r="W447" s="80"/>
    </row>
    <row r="448">
      <c r="A448" s="34">
        <v>45705.0</v>
      </c>
      <c r="B448" s="168">
        <v>45716.0</v>
      </c>
      <c r="C448" s="35">
        <v>232927.0</v>
      </c>
      <c r="D448" s="35" t="s">
        <v>166</v>
      </c>
      <c r="E448" s="34">
        <v>45566.0</v>
      </c>
      <c r="F448" s="36">
        <f t="shared" si="1"/>
        <v>4</v>
      </c>
      <c r="G448" s="34">
        <v>45602.0</v>
      </c>
      <c r="H448" s="36">
        <f t="shared" si="2"/>
        <v>3</v>
      </c>
      <c r="I448" s="35" t="s">
        <v>39</v>
      </c>
      <c r="J448" s="39"/>
      <c r="K448" s="38"/>
      <c r="L448" s="39"/>
      <c r="M448" s="39"/>
      <c r="N448" s="35" t="s">
        <v>17</v>
      </c>
      <c r="O448" s="39"/>
      <c r="P448" s="61"/>
      <c r="Q448" s="61"/>
      <c r="R448" s="61"/>
      <c r="S448" s="61"/>
      <c r="T448" s="61"/>
      <c r="U448" s="80"/>
      <c r="V448" s="80"/>
      <c r="W448" s="80"/>
    </row>
    <row r="449">
      <c r="A449" s="34">
        <v>45705.0</v>
      </c>
      <c r="B449" s="168">
        <v>45716.0</v>
      </c>
      <c r="C449" s="35">
        <v>207204.0</v>
      </c>
      <c r="D449" s="35" t="s">
        <v>166</v>
      </c>
      <c r="E449" s="34">
        <v>45352.0</v>
      </c>
      <c r="F449" s="36">
        <f t="shared" si="1"/>
        <v>11</v>
      </c>
      <c r="G449" s="34">
        <v>45371.0</v>
      </c>
      <c r="H449" s="36">
        <f t="shared" si="2"/>
        <v>11</v>
      </c>
      <c r="I449" s="35" t="s">
        <v>62</v>
      </c>
      <c r="J449" s="39"/>
      <c r="K449" s="38"/>
      <c r="L449" s="39"/>
      <c r="M449" s="39"/>
      <c r="N449" s="35" t="s">
        <v>17</v>
      </c>
      <c r="O449" s="39"/>
      <c r="P449" s="61"/>
      <c r="Q449" s="61"/>
      <c r="R449" s="61"/>
      <c r="S449" s="61"/>
      <c r="T449" s="61"/>
      <c r="U449" s="80"/>
      <c r="V449" s="80"/>
      <c r="W449" s="80"/>
    </row>
    <row r="450">
      <c r="A450" s="34">
        <v>45705.0</v>
      </c>
      <c r="B450" s="168">
        <v>45716.0</v>
      </c>
      <c r="C450" s="35">
        <v>230518.0</v>
      </c>
      <c r="D450" s="35" t="s">
        <v>166</v>
      </c>
      <c r="E450" s="34">
        <v>45536.0</v>
      </c>
      <c r="F450" s="36">
        <f t="shared" si="1"/>
        <v>5</v>
      </c>
      <c r="G450" s="37">
        <v>45576.0</v>
      </c>
      <c r="H450" s="36">
        <f t="shared" si="2"/>
        <v>4</v>
      </c>
      <c r="I450" s="35" t="s">
        <v>268</v>
      </c>
      <c r="J450" s="39"/>
      <c r="K450" s="38"/>
      <c r="L450" s="39"/>
      <c r="M450" s="39"/>
      <c r="N450" s="35" t="s">
        <v>17</v>
      </c>
      <c r="O450" s="39"/>
      <c r="P450" s="61"/>
      <c r="Q450" s="61"/>
      <c r="R450" s="61"/>
      <c r="S450" s="61"/>
      <c r="T450" s="61"/>
      <c r="U450" s="80"/>
      <c r="V450" s="80"/>
      <c r="W450" s="80"/>
    </row>
    <row r="451">
      <c r="A451" s="34">
        <v>45705.0</v>
      </c>
      <c r="B451" s="168">
        <v>45716.0</v>
      </c>
      <c r="C451" s="35">
        <v>138384.0</v>
      </c>
      <c r="D451" s="35" t="s">
        <v>94</v>
      </c>
      <c r="E451" s="34">
        <v>44743.0</v>
      </c>
      <c r="F451" s="36">
        <f t="shared" si="1"/>
        <v>31</v>
      </c>
      <c r="G451" s="34">
        <v>44772.0</v>
      </c>
      <c r="H451" s="36">
        <f t="shared" si="2"/>
        <v>30</v>
      </c>
      <c r="I451" s="35" t="s">
        <v>62</v>
      </c>
      <c r="J451" s="39"/>
      <c r="K451" s="38"/>
      <c r="L451" s="39"/>
      <c r="M451" s="39"/>
      <c r="N451" s="35" t="s">
        <v>17</v>
      </c>
      <c r="O451" s="39"/>
      <c r="P451" s="61"/>
      <c r="Q451" s="61"/>
      <c r="R451" s="61"/>
      <c r="S451" s="61"/>
      <c r="T451" s="61"/>
      <c r="U451" s="80"/>
      <c r="V451" s="80"/>
      <c r="W451" s="80"/>
    </row>
    <row r="452">
      <c r="A452" s="34">
        <v>45705.0</v>
      </c>
      <c r="B452" s="168">
        <v>45716.0</v>
      </c>
      <c r="C452" s="35">
        <v>173286.0</v>
      </c>
      <c r="D452" s="35" t="s">
        <v>94</v>
      </c>
      <c r="E452" s="34">
        <v>44774.0</v>
      </c>
      <c r="F452" s="36">
        <f t="shared" si="1"/>
        <v>30</v>
      </c>
      <c r="G452" s="34">
        <v>45080.0</v>
      </c>
      <c r="H452" s="36">
        <f t="shared" si="2"/>
        <v>20</v>
      </c>
      <c r="I452" s="35" t="s">
        <v>49</v>
      </c>
      <c r="J452" s="39"/>
      <c r="K452" s="38"/>
      <c r="L452" s="39"/>
      <c r="M452" s="39"/>
      <c r="N452" s="35" t="s">
        <v>17</v>
      </c>
      <c r="O452" s="39"/>
      <c r="P452" s="61"/>
      <c r="Q452" s="61"/>
      <c r="R452" s="61"/>
      <c r="S452" s="61"/>
      <c r="T452" s="61"/>
      <c r="U452" s="80"/>
      <c r="V452" s="80"/>
      <c r="W452" s="80"/>
    </row>
    <row r="453">
      <c r="A453" s="34">
        <v>45705.0</v>
      </c>
      <c r="B453" s="168">
        <v>45716.0</v>
      </c>
      <c r="C453" s="35">
        <v>197804.0</v>
      </c>
      <c r="D453" s="35" t="s">
        <v>94</v>
      </c>
      <c r="E453" s="34">
        <v>45261.0</v>
      </c>
      <c r="F453" s="36">
        <f t="shared" si="1"/>
        <v>14</v>
      </c>
      <c r="G453" s="34">
        <v>45300.0</v>
      </c>
      <c r="H453" s="36">
        <f t="shared" si="2"/>
        <v>13</v>
      </c>
      <c r="I453" s="35" t="s">
        <v>62</v>
      </c>
      <c r="J453" s="39"/>
      <c r="K453" s="38"/>
      <c r="L453" s="39"/>
      <c r="M453" s="39"/>
      <c r="N453" s="35" t="s">
        <v>17</v>
      </c>
      <c r="O453" s="39"/>
      <c r="P453" s="61"/>
      <c r="Q453" s="61"/>
      <c r="R453" s="61"/>
      <c r="S453" s="61"/>
      <c r="T453" s="61"/>
      <c r="U453" s="80"/>
      <c r="V453" s="80"/>
      <c r="W453" s="80"/>
    </row>
    <row r="454">
      <c r="A454" s="34">
        <v>45705.0</v>
      </c>
      <c r="B454" s="168">
        <v>45716.0</v>
      </c>
      <c r="C454" s="35">
        <v>206746.0</v>
      </c>
      <c r="D454" s="35" t="s">
        <v>94</v>
      </c>
      <c r="E454" s="34">
        <v>45352.0</v>
      </c>
      <c r="F454" s="36">
        <f t="shared" si="1"/>
        <v>11</v>
      </c>
      <c r="G454" s="34">
        <v>45369.0</v>
      </c>
      <c r="H454" s="36">
        <f t="shared" si="2"/>
        <v>11</v>
      </c>
      <c r="I454" s="35" t="s">
        <v>62</v>
      </c>
      <c r="J454" s="39"/>
      <c r="K454" s="38"/>
      <c r="L454" s="39"/>
      <c r="M454" s="39"/>
      <c r="N454" s="35" t="s">
        <v>17</v>
      </c>
      <c r="O454" s="39"/>
      <c r="P454" s="61"/>
      <c r="Q454" s="61"/>
      <c r="R454" s="61"/>
      <c r="S454" s="61"/>
      <c r="T454" s="61"/>
      <c r="U454" s="80"/>
      <c r="V454" s="80"/>
      <c r="W454" s="80"/>
    </row>
    <row r="455">
      <c r="A455" s="34">
        <v>45705.0</v>
      </c>
      <c r="B455" s="168">
        <v>45716.0</v>
      </c>
      <c r="C455" s="35">
        <v>215442.0</v>
      </c>
      <c r="D455" s="35" t="s">
        <v>94</v>
      </c>
      <c r="E455" s="34">
        <v>45413.0</v>
      </c>
      <c r="F455" s="36">
        <f t="shared" si="1"/>
        <v>9</v>
      </c>
      <c r="G455" s="34">
        <v>45434.0</v>
      </c>
      <c r="H455" s="36">
        <f t="shared" si="2"/>
        <v>9</v>
      </c>
      <c r="I455" s="35" t="s">
        <v>62</v>
      </c>
      <c r="J455" s="39"/>
      <c r="K455" s="38"/>
      <c r="L455" s="39"/>
      <c r="M455" s="39"/>
      <c r="N455" s="35" t="s">
        <v>17</v>
      </c>
      <c r="O455" s="39"/>
      <c r="P455" s="61"/>
      <c r="Q455" s="61"/>
      <c r="R455" s="61"/>
      <c r="S455" s="61"/>
      <c r="T455" s="61"/>
      <c r="U455" s="80"/>
      <c r="V455" s="80"/>
      <c r="W455" s="80"/>
    </row>
    <row r="456">
      <c r="A456" s="34">
        <v>45705.0</v>
      </c>
      <c r="B456" s="168">
        <v>45716.0</v>
      </c>
      <c r="C456" s="35">
        <v>223792.0</v>
      </c>
      <c r="D456" s="35" t="s">
        <v>94</v>
      </c>
      <c r="E456" s="34">
        <v>45474.0</v>
      </c>
      <c r="F456" s="36">
        <f t="shared" si="1"/>
        <v>7</v>
      </c>
      <c r="G456" s="34">
        <v>45509.0</v>
      </c>
      <c r="H456" s="36">
        <f t="shared" si="2"/>
        <v>6</v>
      </c>
      <c r="I456" s="35" t="s">
        <v>46</v>
      </c>
      <c r="J456" s="35" t="s">
        <v>404</v>
      </c>
      <c r="K456" s="38"/>
      <c r="L456" s="39"/>
      <c r="M456" s="39"/>
      <c r="N456" s="35" t="s">
        <v>17</v>
      </c>
      <c r="O456" s="35" t="s">
        <v>219</v>
      </c>
      <c r="P456" s="61"/>
      <c r="Q456" s="61"/>
      <c r="R456" s="61"/>
      <c r="S456" s="61"/>
      <c r="T456" s="61"/>
      <c r="U456" s="80"/>
      <c r="V456" s="80"/>
      <c r="W456" s="80"/>
    </row>
    <row r="457">
      <c r="A457" s="34">
        <v>45705.0</v>
      </c>
      <c r="B457" s="168">
        <v>45716.0</v>
      </c>
      <c r="C457" s="35">
        <v>240143.0</v>
      </c>
      <c r="D457" s="35" t="s">
        <v>94</v>
      </c>
      <c r="E457" s="34">
        <v>45536.0</v>
      </c>
      <c r="F457" s="36">
        <f t="shared" si="1"/>
        <v>5</v>
      </c>
      <c r="G457" s="34">
        <v>45678.0</v>
      </c>
      <c r="H457" s="36">
        <f t="shared" si="2"/>
        <v>1</v>
      </c>
      <c r="I457" s="35" t="s">
        <v>62</v>
      </c>
      <c r="J457" s="39"/>
      <c r="K457" s="38"/>
      <c r="L457" s="39"/>
      <c r="M457" s="39"/>
      <c r="N457" s="35" t="s">
        <v>17</v>
      </c>
      <c r="O457" s="39"/>
      <c r="P457" s="61"/>
      <c r="Q457" s="61"/>
      <c r="R457" s="61"/>
      <c r="S457" s="61"/>
      <c r="T457" s="61"/>
      <c r="U457" s="80"/>
      <c r="V457" s="80"/>
      <c r="W457" s="80"/>
    </row>
    <row r="458">
      <c r="A458" s="34">
        <v>45705.0</v>
      </c>
      <c r="B458" s="168">
        <v>45716.0</v>
      </c>
      <c r="C458" s="35">
        <v>231766.0</v>
      </c>
      <c r="D458" s="35" t="s">
        <v>94</v>
      </c>
      <c r="E458" s="34">
        <v>45566.0</v>
      </c>
      <c r="F458" s="36">
        <f t="shared" si="1"/>
        <v>4</v>
      </c>
      <c r="G458" s="37">
        <v>45586.0</v>
      </c>
      <c r="H458" s="36">
        <f t="shared" si="2"/>
        <v>4</v>
      </c>
      <c r="I458" s="35" t="s">
        <v>39</v>
      </c>
      <c r="J458" s="39"/>
      <c r="K458" s="38"/>
      <c r="L458" s="39"/>
      <c r="M458" s="39"/>
      <c r="N458" s="35" t="s">
        <v>17</v>
      </c>
      <c r="O458" s="39"/>
      <c r="P458" s="61"/>
      <c r="Q458" s="61"/>
      <c r="R458" s="61"/>
      <c r="S458" s="61"/>
      <c r="T458" s="61"/>
      <c r="U458" s="80"/>
      <c r="V458" s="80"/>
      <c r="W458" s="80"/>
    </row>
    <row r="459">
      <c r="A459" s="34">
        <v>45705.0</v>
      </c>
      <c r="B459" s="168">
        <v>45716.0</v>
      </c>
      <c r="C459" s="35">
        <v>97481.0</v>
      </c>
      <c r="D459" s="35" t="s">
        <v>94</v>
      </c>
      <c r="E459" s="34">
        <v>44378.0</v>
      </c>
      <c r="F459" s="36">
        <f t="shared" si="1"/>
        <v>43</v>
      </c>
      <c r="G459" s="34">
        <v>44409.0</v>
      </c>
      <c r="H459" s="36">
        <f t="shared" si="2"/>
        <v>42</v>
      </c>
      <c r="I459" s="35" t="s">
        <v>265</v>
      </c>
      <c r="J459" s="39"/>
      <c r="K459" s="38"/>
      <c r="L459" s="39"/>
      <c r="M459" s="39"/>
      <c r="N459" s="35" t="s">
        <v>17</v>
      </c>
      <c r="O459" s="39"/>
      <c r="P459" s="61"/>
      <c r="Q459" s="61"/>
      <c r="R459" s="61"/>
      <c r="S459" s="61"/>
      <c r="T459" s="61"/>
      <c r="U459" s="80"/>
      <c r="V459" s="80"/>
      <c r="W459" s="80"/>
    </row>
    <row r="460">
      <c r="A460" s="34">
        <v>45705.0</v>
      </c>
      <c r="B460" s="168">
        <v>45716.0</v>
      </c>
      <c r="C460" s="35">
        <v>181094.0</v>
      </c>
      <c r="D460" s="35" t="s">
        <v>94</v>
      </c>
      <c r="E460" s="34">
        <v>45139.0</v>
      </c>
      <c r="F460" s="36">
        <f t="shared" si="1"/>
        <v>18</v>
      </c>
      <c r="G460" s="34">
        <v>45143.0</v>
      </c>
      <c r="H460" s="36">
        <f t="shared" si="2"/>
        <v>18</v>
      </c>
      <c r="I460" s="35" t="s">
        <v>39</v>
      </c>
      <c r="J460" s="39"/>
      <c r="K460" s="48" t="s">
        <v>74</v>
      </c>
      <c r="L460" s="39"/>
      <c r="M460" s="39"/>
      <c r="N460" s="35" t="s">
        <v>19</v>
      </c>
      <c r="O460" s="39"/>
      <c r="P460" s="61"/>
      <c r="Q460" s="61"/>
      <c r="R460" s="61"/>
      <c r="S460" s="61"/>
      <c r="T460" s="61"/>
      <c r="U460" s="80"/>
      <c r="V460" s="80"/>
      <c r="W460" s="80"/>
    </row>
    <row r="461">
      <c r="A461" s="34">
        <v>45705.0</v>
      </c>
      <c r="B461" s="168">
        <v>45716.0</v>
      </c>
      <c r="C461" s="35">
        <v>203595.0</v>
      </c>
      <c r="D461" s="35" t="s">
        <v>94</v>
      </c>
      <c r="E461" s="34">
        <v>44927.0</v>
      </c>
      <c r="F461" s="36">
        <f t="shared" si="1"/>
        <v>25</v>
      </c>
      <c r="G461" s="34">
        <v>45344.0</v>
      </c>
      <c r="H461" s="36">
        <f t="shared" si="2"/>
        <v>12</v>
      </c>
      <c r="I461" s="35" t="s">
        <v>39</v>
      </c>
      <c r="J461" s="39"/>
      <c r="K461" s="38"/>
      <c r="L461" s="39"/>
      <c r="M461" s="39"/>
      <c r="N461" s="35" t="s">
        <v>17</v>
      </c>
      <c r="O461" s="39"/>
      <c r="P461" s="61"/>
      <c r="Q461" s="61"/>
      <c r="R461" s="61"/>
      <c r="S461" s="61"/>
      <c r="T461" s="61"/>
      <c r="U461" s="80"/>
      <c r="V461" s="80"/>
      <c r="W461" s="80"/>
    </row>
    <row r="462">
      <c r="A462" s="34">
        <v>45705.0</v>
      </c>
      <c r="B462" s="168">
        <v>45716.0</v>
      </c>
      <c r="C462" s="35">
        <v>209761.0</v>
      </c>
      <c r="D462" s="35" t="s">
        <v>94</v>
      </c>
      <c r="E462" s="34">
        <v>45323.0</v>
      </c>
      <c r="F462" s="36">
        <f t="shared" si="1"/>
        <v>12</v>
      </c>
      <c r="G462" s="34">
        <v>45391.0</v>
      </c>
      <c r="H462" s="36">
        <f t="shared" si="2"/>
        <v>10</v>
      </c>
      <c r="I462" s="35" t="s">
        <v>39</v>
      </c>
      <c r="J462" s="39"/>
      <c r="K462" s="38"/>
      <c r="L462" s="39"/>
      <c r="M462" s="39"/>
      <c r="N462" s="35" t="s">
        <v>17</v>
      </c>
      <c r="O462" s="39"/>
      <c r="P462" s="61"/>
      <c r="Q462" s="61"/>
      <c r="R462" s="61"/>
      <c r="S462" s="61"/>
      <c r="T462" s="61"/>
      <c r="U462" s="80"/>
      <c r="V462" s="80"/>
      <c r="W462" s="80"/>
    </row>
    <row r="463">
      <c r="A463" s="34">
        <v>45705.0</v>
      </c>
      <c r="B463" s="168">
        <v>45716.0</v>
      </c>
      <c r="C463" s="35">
        <v>221490.0</v>
      </c>
      <c r="D463" s="35" t="s">
        <v>94</v>
      </c>
      <c r="E463" s="34">
        <v>45323.0</v>
      </c>
      <c r="F463" s="36">
        <f t="shared" si="1"/>
        <v>12</v>
      </c>
      <c r="G463" s="34">
        <v>45488.0</v>
      </c>
      <c r="H463" s="36">
        <f t="shared" si="2"/>
        <v>7</v>
      </c>
      <c r="I463" s="35" t="s">
        <v>39</v>
      </c>
      <c r="J463" s="39"/>
      <c r="K463" s="38"/>
      <c r="L463" s="39"/>
      <c r="M463" s="39"/>
      <c r="N463" s="35" t="s">
        <v>17</v>
      </c>
      <c r="O463" s="39"/>
      <c r="P463" s="61"/>
      <c r="Q463" s="61"/>
      <c r="R463" s="61"/>
      <c r="S463" s="61"/>
      <c r="T463" s="61"/>
      <c r="U463" s="80"/>
      <c r="V463" s="80"/>
      <c r="W463" s="80"/>
    </row>
    <row r="464">
      <c r="A464" s="34">
        <v>45705.0</v>
      </c>
      <c r="B464" s="168">
        <v>45716.0</v>
      </c>
      <c r="C464" s="35">
        <v>231583.0</v>
      </c>
      <c r="D464" s="35" t="s">
        <v>94</v>
      </c>
      <c r="E464" s="34">
        <v>45292.0</v>
      </c>
      <c r="F464" s="36">
        <f t="shared" si="1"/>
        <v>13</v>
      </c>
      <c r="G464" s="37">
        <v>45583.0</v>
      </c>
      <c r="H464" s="36">
        <f t="shared" si="2"/>
        <v>4</v>
      </c>
      <c r="I464" s="35" t="s">
        <v>39</v>
      </c>
      <c r="J464" s="39"/>
      <c r="K464" s="38"/>
      <c r="L464" s="39"/>
      <c r="M464" s="39"/>
      <c r="N464" s="35" t="s">
        <v>17</v>
      </c>
      <c r="O464" s="39"/>
      <c r="P464" s="61"/>
      <c r="Q464" s="61"/>
      <c r="R464" s="61"/>
      <c r="S464" s="61"/>
      <c r="T464" s="61"/>
      <c r="U464" s="80"/>
      <c r="V464" s="80"/>
      <c r="W464" s="80"/>
    </row>
    <row r="465">
      <c r="A465" s="34">
        <v>45705.0</v>
      </c>
      <c r="B465" s="168">
        <v>45716.0</v>
      </c>
      <c r="C465" s="35">
        <v>191125.0</v>
      </c>
      <c r="D465" s="35" t="s">
        <v>94</v>
      </c>
      <c r="E465" s="34">
        <v>45200.0</v>
      </c>
      <c r="F465" s="36">
        <f t="shared" si="1"/>
        <v>16</v>
      </c>
      <c r="G465" s="37">
        <v>45229.0</v>
      </c>
      <c r="H465" s="36">
        <f t="shared" si="2"/>
        <v>15</v>
      </c>
      <c r="I465" s="35" t="s">
        <v>265</v>
      </c>
      <c r="J465" s="39"/>
      <c r="K465" s="38"/>
      <c r="L465" s="39"/>
      <c r="M465" s="39"/>
      <c r="N465" s="35" t="s">
        <v>17</v>
      </c>
      <c r="O465" s="39"/>
      <c r="P465" s="61"/>
      <c r="Q465" s="61"/>
      <c r="R465" s="61"/>
      <c r="S465" s="61"/>
      <c r="T465" s="61"/>
      <c r="U465" s="80"/>
      <c r="V465" s="80"/>
      <c r="W465" s="80"/>
    </row>
    <row r="466">
      <c r="A466" s="34">
        <v>45705.0</v>
      </c>
      <c r="B466" s="168">
        <v>45716.0</v>
      </c>
      <c r="C466" s="35">
        <v>239186.0</v>
      </c>
      <c r="D466" s="35" t="s">
        <v>94</v>
      </c>
      <c r="E466" s="34">
        <v>45597.0</v>
      </c>
      <c r="F466" s="36">
        <f t="shared" si="1"/>
        <v>3</v>
      </c>
      <c r="G466" s="34">
        <v>45673.0</v>
      </c>
      <c r="H466" s="36">
        <f t="shared" si="2"/>
        <v>1</v>
      </c>
      <c r="I466" s="35" t="s">
        <v>62</v>
      </c>
      <c r="J466" s="39"/>
      <c r="K466" s="38"/>
      <c r="L466" s="39"/>
      <c r="M466" s="39"/>
      <c r="N466" s="35" t="s">
        <v>17</v>
      </c>
      <c r="O466" s="39"/>
      <c r="P466" s="61"/>
      <c r="Q466" s="61"/>
      <c r="R466" s="61"/>
      <c r="S466" s="61"/>
      <c r="T466" s="61"/>
      <c r="U466" s="80"/>
      <c r="V466" s="80"/>
      <c r="W466" s="80"/>
    </row>
    <row r="467">
      <c r="A467" s="34">
        <v>45705.0</v>
      </c>
      <c r="B467" s="168">
        <v>45716.0</v>
      </c>
      <c r="C467" s="35">
        <v>240823.0</v>
      </c>
      <c r="D467" s="35" t="s">
        <v>94</v>
      </c>
      <c r="E467" s="34">
        <v>45597.0</v>
      </c>
      <c r="F467" s="36">
        <f t="shared" si="1"/>
        <v>3</v>
      </c>
      <c r="G467" s="34">
        <v>45684.0</v>
      </c>
      <c r="H467" s="36">
        <f t="shared" si="2"/>
        <v>1</v>
      </c>
      <c r="I467" s="35" t="s">
        <v>62</v>
      </c>
      <c r="J467" s="39"/>
      <c r="K467" s="38"/>
      <c r="L467" s="39"/>
      <c r="M467" s="39"/>
      <c r="N467" s="35" t="s">
        <v>17</v>
      </c>
      <c r="O467" s="39"/>
      <c r="P467" s="61"/>
      <c r="Q467" s="61"/>
      <c r="R467" s="61"/>
      <c r="S467" s="61"/>
      <c r="T467" s="61"/>
      <c r="U467" s="80"/>
      <c r="V467" s="80"/>
      <c r="W467" s="80"/>
    </row>
    <row r="468">
      <c r="A468" s="34">
        <v>45705.0</v>
      </c>
      <c r="B468" s="168">
        <v>45716.0</v>
      </c>
      <c r="C468" s="35">
        <v>242213.0</v>
      </c>
      <c r="D468" s="35" t="s">
        <v>94</v>
      </c>
      <c r="E468" s="34">
        <v>45597.0</v>
      </c>
      <c r="F468" s="36">
        <f t="shared" si="1"/>
        <v>3</v>
      </c>
      <c r="G468" s="34">
        <v>45695.0</v>
      </c>
      <c r="H468" s="36">
        <f t="shared" si="2"/>
        <v>0</v>
      </c>
      <c r="I468" s="35" t="s">
        <v>47</v>
      </c>
      <c r="J468" s="39"/>
      <c r="K468" s="38"/>
      <c r="L468" s="39"/>
      <c r="M468" s="39"/>
      <c r="N468" s="35" t="s">
        <v>17</v>
      </c>
      <c r="O468" s="39"/>
      <c r="P468" s="61"/>
      <c r="Q468" s="61"/>
      <c r="R468" s="61"/>
      <c r="S468" s="61"/>
      <c r="T468" s="61"/>
      <c r="U468" s="80"/>
      <c r="V468" s="80"/>
      <c r="W468" s="80"/>
    </row>
    <row r="469">
      <c r="A469" s="34">
        <v>45705.0</v>
      </c>
      <c r="B469" s="168">
        <v>45716.0</v>
      </c>
      <c r="C469" s="35">
        <v>140539.0</v>
      </c>
      <c r="D469" s="35" t="s">
        <v>95</v>
      </c>
      <c r="E469" s="34">
        <v>44743.0</v>
      </c>
      <c r="F469" s="36">
        <f t="shared" si="1"/>
        <v>31</v>
      </c>
      <c r="G469" s="34">
        <v>44791.0</v>
      </c>
      <c r="H469" s="36">
        <f t="shared" si="2"/>
        <v>30</v>
      </c>
      <c r="I469" s="35" t="s">
        <v>62</v>
      </c>
      <c r="J469" s="39"/>
      <c r="K469" s="38"/>
      <c r="L469" s="39"/>
      <c r="M469" s="39"/>
      <c r="N469" s="35" t="s">
        <v>17</v>
      </c>
      <c r="O469" s="39"/>
      <c r="P469" s="61"/>
      <c r="Q469" s="61"/>
      <c r="R469" s="61"/>
      <c r="S469" s="61"/>
      <c r="T469" s="61"/>
      <c r="U469" s="80"/>
      <c r="V469" s="80"/>
      <c r="W469" s="80"/>
    </row>
    <row r="470">
      <c r="A470" s="34">
        <v>45705.0</v>
      </c>
      <c r="B470" s="168">
        <v>45716.0</v>
      </c>
      <c r="C470" s="35">
        <v>228746.0</v>
      </c>
      <c r="D470" s="35" t="s">
        <v>95</v>
      </c>
      <c r="E470" s="34">
        <v>45474.0</v>
      </c>
      <c r="F470" s="36">
        <f t="shared" si="1"/>
        <v>7</v>
      </c>
      <c r="G470" s="34">
        <v>45558.0</v>
      </c>
      <c r="H470" s="36">
        <f t="shared" si="2"/>
        <v>5</v>
      </c>
      <c r="I470" s="35" t="s">
        <v>39</v>
      </c>
      <c r="J470" s="39"/>
      <c r="K470" s="38"/>
      <c r="L470" s="39"/>
      <c r="M470" s="39"/>
      <c r="N470" s="35" t="s">
        <v>17</v>
      </c>
      <c r="O470" s="39"/>
      <c r="P470" s="61"/>
      <c r="Q470" s="61"/>
      <c r="R470" s="61"/>
      <c r="S470" s="61"/>
      <c r="T470" s="61"/>
      <c r="U470" s="80"/>
      <c r="V470" s="80"/>
      <c r="W470" s="80"/>
    </row>
    <row r="471">
      <c r="A471" s="34">
        <v>45705.0</v>
      </c>
      <c r="B471" s="168">
        <v>45716.0</v>
      </c>
      <c r="C471" s="35">
        <v>232251.0</v>
      </c>
      <c r="D471" s="35" t="s">
        <v>95</v>
      </c>
      <c r="E471" s="34">
        <v>45323.0</v>
      </c>
      <c r="F471" s="36">
        <f t="shared" si="1"/>
        <v>12</v>
      </c>
      <c r="G471" s="37">
        <v>45589.0</v>
      </c>
      <c r="H471" s="36">
        <f t="shared" si="2"/>
        <v>4</v>
      </c>
      <c r="I471" s="35" t="s">
        <v>43</v>
      </c>
      <c r="J471" s="39"/>
      <c r="K471" s="38"/>
      <c r="L471" s="39"/>
      <c r="M471" s="39"/>
      <c r="N471" s="35" t="s">
        <v>17</v>
      </c>
      <c r="O471" s="39"/>
      <c r="P471" s="61"/>
      <c r="Q471" s="61"/>
      <c r="R471" s="61"/>
      <c r="S471" s="61"/>
      <c r="T471" s="61"/>
      <c r="U471" s="80"/>
      <c r="V471" s="80"/>
      <c r="W471" s="80"/>
    </row>
    <row r="472">
      <c r="A472" s="34">
        <v>45705.0</v>
      </c>
      <c r="B472" s="168">
        <v>45716.0</v>
      </c>
      <c r="C472" s="35">
        <v>95678.0</v>
      </c>
      <c r="D472" s="35" t="s">
        <v>95</v>
      </c>
      <c r="E472" s="34">
        <v>44136.0</v>
      </c>
      <c r="F472" s="36">
        <f t="shared" si="1"/>
        <v>51</v>
      </c>
      <c r="G472" s="34">
        <v>44405.0</v>
      </c>
      <c r="H472" s="36">
        <f t="shared" si="2"/>
        <v>43</v>
      </c>
      <c r="I472" s="35" t="s">
        <v>39</v>
      </c>
      <c r="J472" s="39"/>
      <c r="K472" s="38"/>
      <c r="L472" s="39"/>
      <c r="M472" s="39"/>
      <c r="N472" s="35" t="s">
        <v>17</v>
      </c>
      <c r="O472" s="39"/>
      <c r="P472" s="61"/>
      <c r="Q472" s="61"/>
      <c r="R472" s="61"/>
      <c r="S472" s="61"/>
      <c r="T472" s="61"/>
      <c r="U472" s="80"/>
      <c r="V472" s="80"/>
      <c r="W472" s="80"/>
    </row>
    <row r="473">
      <c r="A473" s="34">
        <v>45705.0</v>
      </c>
      <c r="B473" s="168">
        <v>45716.0</v>
      </c>
      <c r="C473" s="35">
        <v>99210.0</v>
      </c>
      <c r="D473" s="35" t="s">
        <v>95</v>
      </c>
      <c r="E473" s="34">
        <v>44440.0</v>
      </c>
      <c r="F473" s="36">
        <f t="shared" si="1"/>
        <v>41</v>
      </c>
      <c r="G473" s="34">
        <v>44442.0</v>
      </c>
      <c r="H473" s="36">
        <f t="shared" si="2"/>
        <v>41</v>
      </c>
      <c r="I473" s="35" t="s">
        <v>118</v>
      </c>
      <c r="J473" s="39"/>
      <c r="K473" s="38"/>
      <c r="L473" s="39"/>
      <c r="M473" s="39"/>
      <c r="N473" s="35" t="s">
        <v>17</v>
      </c>
      <c r="O473" s="39"/>
      <c r="P473" s="61"/>
      <c r="Q473" s="61"/>
      <c r="R473" s="61"/>
      <c r="S473" s="61"/>
      <c r="T473" s="61"/>
      <c r="U473" s="80"/>
      <c r="V473" s="80"/>
      <c r="W473" s="80"/>
    </row>
    <row r="474">
      <c r="A474" s="34">
        <v>45705.0</v>
      </c>
      <c r="B474" s="168">
        <v>45716.0</v>
      </c>
      <c r="C474" s="35">
        <v>214853.0</v>
      </c>
      <c r="D474" s="35" t="s">
        <v>95</v>
      </c>
      <c r="E474" s="34">
        <v>45383.0</v>
      </c>
      <c r="F474" s="36">
        <f t="shared" si="1"/>
        <v>10</v>
      </c>
      <c r="G474" s="34">
        <v>45429.0</v>
      </c>
      <c r="H474" s="36">
        <f t="shared" si="2"/>
        <v>9</v>
      </c>
      <c r="I474" s="35" t="s">
        <v>62</v>
      </c>
      <c r="J474" s="39"/>
      <c r="K474" s="38"/>
      <c r="L474" s="39"/>
      <c r="M474" s="39"/>
      <c r="N474" s="35" t="s">
        <v>17</v>
      </c>
      <c r="O474" s="39"/>
      <c r="P474" s="61"/>
      <c r="Q474" s="61"/>
      <c r="R474" s="61"/>
      <c r="S474" s="61"/>
      <c r="T474" s="61"/>
      <c r="U474" s="80"/>
      <c r="V474" s="80"/>
      <c r="W474" s="80"/>
    </row>
    <row r="475">
      <c r="A475" s="34">
        <v>45705.0</v>
      </c>
      <c r="B475" s="168">
        <v>45716.0</v>
      </c>
      <c r="C475" s="35">
        <v>238485.0</v>
      </c>
      <c r="D475" s="35" t="s">
        <v>95</v>
      </c>
      <c r="E475" s="34">
        <v>45566.0</v>
      </c>
      <c r="F475" s="36">
        <f t="shared" si="1"/>
        <v>4</v>
      </c>
      <c r="G475" s="34">
        <v>45666.0</v>
      </c>
      <c r="H475" s="36">
        <f t="shared" si="2"/>
        <v>1</v>
      </c>
      <c r="I475" s="35" t="s">
        <v>62</v>
      </c>
      <c r="J475" s="39"/>
      <c r="K475" s="38"/>
      <c r="L475" s="39"/>
      <c r="M475" s="39"/>
      <c r="N475" s="35" t="s">
        <v>17</v>
      </c>
      <c r="O475" s="39"/>
      <c r="P475" s="61"/>
      <c r="Q475" s="61"/>
      <c r="R475" s="61"/>
      <c r="S475" s="61"/>
      <c r="T475" s="61"/>
      <c r="U475" s="80"/>
      <c r="V475" s="80"/>
      <c r="W475" s="80"/>
    </row>
    <row r="476">
      <c r="A476" s="34">
        <v>45705.0</v>
      </c>
      <c r="B476" s="168">
        <v>45716.0</v>
      </c>
      <c r="C476" s="35">
        <v>214539.0</v>
      </c>
      <c r="D476" s="35" t="s">
        <v>95</v>
      </c>
      <c r="E476" s="34">
        <v>45170.0</v>
      </c>
      <c r="F476" s="36">
        <f t="shared" si="1"/>
        <v>17</v>
      </c>
      <c r="G476" s="34">
        <v>45428.0</v>
      </c>
      <c r="H476" s="36">
        <f t="shared" si="2"/>
        <v>9</v>
      </c>
      <c r="I476" s="35" t="s">
        <v>62</v>
      </c>
      <c r="J476" s="39"/>
      <c r="K476" s="38"/>
      <c r="L476" s="39"/>
      <c r="M476" s="39"/>
      <c r="N476" s="35" t="s">
        <v>17</v>
      </c>
      <c r="O476" s="39"/>
      <c r="P476" s="61"/>
      <c r="Q476" s="61"/>
      <c r="R476" s="61"/>
      <c r="S476" s="61"/>
      <c r="T476" s="61"/>
      <c r="U476" s="80"/>
      <c r="V476" s="80"/>
      <c r="W476" s="80"/>
    </row>
    <row r="477">
      <c r="A477" s="34">
        <v>45705.0</v>
      </c>
      <c r="B477" s="168">
        <v>45716.0</v>
      </c>
      <c r="C477" s="35">
        <v>225931.0</v>
      </c>
      <c r="D477" s="35" t="s">
        <v>95</v>
      </c>
      <c r="E477" s="34">
        <v>45474.0</v>
      </c>
      <c r="F477" s="36">
        <f t="shared" si="1"/>
        <v>7</v>
      </c>
      <c r="G477" s="34">
        <v>45527.0</v>
      </c>
      <c r="H477" s="36">
        <f t="shared" si="2"/>
        <v>6</v>
      </c>
      <c r="I477" s="35" t="s">
        <v>39</v>
      </c>
      <c r="J477" s="39"/>
      <c r="K477" s="38"/>
      <c r="L477" s="39"/>
      <c r="M477" s="39"/>
      <c r="N477" s="35" t="s">
        <v>17</v>
      </c>
      <c r="O477" s="39"/>
      <c r="P477" s="61"/>
      <c r="Q477" s="61"/>
      <c r="R477" s="61"/>
      <c r="S477" s="61"/>
      <c r="T477" s="61"/>
      <c r="U477" s="80"/>
      <c r="V477" s="80"/>
      <c r="W477" s="80"/>
    </row>
    <row r="478">
      <c r="A478" s="34">
        <v>45705.0</v>
      </c>
      <c r="B478" s="168">
        <v>45716.0</v>
      </c>
      <c r="C478" s="35">
        <v>232582.0</v>
      </c>
      <c r="D478" s="35" t="s">
        <v>95</v>
      </c>
      <c r="E478" s="34">
        <v>45536.0</v>
      </c>
      <c r="F478" s="36">
        <f t="shared" si="1"/>
        <v>5</v>
      </c>
      <c r="G478" s="37">
        <v>45593.0</v>
      </c>
      <c r="H478" s="36">
        <f t="shared" si="2"/>
        <v>4</v>
      </c>
      <c r="I478" s="35" t="s">
        <v>46</v>
      </c>
      <c r="J478" s="35" t="s">
        <v>404</v>
      </c>
      <c r="K478" s="38"/>
      <c r="L478" s="39"/>
      <c r="M478" s="39"/>
      <c r="N478" s="35" t="s">
        <v>17</v>
      </c>
      <c r="O478" s="35" t="s">
        <v>1041</v>
      </c>
      <c r="P478" s="61"/>
      <c r="Q478" s="61"/>
      <c r="R478" s="61"/>
      <c r="S478" s="61"/>
      <c r="T478" s="61"/>
      <c r="U478" s="80"/>
      <c r="V478" s="80"/>
      <c r="W478" s="80"/>
    </row>
    <row r="479">
      <c r="A479" s="34">
        <v>45705.0</v>
      </c>
      <c r="B479" s="168">
        <v>45716.0</v>
      </c>
      <c r="C479" s="35">
        <v>236792.0</v>
      </c>
      <c r="D479" s="35" t="s">
        <v>95</v>
      </c>
      <c r="E479" s="34">
        <v>45444.0</v>
      </c>
      <c r="F479" s="36">
        <f t="shared" si="1"/>
        <v>8</v>
      </c>
      <c r="G479" s="37">
        <v>45637.0</v>
      </c>
      <c r="H479" s="36">
        <f t="shared" si="2"/>
        <v>2</v>
      </c>
      <c r="I479" s="35" t="s">
        <v>49</v>
      </c>
      <c r="J479" s="39"/>
      <c r="K479" s="38"/>
      <c r="L479" s="39"/>
      <c r="M479" s="39"/>
      <c r="N479" s="35" t="s">
        <v>17</v>
      </c>
      <c r="O479" s="39"/>
      <c r="P479" s="61"/>
      <c r="Q479" s="61"/>
      <c r="R479" s="61"/>
      <c r="S479" s="61"/>
      <c r="T479" s="61"/>
      <c r="U479" s="80"/>
      <c r="V479" s="80"/>
      <c r="W479" s="80"/>
    </row>
    <row r="480">
      <c r="A480" s="34">
        <v>45705.0</v>
      </c>
      <c r="B480" s="168">
        <v>45716.0</v>
      </c>
      <c r="C480" s="35">
        <v>239514.0</v>
      </c>
      <c r="D480" s="35" t="s">
        <v>95</v>
      </c>
      <c r="E480" s="34">
        <v>45505.0</v>
      </c>
      <c r="F480" s="36">
        <f t="shared" si="1"/>
        <v>6</v>
      </c>
      <c r="G480" s="34">
        <v>45677.0</v>
      </c>
      <c r="H480" s="36">
        <f t="shared" si="2"/>
        <v>1</v>
      </c>
      <c r="I480" s="35" t="s">
        <v>49</v>
      </c>
      <c r="J480" s="39"/>
      <c r="K480" s="38"/>
      <c r="L480" s="39"/>
      <c r="M480" s="39"/>
      <c r="N480" s="35" t="s">
        <v>17</v>
      </c>
      <c r="O480" s="39"/>
      <c r="P480" s="61"/>
      <c r="Q480" s="61"/>
      <c r="R480" s="61"/>
      <c r="S480" s="61"/>
      <c r="T480" s="61"/>
      <c r="U480" s="80"/>
      <c r="V480" s="80"/>
      <c r="W480" s="80"/>
    </row>
    <row r="481">
      <c r="A481" s="34">
        <v>45705.0</v>
      </c>
      <c r="B481" s="168">
        <v>45716.0</v>
      </c>
      <c r="C481" s="35">
        <v>240161.0</v>
      </c>
      <c r="D481" s="35" t="s">
        <v>95</v>
      </c>
      <c r="E481" s="34">
        <v>45566.0</v>
      </c>
      <c r="F481" s="36">
        <f t="shared" si="1"/>
        <v>4</v>
      </c>
      <c r="G481" s="34">
        <v>45692.0</v>
      </c>
      <c r="H481" s="36">
        <f t="shared" si="2"/>
        <v>0</v>
      </c>
      <c r="I481" s="35" t="s">
        <v>49</v>
      </c>
      <c r="J481" s="39"/>
      <c r="K481" s="38"/>
      <c r="L481" s="39"/>
      <c r="M481" s="39"/>
      <c r="N481" s="35" t="s">
        <v>17</v>
      </c>
      <c r="O481" s="39"/>
      <c r="P481" s="61"/>
      <c r="Q481" s="61"/>
      <c r="R481" s="61"/>
      <c r="S481" s="61"/>
      <c r="T481" s="61"/>
      <c r="U481" s="80"/>
      <c r="V481" s="80"/>
      <c r="W481" s="80"/>
    </row>
    <row r="482">
      <c r="A482" s="34">
        <v>45705.0</v>
      </c>
      <c r="B482" s="168">
        <v>45716.0</v>
      </c>
      <c r="C482" s="35">
        <v>53408.0</v>
      </c>
      <c r="D482" s="35" t="s">
        <v>288</v>
      </c>
      <c r="E482" s="34">
        <v>44075.0</v>
      </c>
      <c r="F482" s="36">
        <f t="shared" si="1"/>
        <v>53</v>
      </c>
      <c r="G482" s="37">
        <v>44117.0</v>
      </c>
      <c r="H482" s="36">
        <f t="shared" si="2"/>
        <v>52</v>
      </c>
      <c r="I482" s="35" t="s">
        <v>118</v>
      </c>
      <c r="J482" s="39"/>
      <c r="K482" s="38"/>
      <c r="L482" s="39"/>
      <c r="M482" s="39"/>
      <c r="N482" s="35" t="s">
        <v>17</v>
      </c>
      <c r="O482" s="39"/>
      <c r="P482" s="61"/>
      <c r="Q482" s="61"/>
      <c r="R482" s="61"/>
      <c r="S482" s="61"/>
      <c r="T482" s="61"/>
      <c r="U482" s="80"/>
      <c r="V482" s="80"/>
      <c r="W482" s="80"/>
    </row>
    <row r="483">
      <c r="A483" s="34">
        <v>45705.0</v>
      </c>
      <c r="B483" s="168">
        <v>45716.0</v>
      </c>
      <c r="C483" s="35">
        <v>168882.0</v>
      </c>
      <c r="D483" s="35" t="s">
        <v>98</v>
      </c>
      <c r="E483" s="34">
        <v>45200.0</v>
      </c>
      <c r="F483" s="36">
        <f t="shared" si="1"/>
        <v>16</v>
      </c>
      <c r="G483" s="34">
        <v>45442.0</v>
      </c>
      <c r="H483" s="36">
        <f t="shared" si="2"/>
        <v>8</v>
      </c>
      <c r="I483" s="35" t="s">
        <v>39</v>
      </c>
      <c r="J483" s="39"/>
      <c r="K483" s="38"/>
      <c r="L483" s="39"/>
      <c r="M483" s="39"/>
      <c r="N483" s="35" t="s">
        <v>17</v>
      </c>
      <c r="O483" s="39"/>
      <c r="P483" s="61"/>
      <c r="Q483" s="61"/>
      <c r="R483" s="61"/>
      <c r="S483" s="61"/>
      <c r="T483" s="61"/>
      <c r="U483" s="80"/>
      <c r="V483" s="80"/>
      <c r="W483" s="80"/>
    </row>
    <row r="484">
      <c r="A484" s="34">
        <v>45705.0</v>
      </c>
      <c r="B484" s="168">
        <v>45716.0</v>
      </c>
      <c r="C484" s="35">
        <v>240353.0</v>
      </c>
      <c r="D484" s="35" t="s">
        <v>98</v>
      </c>
      <c r="E484" s="34">
        <v>45474.0</v>
      </c>
      <c r="F484" s="36">
        <f t="shared" si="1"/>
        <v>7</v>
      </c>
      <c r="G484" s="34">
        <v>45684.0</v>
      </c>
      <c r="H484" s="36">
        <f t="shared" si="2"/>
        <v>1</v>
      </c>
      <c r="I484" s="35" t="s">
        <v>39</v>
      </c>
      <c r="J484" s="39"/>
      <c r="K484" s="38"/>
      <c r="L484" s="39"/>
      <c r="M484" s="39"/>
      <c r="N484" s="35" t="s">
        <v>17</v>
      </c>
      <c r="O484" s="39"/>
      <c r="P484" s="61"/>
      <c r="Q484" s="61"/>
      <c r="R484" s="61"/>
      <c r="S484" s="61"/>
      <c r="T484" s="61"/>
      <c r="U484" s="80"/>
      <c r="V484" s="80"/>
      <c r="W484" s="80"/>
    </row>
    <row r="485">
      <c r="A485" s="34">
        <v>45705.0</v>
      </c>
      <c r="B485" s="34">
        <v>45706.0</v>
      </c>
      <c r="C485" s="35">
        <v>233456.0</v>
      </c>
      <c r="D485" s="35" t="s">
        <v>99</v>
      </c>
      <c r="E485" s="34">
        <v>45444.0</v>
      </c>
      <c r="F485" s="36">
        <f t="shared" si="1"/>
        <v>8</v>
      </c>
      <c r="G485" s="34">
        <v>45543.0</v>
      </c>
      <c r="H485" s="36">
        <f t="shared" si="2"/>
        <v>5</v>
      </c>
      <c r="I485" s="35" t="s">
        <v>46</v>
      </c>
      <c r="J485" s="35">
        <v>401.0</v>
      </c>
      <c r="K485" s="48" t="s">
        <v>207</v>
      </c>
      <c r="L485" s="35" t="s">
        <v>54</v>
      </c>
      <c r="M485" s="34">
        <v>45706.0</v>
      </c>
      <c r="N485" s="35" t="s">
        <v>15</v>
      </c>
      <c r="O485" s="39"/>
      <c r="P485" s="61"/>
      <c r="Q485" s="61"/>
      <c r="R485" s="61"/>
      <c r="S485" s="61"/>
      <c r="T485" s="61"/>
      <c r="U485" s="80"/>
      <c r="V485" s="80"/>
      <c r="W485" s="80"/>
    </row>
    <row r="486">
      <c r="A486" s="34">
        <v>45705.0</v>
      </c>
      <c r="B486" s="168">
        <v>45716.0</v>
      </c>
      <c r="C486" s="35">
        <v>223722.0</v>
      </c>
      <c r="D486" s="35" t="s">
        <v>99</v>
      </c>
      <c r="E486" s="34">
        <v>45323.0</v>
      </c>
      <c r="F486" s="36">
        <f t="shared" si="1"/>
        <v>12</v>
      </c>
      <c r="G486" s="34">
        <v>45510.0</v>
      </c>
      <c r="H486" s="36">
        <f t="shared" si="2"/>
        <v>6</v>
      </c>
      <c r="I486" s="35" t="s">
        <v>62</v>
      </c>
      <c r="J486" s="39"/>
      <c r="K486" s="38"/>
      <c r="L486" s="39"/>
      <c r="M486" s="39"/>
      <c r="N486" s="35" t="s">
        <v>17</v>
      </c>
      <c r="O486" s="39"/>
      <c r="P486" s="61"/>
      <c r="Q486" s="61"/>
      <c r="R486" s="61"/>
      <c r="S486" s="61"/>
      <c r="T486" s="61"/>
      <c r="U486" s="80"/>
      <c r="V486" s="80"/>
      <c r="W486" s="80"/>
    </row>
    <row r="487">
      <c r="A487" s="34">
        <v>45705.0</v>
      </c>
      <c r="B487" s="168">
        <v>45716.0</v>
      </c>
      <c r="C487" s="35">
        <v>235263.0</v>
      </c>
      <c r="D487" s="35" t="s">
        <v>99</v>
      </c>
      <c r="E487" s="34">
        <v>45566.0</v>
      </c>
      <c r="F487" s="36">
        <f t="shared" si="1"/>
        <v>4</v>
      </c>
      <c r="G487" s="37">
        <v>45625.0</v>
      </c>
      <c r="H487" s="36">
        <f t="shared" si="2"/>
        <v>2</v>
      </c>
      <c r="I487" s="35" t="s">
        <v>268</v>
      </c>
      <c r="J487" s="39"/>
      <c r="K487" s="38"/>
      <c r="L487" s="39"/>
      <c r="M487" s="39"/>
      <c r="N487" s="35" t="s">
        <v>17</v>
      </c>
      <c r="O487" s="39"/>
      <c r="P487" s="61"/>
      <c r="Q487" s="61"/>
      <c r="R487" s="61"/>
      <c r="S487" s="61"/>
      <c r="T487" s="61"/>
      <c r="U487" s="80"/>
      <c r="V487" s="80"/>
      <c r="W487" s="80"/>
    </row>
    <row r="488">
      <c r="A488" s="34">
        <v>45705.0</v>
      </c>
      <c r="B488" s="168">
        <v>45716.0</v>
      </c>
      <c r="C488" s="35">
        <v>213262.0</v>
      </c>
      <c r="D488" s="35" t="s">
        <v>99</v>
      </c>
      <c r="E488" s="34">
        <v>45383.0</v>
      </c>
      <c r="F488" s="36">
        <f t="shared" si="1"/>
        <v>10</v>
      </c>
      <c r="G488" s="34">
        <v>45419.0</v>
      </c>
      <c r="H488" s="36">
        <f t="shared" si="2"/>
        <v>9</v>
      </c>
      <c r="I488" s="35" t="s">
        <v>439</v>
      </c>
      <c r="J488" s="39"/>
      <c r="K488" s="38"/>
      <c r="L488" s="39"/>
      <c r="M488" s="39"/>
      <c r="N488" s="35" t="s">
        <v>17</v>
      </c>
      <c r="O488" s="39"/>
      <c r="P488" s="61"/>
      <c r="Q488" s="61"/>
      <c r="R488" s="61"/>
      <c r="S488" s="61"/>
      <c r="T488" s="61"/>
      <c r="U488" s="80"/>
      <c r="V488" s="80"/>
      <c r="W488" s="80"/>
    </row>
    <row r="489">
      <c r="A489" s="34">
        <v>45705.0</v>
      </c>
      <c r="B489" s="168">
        <v>45716.0</v>
      </c>
      <c r="C489" s="35">
        <v>187511.0</v>
      </c>
      <c r="D489" s="35" t="s">
        <v>99</v>
      </c>
      <c r="E489" s="34">
        <v>45170.0</v>
      </c>
      <c r="F489" s="36">
        <f t="shared" si="1"/>
        <v>17</v>
      </c>
      <c r="G489" s="34">
        <v>45197.0</v>
      </c>
      <c r="H489" s="36">
        <f t="shared" si="2"/>
        <v>17</v>
      </c>
      <c r="I489" s="35" t="s">
        <v>39</v>
      </c>
      <c r="J489" s="39"/>
      <c r="K489" s="38"/>
      <c r="L489" s="39"/>
      <c r="M489" s="39"/>
      <c r="N489" s="35" t="s">
        <v>17</v>
      </c>
      <c r="O489" s="39"/>
      <c r="P489" s="61"/>
      <c r="Q489" s="61"/>
      <c r="R489" s="61"/>
      <c r="S489" s="61"/>
      <c r="T489" s="61"/>
      <c r="U489" s="80"/>
      <c r="V489" s="80"/>
      <c r="W489" s="80"/>
    </row>
    <row r="490">
      <c r="A490" s="34">
        <v>45705.0</v>
      </c>
      <c r="B490" s="168">
        <v>45716.0</v>
      </c>
      <c r="C490" s="35">
        <v>186347.0</v>
      </c>
      <c r="D490" s="35" t="s">
        <v>99</v>
      </c>
      <c r="E490" s="34">
        <v>45170.0</v>
      </c>
      <c r="F490" s="36">
        <f t="shared" si="1"/>
        <v>17</v>
      </c>
      <c r="G490" s="34">
        <v>45188.0</v>
      </c>
      <c r="H490" s="36">
        <f t="shared" si="2"/>
        <v>17</v>
      </c>
      <c r="I490" s="35" t="s">
        <v>49</v>
      </c>
      <c r="J490" s="39"/>
      <c r="K490" s="38"/>
      <c r="L490" s="39"/>
      <c r="M490" s="39"/>
      <c r="N490" s="35" t="s">
        <v>17</v>
      </c>
      <c r="O490" s="39"/>
      <c r="P490" s="61"/>
      <c r="Q490" s="61"/>
      <c r="R490" s="61"/>
      <c r="S490" s="61"/>
      <c r="T490" s="61"/>
      <c r="U490" s="80"/>
      <c r="V490" s="80"/>
      <c r="W490" s="80"/>
    </row>
    <row r="491">
      <c r="A491" s="34">
        <v>45705.0</v>
      </c>
      <c r="B491" s="168">
        <v>45716.0</v>
      </c>
      <c r="C491" s="35">
        <v>236519.0</v>
      </c>
      <c r="D491" s="35" t="s">
        <v>99</v>
      </c>
      <c r="E491" s="34">
        <v>45597.0</v>
      </c>
      <c r="F491" s="36">
        <f t="shared" si="1"/>
        <v>3</v>
      </c>
      <c r="G491" s="37">
        <v>45636.0</v>
      </c>
      <c r="H491" s="36">
        <f t="shared" si="2"/>
        <v>2</v>
      </c>
      <c r="I491" s="35" t="s">
        <v>39</v>
      </c>
      <c r="J491" s="39"/>
      <c r="K491" s="38"/>
      <c r="L491" s="39"/>
      <c r="M491" s="39"/>
      <c r="N491" s="35" t="s">
        <v>17</v>
      </c>
      <c r="O491" s="39"/>
      <c r="P491" s="61"/>
      <c r="Q491" s="61"/>
      <c r="R491" s="61"/>
      <c r="S491" s="61"/>
      <c r="T491" s="61"/>
      <c r="U491" s="80"/>
      <c r="V491" s="80"/>
      <c r="W491" s="80"/>
    </row>
    <row r="492">
      <c r="A492" s="34">
        <v>45705.0</v>
      </c>
      <c r="B492" s="168">
        <v>45716.0</v>
      </c>
      <c r="C492" s="35">
        <v>239206.0</v>
      </c>
      <c r="D492" s="35" t="s">
        <v>99</v>
      </c>
      <c r="E492" s="34">
        <v>45658.0</v>
      </c>
      <c r="F492" s="36">
        <f t="shared" si="1"/>
        <v>1</v>
      </c>
      <c r="G492" s="34">
        <v>45671.0</v>
      </c>
      <c r="H492" s="36">
        <f t="shared" si="2"/>
        <v>1</v>
      </c>
      <c r="I492" s="35" t="s">
        <v>268</v>
      </c>
      <c r="J492" s="39"/>
      <c r="K492" s="38"/>
      <c r="L492" s="39"/>
      <c r="M492" s="39"/>
      <c r="N492" s="35" t="s">
        <v>17</v>
      </c>
      <c r="O492" s="39"/>
      <c r="P492" s="61"/>
      <c r="Q492" s="61"/>
      <c r="R492" s="61"/>
      <c r="S492" s="61"/>
      <c r="T492" s="61"/>
      <c r="U492" s="80"/>
      <c r="V492" s="80"/>
      <c r="W492" s="80"/>
    </row>
    <row r="493">
      <c r="A493" s="34">
        <v>45705.0</v>
      </c>
      <c r="B493" s="168">
        <v>45716.0</v>
      </c>
      <c r="C493" s="35">
        <v>239396.0</v>
      </c>
      <c r="D493" s="35" t="s">
        <v>99</v>
      </c>
      <c r="E493" s="34">
        <v>45566.0</v>
      </c>
      <c r="F493" s="36">
        <f t="shared" si="1"/>
        <v>4</v>
      </c>
      <c r="G493" s="34">
        <v>45695.0</v>
      </c>
      <c r="H493" s="36">
        <f t="shared" si="2"/>
        <v>0</v>
      </c>
      <c r="I493" s="35" t="s">
        <v>62</v>
      </c>
      <c r="J493" s="39"/>
      <c r="K493" s="38"/>
      <c r="L493" s="39"/>
      <c r="M493" s="39"/>
      <c r="N493" s="35" t="s">
        <v>17</v>
      </c>
      <c r="O493" s="39"/>
      <c r="P493" s="61"/>
      <c r="Q493" s="61"/>
      <c r="R493" s="61"/>
      <c r="S493" s="61"/>
      <c r="T493" s="61"/>
      <c r="U493" s="80"/>
      <c r="V493" s="80"/>
      <c r="W493" s="80"/>
    </row>
    <row r="494">
      <c r="A494" s="34">
        <v>45705.0</v>
      </c>
      <c r="B494" s="168">
        <v>45716.0</v>
      </c>
      <c r="C494" s="35">
        <v>176074.0</v>
      </c>
      <c r="D494" s="35" t="s">
        <v>102</v>
      </c>
      <c r="E494" s="34">
        <v>44986.0</v>
      </c>
      <c r="F494" s="36">
        <f t="shared" si="1"/>
        <v>23</v>
      </c>
      <c r="G494" s="34">
        <v>45103.0</v>
      </c>
      <c r="H494" s="36">
        <f t="shared" si="2"/>
        <v>20</v>
      </c>
      <c r="I494" s="35" t="s">
        <v>49</v>
      </c>
      <c r="J494" s="39"/>
      <c r="K494" s="38"/>
      <c r="L494" s="35" t="s">
        <v>68</v>
      </c>
      <c r="M494" s="34">
        <v>45708.0</v>
      </c>
      <c r="N494" s="35" t="s">
        <v>17</v>
      </c>
      <c r="O494" s="39"/>
      <c r="P494" s="61"/>
      <c r="Q494" s="61"/>
      <c r="R494" s="61"/>
      <c r="S494" s="61"/>
      <c r="T494" s="61"/>
      <c r="U494" s="80"/>
      <c r="V494" s="80"/>
      <c r="W494" s="80"/>
    </row>
    <row r="495">
      <c r="A495" s="34">
        <v>45705.0</v>
      </c>
      <c r="B495" s="34">
        <v>45709.0</v>
      </c>
      <c r="C495" s="35">
        <v>228591.0</v>
      </c>
      <c r="D495" s="35" t="s">
        <v>102</v>
      </c>
      <c r="E495" s="34">
        <v>45536.0</v>
      </c>
      <c r="F495" s="36">
        <f t="shared" si="1"/>
        <v>5</v>
      </c>
      <c r="G495" s="34">
        <v>45558.0</v>
      </c>
      <c r="H495" s="36">
        <f t="shared" si="2"/>
        <v>5</v>
      </c>
      <c r="I495" s="35" t="s">
        <v>62</v>
      </c>
      <c r="J495" s="35">
        <v>102.0</v>
      </c>
      <c r="K495" s="48">
        <v>3000.0</v>
      </c>
      <c r="L495" s="39"/>
      <c r="M495" s="34">
        <v>45709.0</v>
      </c>
      <c r="N495" s="35" t="s">
        <v>15</v>
      </c>
      <c r="O495" s="35" t="s">
        <v>1032</v>
      </c>
      <c r="P495" s="61"/>
      <c r="Q495" s="61"/>
      <c r="R495" s="61"/>
      <c r="S495" s="61"/>
      <c r="T495" s="61"/>
      <c r="U495" s="80"/>
      <c r="V495" s="80"/>
      <c r="W495" s="80"/>
    </row>
    <row r="496">
      <c r="A496" s="34">
        <v>45705.0</v>
      </c>
      <c r="B496" s="168">
        <v>45716.0</v>
      </c>
      <c r="C496" s="35">
        <v>236471.0</v>
      </c>
      <c r="D496" s="35" t="s">
        <v>102</v>
      </c>
      <c r="E496" s="34">
        <v>45597.0</v>
      </c>
      <c r="F496" s="36">
        <f t="shared" si="1"/>
        <v>3</v>
      </c>
      <c r="G496" s="37">
        <v>45647.0</v>
      </c>
      <c r="H496" s="36">
        <f t="shared" si="2"/>
        <v>2</v>
      </c>
      <c r="I496" s="35" t="s">
        <v>49</v>
      </c>
      <c r="J496" s="39"/>
      <c r="K496" s="38"/>
      <c r="L496" s="39"/>
      <c r="M496" s="39"/>
      <c r="N496" s="35" t="s">
        <v>17</v>
      </c>
      <c r="O496" s="39"/>
      <c r="P496" s="61"/>
      <c r="Q496" s="61"/>
      <c r="R496" s="61"/>
      <c r="S496" s="61"/>
      <c r="T496" s="61"/>
      <c r="U496" s="80"/>
      <c r="V496" s="80"/>
      <c r="W496" s="80"/>
    </row>
    <row r="497">
      <c r="A497" s="34">
        <v>45705.0</v>
      </c>
      <c r="B497" s="168">
        <v>45716.0</v>
      </c>
      <c r="C497" s="35">
        <v>231644.0</v>
      </c>
      <c r="D497" s="35" t="s">
        <v>102</v>
      </c>
      <c r="E497" s="34">
        <v>45566.0</v>
      </c>
      <c r="F497" s="36">
        <f t="shared" si="1"/>
        <v>4</v>
      </c>
      <c r="G497" s="37">
        <v>45586.0</v>
      </c>
      <c r="H497" s="36">
        <f t="shared" si="2"/>
        <v>4</v>
      </c>
      <c r="I497" s="35" t="s">
        <v>39</v>
      </c>
      <c r="J497" s="39"/>
      <c r="K497" s="38"/>
      <c r="L497" s="39"/>
      <c r="M497" s="39"/>
      <c r="N497" s="35" t="s">
        <v>17</v>
      </c>
      <c r="O497" s="39"/>
      <c r="P497" s="61"/>
      <c r="Q497" s="61"/>
      <c r="R497" s="61"/>
      <c r="S497" s="61"/>
      <c r="T497" s="61"/>
      <c r="U497" s="80"/>
      <c r="V497" s="80"/>
      <c r="W497" s="80"/>
    </row>
    <row r="498">
      <c r="A498" s="34">
        <v>45705.0</v>
      </c>
      <c r="B498" s="168">
        <v>45716.0</v>
      </c>
      <c r="C498" s="35">
        <v>111326.0</v>
      </c>
      <c r="D498" s="35" t="s">
        <v>102</v>
      </c>
      <c r="E498" s="34">
        <v>44228.0</v>
      </c>
      <c r="F498" s="36">
        <f t="shared" si="1"/>
        <v>48</v>
      </c>
      <c r="G498" s="34">
        <v>44569.0</v>
      </c>
      <c r="H498" s="36">
        <f t="shared" si="2"/>
        <v>37</v>
      </c>
      <c r="I498" s="35" t="s">
        <v>39</v>
      </c>
      <c r="J498" s="39"/>
      <c r="K498" s="38"/>
      <c r="L498" s="39"/>
      <c r="M498" s="39"/>
      <c r="N498" s="35" t="s">
        <v>17</v>
      </c>
      <c r="O498" s="39"/>
      <c r="P498" s="61"/>
      <c r="Q498" s="61"/>
      <c r="R498" s="61"/>
      <c r="S498" s="61"/>
      <c r="T498" s="61"/>
      <c r="U498" s="80"/>
      <c r="V498" s="80"/>
      <c r="W498" s="80"/>
    </row>
    <row r="499">
      <c r="A499" s="34">
        <v>45705.0</v>
      </c>
      <c r="B499" s="168">
        <v>45716.0</v>
      </c>
      <c r="C499" s="35">
        <v>240039.0</v>
      </c>
      <c r="D499" s="35" t="s">
        <v>102</v>
      </c>
      <c r="E499" s="34">
        <v>45597.0</v>
      </c>
      <c r="F499" s="36">
        <f t="shared" si="1"/>
        <v>3</v>
      </c>
      <c r="G499" s="34">
        <v>45677.0</v>
      </c>
      <c r="H499" s="36">
        <f t="shared" si="2"/>
        <v>1</v>
      </c>
      <c r="I499" s="35" t="s">
        <v>62</v>
      </c>
      <c r="J499" s="39"/>
      <c r="K499" s="38"/>
      <c r="L499" s="39"/>
      <c r="M499" s="39"/>
      <c r="N499" s="35" t="s">
        <v>17</v>
      </c>
      <c r="O499" s="39"/>
      <c r="P499" s="61"/>
      <c r="Q499" s="61"/>
      <c r="R499" s="61"/>
      <c r="S499" s="61"/>
      <c r="T499" s="61"/>
      <c r="U499" s="80"/>
      <c r="V499" s="80"/>
      <c r="W499" s="80"/>
    </row>
    <row r="500">
      <c r="A500" s="34">
        <v>45705.0</v>
      </c>
      <c r="B500" s="168">
        <v>45716.0</v>
      </c>
      <c r="C500" s="35">
        <v>230217.0</v>
      </c>
      <c r="D500" s="35" t="s">
        <v>102</v>
      </c>
      <c r="E500" s="34">
        <v>45505.0</v>
      </c>
      <c r="F500" s="36">
        <f t="shared" si="1"/>
        <v>6</v>
      </c>
      <c r="G500" s="34">
        <v>45572.0</v>
      </c>
      <c r="H500" s="36">
        <f t="shared" si="2"/>
        <v>4</v>
      </c>
      <c r="I500" s="35" t="s">
        <v>62</v>
      </c>
      <c r="J500" s="39"/>
      <c r="K500" s="38"/>
      <c r="L500" s="39"/>
      <c r="M500" s="39"/>
      <c r="N500" s="35" t="s">
        <v>17</v>
      </c>
      <c r="O500" s="39"/>
      <c r="P500" s="61"/>
      <c r="Q500" s="61"/>
      <c r="R500" s="61"/>
      <c r="S500" s="61"/>
      <c r="T500" s="61"/>
      <c r="U500" s="80"/>
      <c r="V500" s="80"/>
      <c r="W500" s="80"/>
    </row>
    <row r="501">
      <c r="A501" s="171">
        <v>45671.0</v>
      </c>
      <c r="B501" s="168">
        <v>45716.0</v>
      </c>
      <c r="C501" s="35">
        <v>179824.0</v>
      </c>
      <c r="D501" s="35" t="s">
        <v>102</v>
      </c>
      <c r="E501" s="34">
        <v>45078.0</v>
      </c>
      <c r="F501" s="36">
        <f t="shared" si="1"/>
        <v>20</v>
      </c>
      <c r="G501" s="37">
        <v>45247.0</v>
      </c>
      <c r="H501" s="36">
        <f t="shared" si="2"/>
        <v>15</v>
      </c>
      <c r="I501" s="35" t="s">
        <v>62</v>
      </c>
      <c r="J501" s="39"/>
      <c r="K501" s="38"/>
      <c r="L501" s="39"/>
      <c r="M501" s="39"/>
      <c r="N501" s="35" t="s">
        <v>18</v>
      </c>
      <c r="O501" s="39"/>
      <c r="P501" s="61"/>
      <c r="Q501" s="61"/>
      <c r="R501" s="61"/>
      <c r="S501" s="61"/>
      <c r="T501" s="61"/>
      <c r="U501" s="80"/>
      <c r="V501" s="80"/>
      <c r="W501" s="80"/>
    </row>
    <row r="502">
      <c r="A502" s="34">
        <v>45705.0</v>
      </c>
      <c r="B502" s="168">
        <v>45716.0</v>
      </c>
      <c r="C502" s="35">
        <v>226186.0</v>
      </c>
      <c r="D502" s="35" t="s">
        <v>102</v>
      </c>
      <c r="E502" s="34">
        <v>45505.0</v>
      </c>
      <c r="F502" s="36">
        <f t="shared" si="1"/>
        <v>6</v>
      </c>
      <c r="G502" s="34">
        <v>45532.0</v>
      </c>
      <c r="H502" s="36">
        <f t="shared" si="2"/>
        <v>6</v>
      </c>
      <c r="I502" s="35" t="s">
        <v>49</v>
      </c>
      <c r="J502" s="39"/>
      <c r="K502" s="38"/>
      <c r="L502" s="39"/>
      <c r="M502" s="39"/>
      <c r="N502" s="35" t="s">
        <v>17</v>
      </c>
      <c r="O502" s="39"/>
      <c r="P502" s="61"/>
      <c r="Q502" s="61"/>
      <c r="R502" s="61"/>
      <c r="S502" s="61"/>
      <c r="T502" s="61"/>
      <c r="U502" s="80"/>
      <c r="V502" s="80"/>
      <c r="W502" s="80"/>
    </row>
    <row r="503">
      <c r="A503" s="34">
        <v>45705.0</v>
      </c>
      <c r="B503" s="168">
        <v>45716.0</v>
      </c>
      <c r="C503" s="35">
        <v>228678.0</v>
      </c>
      <c r="D503" s="35" t="s">
        <v>102</v>
      </c>
      <c r="E503" s="34">
        <v>45536.0</v>
      </c>
      <c r="F503" s="36">
        <f t="shared" si="1"/>
        <v>5</v>
      </c>
      <c r="G503" s="34">
        <v>45562.0</v>
      </c>
      <c r="H503" s="36">
        <f t="shared" si="2"/>
        <v>5</v>
      </c>
      <c r="I503" s="35" t="s">
        <v>49</v>
      </c>
      <c r="J503" s="39"/>
      <c r="K503" s="38"/>
      <c r="L503" s="39"/>
      <c r="M503" s="39"/>
      <c r="N503" s="35" t="s">
        <v>17</v>
      </c>
      <c r="O503" s="39"/>
      <c r="P503" s="61"/>
      <c r="Q503" s="61"/>
      <c r="R503" s="61"/>
      <c r="S503" s="61"/>
      <c r="T503" s="61"/>
      <c r="U503" s="80"/>
      <c r="V503" s="80"/>
      <c r="W503" s="80"/>
    </row>
    <row r="504">
      <c r="A504" s="34">
        <v>45705.0</v>
      </c>
      <c r="B504" s="168">
        <v>45716.0</v>
      </c>
      <c r="C504" s="35">
        <v>228596.0</v>
      </c>
      <c r="D504" s="35" t="s">
        <v>102</v>
      </c>
      <c r="E504" s="34">
        <v>45536.0</v>
      </c>
      <c r="F504" s="36">
        <f t="shared" si="1"/>
        <v>5</v>
      </c>
      <c r="G504" s="37">
        <v>45575.0</v>
      </c>
      <c r="H504" s="36">
        <f t="shared" si="2"/>
        <v>4</v>
      </c>
      <c r="I504" s="35" t="s">
        <v>62</v>
      </c>
      <c r="J504" s="39"/>
      <c r="K504" s="38"/>
      <c r="L504" s="39"/>
      <c r="M504" s="39"/>
      <c r="N504" s="35" t="s">
        <v>17</v>
      </c>
      <c r="O504" s="39"/>
      <c r="P504" s="61"/>
      <c r="Q504" s="61"/>
      <c r="R504" s="61"/>
      <c r="S504" s="61"/>
      <c r="T504" s="61"/>
      <c r="U504" s="80"/>
      <c r="V504" s="80"/>
      <c r="W504" s="80"/>
    </row>
    <row r="505">
      <c r="A505" s="34">
        <v>45705.0</v>
      </c>
      <c r="B505" s="168">
        <v>45716.0</v>
      </c>
      <c r="C505" s="35">
        <v>234623.0</v>
      </c>
      <c r="D505" s="35" t="s">
        <v>102</v>
      </c>
      <c r="E505" s="34">
        <v>45597.0</v>
      </c>
      <c r="F505" s="36">
        <f t="shared" si="1"/>
        <v>3</v>
      </c>
      <c r="G505" s="37">
        <v>45623.0</v>
      </c>
      <c r="H505" s="36">
        <f t="shared" si="2"/>
        <v>3</v>
      </c>
      <c r="I505" s="35" t="s">
        <v>39</v>
      </c>
      <c r="J505" s="39"/>
      <c r="K505" s="38"/>
      <c r="L505" s="39"/>
      <c r="M505" s="39"/>
      <c r="N505" s="35" t="s">
        <v>17</v>
      </c>
      <c r="O505" s="39"/>
      <c r="P505" s="61"/>
      <c r="Q505" s="61"/>
      <c r="R505" s="61"/>
      <c r="S505" s="61"/>
      <c r="T505" s="61"/>
      <c r="U505" s="80"/>
      <c r="V505" s="80"/>
      <c r="W505" s="80"/>
    </row>
    <row r="506">
      <c r="A506" s="34">
        <v>45705.0</v>
      </c>
      <c r="B506" s="168">
        <v>45716.0</v>
      </c>
      <c r="C506" s="35">
        <v>215516.0</v>
      </c>
      <c r="D506" s="35" t="s">
        <v>102</v>
      </c>
      <c r="E506" s="34">
        <v>45413.0</v>
      </c>
      <c r="F506" s="36">
        <f t="shared" si="1"/>
        <v>9</v>
      </c>
      <c r="G506" s="34">
        <v>45450.0</v>
      </c>
      <c r="H506" s="36">
        <f t="shared" si="2"/>
        <v>8</v>
      </c>
      <c r="I506" s="35" t="s">
        <v>62</v>
      </c>
      <c r="J506" s="39"/>
      <c r="K506" s="38"/>
      <c r="L506" s="39"/>
      <c r="M506" s="39"/>
      <c r="N506" s="35" t="s">
        <v>17</v>
      </c>
      <c r="O506" s="39"/>
      <c r="P506" s="61"/>
      <c r="Q506" s="61"/>
      <c r="R506" s="61"/>
      <c r="S506" s="61"/>
      <c r="T506" s="61"/>
      <c r="U506" s="80"/>
      <c r="V506" s="80"/>
      <c r="W506" s="80"/>
    </row>
    <row r="507">
      <c r="A507" s="34">
        <v>45705.0</v>
      </c>
      <c r="B507" s="168">
        <v>45716.0</v>
      </c>
      <c r="C507" s="35">
        <v>221911.0</v>
      </c>
      <c r="D507" s="35" t="s">
        <v>102</v>
      </c>
      <c r="E507" s="34">
        <v>45474.0</v>
      </c>
      <c r="F507" s="36">
        <f t="shared" si="1"/>
        <v>7</v>
      </c>
      <c r="G507" s="34">
        <v>45495.0</v>
      </c>
      <c r="H507" s="36">
        <f t="shared" si="2"/>
        <v>7</v>
      </c>
      <c r="I507" s="35" t="s">
        <v>39</v>
      </c>
      <c r="J507" s="39"/>
      <c r="K507" s="38"/>
      <c r="L507" s="39"/>
      <c r="M507" s="39"/>
      <c r="N507" s="35" t="s">
        <v>17</v>
      </c>
      <c r="O507" s="39"/>
      <c r="P507" s="61"/>
      <c r="Q507" s="61"/>
      <c r="R507" s="61"/>
      <c r="S507" s="61"/>
      <c r="T507" s="61"/>
      <c r="U507" s="80"/>
      <c r="V507" s="80"/>
      <c r="W507" s="80"/>
    </row>
    <row r="508">
      <c r="A508" s="34">
        <v>45705.0</v>
      </c>
      <c r="B508" s="168">
        <v>45716.0</v>
      </c>
      <c r="C508" s="35">
        <v>235649.0</v>
      </c>
      <c r="D508" s="35" t="s">
        <v>102</v>
      </c>
      <c r="E508" s="34">
        <v>45597.0</v>
      </c>
      <c r="F508" s="36">
        <f t="shared" si="1"/>
        <v>3</v>
      </c>
      <c r="G508" s="37">
        <v>45642.0</v>
      </c>
      <c r="H508" s="36">
        <f t="shared" si="2"/>
        <v>2</v>
      </c>
      <c r="I508" s="35" t="s">
        <v>49</v>
      </c>
      <c r="J508" s="39"/>
      <c r="K508" s="38"/>
      <c r="L508" s="39"/>
      <c r="M508" s="39"/>
      <c r="N508" s="35" t="s">
        <v>17</v>
      </c>
      <c r="O508" s="39"/>
      <c r="P508" s="61"/>
      <c r="Q508" s="61"/>
      <c r="R508" s="61"/>
      <c r="S508" s="61"/>
      <c r="T508" s="61"/>
      <c r="U508" s="80"/>
      <c r="V508" s="80"/>
      <c r="W508" s="80"/>
    </row>
    <row r="509">
      <c r="A509" s="34">
        <v>45705.0</v>
      </c>
      <c r="B509" s="168">
        <v>45716.0</v>
      </c>
      <c r="C509" s="35">
        <v>239989.0</v>
      </c>
      <c r="D509" s="35" t="s">
        <v>102</v>
      </c>
      <c r="E509" s="34">
        <v>45627.0</v>
      </c>
      <c r="F509" s="36">
        <f t="shared" si="1"/>
        <v>2</v>
      </c>
      <c r="G509" s="34">
        <v>45677.0</v>
      </c>
      <c r="H509" s="36">
        <f t="shared" si="2"/>
        <v>1</v>
      </c>
      <c r="I509" s="35" t="s">
        <v>49</v>
      </c>
      <c r="J509" s="39"/>
      <c r="K509" s="38"/>
      <c r="L509" s="39"/>
      <c r="M509" s="39"/>
      <c r="N509" s="35" t="s">
        <v>17</v>
      </c>
      <c r="O509" s="39"/>
      <c r="P509" s="61"/>
      <c r="Q509" s="61"/>
      <c r="R509" s="61"/>
      <c r="S509" s="61"/>
      <c r="T509" s="61"/>
      <c r="U509" s="80"/>
      <c r="V509" s="80"/>
      <c r="W509" s="80"/>
    </row>
    <row r="510">
      <c r="A510" s="34">
        <v>45705.0</v>
      </c>
      <c r="B510" s="168">
        <v>45716.0</v>
      </c>
      <c r="C510" s="35">
        <v>241149.0</v>
      </c>
      <c r="D510" s="35" t="s">
        <v>102</v>
      </c>
      <c r="E510" s="34">
        <v>45566.0</v>
      </c>
      <c r="F510" s="36">
        <f t="shared" si="1"/>
        <v>4</v>
      </c>
      <c r="G510" s="34">
        <v>45686.0</v>
      </c>
      <c r="H510" s="36">
        <f t="shared" si="2"/>
        <v>0</v>
      </c>
      <c r="I510" s="35" t="s">
        <v>39</v>
      </c>
      <c r="J510" s="39"/>
      <c r="K510" s="38"/>
      <c r="L510" s="39"/>
      <c r="M510" s="39"/>
      <c r="N510" s="35" t="s">
        <v>17</v>
      </c>
      <c r="O510" s="39"/>
      <c r="P510" s="61"/>
      <c r="Q510" s="61"/>
      <c r="R510" s="61"/>
      <c r="S510" s="61"/>
      <c r="T510" s="61"/>
      <c r="U510" s="80"/>
      <c r="V510" s="80"/>
      <c r="W510" s="80"/>
    </row>
    <row r="511">
      <c r="A511" s="34">
        <v>45705.0</v>
      </c>
      <c r="B511" s="168">
        <v>45716.0</v>
      </c>
      <c r="C511" s="35">
        <v>80142.0</v>
      </c>
      <c r="D511" s="35" t="s">
        <v>105</v>
      </c>
      <c r="E511" s="34">
        <v>44228.0</v>
      </c>
      <c r="F511" s="36">
        <f t="shared" si="1"/>
        <v>48</v>
      </c>
      <c r="G511" s="34">
        <v>44274.0</v>
      </c>
      <c r="H511" s="36">
        <f t="shared" si="2"/>
        <v>47</v>
      </c>
      <c r="I511" s="35" t="s">
        <v>62</v>
      </c>
      <c r="J511" s="39"/>
      <c r="K511" s="38"/>
      <c r="L511" s="39"/>
      <c r="M511" s="39"/>
      <c r="N511" s="35" t="s">
        <v>17</v>
      </c>
      <c r="O511" s="39"/>
      <c r="P511" s="61"/>
      <c r="Q511" s="61"/>
      <c r="R511" s="61"/>
      <c r="S511" s="61"/>
      <c r="T511" s="61"/>
      <c r="U511" s="80"/>
      <c r="V511" s="80"/>
      <c r="W511" s="80"/>
    </row>
    <row r="512">
      <c r="A512" s="34">
        <v>45705.0</v>
      </c>
      <c r="B512" s="168">
        <v>45716.0</v>
      </c>
      <c r="C512" s="35">
        <v>61828.0</v>
      </c>
      <c r="D512" s="35" t="s">
        <v>105</v>
      </c>
      <c r="E512" s="34">
        <v>43952.0</v>
      </c>
      <c r="F512" s="36">
        <f t="shared" si="1"/>
        <v>57</v>
      </c>
      <c r="G512" s="34">
        <v>44063.0</v>
      </c>
      <c r="H512" s="36">
        <f t="shared" si="2"/>
        <v>54</v>
      </c>
      <c r="I512" s="35" t="s">
        <v>43</v>
      </c>
      <c r="J512" s="39"/>
      <c r="K512" s="38"/>
      <c r="L512" s="39"/>
      <c r="M512" s="39"/>
      <c r="N512" s="35" t="s">
        <v>17</v>
      </c>
      <c r="O512" s="39"/>
      <c r="P512" s="61"/>
      <c r="Q512" s="61"/>
      <c r="R512" s="61"/>
      <c r="S512" s="61"/>
      <c r="T512" s="61"/>
      <c r="U512" s="80"/>
      <c r="V512" s="80"/>
      <c r="W512" s="80"/>
    </row>
    <row r="513">
      <c r="A513" s="34">
        <v>45705.0</v>
      </c>
      <c r="B513" s="168">
        <v>45716.0</v>
      </c>
      <c r="C513" s="35">
        <v>191813.0</v>
      </c>
      <c r="D513" s="35" t="s">
        <v>173</v>
      </c>
      <c r="E513" s="34">
        <v>45200.0</v>
      </c>
      <c r="F513" s="36">
        <f t="shared" si="1"/>
        <v>16</v>
      </c>
      <c r="G513" s="37">
        <v>45625.0</v>
      </c>
      <c r="H513" s="36">
        <f t="shared" si="2"/>
        <v>2</v>
      </c>
      <c r="I513" s="35" t="s">
        <v>268</v>
      </c>
      <c r="J513" s="39"/>
      <c r="K513" s="38"/>
      <c r="L513" s="39"/>
      <c r="M513" s="39"/>
      <c r="N513" s="35" t="s">
        <v>17</v>
      </c>
      <c r="O513" s="39"/>
      <c r="P513" s="61"/>
      <c r="Q513" s="61"/>
      <c r="R513" s="61"/>
      <c r="S513" s="61"/>
      <c r="T513" s="61"/>
      <c r="U513" s="80"/>
      <c r="V513" s="80"/>
      <c r="W513" s="80"/>
    </row>
    <row r="514">
      <c r="A514" s="34">
        <v>45705.0</v>
      </c>
      <c r="B514" s="168">
        <v>45716.0</v>
      </c>
      <c r="C514" s="35">
        <v>211033.0</v>
      </c>
      <c r="D514" s="35" t="s">
        <v>173</v>
      </c>
      <c r="E514" s="34">
        <v>44531.0</v>
      </c>
      <c r="F514" s="36">
        <f t="shared" si="1"/>
        <v>38</v>
      </c>
      <c r="G514" s="34">
        <v>45400.0</v>
      </c>
      <c r="H514" s="36">
        <f t="shared" si="2"/>
        <v>10</v>
      </c>
      <c r="I514" s="35" t="s">
        <v>43</v>
      </c>
      <c r="J514" s="39"/>
      <c r="K514" s="38"/>
      <c r="L514" s="39"/>
      <c r="M514" s="39"/>
      <c r="N514" s="35" t="s">
        <v>17</v>
      </c>
      <c r="O514" s="39"/>
      <c r="P514" s="61"/>
      <c r="Q514" s="61"/>
      <c r="R514" s="61"/>
      <c r="S514" s="61"/>
      <c r="T514" s="61"/>
      <c r="U514" s="80"/>
      <c r="V514" s="80"/>
      <c r="W514" s="80"/>
    </row>
    <row r="515">
      <c r="A515" s="34">
        <v>45705.0</v>
      </c>
      <c r="B515" s="168">
        <v>45716.0</v>
      </c>
      <c r="C515" s="35">
        <v>221778.0</v>
      </c>
      <c r="D515" s="35" t="s">
        <v>173</v>
      </c>
      <c r="E515" s="34">
        <v>45474.0</v>
      </c>
      <c r="F515" s="36">
        <f t="shared" si="1"/>
        <v>7</v>
      </c>
      <c r="G515" s="34">
        <v>45490.0</v>
      </c>
      <c r="H515" s="36">
        <f t="shared" si="2"/>
        <v>7</v>
      </c>
      <c r="I515" s="35" t="s">
        <v>49</v>
      </c>
      <c r="J515" s="39"/>
      <c r="K515" s="38"/>
      <c r="L515" s="39"/>
      <c r="M515" s="39"/>
      <c r="N515" s="35" t="s">
        <v>17</v>
      </c>
      <c r="O515" s="39"/>
      <c r="P515" s="61"/>
      <c r="Q515" s="61"/>
      <c r="R515" s="61"/>
      <c r="S515" s="61"/>
      <c r="T515" s="61"/>
      <c r="U515" s="80"/>
      <c r="V515" s="80"/>
      <c r="W515" s="80"/>
    </row>
    <row r="516">
      <c r="A516" s="34">
        <v>45705.0</v>
      </c>
      <c r="B516" s="168">
        <v>45716.0</v>
      </c>
      <c r="C516" s="35">
        <v>231651.0</v>
      </c>
      <c r="D516" s="35" t="s">
        <v>173</v>
      </c>
      <c r="E516" s="34">
        <v>45536.0</v>
      </c>
      <c r="F516" s="36">
        <f t="shared" si="1"/>
        <v>5</v>
      </c>
      <c r="G516" s="37">
        <v>45583.0</v>
      </c>
      <c r="H516" s="36">
        <f t="shared" si="2"/>
        <v>4</v>
      </c>
      <c r="I516" s="35" t="s">
        <v>49</v>
      </c>
      <c r="J516" s="39"/>
      <c r="K516" s="38"/>
      <c r="L516" s="39"/>
      <c r="M516" s="39"/>
      <c r="N516" s="35" t="s">
        <v>17</v>
      </c>
      <c r="O516" s="39"/>
      <c r="P516" s="61"/>
      <c r="Q516" s="61"/>
      <c r="R516" s="61"/>
      <c r="S516" s="61"/>
      <c r="T516" s="61"/>
      <c r="U516" s="80"/>
      <c r="V516" s="80"/>
      <c r="W516" s="80"/>
    </row>
    <row r="517">
      <c r="A517" s="34">
        <v>45705.0</v>
      </c>
      <c r="B517" s="168">
        <v>45716.0</v>
      </c>
      <c r="C517" s="35">
        <v>239636.0</v>
      </c>
      <c r="D517" s="35" t="s">
        <v>173</v>
      </c>
      <c r="E517" s="34">
        <v>45566.0</v>
      </c>
      <c r="F517" s="36">
        <f t="shared" si="1"/>
        <v>4</v>
      </c>
      <c r="G517" s="34">
        <v>45673.0</v>
      </c>
      <c r="H517" s="36">
        <f t="shared" si="2"/>
        <v>1</v>
      </c>
      <c r="I517" s="35" t="s">
        <v>62</v>
      </c>
      <c r="J517" s="39"/>
      <c r="K517" s="38"/>
      <c r="L517" s="39"/>
      <c r="M517" s="39"/>
      <c r="N517" s="35" t="s">
        <v>17</v>
      </c>
      <c r="O517" s="39"/>
      <c r="P517" s="61"/>
      <c r="Q517" s="61"/>
      <c r="R517" s="61"/>
      <c r="S517" s="61"/>
      <c r="T517" s="61"/>
      <c r="U517" s="80"/>
      <c r="V517" s="80"/>
      <c r="W517" s="80"/>
    </row>
    <row r="518">
      <c r="A518" s="34">
        <v>45705.0</v>
      </c>
      <c r="B518" s="168">
        <v>45716.0</v>
      </c>
      <c r="C518" s="35">
        <v>232877.0</v>
      </c>
      <c r="D518" s="35" t="s">
        <v>173</v>
      </c>
      <c r="E518" s="34">
        <v>45505.0</v>
      </c>
      <c r="F518" s="36">
        <f t="shared" si="1"/>
        <v>6</v>
      </c>
      <c r="G518" s="37">
        <v>45595.0</v>
      </c>
      <c r="H518" s="36">
        <f t="shared" si="2"/>
        <v>3</v>
      </c>
      <c r="I518" s="35" t="s">
        <v>39</v>
      </c>
      <c r="J518" s="39"/>
      <c r="K518" s="38"/>
      <c r="L518" s="39"/>
      <c r="M518" s="39"/>
      <c r="N518" s="35" t="s">
        <v>17</v>
      </c>
      <c r="O518" s="39"/>
      <c r="P518" s="61"/>
      <c r="Q518" s="61"/>
      <c r="R518" s="61"/>
      <c r="S518" s="61"/>
      <c r="T518" s="61"/>
      <c r="U518" s="80"/>
      <c r="V518" s="80"/>
      <c r="W518" s="80"/>
    </row>
    <row r="519">
      <c r="A519" s="34">
        <v>45705.0</v>
      </c>
      <c r="B519" s="168">
        <v>45716.0</v>
      </c>
      <c r="C519" s="35">
        <v>192700.0</v>
      </c>
      <c r="D519" s="35" t="s">
        <v>173</v>
      </c>
      <c r="E519" s="34">
        <v>45200.0</v>
      </c>
      <c r="F519" s="36">
        <f t="shared" si="1"/>
        <v>16</v>
      </c>
      <c r="G519" s="37">
        <v>45243.0</v>
      </c>
      <c r="H519" s="36">
        <f t="shared" si="2"/>
        <v>15</v>
      </c>
      <c r="I519" s="35" t="s">
        <v>39</v>
      </c>
      <c r="J519" s="39"/>
      <c r="K519" s="38"/>
      <c r="L519" s="39"/>
      <c r="M519" s="39"/>
      <c r="N519" s="35" t="s">
        <v>17</v>
      </c>
      <c r="O519" s="39"/>
      <c r="P519" s="61"/>
      <c r="Q519" s="61"/>
      <c r="R519" s="61"/>
      <c r="S519" s="61"/>
      <c r="T519" s="61"/>
      <c r="U519" s="80"/>
      <c r="V519" s="80"/>
      <c r="W519" s="80"/>
    </row>
    <row r="520">
      <c r="A520" s="34">
        <v>45705.0</v>
      </c>
      <c r="B520" s="168">
        <v>45716.0</v>
      </c>
      <c r="C520" s="35">
        <v>224504.0</v>
      </c>
      <c r="D520" s="35" t="s">
        <v>173</v>
      </c>
      <c r="E520" s="34">
        <v>45444.0</v>
      </c>
      <c r="F520" s="36">
        <f t="shared" si="1"/>
        <v>8</v>
      </c>
      <c r="G520" s="34">
        <v>45513.0</v>
      </c>
      <c r="H520" s="36">
        <f t="shared" si="2"/>
        <v>6</v>
      </c>
      <c r="I520" s="35" t="s">
        <v>39</v>
      </c>
      <c r="J520" s="39"/>
      <c r="K520" s="38"/>
      <c r="L520" s="39"/>
      <c r="M520" s="39"/>
      <c r="N520" s="35" t="s">
        <v>17</v>
      </c>
      <c r="O520" s="39"/>
      <c r="P520" s="61"/>
      <c r="Q520" s="61"/>
      <c r="R520" s="61"/>
      <c r="S520" s="61"/>
      <c r="T520" s="61"/>
      <c r="U520" s="80"/>
      <c r="V520" s="80"/>
      <c r="W520" s="80"/>
    </row>
    <row r="521">
      <c r="A521" s="34">
        <v>45705.0</v>
      </c>
      <c r="B521" s="168">
        <v>45716.0</v>
      </c>
      <c r="C521" s="35">
        <v>231618.0</v>
      </c>
      <c r="D521" s="35" t="s">
        <v>173</v>
      </c>
      <c r="E521" s="34">
        <v>45536.0</v>
      </c>
      <c r="F521" s="36">
        <f t="shared" si="1"/>
        <v>5</v>
      </c>
      <c r="G521" s="37">
        <v>45583.0</v>
      </c>
      <c r="H521" s="36">
        <f t="shared" si="2"/>
        <v>4</v>
      </c>
      <c r="I521" s="35" t="s">
        <v>39</v>
      </c>
      <c r="J521" s="39"/>
      <c r="K521" s="38"/>
      <c r="L521" s="39"/>
      <c r="M521" s="39"/>
      <c r="N521" s="35" t="s">
        <v>17</v>
      </c>
      <c r="O521" s="39"/>
      <c r="P521" s="61"/>
      <c r="Q521" s="61"/>
      <c r="R521" s="61"/>
      <c r="S521" s="61"/>
      <c r="T521" s="61"/>
      <c r="U521" s="80"/>
      <c r="V521" s="80"/>
      <c r="W521" s="80"/>
    </row>
    <row r="522">
      <c r="A522" s="34">
        <v>45705.0</v>
      </c>
      <c r="B522" s="168">
        <v>45716.0</v>
      </c>
      <c r="C522" s="35">
        <v>237888.0</v>
      </c>
      <c r="D522" s="35" t="s">
        <v>173</v>
      </c>
      <c r="E522" s="34">
        <v>45627.0</v>
      </c>
      <c r="F522" s="36">
        <f t="shared" si="1"/>
        <v>2</v>
      </c>
      <c r="G522" s="37">
        <v>45654.0</v>
      </c>
      <c r="H522" s="36">
        <f t="shared" si="2"/>
        <v>2</v>
      </c>
      <c r="I522" s="35" t="s">
        <v>62</v>
      </c>
      <c r="J522" s="39"/>
      <c r="K522" s="38"/>
      <c r="L522" s="39"/>
      <c r="M522" s="39"/>
      <c r="N522" s="35" t="s">
        <v>17</v>
      </c>
      <c r="O522" s="39"/>
      <c r="P522" s="61"/>
      <c r="Q522" s="61"/>
      <c r="R522" s="61"/>
      <c r="S522" s="61"/>
      <c r="T522" s="61"/>
      <c r="U522" s="80"/>
      <c r="V522" s="80"/>
      <c r="W522" s="80"/>
    </row>
    <row r="523">
      <c r="A523" s="34">
        <v>45705.0</v>
      </c>
      <c r="B523" s="168">
        <v>45716.0</v>
      </c>
      <c r="C523" s="35">
        <v>238700.0</v>
      </c>
      <c r="D523" s="35" t="s">
        <v>173</v>
      </c>
      <c r="E523" s="34">
        <v>45627.0</v>
      </c>
      <c r="F523" s="36">
        <f t="shared" si="1"/>
        <v>2</v>
      </c>
      <c r="G523" s="34">
        <v>45665.0</v>
      </c>
      <c r="H523" s="36">
        <f t="shared" si="2"/>
        <v>1</v>
      </c>
      <c r="I523" s="35" t="s">
        <v>43</v>
      </c>
      <c r="J523" s="39"/>
      <c r="K523" s="38"/>
      <c r="L523" s="39"/>
      <c r="M523" s="39"/>
      <c r="N523" s="35" t="s">
        <v>17</v>
      </c>
      <c r="O523" s="39"/>
      <c r="P523" s="61"/>
      <c r="Q523" s="61"/>
      <c r="R523" s="61"/>
      <c r="S523" s="61"/>
      <c r="T523" s="61"/>
      <c r="U523" s="80"/>
      <c r="V523" s="80"/>
      <c r="W523" s="80"/>
    </row>
    <row r="524">
      <c r="A524" s="34">
        <v>45705.0</v>
      </c>
      <c r="B524" s="168">
        <v>45716.0</v>
      </c>
      <c r="C524" s="35">
        <v>239051.0</v>
      </c>
      <c r="D524" s="35" t="s">
        <v>173</v>
      </c>
      <c r="E524" s="34">
        <v>45658.0</v>
      </c>
      <c r="F524" s="36">
        <f t="shared" si="1"/>
        <v>1</v>
      </c>
      <c r="G524" s="34">
        <v>45674.0</v>
      </c>
      <c r="H524" s="36">
        <f t="shared" si="2"/>
        <v>1</v>
      </c>
      <c r="I524" s="35" t="s">
        <v>62</v>
      </c>
      <c r="J524" s="39"/>
      <c r="K524" s="38"/>
      <c r="L524" s="39"/>
      <c r="M524" s="39"/>
      <c r="N524" s="35" t="s">
        <v>17</v>
      </c>
      <c r="O524" s="39"/>
      <c r="P524" s="61"/>
      <c r="Q524" s="61"/>
      <c r="R524" s="61"/>
      <c r="S524" s="61"/>
      <c r="T524" s="61"/>
      <c r="U524" s="80"/>
      <c r="V524" s="80"/>
      <c r="W524" s="80"/>
    </row>
    <row r="525">
      <c r="A525" s="34">
        <v>45705.0</v>
      </c>
      <c r="B525" s="168">
        <v>45716.0</v>
      </c>
      <c r="C525" s="35">
        <v>240886.0</v>
      </c>
      <c r="D525" s="35" t="s">
        <v>173</v>
      </c>
      <c r="E525" s="34">
        <v>45658.0</v>
      </c>
      <c r="F525" s="36">
        <f t="shared" si="1"/>
        <v>1</v>
      </c>
      <c r="G525" s="34">
        <v>45685.0</v>
      </c>
      <c r="H525" s="36">
        <f t="shared" si="2"/>
        <v>1</v>
      </c>
      <c r="I525" s="35" t="s">
        <v>43</v>
      </c>
      <c r="J525" s="39"/>
      <c r="K525" s="38"/>
      <c r="L525" s="39"/>
      <c r="M525" s="39"/>
      <c r="N525" s="35" t="s">
        <v>17</v>
      </c>
      <c r="O525" s="39"/>
      <c r="P525" s="61"/>
      <c r="Q525" s="61"/>
      <c r="R525" s="61"/>
      <c r="S525" s="61"/>
      <c r="T525" s="61"/>
      <c r="U525" s="80"/>
      <c r="V525" s="80"/>
      <c r="W525" s="80"/>
    </row>
    <row r="526">
      <c r="A526" s="34">
        <v>45705.0</v>
      </c>
      <c r="B526" s="168">
        <v>45716.0</v>
      </c>
      <c r="C526" s="35">
        <v>242047.0</v>
      </c>
      <c r="D526" s="35" t="s">
        <v>173</v>
      </c>
      <c r="E526" s="34">
        <v>45536.0</v>
      </c>
      <c r="F526" s="36">
        <f t="shared" si="1"/>
        <v>5</v>
      </c>
      <c r="G526" s="34">
        <v>45694.0</v>
      </c>
      <c r="H526" s="36">
        <f t="shared" si="2"/>
        <v>0</v>
      </c>
      <c r="I526" s="35" t="s">
        <v>62</v>
      </c>
      <c r="J526" s="39"/>
      <c r="K526" s="38"/>
      <c r="L526" s="39"/>
      <c r="M526" s="39"/>
      <c r="N526" s="35" t="s">
        <v>17</v>
      </c>
      <c r="O526" s="39"/>
      <c r="P526" s="61"/>
      <c r="Q526" s="61"/>
      <c r="R526" s="61"/>
      <c r="S526" s="61"/>
      <c r="T526" s="61"/>
      <c r="U526" s="80"/>
      <c r="V526" s="80"/>
      <c r="W526" s="80"/>
    </row>
    <row r="527">
      <c r="A527" s="34">
        <v>45705.0</v>
      </c>
      <c r="B527" s="168">
        <v>45716.0</v>
      </c>
      <c r="C527" s="35">
        <v>234978.0</v>
      </c>
      <c r="D527" s="35" t="s">
        <v>106</v>
      </c>
      <c r="E527" s="34">
        <v>45566.0</v>
      </c>
      <c r="F527" s="36">
        <f t="shared" si="1"/>
        <v>4</v>
      </c>
      <c r="G527" s="37">
        <v>45621.0</v>
      </c>
      <c r="H527" s="36">
        <f t="shared" si="2"/>
        <v>3</v>
      </c>
      <c r="I527" s="35" t="s">
        <v>62</v>
      </c>
      <c r="J527" s="39"/>
      <c r="K527" s="38"/>
      <c r="L527" s="39"/>
      <c r="M527" s="39"/>
      <c r="N527" s="35" t="s">
        <v>17</v>
      </c>
      <c r="O527" s="39"/>
      <c r="P527" s="61"/>
      <c r="Q527" s="61"/>
      <c r="R527" s="61"/>
      <c r="S527" s="61"/>
      <c r="T527" s="61"/>
      <c r="U527" s="80"/>
      <c r="V527" s="80"/>
      <c r="W527" s="80"/>
    </row>
    <row r="528">
      <c r="A528" s="34">
        <v>45705.0</v>
      </c>
      <c r="B528" s="168">
        <v>45716.0</v>
      </c>
      <c r="C528" s="35">
        <v>200171.0</v>
      </c>
      <c r="D528" s="35" t="s">
        <v>106</v>
      </c>
      <c r="E528" s="34">
        <v>45292.0</v>
      </c>
      <c r="F528" s="36">
        <f t="shared" si="1"/>
        <v>13</v>
      </c>
      <c r="G528" s="34">
        <v>45316.0</v>
      </c>
      <c r="H528" s="36">
        <f t="shared" si="2"/>
        <v>13</v>
      </c>
      <c r="I528" s="35" t="s">
        <v>62</v>
      </c>
      <c r="J528" s="39"/>
      <c r="K528" s="38"/>
      <c r="L528" s="39"/>
      <c r="M528" s="39"/>
      <c r="N528" s="35" t="s">
        <v>17</v>
      </c>
      <c r="O528" s="39"/>
      <c r="P528" s="61"/>
      <c r="Q528" s="61"/>
      <c r="R528" s="61"/>
      <c r="S528" s="61"/>
      <c r="T528" s="61"/>
      <c r="U528" s="80"/>
      <c r="V528" s="80"/>
      <c r="W528" s="80"/>
    </row>
    <row r="529">
      <c r="A529" s="34">
        <v>45705.0</v>
      </c>
      <c r="B529" s="168">
        <v>45716.0</v>
      </c>
      <c r="C529" s="35">
        <v>215918.0</v>
      </c>
      <c r="D529" s="35" t="s">
        <v>106</v>
      </c>
      <c r="E529" s="34">
        <v>45352.0</v>
      </c>
      <c r="F529" s="36">
        <f t="shared" si="1"/>
        <v>11</v>
      </c>
      <c r="G529" s="34">
        <v>45439.0</v>
      </c>
      <c r="H529" s="36">
        <f t="shared" si="2"/>
        <v>9</v>
      </c>
      <c r="I529" s="35" t="s">
        <v>39</v>
      </c>
      <c r="J529" s="39"/>
      <c r="K529" s="38"/>
      <c r="L529" s="39"/>
      <c r="M529" s="39"/>
      <c r="N529" s="35" t="s">
        <v>17</v>
      </c>
      <c r="O529" s="39"/>
      <c r="P529" s="61"/>
      <c r="Q529" s="61"/>
      <c r="R529" s="61"/>
      <c r="S529" s="61"/>
      <c r="T529" s="61"/>
      <c r="U529" s="80"/>
      <c r="V529" s="80"/>
      <c r="W529" s="80"/>
    </row>
    <row r="530">
      <c r="A530" s="34">
        <v>45705.0</v>
      </c>
      <c r="B530" s="168">
        <v>45716.0</v>
      </c>
      <c r="C530" s="35">
        <v>221408.0</v>
      </c>
      <c r="D530" s="35" t="s">
        <v>106</v>
      </c>
      <c r="E530" s="34">
        <v>45352.0</v>
      </c>
      <c r="F530" s="36">
        <f t="shared" si="1"/>
        <v>11</v>
      </c>
      <c r="G530" s="34">
        <v>45485.0</v>
      </c>
      <c r="H530" s="36">
        <f t="shared" si="2"/>
        <v>7</v>
      </c>
      <c r="I530" s="35" t="s">
        <v>49</v>
      </c>
      <c r="J530" s="39"/>
      <c r="K530" s="38"/>
      <c r="L530" s="39"/>
      <c r="M530" s="39"/>
      <c r="N530" s="35" t="s">
        <v>17</v>
      </c>
      <c r="O530" s="39"/>
      <c r="P530" s="61"/>
      <c r="Q530" s="61"/>
      <c r="R530" s="61"/>
      <c r="S530" s="61"/>
      <c r="T530" s="61"/>
      <c r="U530" s="80"/>
      <c r="V530" s="80"/>
      <c r="W530" s="80"/>
    </row>
    <row r="531">
      <c r="A531" s="34">
        <v>45705.0</v>
      </c>
      <c r="B531" s="168">
        <v>45716.0</v>
      </c>
      <c r="C531" s="35">
        <v>224799.0</v>
      </c>
      <c r="D531" s="35" t="s">
        <v>106</v>
      </c>
      <c r="E531" s="34">
        <v>45474.0</v>
      </c>
      <c r="F531" s="36">
        <f t="shared" si="1"/>
        <v>7</v>
      </c>
      <c r="G531" s="34">
        <v>45525.0</v>
      </c>
      <c r="H531" s="36">
        <f t="shared" si="2"/>
        <v>6</v>
      </c>
      <c r="I531" s="35" t="s">
        <v>39</v>
      </c>
      <c r="J531" s="39"/>
      <c r="K531" s="38"/>
      <c r="L531" s="39"/>
      <c r="M531" s="39"/>
      <c r="N531" s="35" t="s">
        <v>17</v>
      </c>
      <c r="O531" s="39"/>
      <c r="P531" s="61"/>
      <c r="Q531" s="61"/>
      <c r="R531" s="61"/>
      <c r="S531" s="61"/>
      <c r="T531" s="61"/>
      <c r="U531" s="80"/>
      <c r="V531" s="80"/>
      <c r="W531" s="80"/>
    </row>
    <row r="532">
      <c r="A532" s="34">
        <v>45705.0</v>
      </c>
      <c r="B532" s="168">
        <v>45716.0</v>
      </c>
      <c r="C532" s="35">
        <v>229695.0</v>
      </c>
      <c r="D532" s="35" t="s">
        <v>106</v>
      </c>
      <c r="E532" s="34">
        <v>45536.0</v>
      </c>
      <c r="F532" s="36">
        <f t="shared" si="1"/>
        <v>5</v>
      </c>
      <c r="G532" s="34">
        <v>45569.0</v>
      </c>
      <c r="H532" s="36">
        <f t="shared" si="2"/>
        <v>4</v>
      </c>
      <c r="I532" s="35" t="s">
        <v>265</v>
      </c>
      <c r="J532" s="39"/>
      <c r="K532" s="38"/>
      <c r="L532" s="39"/>
      <c r="M532" s="39"/>
      <c r="N532" s="35" t="s">
        <v>17</v>
      </c>
      <c r="O532" s="39"/>
      <c r="P532" s="61"/>
      <c r="Q532" s="61"/>
      <c r="R532" s="61"/>
      <c r="S532" s="61"/>
      <c r="T532" s="61"/>
      <c r="U532" s="80"/>
      <c r="V532" s="80"/>
      <c r="W532" s="80"/>
    </row>
    <row r="533">
      <c r="A533" s="34">
        <v>45705.0</v>
      </c>
      <c r="B533" s="168">
        <v>45716.0</v>
      </c>
      <c r="C533" s="35">
        <v>231804.0</v>
      </c>
      <c r="D533" s="35" t="s">
        <v>106</v>
      </c>
      <c r="E533" s="34">
        <v>45566.0</v>
      </c>
      <c r="F533" s="36">
        <f t="shared" si="1"/>
        <v>4</v>
      </c>
      <c r="G533" s="37">
        <v>45595.0</v>
      </c>
      <c r="H533" s="36">
        <f t="shared" si="2"/>
        <v>3</v>
      </c>
      <c r="I533" s="35" t="s">
        <v>62</v>
      </c>
      <c r="J533" s="39"/>
      <c r="K533" s="38"/>
      <c r="L533" s="39"/>
      <c r="M533" s="39"/>
      <c r="N533" s="35" t="s">
        <v>17</v>
      </c>
      <c r="O533" s="39"/>
      <c r="P533" s="61"/>
      <c r="Q533" s="61"/>
      <c r="R533" s="61"/>
      <c r="S533" s="61"/>
      <c r="T533" s="61"/>
      <c r="U533" s="80"/>
      <c r="V533" s="80"/>
      <c r="W533" s="80"/>
    </row>
    <row r="534">
      <c r="A534" s="34">
        <v>45708.0</v>
      </c>
      <c r="B534" s="168">
        <v>45716.0</v>
      </c>
      <c r="C534" s="35">
        <v>235262.0</v>
      </c>
      <c r="D534" s="35" t="s">
        <v>106</v>
      </c>
      <c r="E534" s="34">
        <v>45597.0</v>
      </c>
      <c r="F534" s="36">
        <f t="shared" si="1"/>
        <v>3</v>
      </c>
      <c r="G534" s="37">
        <v>45621.0</v>
      </c>
      <c r="H534" s="36">
        <f t="shared" si="2"/>
        <v>3</v>
      </c>
      <c r="I534" s="35" t="s">
        <v>62</v>
      </c>
      <c r="J534" s="35">
        <v>1.4981461641E10</v>
      </c>
      <c r="K534" s="48" t="s">
        <v>74</v>
      </c>
      <c r="L534" s="39"/>
      <c r="M534" s="39"/>
      <c r="N534" s="35" t="s">
        <v>18</v>
      </c>
      <c r="O534" s="39"/>
      <c r="P534" s="61"/>
      <c r="Q534" s="61"/>
      <c r="R534" s="61"/>
      <c r="S534" s="61"/>
      <c r="T534" s="61"/>
      <c r="U534" s="80"/>
      <c r="V534" s="80"/>
      <c r="W534" s="80"/>
    </row>
    <row r="535">
      <c r="A535" s="34">
        <v>45705.0</v>
      </c>
      <c r="B535" s="168">
        <v>45716.0</v>
      </c>
      <c r="C535" s="35">
        <v>235768.0</v>
      </c>
      <c r="D535" s="35" t="s">
        <v>106</v>
      </c>
      <c r="E535" s="34">
        <v>45474.0</v>
      </c>
      <c r="F535" s="36">
        <f t="shared" si="1"/>
        <v>7</v>
      </c>
      <c r="G535" s="37">
        <v>45647.0</v>
      </c>
      <c r="H535" s="36">
        <f t="shared" si="2"/>
        <v>2</v>
      </c>
      <c r="I535" s="35" t="s">
        <v>39</v>
      </c>
      <c r="J535" s="39"/>
      <c r="K535" s="38"/>
      <c r="L535" s="39"/>
      <c r="M535" s="39"/>
      <c r="N535" s="35" t="s">
        <v>17</v>
      </c>
      <c r="O535" s="39"/>
      <c r="P535" s="61"/>
      <c r="Q535" s="61"/>
      <c r="R535" s="61"/>
      <c r="S535" s="61"/>
      <c r="T535" s="61"/>
      <c r="U535" s="80"/>
      <c r="V535" s="80"/>
      <c r="W535" s="80"/>
    </row>
    <row r="536">
      <c r="A536" s="34">
        <v>45705.0</v>
      </c>
      <c r="B536" s="168">
        <v>45716.0</v>
      </c>
      <c r="C536" s="35">
        <v>239873.0</v>
      </c>
      <c r="D536" s="35" t="s">
        <v>106</v>
      </c>
      <c r="E536" s="34">
        <v>45658.0</v>
      </c>
      <c r="F536" s="36">
        <f t="shared" si="1"/>
        <v>1</v>
      </c>
      <c r="G536" s="34">
        <v>45678.0</v>
      </c>
      <c r="H536" s="36">
        <f t="shared" si="2"/>
        <v>1</v>
      </c>
      <c r="I536" s="35" t="s">
        <v>268</v>
      </c>
      <c r="J536" s="39"/>
      <c r="K536" s="38"/>
      <c r="L536" s="39"/>
      <c r="M536" s="39"/>
      <c r="N536" s="35" t="s">
        <v>17</v>
      </c>
      <c r="O536" s="39"/>
      <c r="P536" s="61"/>
      <c r="Q536" s="61"/>
      <c r="R536" s="61"/>
      <c r="S536" s="61"/>
      <c r="T536" s="61"/>
      <c r="U536" s="80"/>
      <c r="V536" s="80"/>
      <c r="W536" s="80"/>
    </row>
    <row r="537">
      <c r="A537" s="34">
        <v>45705.0</v>
      </c>
      <c r="B537" s="168">
        <v>45716.0</v>
      </c>
      <c r="C537" s="35">
        <v>241983.0</v>
      </c>
      <c r="D537" s="35" t="s">
        <v>106</v>
      </c>
      <c r="E537" s="34">
        <v>45658.0</v>
      </c>
      <c r="F537" s="36">
        <f t="shared" si="1"/>
        <v>1</v>
      </c>
      <c r="G537" s="34">
        <v>45693.0</v>
      </c>
      <c r="H537" s="36">
        <f t="shared" si="2"/>
        <v>0</v>
      </c>
      <c r="I537" s="35" t="s">
        <v>265</v>
      </c>
      <c r="J537" s="39"/>
      <c r="K537" s="38"/>
      <c r="L537" s="39"/>
      <c r="M537" s="39"/>
      <c r="N537" s="35" t="s">
        <v>17</v>
      </c>
      <c r="O537" s="39"/>
      <c r="P537" s="61"/>
      <c r="Q537" s="61"/>
      <c r="R537" s="61"/>
      <c r="S537" s="61"/>
      <c r="T537" s="61"/>
      <c r="U537" s="80"/>
      <c r="V537" s="80"/>
      <c r="W537" s="80"/>
    </row>
    <row r="538">
      <c r="A538" s="34">
        <v>45705.0</v>
      </c>
      <c r="B538" s="168">
        <v>45716.0</v>
      </c>
      <c r="C538" s="35">
        <v>229016.0</v>
      </c>
      <c r="D538" s="35" t="s">
        <v>109</v>
      </c>
      <c r="E538" s="34">
        <v>45413.0</v>
      </c>
      <c r="F538" s="36">
        <f t="shared" si="1"/>
        <v>9</v>
      </c>
      <c r="G538" s="34">
        <v>45560.0</v>
      </c>
      <c r="H538" s="36">
        <f t="shared" si="2"/>
        <v>5</v>
      </c>
      <c r="I538" s="35" t="s">
        <v>39</v>
      </c>
      <c r="J538" s="39"/>
      <c r="K538" s="38"/>
      <c r="L538" s="39"/>
      <c r="M538" s="39"/>
      <c r="N538" s="35" t="s">
        <v>17</v>
      </c>
      <c r="O538" s="39"/>
      <c r="P538" s="61"/>
      <c r="Q538" s="61"/>
      <c r="R538" s="61"/>
      <c r="S538" s="61"/>
      <c r="T538" s="61"/>
      <c r="U538" s="80"/>
      <c r="V538" s="80"/>
      <c r="W538" s="80"/>
    </row>
    <row r="539">
      <c r="A539" s="34">
        <v>45705.0</v>
      </c>
      <c r="B539" s="168">
        <v>45716.0</v>
      </c>
      <c r="C539" s="35">
        <v>165732.0</v>
      </c>
      <c r="D539" s="35" t="s">
        <v>109</v>
      </c>
      <c r="E539" s="34">
        <v>44958.0</v>
      </c>
      <c r="F539" s="36">
        <f t="shared" si="1"/>
        <v>24</v>
      </c>
      <c r="G539" s="34">
        <v>45015.0</v>
      </c>
      <c r="H539" s="36">
        <f t="shared" si="2"/>
        <v>22</v>
      </c>
      <c r="I539" s="35" t="s">
        <v>67</v>
      </c>
      <c r="J539" s="39"/>
      <c r="K539" s="38"/>
      <c r="L539" s="39"/>
      <c r="M539" s="39"/>
      <c r="N539" s="35" t="s">
        <v>17</v>
      </c>
      <c r="O539" s="39"/>
      <c r="P539" s="61"/>
      <c r="Q539" s="61"/>
      <c r="R539" s="61"/>
      <c r="S539" s="61"/>
      <c r="T539" s="61"/>
      <c r="U539" s="80"/>
      <c r="V539" s="80"/>
      <c r="W539" s="80"/>
    </row>
    <row r="540">
      <c r="A540" s="34">
        <v>45705.0</v>
      </c>
      <c r="B540" s="168">
        <v>45716.0</v>
      </c>
      <c r="C540" s="35">
        <v>187598.0</v>
      </c>
      <c r="D540" s="35" t="s">
        <v>109</v>
      </c>
      <c r="E540" s="34">
        <v>45139.0</v>
      </c>
      <c r="F540" s="36">
        <f t="shared" si="1"/>
        <v>18</v>
      </c>
      <c r="G540" s="34">
        <v>45196.0</v>
      </c>
      <c r="H540" s="36">
        <f t="shared" si="2"/>
        <v>17</v>
      </c>
      <c r="I540" s="35" t="s">
        <v>43</v>
      </c>
      <c r="J540" s="39"/>
      <c r="K540" s="38"/>
      <c r="L540" s="39"/>
      <c r="M540" s="39"/>
      <c r="N540" s="35" t="s">
        <v>17</v>
      </c>
      <c r="O540" s="39"/>
      <c r="P540" s="61"/>
      <c r="Q540" s="61"/>
      <c r="R540" s="61"/>
      <c r="S540" s="61"/>
      <c r="T540" s="61"/>
      <c r="U540" s="80"/>
      <c r="V540" s="80"/>
      <c r="W540" s="80"/>
    </row>
    <row r="541">
      <c r="A541" s="34">
        <v>45705.0</v>
      </c>
      <c r="B541" s="168">
        <v>45716.0</v>
      </c>
      <c r="C541" s="35">
        <v>181421.0</v>
      </c>
      <c r="D541" s="35" t="s">
        <v>108</v>
      </c>
      <c r="E541" s="34">
        <v>44958.0</v>
      </c>
      <c r="F541" s="36">
        <f t="shared" si="1"/>
        <v>24</v>
      </c>
      <c r="G541" s="34">
        <v>45148.0</v>
      </c>
      <c r="H541" s="36">
        <f t="shared" si="2"/>
        <v>18</v>
      </c>
      <c r="I541" s="35" t="s">
        <v>39</v>
      </c>
      <c r="J541" s="39"/>
      <c r="K541" s="38"/>
      <c r="L541" s="39"/>
      <c r="M541" s="39"/>
      <c r="N541" s="35" t="s">
        <v>17</v>
      </c>
      <c r="O541" s="39"/>
      <c r="P541" s="61"/>
      <c r="Q541" s="61"/>
      <c r="R541" s="61"/>
      <c r="S541" s="61"/>
      <c r="T541" s="61"/>
      <c r="U541" s="80"/>
      <c r="V541" s="80"/>
      <c r="W541" s="80"/>
    </row>
    <row r="542">
      <c r="A542" s="34">
        <v>45705.0</v>
      </c>
      <c r="B542" s="168">
        <v>45716.0</v>
      </c>
      <c r="C542" s="35">
        <v>198979.0</v>
      </c>
      <c r="D542" s="35" t="s">
        <v>108</v>
      </c>
      <c r="E542" s="34">
        <v>45200.0</v>
      </c>
      <c r="F542" s="36">
        <f t="shared" si="1"/>
        <v>16</v>
      </c>
      <c r="G542" s="34">
        <v>45308.0</v>
      </c>
      <c r="H542" s="36">
        <f t="shared" si="2"/>
        <v>13</v>
      </c>
      <c r="I542" s="35" t="s">
        <v>39</v>
      </c>
      <c r="J542" s="39"/>
      <c r="K542" s="38"/>
      <c r="L542" s="39"/>
      <c r="M542" s="39"/>
      <c r="N542" s="35" t="s">
        <v>17</v>
      </c>
      <c r="O542" s="39"/>
      <c r="P542" s="61"/>
      <c r="Q542" s="61"/>
      <c r="R542" s="61"/>
      <c r="S542" s="61"/>
      <c r="T542" s="61"/>
      <c r="U542" s="80"/>
      <c r="V542" s="80"/>
      <c r="W542" s="80"/>
    </row>
    <row r="543">
      <c r="A543" s="34">
        <v>45705.0</v>
      </c>
      <c r="B543" s="168">
        <v>45716.0</v>
      </c>
      <c r="C543" s="35">
        <v>201314.0</v>
      </c>
      <c r="D543" s="35" t="s">
        <v>110</v>
      </c>
      <c r="E543" s="34">
        <v>45139.0</v>
      </c>
      <c r="F543" s="36">
        <f t="shared" si="1"/>
        <v>18</v>
      </c>
      <c r="G543" s="34">
        <v>45330.0</v>
      </c>
      <c r="H543" s="36">
        <f t="shared" si="2"/>
        <v>12</v>
      </c>
      <c r="I543" s="35" t="s">
        <v>49</v>
      </c>
      <c r="J543" s="39"/>
      <c r="K543" s="38"/>
      <c r="L543" s="39"/>
      <c r="M543" s="39"/>
      <c r="N543" s="35" t="s">
        <v>17</v>
      </c>
      <c r="O543" s="39"/>
      <c r="P543" s="61"/>
      <c r="Q543" s="61"/>
      <c r="R543" s="61"/>
      <c r="S543" s="61"/>
      <c r="T543" s="61"/>
      <c r="U543" s="80"/>
      <c r="V543" s="80"/>
      <c r="W543" s="80"/>
    </row>
    <row r="544">
      <c r="A544" s="34">
        <v>45705.0</v>
      </c>
      <c r="B544" s="168">
        <v>45716.0</v>
      </c>
      <c r="C544" s="35">
        <v>164968.0</v>
      </c>
      <c r="D544" s="35" t="s">
        <v>125</v>
      </c>
      <c r="E544" s="34">
        <v>44958.0</v>
      </c>
      <c r="F544" s="36">
        <f t="shared" si="1"/>
        <v>24</v>
      </c>
      <c r="G544" s="34">
        <v>45007.0</v>
      </c>
      <c r="H544" s="36">
        <f t="shared" si="2"/>
        <v>23</v>
      </c>
      <c r="I544" s="35" t="s">
        <v>49</v>
      </c>
      <c r="J544" s="39"/>
      <c r="K544" s="38"/>
      <c r="L544" s="39"/>
      <c r="M544" s="39"/>
      <c r="N544" s="35" t="s">
        <v>17</v>
      </c>
      <c r="O544" s="39"/>
      <c r="P544" s="61"/>
      <c r="Q544" s="61"/>
      <c r="R544" s="61"/>
      <c r="S544" s="61"/>
      <c r="T544" s="61"/>
      <c r="U544" s="80"/>
      <c r="V544" s="80"/>
      <c r="W544" s="80"/>
    </row>
    <row r="545">
      <c r="A545" s="34">
        <v>45705.0</v>
      </c>
      <c r="B545" s="168">
        <v>45716.0</v>
      </c>
      <c r="C545" s="35">
        <v>224891.0</v>
      </c>
      <c r="D545" s="35" t="s">
        <v>125</v>
      </c>
      <c r="E545" s="34">
        <v>45261.0</v>
      </c>
      <c r="F545" s="36">
        <f t="shared" si="1"/>
        <v>14</v>
      </c>
      <c r="G545" s="34">
        <v>45519.0</v>
      </c>
      <c r="H545" s="36">
        <f t="shared" si="2"/>
        <v>6</v>
      </c>
      <c r="I545" s="35" t="s">
        <v>49</v>
      </c>
      <c r="J545" s="39"/>
      <c r="K545" s="38"/>
      <c r="L545" s="39"/>
      <c r="M545" s="39"/>
      <c r="N545" s="35" t="s">
        <v>17</v>
      </c>
      <c r="O545" s="39"/>
      <c r="P545" s="61"/>
      <c r="Q545" s="61"/>
      <c r="R545" s="61"/>
      <c r="S545" s="61"/>
      <c r="T545" s="61"/>
      <c r="U545" s="80"/>
      <c r="V545" s="80"/>
      <c r="W545" s="80"/>
    </row>
    <row r="546">
      <c r="A546" s="34">
        <v>45705.0</v>
      </c>
      <c r="B546" s="168">
        <v>45716.0</v>
      </c>
      <c r="C546" s="35">
        <v>229593.0</v>
      </c>
      <c r="D546" s="35" t="s">
        <v>125</v>
      </c>
      <c r="E546" s="34">
        <v>45474.0</v>
      </c>
      <c r="F546" s="36">
        <f t="shared" si="1"/>
        <v>7</v>
      </c>
      <c r="G546" s="34">
        <v>45566.0</v>
      </c>
      <c r="H546" s="36">
        <f t="shared" si="2"/>
        <v>4</v>
      </c>
      <c r="I546" s="35" t="s">
        <v>62</v>
      </c>
      <c r="J546" s="39"/>
      <c r="K546" s="38"/>
      <c r="L546" s="39"/>
      <c r="M546" s="39"/>
      <c r="N546" s="35" t="s">
        <v>17</v>
      </c>
      <c r="O546" s="39"/>
      <c r="P546" s="61"/>
      <c r="Q546" s="61"/>
      <c r="R546" s="61"/>
      <c r="S546" s="61"/>
      <c r="T546" s="61"/>
      <c r="U546" s="80"/>
      <c r="V546" s="80"/>
      <c r="W546" s="80"/>
    </row>
    <row r="547">
      <c r="A547" s="34">
        <v>45705.0</v>
      </c>
      <c r="B547" s="168">
        <v>45716.0</v>
      </c>
      <c r="C547" s="35">
        <v>193891.0</v>
      </c>
      <c r="D547" s="35" t="s">
        <v>125</v>
      </c>
      <c r="E547" s="34">
        <v>45383.0</v>
      </c>
      <c r="F547" s="36">
        <f t="shared" si="1"/>
        <v>10</v>
      </c>
      <c r="G547" s="34">
        <v>45408.0</v>
      </c>
      <c r="H547" s="36">
        <f t="shared" si="2"/>
        <v>10</v>
      </c>
      <c r="I547" s="35" t="s">
        <v>62</v>
      </c>
      <c r="J547" s="39"/>
      <c r="K547" s="38"/>
      <c r="L547" s="39"/>
      <c r="M547" s="39"/>
      <c r="N547" s="35" t="s">
        <v>17</v>
      </c>
      <c r="O547" s="39"/>
      <c r="P547" s="61"/>
      <c r="Q547" s="61"/>
      <c r="R547" s="61"/>
      <c r="S547" s="61"/>
      <c r="T547" s="61"/>
      <c r="U547" s="80"/>
      <c r="V547" s="80"/>
      <c r="W547" s="80"/>
    </row>
    <row r="548">
      <c r="A548" s="34">
        <v>45705.0</v>
      </c>
      <c r="B548" s="168">
        <v>45716.0</v>
      </c>
      <c r="C548" s="35">
        <v>192786.0</v>
      </c>
      <c r="D548" s="35" t="s">
        <v>125</v>
      </c>
      <c r="E548" s="34">
        <v>45383.0</v>
      </c>
      <c r="F548" s="36">
        <f t="shared" si="1"/>
        <v>10</v>
      </c>
      <c r="G548" s="34">
        <v>45401.0</v>
      </c>
      <c r="H548" s="36">
        <f t="shared" si="2"/>
        <v>10</v>
      </c>
      <c r="I548" s="35" t="s">
        <v>62</v>
      </c>
      <c r="J548" s="39"/>
      <c r="K548" s="38"/>
      <c r="L548" s="39"/>
      <c r="M548" s="39"/>
      <c r="N548" s="35" t="s">
        <v>17</v>
      </c>
      <c r="O548" s="39"/>
      <c r="P548" s="61"/>
      <c r="Q548" s="61"/>
      <c r="R548" s="61"/>
      <c r="S548" s="61"/>
      <c r="T548" s="61"/>
      <c r="U548" s="80"/>
      <c r="V548" s="80"/>
      <c r="W548" s="80"/>
    </row>
    <row r="549">
      <c r="A549" s="34">
        <v>45705.0</v>
      </c>
      <c r="B549" s="168">
        <v>45716.0</v>
      </c>
      <c r="C549" s="35">
        <v>231335.0</v>
      </c>
      <c r="D549" s="35" t="s">
        <v>125</v>
      </c>
      <c r="E549" s="34">
        <v>45566.0</v>
      </c>
      <c r="F549" s="36">
        <f t="shared" si="1"/>
        <v>4</v>
      </c>
      <c r="G549" s="34">
        <v>45666.0</v>
      </c>
      <c r="H549" s="36">
        <f t="shared" si="2"/>
        <v>1</v>
      </c>
      <c r="I549" s="35" t="s">
        <v>268</v>
      </c>
      <c r="J549" s="39"/>
      <c r="K549" s="38"/>
      <c r="L549" s="39"/>
      <c r="M549" s="39"/>
      <c r="N549" s="35" t="s">
        <v>17</v>
      </c>
      <c r="O549" s="39"/>
      <c r="P549" s="61"/>
      <c r="Q549" s="61"/>
      <c r="R549" s="61"/>
      <c r="S549" s="61"/>
      <c r="T549" s="61"/>
      <c r="U549" s="80"/>
      <c r="V549" s="80"/>
      <c r="W549" s="80"/>
    </row>
    <row r="550">
      <c r="A550" s="34">
        <v>45705.0</v>
      </c>
      <c r="B550" s="168">
        <v>45716.0</v>
      </c>
      <c r="C550" s="35">
        <v>238821.0</v>
      </c>
      <c r="D550" s="35" t="s">
        <v>125</v>
      </c>
      <c r="E550" s="34">
        <v>45597.0</v>
      </c>
      <c r="F550" s="36">
        <f t="shared" si="1"/>
        <v>3</v>
      </c>
      <c r="G550" s="34">
        <v>45666.0</v>
      </c>
      <c r="H550" s="36">
        <f t="shared" si="2"/>
        <v>1</v>
      </c>
      <c r="I550" s="35" t="s">
        <v>62</v>
      </c>
      <c r="J550" s="39"/>
      <c r="K550" s="38"/>
      <c r="L550" s="39"/>
      <c r="M550" s="39"/>
      <c r="N550" s="35" t="s">
        <v>17</v>
      </c>
      <c r="O550" s="39"/>
      <c r="P550" s="61"/>
      <c r="Q550" s="61"/>
      <c r="R550" s="61"/>
      <c r="S550" s="61"/>
      <c r="T550" s="61"/>
      <c r="U550" s="80"/>
      <c r="V550" s="80"/>
      <c r="W550" s="80"/>
    </row>
    <row r="551">
      <c r="A551" s="34">
        <v>45705.0</v>
      </c>
      <c r="B551" s="168">
        <v>45716.0</v>
      </c>
      <c r="C551" s="35">
        <v>128196.0</v>
      </c>
      <c r="D551" s="35" t="s">
        <v>125</v>
      </c>
      <c r="E551" s="34">
        <v>44409.0</v>
      </c>
      <c r="F551" s="36">
        <f t="shared" si="1"/>
        <v>42</v>
      </c>
      <c r="G551" s="34">
        <v>44692.0</v>
      </c>
      <c r="H551" s="36">
        <f t="shared" si="2"/>
        <v>33</v>
      </c>
      <c r="I551" s="35" t="s">
        <v>39</v>
      </c>
      <c r="J551" s="39"/>
      <c r="K551" s="38"/>
      <c r="L551" s="39"/>
      <c r="M551" s="39"/>
      <c r="N551" s="35" t="s">
        <v>17</v>
      </c>
      <c r="O551" s="39"/>
      <c r="P551" s="61"/>
      <c r="Q551" s="61"/>
      <c r="R551" s="61"/>
      <c r="S551" s="61"/>
      <c r="T551" s="61"/>
      <c r="U551" s="80"/>
      <c r="V551" s="80"/>
      <c r="W551" s="80"/>
    </row>
    <row r="552">
      <c r="A552" s="34">
        <v>45706.0</v>
      </c>
      <c r="B552" s="168">
        <v>45716.0</v>
      </c>
      <c r="C552" s="35">
        <v>239243.0</v>
      </c>
      <c r="D552" s="35" t="s">
        <v>125</v>
      </c>
      <c r="E552" s="34">
        <v>45597.0</v>
      </c>
      <c r="F552" s="36">
        <f t="shared" si="1"/>
        <v>3</v>
      </c>
      <c r="G552" s="34">
        <v>45671.0</v>
      </c>
      <c r="H552" s="36">
        <f t="shared" si="2"/>
        <v>1</v>
      </c>
      <c r="I552" s="35" t="s">
        <v>62</v>
      </c>
      <c r="J552" s="39"/>
      <c r="K552" s="38"/>
      <c r="L552" s="39"/>
      <c r="M552" s="39"/>
      <c r="N552" s="35" t="s">
        <v>18</v>
      </c>
      <c r="O552" s="39"/>
      <c r="P552" s="61"/>
      <c r="Q552" s="61"/>
      <c r="R552" s="61"/>
      <c r="S552" s="61"/>
      <c r="T552" s="61"/>
      <c r="U552" s="80"/>
      <c r="V552" s="80"/>
      <c r="W552" s="80"/>
    </row>
    <row r="553">
      <c r="A553" s="34">
        <v>45705.0</v>
      </c>
      <c r="B553" s="168">
        <v>45716.0</v>
      </c>
      <c r="C553" s="35">
        <v>236638.0</v>
      </c>
      <c r="D553" s="35" t="s">
        <v>125</v>
      </c>
      <c r="E553" s="34">
        <v>45627.0</v>
      </c>
      <c r="F553" s="36">
        <f t="shared" si="1"/>
        <v>2</v>
      </c>
      <c r="G553" s="37">
        <v>45644.0</v>
      </c>
      <c r="H553" s="36">
        <f t="shared" si="2"/>
        <v>2</v>
      </c>
      <c r="I553" s="35" t="s">
        <v>39</v>
      </c>
      <c r="J553" s="39"/>
      <c r="K553" s="38"/>
      <c r="L553" s="39"/>
      <c r="M553" s="39"/>
      <c r="N553" s="35" t="s">
        <v>17</v>
      </c>
      <c r="O553" s="39"/>
      <c r="P553" s="61"/>
      <c r="Q553" s="61"/>
      <c r="R553" s="61"/>
      <c r="S553" s="61"/>
      <c r="T553" s="61"/>
      <c r="U553" s="80"/>
      <c r="V553" s="80"/>
      <c r="W553" s="80"/>
    </row>
    <row r="554">
      <c r="A554" s="34">
        <v>45705.0</v>
      </c>
      <c r="B554" s="168">
        <v>45716.0</v>
      </c>
      <c r="C554" s="35">
        <v>179865.0</v>
      </c>
      <c r="D554" s="35" t="s">
        <v>125</v>
      </c>
      <c r="E554" s="34">
        <v>45078.0</v>
      </c>
      <c r="F554" s="36">
        <f t="shared" si="1"/>
        <v>20</v>
      </c>
      <c r="G554" s="34">
        <v>45133.0</v>
      </c>
      <c r="H554" s="36">
        <f t="shared" si="2"/>
        <v>19</v>
      </c>
      <c r="I554" s="35" t="s">
        <v>39</v>
      </c>
      <c r="J554" s="39"/>
      <c r="K554" s="38"/>
      <c r="L554" s="39"/>
      <c r="M554" s="39"/>
      <c r="N554" s="35" t="s">
        <v>17</v>
      </c>
      <c r="O554" s="39"/>
      <c r="P554" s="61"/>
      <c r="Q554" s="61"/>
      <c r="R554" s="61"/>
      <c r="S554" s="61"/>
      <c r="T554" s="61"/>
      <c r="U554" s="80"/>
      <c r="V554" s="80"/>
      <c r="W554" s="80"/>
    </row>
    <row r="555">
      <c r="A555" s="34">
        <v>45705.0</v>
      </c>
      <c r="B555" s="168">
        <v>45716.0</v>
      </c>
      <c r="C555" s="35">
        <v>194560.0</v>
      </c>
      <c r="D555" s="35" t="s">
        <v>125</v>
      </c>
      <c r="E555" s="34">
        <v>45108.0</v>
      </c>
      <c r="F555" s="36">
        <f t="shared" si="1"/>
        <v>19</v>
      </c>
      <c r="G555" s="37">
        <v>45259.0</v>
      </c>
      <c r="H555" s="36">
        <f t="shared" si="2"/>
        <v>14</v>
      </c>
      <c r="I555" s="35" t="s">
        <v>39</v>
      </c>
      <c r="J555" s="39"/>
      <c r="K555" s="38"/>
      <c r="L555" s="39"/>
      <c r="M555" s="39"/>
      <c r="N555" s="35" t="s">
        <v>17</v>
      </c>
      <c r="O555" s="39"/>
      <c r="P555" s="61"/>
      <c r="Q555" s="61"/>
      <c r="R555" s="61"/>
      <c r="S555" s="61"/>
      <c r="T555" s="61"/>
      <c r="U555" s="80"/>
      <c r="V555" s="80"/>
      <c r="W555" s="80"/>
    </row>
    <row r="556">
      <c r="A556" s="34">
        <v>45705.0</v>
      </c>
      <c r="B556" s="168">
        <v>45716.0</v>
      </c>
      <c r="C556" s="35">
        <v>206231.0</v>
      </c>
      <c r="D556" s="35" t="s">
        <v>125</v>
      </c>
      <c r="E556" s="34">
        <v>45231.0</v>
      </c>
      <c r="F556" s="36">
        <f t="shared" si="1"/>
        <v>15</v>
      </c>
      <c r="G556" s="34">
        <v>45369.0</v>
      </c>
      <c r="H556" s="36">
        <f t="shared" si="2"/>
        <v>11</v>
      </c>
      <c r="I556" s="35" t="s">
        <v>39</v>
      </c>
      <c r="J556" s="39"/>
      <c r="K556" s="38"/>
      <c r="L556" s="39"/>
      <c r="M556" s="39"/>
      <c r="N556" s="35" t="s">
        <v>17</v>
      </c>
      <c r="O556" s="39"/>
      <c r="P556" s="61"/>
      <c r="Q556" s="61"/>
      <c r="R556" s="61"/>
      <c r="S556" s="61"/>
      <c r="T556" s="61"/>
      <c r="U556" s="80"/>
      <c r="V556" s="80"/>
      <c r="W556" s="80"/>
    </row>
    <row r="557">
      <c r="A557" s="34">
        <v>45705.0</v>
      </c>
      <c r="B557" s="168">
        <v>45716.0</v>
      </c>
      <c r="C557" s="35">
        <v>217253.0</v>
      </c>
      <c r="D557" s="35" t="s">
        <v>125</v>
      </c>
      <c r="E557" s="34">
        <v>45413.0</v>
      </c>
      <c r="F557" s="36">
        <f t="shared" si="1"/>
        <v>9</v>
      </c>
      <c r="G557" s="34">
        <v>45450.0</v>
      </c>
      <c r="H557" s="36">
        <f t="shared" si="2"/>
        <v>8</v>
      </c>
      <c r="I557" s="35" t="s">
        <v>39</v>
      </c>
      <c r="J557" s="39"/>
      <c r="K557" s="38"/>
      <c r="L557" s="39"/>
      <c r="M557" s="39"/>
      <c r="N557" s="35" t="s">
        <v>17</v>
      </c>
      <c r="O557" s="39"/>
      <c r="P557" s="61"/>
      <c r="Q557" s="61"/>
      <c r="R557" s="61"/>
      <c r="S557" s="61"/>
      <c r="T557" s="61"/>
      <c r="U557" s="80"/>
      <c r="V557" s="80"/>
      <c r="W557" s="80"/>
    </row>
    <row r="558">
      <c r="A558" s="34">
        <v>45705.0</v>
      </c>
      <c r="B558" s="168">
        <v>45716.0</v>
      </c>
      <c r="C558" s="35">
        <v>210460.0</v>
      </c>
      <c r="D558" s="35" t="s">
        <v>125</v>
      </c>
      <c r="E558" s="34">
        <v>45444.0</v>
      </c>
      <c r="F558" s="36">
        <f t="shared" si="1"/>
        <v>8</v>
      </c>
      <c r="G558" s="34">
        <v>45400.0</v>
      </c>
      <c r="H558" s="36">
        <f t="shared" si="2"/>
        <v>10</v>
      </c>
      <c r="I558" s="35" t="s">
        <v>39</v>
      </c>
      <c r="J558" s="39"/>
      <c r="K558" s="38"/>
      <c r="L558" s="39"/>
      <c r="M558" s="39"/>
      <c r="N558" s="35" t="s">
        <v>17</v>
      </c>
      <c r="O558" s="39"/>
      <c r="P558" s="61"/>
      <c r="Q558" s="61"/>
      <c r="R558" s="61"/>
      <c r="S558" s="61"/>
      <c r="T558" s="61"/>
      <c r="U558" s="80"/>
      <c r="V558" s="80"/>
      <c r="W558" s="80"/>
    </row>
    <row r="559">
      <c r="A559" s="34">
        <v>45705.0</v>
      </c>
      <c r="B559" s="168">
        <v>45716.0</v>
      </c>
      <c r="C559" s="35">
        <v>226958.0</v>
      </c>
      <c r="D559" s="35" t="s">
        <v>125</v>
      </c>
      <c r="E559" s="34">
        <v>45505.0</v>
      </c>
      <c r="F559" s="36">
        <f t="shared" si="1"/>
        <v>6</v>
      </c>
      <c r="G559" s="34">
        <v>45539.0</v>
      </c>
      <c r="H559" s="36">
        <f t="shared" si="2"/>
        <v>5</v>
      </c>
      <c r="I559" s="35" t="s">
        <v>39</v>
      </c>
      <c r="J559" s="39"/>
      <c r="K559" s="38"/>
      <c r="L559" s="39"/>
      <c r="M559" s="39"/>
      <c r="N559" s="35" t="s">
        <v>17</v>
      </c>
      <c r="O559" s="39"/>
      <c r="P559" s="61"/>
      <c r="Q559" s="61"/>
      <c r="R559" s="61"/>
      <c r="S559" s="61"/>
      <c r="T559" s="61"/>
      <c r="U559" s="80"/>
      <c r="V559" s="80"/>
      <c r="W559" s="80"/>
    </row>
    <row r="560">
      <c r="A560" s="34">
        <v>45705.0</v>
      </c>
      <c r="B560" s="34">
        <v>45706.0</v>
      </c>
      <c r="C560" s="35">
        <v>232634.0</v>
      </c>
      <c r="D560" s="35" t="s">
        <v>125</v>
      </c>
      <c r="E560" s="34">
        <v>45536.0</v>
      </c>
      <c r="F560" s="36">
        <f t="shared" si="1"/>
        <v>5</v>
      </c>
      <c r="G560" s="37">
        <v>45594.0</v>
      </c>
      <c r="H560" s="36">
        <f t="shared" si="2"/>
        <v>3</v>
      </c>
      <c r="I560" s="35" t="s">
        <v>46</v>
      </c>
      <c r="J560" s="35">
        <v>401.0</v>
      </c>
      <c r="K560" s="48" t="s">
        <v>420</v>
      </c>
      <c r="L560" s="35" t="s">
        <v>54</v>
      </c>
      <c r="M560" s="34">
        <v>45706.0</v>
      </c>
      <c r="N560" s="35" t="s">
        <v>15</v>
      </c>
      <c r="O560" s="35" t="s">
        <v>185</v>
      </c>
      <c r="P560" s="61"/>
      <c r="Q560" s="61"/>
      <c r="R560" s="61"/>
      <c r="S560" s="61"/>
      <c r="T560" s="61"/>
      <c r="U560" s="80"/>
      <c r="V560" s="80"/>
      <c r="W560" s="80"/>
    </row>
    <row r="561">
      <c r="A561" s="34">
        <v>45705.0</v>
      </c>
      <c r="B561" s="168">
        <v>45716.0</v>
      </c>
      <c r="C561" s="35">
        <v>240879.0</v>
      </c>
      <c r="D561" s="35" t="s">
        <v>125</v>
      </c>
      <c r="E561" s="34">
        <v>45474.0</v>
      </c>
      <c r="F561" s="36">
        <f t="shared" si="1"/>
        <v>7</v>
      </c>
      <c r="G561" s="34">
        <v>45685.0</v>
      </c>
      <c r="H561" s="36">
        <f t="shared" si="2"/>
        <v>1</v>
      </c>
      <c r="I561" s="35" t="s">
        <v>39</v>
      </c>
      <c r="J561" s="39"/>
      <c r="K561" s="38"/>
      <c r="L561" s="39"/>
      <c r="M561" s="39"/>
      <c r="N561" s="35" t="s">
        <v>17</v>
      </c>
      <c r="O561" s="39"/>
      <c r="P561" s="61"/>
      <c r="Q561" s="61"/>
      <c r="R561" s="61"/>
      <c r="S561" s="61"/>
      <c r="T561" s="61"/>
      <c r="U561" s="80"/>
      <c r="V561" s="80"/>
      <c r="W561" s="80"/>
    </row>
    <row r="562">
      <c r="A562" s="34">
        <v>45705.0</v>
      </c>
      <c r="B562" s="168">
        <v>45716.0</v>
      </c>
      <c r="C562" s="35">
        <v>238922.0</v>
      </c>
      <c r="D562" s="35" t="s">
        <v>128</v>
      </c>
      <c r="E562" s="34">
        <v>45474.0</v>
      </c>
      <c r="F562" s="36">
        <f t="shared" si="1"/>
        <v>7</v>
      </c>
      <c r="G562" s="34">
        <v>45670.0</v>
      </c>
      <c r="H562" s="36">
        <f t="shared" si="2"/>
        <v>1</v>
      </c>
      <c r="I562" s="35" t="s">
        <v>265</v>
      </c>
      <c r="J562" s="39"/>
      <c r="K562" s="38"/>
      <c r="L562" s="39"/>
      <c r="M562" s="39"/>
      <c r="N562" s="35" t="s">
        <v>17</v>
      </c>
      <c r="O562" s="39"/>
      <c r="P562" s="61"/>
      <c r="Q562" s="61"/>
      <c r="R562" s="61"/>
      <c r="S562" s="61"/>
      <c r="T562" s="61"/>
      <c r="U562" s="80"/>
      <c r="V562" s="80"/>
      <c r="W562" s="80"/>
    </row>
    <row r="563">
      <c r="A563" s="34">
        <v>45705.0</v>
      </c>
      <c r="B563" s="168">
        <v>45716.0</v>
      </c>
      <c r="C563" s="35">
        <v>58810.0</v>
      </c>
      <c r="D563" s="35" t="s">
        <v>128</v>
      </c>
      <c r="E563" s="34">
        <v>44013.0</v>
      </c>
      <c r="F563" s="36">
        <f t="shared" si="1"/>
        <v>55</v>
      </c>
      <c r="G563" s="34">
        <v>44040.0</v>
      </c>
      <c r="H563" s="36">
        <f t="shared" si="2"/>
        <v>55</v>
      </c>
      <c r="I563" s="35" t="s">
        <v>39</v>
      </c>
      <c r="J563" s="39"/>
      <c r="K563" s="38"/>
      <c r="L563" s="39"/>
      <c r="M563" s="39"/>
      <c r="N563" s="35" t="s">
        <v>17</v>
      </c>
      <c r="O563" s="39"/>
      <c r="P563" s="61"/>
      <c r="Q563" s="61"/>
      <c r="R563" s="61"/>
      <c r="S563" s="61"/>
      <c r="T563" s="61"/>
      <c r="U563" s="80"/>
      <c r="V563" s="80"/>
      <c r="W563" s="80"/>
    </row>
    <row r="564">
      <c r="A564" s="34">
        <v>45705.0</v>
      </c>
      <c r="B564" s="168">
        <v>45716.0</v>
      </c>
      <c r="C564" s="35">
        <v>102645.0</v>
      </c>
      <c r="D564" s="35" t="s">
        <v>128</v>
      </c>
      <c r="E564" s="34">
        <v>44348.0</v>
      </c>
      <c r="F564" s="36">
        <f t="shared" si="1"/>
        <v>44</v>
      </c>
      <c r="G564" s="34">
        <v>44477.0</v>
      </c>
      <c r="H564" s="36">
        <f t="shared" si="2"/>
        <v>40</v>
      </c>
      <c r="I564" s="35" t="s">
        <v>43</v>
      </c>
      <c r="J564" s="39"/>
      <c r="K564" s="38"/>
      <c r="L564" s="39"/>
      <c r="M564" s="39"/>
      <c r="N564" s="35" t="s">
        <v>17</v>
      </c>
      <c r="O564" s="39"/>
      <c r="P564" s="61"/>
      <c r="Q564" s="61"/>
      <c r="R564" s="61"/>
      <c r="S564" s="61"/>
      <c r="T564" s="61"/>
      <c r="U564" s="80"/>
      <c r="V564" s="80"/>
      <c r="W564" s="80"/>
    </row>
    <row r="565">
      <c r="A565" s="34">
        <v>45705.0</v>
      </c>
      <c r="B565" s="168">
        <v>45716.0</v>
      </c>
      <c r="C565" s="35">
        <v>146762.0</v>
      </c>
      <c r="D565" s="35" t="s">
        <v>128</v>
      </c>
      <c r="E565" s="34">
        <v>44743.0</v>
      </c>
      <c r="F565" s="36">
        <f t="shared" si="1"/>
        <v>31</v>
      </c>
      <c r="G565" s="37">
        <v>44844.0</v>
      </c>
      <c r="H565" s="36">
        <f t="shared" si="2"/>
        <v>28</v>
      </c>
      <c r="I565" s="35" t="s">
        <v>39</v>
      </c>
      <c r="J565" s="39"/>
      <c r="K565" s="38"/>
      <c r="L565" s="39"/>
      <c r="M565" s="39"/>
      <c r="N565" s="35" t="s">
        <v>17</v>
      </c>
      <c r="O565" s="39"/>
      <c r="P565" s="61"/>
      <c r="Q565" s="61"/>
      <c r="R565" s="61"/>
      <c r="S565" s="61"/>
      <c r="T565" s="61"/>
      <c r="U565" s="80"/>
      <c r="V565" s="80"/>
      <c r="W565" s="80"/>
    </row>
    <row r="566">
      <c r="A566" s="34">
        <v>45705.0</v>
      </c>
      <c r="B566" s="168">
        <v>45716.0</v>
      </c>
      <c r="C566" s="35">
        <v>203132.0</v>
      </c>
      <c r="D566" s="35" t="s">
        <v>128</v>
      </c>
      <c r="E566" s="34">
        <v>45292.0</v>
      </c>
      <c r="F566" s="36">
        <f t="shared" si="1"/>
        <v>13</v>
      </c>
      <c r="G566" s="34">
        <v>45359.0</v>
      </c>
      <c r="H566" s="36">
        <f t="shared" si="2"/>
        <v>11</v>
      </c>
      <c r="I566" s="35" t="s">
        <v>39</v>
      </c>
      <c r="J566" s="39"/>
      <c r="K566" s="38"/>
      <c r="L566" s="39"/>
      <c r="M566" s="39"/>
      <c r="N566" s="35" t="s">
        <v>17</v>
      </c>
      <c r="O566" s="39"/>
      <c r="P566" s="61"/>
      <c r="Q566" s="61"/>
      <c r="R566" s="61"/>
      <c r="S566" s="61"/>
      <c r="T566" s="61"/>
      <c r="U566" s="80"/>
      <c r="V566" s="80"/>
      <c r="W566" s="80"/>
    </row>
    <row r="567">
      <c r="A567" s="34">
        <v>45705.0</v>
      </c>
      <c r="B567" s="168">
        <v>45716.0</v>
      </c>
      <c r="C567" s="35">
        <v>159433.0</v>
      </c>
      <c r="D567" s="35" t="s">
        <v>128</v>
      </c>
      <c r="E567" s="34">
        <v>45597.0</v>
      </c>
      <c r="F567" s="36">
        <f t="shared" si="1"/>
        <v>3</v>
      </c>
      <c r="G567" s="34">
        <v>45629.0</v>
      </c>
      <c r="H567" s="36">
        <f t="shared" si="2"/>
        <v>2</v>
      </c>
      <c r="I567" s="35" t="s">
        <v>39</v>
      </c>
      <c r="J567" s="39"/>
      <c r="K567" s="38"/>
      <c r="L567" s="39"/>
      <c r="M567" s="39"/>
      <c r="N567" s="35" t="s">
        <v>17</v>
      </c>
      <c r="O567" s="39"/>
      <c r="P567" s="61"/>
      <c r="Q567" s="61"/>
      <c r="R567" s="61"/>
      <c r="S567" s="61"/>
      <c r="T567" s="61"/>
      <c r="U567" s="80"/>
      <c r="V567" s="80"/>
      <c r="W567" s="80"/>
    </row>
    <row r="568">
      <c r="A568" s="34">
        <v>45705.0</v>
      </c>
      <c r="B568" s="168">
        <v>45716.0</v>
      </c>
      <c r="C568" s="35">
        <v>190974.0</v>
      </c>
      <c r="D568" s="35" t="s">
        <v>128</v>
      </c>
      <c r="E568" s="34">
        <v>44986.0</v>
      </c>
      <c r="F568" s="36">
        <f t="shared" si="1"/>
        <v>23</v>
      </c>
      <c r="G568" s="37">
        <v>45226.0</v>
      </c>
      <c r="H568" s="36">
        <f t="shared" si="2"/>
        <v>16</v>
      </c>
      <c r="I568" s="35" t="s">
        <v>62</v>
      </c>
      <c r="J568" s="39"/>
      <c r="K568" s="38"/>
      <c r="L568" s="39"/>
      <c r="M568" s="39"/>
      <c r="N568" s="35" t="s">
        <v>17</v>
      </c>
      <c r="O568" s="39"/>
      <c r="P568" s="61"/>
      <c r="Q568" s="61"/>
      <c r="R568" s="61"/>
      <c r="S568" s="61"/>
      <c r="T568" s="61"/>
      <c r="U568" s="80"/>
      <c r="V568" s="80"/>
      <c r="W568" s="80"/>
    </row>
    <row r="569">
      <c r="A569" s="34">
        <v>45705.0</v>
      </c>
      <c r="B569" s="168">
        <v>45716.0</v>
      </c>
      <c r="C569" s="35">
        <v>166542.0</v>
      </c>
      <c r="D569" s="35" t="s">
        <v>128</v>
      </c>
      <c r="E569" s="34">
        <v>44774.0</v>
      </c>
      <c r="F569" s="36">
        <f t="shared" si="1"/>
        <v>30</v>
      </c>
      <c r="G569" s="34">
        <v>45057.0</v>
      </c>
      <c r="H569" s="36">
        <f t="shared" si="2"/>
        <v>21</v>
      </c>
      <c r="I569" s="35" t="s">
        <v>49</v>
      </c>
      <c r="J569" s="39"/>
      <c r="K569" s="38"/>
      <c r="L569" s="39"/>
      <c r="M569" s="39"/>
      <c r="N569" s="35" t="s">
        <v>17</v>
      </c>
      <c r="O569" s="39"/>
      <c r="P569" s="61"/>
      <c r="Q569" s="61"/>
      <c r="R569" s="61"/>
      <c r="S569" s="61"/>
      <c r="T569" s="61"/>
      <c r="U569" s="80"/>
      <c r="V569" s="80"/>
      <c r="W569" s="80"/>
    </row>
    <row r="570">
      <c r="A570" s="34">
        <v>45705.0</v>
      </c>
      <c r="B570" s="168">
        <v>45716.0</v>
      </c>
      <c r="C570" s="35">
        <v>186471.0</v>
      </c>
      <c r="D570" s="35" t="s">
        <v>128</v>
      </c>
      <c r="E570" s="34">
        <v>45108.0</v>
      </c>
      <c r="F570" s="36">
        <f t="shared" si="1"/>
        <v>19</v>
      </c>
      <c r="G570" s="34">
        <v>45188.0</v>
      </c>
      <c r="H570" s="36">
        <f t="shared" si="2"/>
        <v>17</v>
      </c>
      <c r="I570" s="35" t="s">
        <v>39</v>
      </c>
      <c r="J570" s="39"/>
      <c r="K570" s="38"/>
      <c r="L570" s="39"/>
      <c r="M570" s="39"/>
      <c r="N570" s="35" t="s">
        <v>17</v>
      </c>
      <c r="O570" s="39"/>
      <c r="P570" s="61"/>
      <c r="Q570" s="61"/>
      <c r="R570" s="61"/>
      <c r="S570" s="61"/>
      <c r="T570" s="61"/>
      <c r="U570" s="80"/>
      <c r="V570" s="80"/>
      <c r="W570" s="80"/>
    </row>
    <row r="571">
      <c r="A571" s="34">
        <v>45705.0</v>
      </c>
      <c r="B571" s="168">
        <v>45716.0</v>
      </c>
      <c r="C571" s="35">
        <v>199752.0</v>
      </c>
      <c r="D571" s="35" t="s">
        <v>128</v>
      </c>
      <c r="E571" s="34">
        <v>45170.0</v>
      </c>
      <c r="F571" s="36">
        <f t="shared" si="1"/>
        <v>17</v>
      </c>
      <c r="G571" s="34">
        <v>45315.0</v>
      </c>
      <c r="H571" s="36">
        <f t="shared" si="2"/>
        <v>13</v>
      </c>
      <c r="I571" s="35" t="s">
        <v>39</v>
      </c>
      <c r="J571" s="39"/>
      <c r="K571" s="38"/>
      <c r="L571" s="39"/>
      <c r="M571" s="39"/>
      <c r="N571" s="35" t="s">
        <v>17</v>
      </c>
      <c r="O571" s="39"/>
      <c r="P571" s="61"/>
      <c r="Q571" s="61"/>
      <c r="R571" s="61"/>
      <c r="S571" s="61"/>
      <c r="T571" s="61"/>
      <c r="U571" s="80"/>
      <c r="V571" s="80"/>
      <c r="W571" s="80"/>
    </row>
    <row r="572">
      <c r="A572" s="34">
        <v>45705.0</v>
      </c>
      <c r="B572" s="168">
        <v>45716.0</v>
      </c>
      <c r="C572" s="35">
        <v>205021.0</v>
      </c>
      <c r="D572" s="35" t="s">
        <v>128</v>
      </c>
      <c r="E572" s="34">
        <v>45323.0</v>
      </c>
      <c r="F572" s="36">
        <f t="shared" si="1"/>
        <v>12</v>
      </c>
      <c r="G572" s="34">
        <v>45371.0</v>
      </c>
      <c r="H572" s="36">
        <f t="shared" si="2"/>
        <v>11</v>
      </c>
      <c r="I572" s="35" t="s">
        <v>39</v>
      </c>
      <c r="J572" s="39"/>
      <c r="K572" s="38"/>
      <c r="L572" s="39"/>
      <c r="M572" s="39"/>
      <c r="N572" s="35" t="s">
        <v>17</v>
      </c>
      <c r="O572" s="39"/>
      <c r="P572" s="61"/>
      <c r="Q572" s="61"/>
      <c r="R572" s="61"/>
      <c r="S572" s="61"/>
      <c r="T572" s="61"/>
      <c r="U572" s="80"/>
      <c r="V572" s="80"/>
      <c r="W572" s="80"/>
    </row>
    <row r="573">
      <c r="A573" s="34">
        <v>45705.0</v>
      </c>
      <c r="B573" s="168">
        <v>45716.0</v>
      </c>
      <c r="C573" s="35">
        <v>214685.0</v>
      </c>
      <c r="D573" s="35" t="s">
        <v>128</v>
      </c>
      <c r="E573" s="34">
        <v>45383.0</v>
      </c>
      <c r="F573" s="36">
        <f t="shared" si="1"/>
        <v>10</v>
      </c>
      <c r="G573" s="34">
        <v>45432.0</v>
      </c>
      <c r="H573" s="36">
        <f t="shared" si="2"/>
        <v>9</v>
      </c>
      <c r="I573" s="35" t="s">
        <v>39</v>
      </c>
      <c r="J573" s="39"/>
      <c r="K573" s="38"/>
      <c r="L573" s="39"/>
      <c r="M573" s="39"/>
      <c r="N573" s="35" t="s">
        <v>17</v>
      </c>
      <c r="O573" s="39"/>
      <c r="P573" s="61"/>
      <c r="Q573" s="61"/>
      <c r="R573" s="61"/>
      <c r="S573" s="61"/>
      <c r="T573" s="61"/>
      <c r="U573" s="80"/>
      <c r="V573" s="80"/>
      <c r="W573" s="80"/>
    </row>
    <row r="574">
      <c r="A574" s="34">
        <v>45705.0</v>
      </c>
      <c r="B574" s="168">
        <v>45716.0</v>
      </c>
      <c r="C574" s="35">
        <v>224039.0</v>
      </c>
      <c r="D574" s="35" t="s">
        <v>128</v>
      </c>
      <c r="E574" s="34">
        <v>45474.0</v>
      </c>
      <c r="F574" s="36">
        <f t="shared" si="1"/>
        <v>7</v>
      </c>
      <c r="G574" s="34">
        <v>45511.0</v>
      </c>
      <c r="H574" s="36">
        <f t="shared" si="2"/>
        <v>6</v>
      </c>
      <c r="I574" s="35" t="s">
        <v>62</v>
      </c>
      <c r="J574" s="39"/>
      <c r="K574" s="38"/>
      <c r="L574" s="39"/>
      <c r="M574" s="39"/>
      <c r="N574" s="35" t="s">
        <v>17</v>
      </c>
      <c r="O574" s="39"/>
      <c r="P574" s="61"/>
      <c r="Q574" s="61"/>
      <c r="R574" s="61"/>
      <c r="S574" s="61"/>
      <c r="T574" s="61"/>
      <c r="U574" s="80"/>
      <c r="V574" s="80"/>
      <c r="W574" s="80"/>
    </row>
    <row r="575">
      <c r="A575" s="34">
        <v>45705.0</v>
      </c>
      <c r="B575" s="168">
        <v>45716.0</v>
      </c>
      <c r="C575" s="35">
        <v>226957.0</v>
      </c>
      <c r="D575" s="35" t="s">
        <v>128</v>
      </c>
      <c r="E575" s="34">
        <v>45352.0</v>
      </c>
      <c r="F575" s="36">
        <f t="shared" si="1"/>
        <v>11</v>
      </c>
      <c r="G575" s="34">
        <v>45539.0</v>
      </c>
      <c r="H575" s="36">
        <f t="shared" si="2"/>
        <v>5</v>
      </c>
      <c r="I575" s="35" t="s">
        <v>49</v>
      </c>
      <c r="J575" s="39"/>
      <c r="K575" s="38"/>
      <c r="L575" s="39"/>
      <c r="M575" s="39"/>
      <c r="N575" s="35" t="s">
        <v>17</v>
      </c>
      <c r="O575" s="39"/>
      <c r="P575" s="61"/>
      <c r="Q575" s="61"/>
      <c r="R575" s="61"/>
      <c r="S575" s="61"/>
      <c r="T575" s="61"/>
      <c r="U575" s="80"/>
      <c r="V575" s="80"/>
      <c r="W575" s="80"/>
    </row>
    <row r="576">
      <c r="A576" s="34">
        <v>45705.0</v>
      </c>
      <c r="B576" s="168">
        <v>45716.0</v>
      </c>
      <c r="C576" s="35">
        <v>231040.0</v>
      </c>
      <c r="D576" s="35" t="s">
        <v>128</v>
      </c>
      <c r="E576" s="34">
        <v>45536.0</v>
      </c>
      <c r="F576" s="36">
        <f t="shared" si="1"/>
        <v>5</v>
      </c>
      <c r="G576" s="37">
        <v>45594.0</v>
      </c>
      <c r="H576" s="36">
        <f t="shared" si="2"/>
        <v>3</v>
      </c>
      <c r="I576" s="35" t="s">
        <v>62</v>
      </c>
      <c r="J576" s="39"/>
      <c r="K576" s="38"/>
      <c r="L576" s="39"/>
      <c r="M576" s="39"/>
      <c r="N576" s="35" t="s">
        <v>17</v>
      </c>
      <c r="O576" s="39"/>
      <c r="P576" s="61"/>
      <c r="Q576" s="61"/>
      <c r="R576" s="61"/>
      <c r="S576" s="61"/>
      <c r="T576" s="61"/>
      <c r="U576" s="80"/>
      <c r="V576" s="80"/>
      <c r="W576" s="80"/>
    </row>
    <row r="577">
      <c r="A577" s="34">
        <v>45705.0</v>
      </c>
      <c r="B577" s="168">
        <v>45716.0</v>
      </c>
      <c r="C577" s="35">
        <v>236163.0</v>
      </c>
      <c r="D577" s="35" t="s">
        <v>128</v>
      </c>
      <c r="E577" s="34">
        <v>45323.0</v>
      </c>
      <c r="F577" s="36">
        <f t="shared" si="1"/>
        <v>12</v>
      </c>
      <c r="G577" s="34">
        <v>45629.0</v>
      </c>
      <c r="H577" s="36">
        <f t="shared" si="2"/>
        <v>2</v>
      </c>
      <c r="I577" s="35" t="s">
        <v>62</v>
      </c>
      <c r="J577" s="39"/>
      <c r="K577" s="38"/>
      <c r="L577" s="39"/>
      <c r="M577" s="39"/>
      <c r="N577" s="35" t="s">
        <v>17</v>
      </c>
      <c r="O577" s="39"/>
      <c r="P577" s="61"/>
      <c r="Q577" s="61"/>
      <c r="R577" s="61"/>
      <c r="S577" s="61"/>
      <c r="T577" s="61"/>
      <c r="U577" s="80"/>
      <c r="V577" s="80"/>
      <c r="W577" s="80"/>
    </row>
    <row r="578">
      <c r="A578" s="34">
        <v>45705.0</v>
      </c>
      <c r="B578" s="168">
        <v>45716.0</v>
      </c>
      <c r="C578" s="35">
        <v>239577.0</v>
      </c>
      <c r="D578" s="35" t="s">
        <v>128</v>
      </c>
      <c r="E578" s="34">
        <v>45597.0</v>
      </c>
      <c r="F578" s="36">
        <f t="shared" si="1"/>
        <v>3</v>
      </c>
      <c r="G578" s="34">
        <v>45673.0</v>
      </c>
      <c r="H578" s="36">
        <f t="shared" si="2"/>
        <v>1</v>
      </c>
      <c r="I578" s="35" t="s">
        <v>49</v>
      </c>
      <c r="J578" s="39"/>
      <c r="K578" s="38"/>
      <c r="L578" s="39"/>
      <c r="M578" s="39"/>
      <c r="N578" s="35" t="s">
        <v>17</v>
      </c>
      <c r="O578" s="39"/>
      <c r="P578" s="61"/>
      <c r="Q578" s="61"/>
      <c r="R578" s="61"/>
      <c r="S578" s="61"/>
      <c r="T578" s="61"/>
      <c r="U578" s="80"/>
      <c r="V578" s="80"/>
      <c r="W578" s="80"/>
    </row>
    <row r="579">
      <c r="A579" s="34">
        <v>45705.0</v>
      </c>
      <c r="B579" s="34">
        <v>45706.0</v>
      </c>
      <c r="C579" s="35">
        <v>240807.0</v>
      </c>
      <c r="D579" s="35" t="s">
        <v>128</v>
      </c>
      <c r="E579" s="34">
        <v>45597.0</v>
      </c>
      <c r="F579" s="36">
        <f t="shared" si="1"/>
        <v>3</v>
      </c>
      <c r="G579" s="34">
        <v>45684.0</v>
      </c>
      <c r="H579" s="36">
        <f t="shared" si="2"/>
        <v>1</v>
      </c>
      <c r="I579" s="35" t="s">
        <v>46</v>
      </c>
      <c r="J579" s="35">
        <v>401.0</v>
      </c>
      <c r="K579" s="48" t="s">
        <v>420</v>
      </c>
      <c r="L579" s="35" t="s">
        <v>54</v>
      </c>
      <c r="M579" s="34">
        <v>45706.0</v>
      </c>
      <c r="N579" s="35" t="s">
        <v>15</v>
      </c>
      <c r="O579" s="35" t="s">
        <v>185</v>
      </c>
      <c r="P579" s="61"/>
      <c r="Q579" s="61"/>
      <c r="R579" s="61"/>
      <c r="S579" s="61"/>
      <c r="T579" s="61"/>
      <c r="U579" s="80"/>
      <c r="V579" s="80"/>
      <c r="W579" s="80"/>
    </row>
    <row r="580">
      <c r="A580" s="34">
        <v>45702.0</v>
      </c>
      <c r="B580" s="34">
        <v>45714.0</v>
      </c>
      <c r="C580" s="35">
        <v>225525.0</v>
      </c>
      <c r="D580" s="35" t="s">
        <v>129</v>
      </c>
      <c r="E580" s="34">
        <v>45474.0</v>
      </c>
      <c r="F580" s="36">
        <f t="shared" si="1"/>
        <v>7</v>
      </c>
      <c r="G580" s="34">
        <v>45525.0</v>
      </c>
      <c r="H580" s="36">
        <f t="shared" si="2"/>
        <v>6</v>
      </c>
      <c r="I580" s="35" t="s">
        <v>49</v>
      </c>
      <c r="J580" s="35">
        <v>262.0</v>
      </c>
      <c r="K580" s="48">
        <v>2500.0</v>
      </c>
      <c r="L580" s="35" t="s">
        <v>54</v>
      </c>
      <c r="M580" s="34">
        <v>45714.0</v>
      </c>
      <c r="N580" s="35" t="s">
        <v>15</v>
      </c>
      <c r="O580" s="35" t="s">
        <v>443</v>
      </c>
      <c r="P580" s="61"/>
      <c r="Q580" s="61"/>
      <c r="R580" s="61"/>
      <c r="S580" s="61"/>
      <c r="T580" s="61"/>
      <c r="U580" s="80"/>
      <c r="V580" s="80"/>
      <c r="W580" s="80"/>
    </row>
    <row r="581">
      <c r="A581" s="34">
        <v>45705.0</v>
      </c>
      <c r="B581" s="168">
        <v>45716.0</v>
      </c>
      <c r="C581" s="35">
        <v>87443.0</v>
      </c>
      <c r="D581" s="35" t="s">
        <v>129</v>
      </c>
      <c r="E581" s="34">
        <v>44228.0</v>
      </c>
      <c r="F581" s="36">
        <f t="shared" si="1"/>
        <v>48</v>
      </c>
      <c r="G581" s="34">
        <v>44330.0</v>
      </c>
      <c r="H581" s="36">
        <f t="shared" si="2"/>
        <v>45</v>
      </c>
      <c r="I581" s="35" t="s">
        <v>39</v>
      </c>
      <c r="J581" s="39"/>
      <c r="K581" s="38"/>
      <c r="L581" s="39"/>
      <c r="M581" s="39"/>
      <c r="N581" s="35" t="s">
        <v>17</v>
      </c>
      <c r="O581" s="39"/>
      <c r="P581" s="61"/>
      <c r="Q581" s="61"/>
      <c r="R581" s="61"/>
      <c r="S581" s="61"/>
      <c r="T581" s="61"/>
      <c r="U581" s="80"/>
      <c r="V581" s="80"/>
      <c r="W581" s="80"/>
    </row>
    <row r="582">
      <c r="A582" s="34">
        <v>45705.0</v>
      </c>
      <c r="B582" s="168">
        <v>45716.0</v>
      </c>
      <c r="C582" s="35">
        <v>202165.0</v>
      </c>
      <c r="D582" s="35" t="s">
        <v>129</v>
      </c>
      <c r="E582" s="34">
        <v>45292.0</v>
      </c>
      <c r="F582" s="36">
        <f t="shared" si="1"/>
        <v>13</v>
      </c>
      <c r="G582" s="34">
        <v>45334.0</v>
      </c>
      <c r="H582" s="36">
        <f t="shared" si="2"/>
        <v>12</v>
      </c>
      <c r="I582" s="35" t="s">
        <v>49</v>
      </c>
      <c r="J582" s="39"/>
      <c r="K582" s="38"/>
      <c r="L582" s="39"/>
      <c r="M582" s="39"/>
      <c r="N582" s="35" t="s">
        <v>17</v>
      </c>
      <c r="O582" s="39"/>
      <c r="P582" s="61"/>
      <c r="Q582" s="61"/>
      <c r="R582" s="61"/>
      <c r="S582" s="61"/>
      <c r="T582" s="61"/>
      <c r="U582" s="80"/>
      <c r="V582" s="80"/>
      <c r="W582" s="80"/>
    </row>
    <row r="583">
      <c r="A583" s="34">
        <v>45705.0</v>
      </c>
      <c r="B583" s="168">
        <v>45716.0</v>
      </c>
      <c r="C583" s="35">
        <v>238758.0</v>
      </c>
      <c r="D583" s="35" t="s">
        <v>129</v>
      </c>
      <c r="E583" s="34">
        <v>45231.0</v>
      </c>
      <c r="F583" s="36">
        <f t="shared" si="1"/>
        <v>15</v>
      </c>
      <c r="G583" s="34">
        <v>45667.0</v>
      </c>
      <c r="H583" s="36">
        <f t="shared" si="2"/>
        <v>1</v>
      </c>
      <c r="I583" s="35" t="s">
        <v>62</v>
      </c>
      <c r="J583" s="39"/>
      <c r="K583" s="38"/>
      <c r="L583" s="39"/>
      <c r="M583" s="39"/>
      <c r="N583" s="35" t="s">
        <v>17</v>
      </c>
      <c r="O583" s="39"/>
      <c r="P583" s="61"/>
      <c r="Q583" s="61"/>
      <c r="R583" s="61"/>
      <c r="S583" s="61"/>
      <c r="T583" s="61"/>
      <c r="U583" s="80"/>
      <c r="V583" s="80"/>
      <c r="W583" s="80"/>
    </row>
    <row r="584">
      <c r="A584" s="34">
        <v>45705.0</v>
      </c>
      <c r="B584" s="168">
        <v>45716.0</v>
      </c>
      <c r="C584" s="35">
        <v>187272.0</v>
      </c>
      <c r="D584" s="35" t="s">
        <v>129</v>
      </c>
      <c r="E584" s="34">
        <v>45139.0</v>
      </c>
      <c r="F584" s="36">
        <f t="shared" si="1"/>
        <v>18</v>
      </c>
      <c r="G584" s="34">
        <v>45197.0</v>
      </c>
      <c r="H584" s="36">
        <f t="shared" si="2"/>
        <v>17</v>
      </c>
      <c r="I584" s="35" t="s">
        <v>67</v>
      </c>
      <c r="J584" s="39"/>
      <c r="K584" s="38"/>
      <c r="L584" s="39"/>
      <c r="M584" s="39"/>
      <c r="N584" s="35" t="s">
        <v>17</v>
      </c>
      <c r="O584" s="39"/>
      <c r="P584" s="61"/>
      <c r="Q584" s="61"/>
      <c r="R584" s="61"/>
      <c r="S584" s="61"/>
      <c r="T584" s="61"/>
      <c r="U584" s="80"/>
      <c r="V584" s="80"/>
      <c r="W584" s="80"/>
    </row>
    <row r="585">
      <c r="A585" s="34">
        <v>45705.0</v>
      </c>
      <c r="B585" s="168">
        <v>45716.0</v>
      </c>
      <c r="C585" s="35">
        <v>202553.0</v>
      </c>
      <c r="D585" s="35" t="s">
        <v>129</v>
      </c>
      <c r="E585" s="34">
        <v>45261.0</v>
      </c>
      <c r="F585" s="36">
        <f t="shared" si="1"/>
        <v>14</v>
      </c>
      <c r="G585" s="34">
        <v>45337.0</v>
      </c>
      <c r="H585" s="36">
        <f t="shared" si="2"/>
        <v>12</v>
      </c>
      <c r="I585" s="35" t="s">
        <v>39</v>
      </c>
      <c r="J585" s="39"/>
      <c r="K585" s="38"/>
      <c r="L585" s="39"/>
      <c r="M585" s="39"/>
      <c r="N585" s="35" t="s">
        <v>17</v>
      </c>
      <c r="O585" s="39"/>
      <c r="P585" s="61"/>
      <c r="Q585" s="61"/>
      <c r="R585" s="61"/>
      <c r="S585" s="61"/>
      <c r="T585" s="61"/>
      <c r="U585" s="80"/>
      <c r="V585" s="80"/>
      <c r="W585" s="80"/>
    </row>
    <row r="586">
      <c r="A586" s="34">
        <v>45705.0</v>
      </c>
      <c r="B586" s="168">
        <v>45716.0</v>
      </c>
      <c r="C586" s="35">
        <v>207484.0</v>
      </c>
      <c r="D586" s="35" t="s">
        <v>129</v>
      </c>
      <c r="E586" s="34">
        <v>45231.0</v>
      </c>
      <c r="F586" s="36">
        <f t="shared" si="1"/>
        <v>15</v>
      </c>
      <c r="G586" s="34">
        <v>45376.0</v>
      </c>
      <c r="H586" s="36">
        <f t="shared" si="2"/>
        <v>11</v>
      </c>
      <c r="I586" s="35" t="s">
        <v>67</v>
      </c>
      <c r="J586" s="39"/>
      <c r="K586" s="38"/>
      <c r="L586" s="39"/>
      <c r="M586" s="39"/>
      <c r="N586" s="35" t="s">
        <v>17</v>
      </c>
      <c r="O586" s="39"/>
      <c r="P586" s="61"/>
      <c r="Q586" s="61"/>
      <c r="R586" s="61"/>
      <c r="S586" s="61"/>
      <c r="T586" s="61"/>
      <c r="U586" s="80"/>
      <c r="V586" s="80"/>
      <c r="W586" s="80"/>
    </row>
    <row r="587">
      <c r="A587" s="34">
        <v>45705.0</v>
      </c>
      <c r="B587" s="168">
        <v>45716.0</v>
      </c>
      <c r="C587" s="35">
        <v>216747.0</v>
      </c>
      <c r="D587" s="35" t="s">
        <v>129</v>
      </c>
      <c r="E587" s="34">
        <v>45352.0</v>
      </c>
      <c r="F587" s="36">
        <f t="shared" si="1"/>
        <v>11</v>
      </c>
      <c r="G587" s="34">
        <v>45447.0</v>
      </c>
      <c r="H587" s="36">
        <f t="shared" si="2"/>
        <v>8</v>
      </c>
      <c r="I587" s="35" t="s">
        <v>49</v>
      </c>
      <c r="J587" s="39"/>
      <c r="K587" s="38"/>
      <c r="L587" s="39"/>
      <c r="M587" s="39"/>
      <c r="N587" s="35" t="s">
        <v>17</v>
      </c>
      <c r="O587" s="39"/>
      <c r="P587" s="61"/>
      <c r="Q587" s="61"/>
      <c r="R587" s="61"/>
      <c r="S587" s="61"/>
      <c r="T587" s="61"/>
      <c r="U587" s="80"/>
      <c r="V587" s="80"/>
      <c r="W587" s="80"/>
    </row>
    <row r="588">
      <c r="A588" s="34">
        <v>45705.0</v>
      </c>
      <c r="B588" s="168">
        <v>45716.0</v>
      </c>
      <c r="C588" s="35">
        <v>227227.0</v>
      </c>
      <c r="D588" s="35" t="s">
        <v>129</v>
      </c>
      <c r="E588" s="34">
        <v>45413.0</v>
      </c>
      <c r="F588" s="36">
        <f t="shared" si="1"/>
        <v>9</v>
      </c>
      <c r="G588" s="34">
        <v>45541.0</v>
      </c>
      <c r="H588" s="36">
        <f t="shared" si="2"/>
        <v>5</v>
      </c>
      <c r="I588" s="35" t="s">
        <v>39</v>
      </c>
      <c r="J588" s="39"/>
      <c r="K588" s="38"/>
      <c r="L588" s="39"/>
      <c r="M588" s="39"/>
      <c r="N588" s="35" t="s">
        <v>17</v>
      </c>
      <c r="O588" s="39"/>
      <c r="P588" s="61"/>
      <c r="Q588" s="61"/>
      <c r="R588" s="61"/>
      <c r="S588" s="61"/>
      <c r="T588" s="61"/>
      <c r="U588" s="80"/>
      <c r="V588" s="80"/>
      <c r="W588" s="80"/>
    </row>
    <row r="589">
      <c r="A589" s="34">
        <v>45705.0</v>
      </c>
      <c r="B589" s="168">
        <v>45716.0</v>
      </c>
      <c r="C589" s="35">
        <v>232611.0</v>
      </c>
      <c r="D589" s="35" t="s">
        <v>129</v>
      </c>
      <c r="E589" s="34">
        <v>44713.0</v>
      </c>
      <c r="F589" s="36">
        <f t="shared" si="1"/>
        <v>32</v>
      </c>
      <c r="G589" s="37">
        <v>45593.0</v>
      </c>
      <c r="H589" s="36">
        <f t="shared" si="2"/>
        <v>4</v>
      </c>
      <c r="I589" s="35" t="s">
        <v>62</v>
      </c>
      <c r="J589" s="39"/>
      <c r="K589" s="38"/>
      <c r="L589" s="39"/>
      <c r="M589" s="39"/>
      <c r="N589" s="35" t="s">
        <v>17</v>
      </c>
      <c r="O589" s="39"/>
      <c r="P589" s="61"/>
      <c r="Q589" s="61"/>
      <c r="R589" s="61"/>
      <c r="S589" s="61"/>
      <c r="T589" s="61"/>
      <c r="U589" s="80"/>
      <c r="V589" s="80"/>
      <c r="W589" s="80"/>
    </row>
    <row r="590">
      <c r="A590" s="34">
        <v>45705.0</v>
      </c>
      <c r="B590" s="168">
        <v>45716.0</v>
      </c>
      <c r="C590" s="35">
        <v>237900.0</v>
      </c>
      <c r="D590" s="35" t="s">
        <v>129</v>
      </c>
      <c r="E590" s="34">
        <v>44228.0</v>
      </c>
      <c r="F590" s="36">
        <f t="shared" si="1"/>
        <v>48</v>
      </c>
      <c r="G590" s="37">
        <v>45654.0</v>
      </c>
      <c r="H590" s="36">
        <f t="shared" si="2"/>
        <v>2</v>
      </c>
      <c r="I590" s="35" t="s">
        <v>39</v>
      </c>
      <c r="J590" s="39"/>
      <c r="K590" s="38"/>
      <c r="L590" s="39"/>
      <c r="M590" s="39"/>
      <c r="N590" s="35" t="s">
        <v>17</v>
      </c>
      <c r="O590" s="39"/>
      <c r="P590" s="61"/>
      <c r="Q590" s="61"/>
      <c r="R590" s="61"/>
      <c r="S590" s="61"/>
      <c r="T590" s="61"/>
      <c r="U590" s="80"/>
      <c r="V590" s="80"/>
      <c r="W590" s="80"/>
    </row>
    <row r="591">
      <c r="A591" s="34">
        <v>45705.0</v>
      </c>
      <c r="B591" s="168">
        <v>45716.0</v>
      </c>
      <c r="C591" s="35">
        <v>241856.0</v>
      </c>
      <c r="D591" s="35" t="s">
        <v>129</v>
      </c>
      <c r="E591" s="34">
        <v>45658.0</v>
      </c>
      <c r="F591" s="36">
        <f t="shared" si="1"/>
        <v>1</v>
      </c>
      <c r="G591" s="34">
        <v>45692.0</v>
      </c>
      <c r="H591" s="36">
        <f t="shared" si="2"/>
        <v>0</v>
      </c>
      <c r="I591" s="35" t="s">
        <v>46</v>
      </c>
      <c r="J591" s="35" t="s">
        <v>404</v>
      </c>
      <c r="K591" s="38"/>
      <c r="L591" s="39"/>
      <c r="M591" s="39"/>
      <c r="N591" s="35" t="s">
        <v>17</v>
      </c>
      <c r="O591" s="39"/>
      <c r="P591" s="61"/>
      <c r="Q591" s="61"/>
      <c r="R591" s="61"/>
      <c r="S591" s="61"/>
      <c r="T591" s="61"/>
      <c r="U591" s="80"/>
      <c r="V591" s="80"/>
      <c r="W591" s="80"/>
    </row>
    <row r="592">
      <c r="A592" s="34">
        <v>45705.0</v>
      </c>
      <c r="B592" s="168">
        <v>45716.0</v>
      </c>
      <c r="C592" s="35">
        <v>190142.0</v>
      </c>
      <c r="D592" s="35" t="s">
        <v>132</v>
      </c>
      <c r="E592" s="34">
        <v>45108.0</v>
      </c>
      <c r="F592" s="36">
        <f t="shared" si="1"/>
        <v>19</v>
      </c>
      <c r="G592" s="37">
        <v>45219.0</v>
      </c>
      <c r="H592" s="36">
        <f t="shared" si="2"/>
        <v>16</v>
      </c>
      <c r="I592" s="35" t="s">
        <v>67</v>
      </c>
      <c r="J592" s="39"/>
      <c r="K592" s="38"/>
      <c r="L592" s="39"/>
      <c r="M592" s="39"/>
      <c r="N592" s="35" t="s">
        <v>17</v>
      </c>
      <c r="O592" s="39"/>
      <c r="P592" s="61"/>
      <c r="Q592" s="61"/>
      <c r="R592" s="61"/>
      <c r="S592" s="61"/>
      <c r="T592" s="61"/>
      <c r="U592" s="80"/>
      <c r="V592" s="80"/>
      <c r="W592" s="80"/>
    </row>
    <row r="593">
      <c r="A593" s="34">
        <v>45705.0</v>
      </c>
      <c r="B593" s="168">
        <v>45716.0</v>
      </c>
      <c r="C593" s="35">
        <v>169790.0</v>
      </c>
      <c r="D593" s="35" t="s">
        <v>132</v>
      </c>
      <c r="E593" s="34">
        <v>44927.0</v>
      </c>
      <c r="F593" s="36">
        <f t="shared" si="1"/>
        <v>25</v>
      </c>
      <c r="G593" s="34">
        <v>45050.0</v>
      </c>
      <c r="H593" s="36">
        <f t="shared" si="2"/>
        <v>21</v>
      </c>
      <c r="I593" s="35" t="s">
        <v>118</v>
      </c>
      <c r="J593" s="39"/>
      <c r="K593" s="38"/>
      <c r="L593" s="39"/>
      <c r="M593" s="39"/>
      <c r="N593" s="35" t="s">
        <v>17</v>
      </c>
      <c r="O593" s="39"/>
      <c r="P593" s="61"/>
      <c r="Q593" s="61"/>
      <c r="R593" s="61"/>
      <c r="S593" s="61"/>
      <c r="T593" s="61"/>
      <c r="U593" s="80"/>
      <c r="V593" s="80"/>
      <c r="W593" s="80"/>
    </row>
    <row r="594">
      <c r="A594" s="34">
        <v>45705.0</v>
      </c>
      <c r="B594" s="168">
        <v>45716.0</v>
      </c>
      <c r="C594" s="35">
        <v>202824.0</v>
      </c>
      <c r="D594" s="35" t="s">
        <v>132</v>
      </c>
      <c r="E594" s="34">
        <v>45292.0</v>
      </c>
      <c r="F594" s="36">
        <f t="shared" si="1"/>
        <v>13</v>
      </c>
      <c r="G594" s="34">
        <v>45342.0</v>
      </c>
      <c r="H594" s="36">
        <f t="shared" si="2"/>
        <v>12</v>
      </c>
      <c r="I594" s="35" t="s">
        <v>62</v>
      </c>
      <c r="J594" s="39"/>
      <c r="K594" s="38"/>
      <c r="L594" s="39"/>
      <c r="M594" s="39"/>
      <c r="N594" s="35" t="s">
        <v>17</v>
      </c>
      <c r="O594" s="39"/>
      <c r="P594" s="61"/>
      <c r="Q594" s="61"/>
      <c r="R594" s="61"/>
      <c r="S594" s="61"/>
      <c r="T594" s="61"/>
      <c r="U594" s="80"/>
      <c r="V594" s="80"/>
      <c r="W594" s="80"/>
    </row>
    <row r="595">
      <c r="A595" s="34">
        <v>45705.0</v>
      </c>
      <c r="B595" s="168">
        <v>45716.0</v>
      </c>
      <c r="C595" s="35">
        <v>222619.0</v>
      </c>
      <c r="D595" s="35" t="s">
        <v>132</v>
      </c>
      <c r="E595" s="34">
        <v>45383.0</v>
      </c>
      <c r="F595" s="36">
        <f t="shared" si="1"/>
        <v>10</v>
      </c>
      <c r="G595" s="34">
        <v>45497.0</v>
      </c>
      <c r="H595" s="36">
        <f t="shared" si="2"/>
        <v>7</v>
      </c>
      <c r="I595" s="35" t="s">
        <v>62</v>
      </c>
      <c r="J595" s="39"/>
      <c r="K595" s="38"/>
      <c r="L595" s="39"/>
      <c r="M595" s="39"/>
      <c r="N595" s="35" t="s">
        <v>17</v>
      </c>
      <c r="O595" s="39"/>
      <c r="P595" s="61"/>
      <c r="Q595" s="61"/>
      <c r="R595" s="61"/>
      <c r="S595" s="61"/>
      <c r="T595" s="61"/>
      <c r="U595" s="80"/>
      <c r="V595" s="80"/>
      <c r="W595" s="80"/>
    </row>
    <row r="596">
      <c r="A596" s="34">
        <v>45705.0</v>
      </c>
      <c r="B596" s="168">
        <v>45716.0</v>
      </c>
      <c r="C596" s="35">
        <v>230916.0</v>
      </c>
      <c r="D596" s="35" t="s">
        <v>132</v>
      </c>
      <c r="E596" s="34">
        <v>45444.0</v>
      </c>
      <c r="F596" s="36">
        <f t="shared" si="1"/>
        <v>8</v>
      </c>
      <c r="G596" s="37">
        <v>45579.0</v>
      </c>
      <c r="H596" s="36">
        <f t="shared" si="2"/>
        <v>4</v>
      </c>
      <c r="I596" s="35" t="s">
        <v>46</v>
      </c>
      <c r="J596" s="35" t="s">
        <v>404</v>
      </c>
      <c r="K596" s="38"/>
      <c r="L596" s="39"/>
      <c r="M596" s="39"/>
      <c r="N596" s="35" t="s">
        <v>17</v>
      </c>
      <c r="O596" s="39"/>
      <c r="P596" s="61"/>
      <c r="Q596" s="61"/>
      <c r="R596" s="61"/>
      <c r="S596" s="61"/>
      <c r="T596" s="61"/>
      <c r="U596" s="80"/>
      <c r="V596" s="80"/>
      <c r="W596" s="80"/>
    </row>
    <row r="597">
      <c r="A597" s="34">
        <v>45705.0</v>
      </c>
      <c r="B597" s="168">
        <v>45716.0</v>
      </c>
      <c r="C597" s="35">
        <v>235530.0</v>
      </c>
      <c r="D597" s="35" t="s">
        <v>132</v>
      </c>
      <c r="E597" s="34">
        <v>45566.0</v>
      </c>
      <c r="F597" s="36">
        <f t="shared" si="1"/>
        <v>4</v>
      </c>
      <c r="G597" s="37">
        <v>45623.0</v>
      </c>
      <c r="H597" s="36">
        <f t="shared" si="2"/>
        <v>3</v>
      </c>
      <c r="I597" s="35" t="s">
        <v>39</v>
      </c>
      <c r="J597" s="39"/>
      <c r="K597" s="38"/>
      <c r="L597" s="39"/>
      <c r="M597" s="39"/>
      <c r="N597" s="35" t="s">
        <v>17</v>
      </c>
      <c r="O597" s="39"/>
      <c r="P597" s="61"/>
      <c r="Q597" s="61"/>
      <c r="R597" s="61"/>
      <c r="S597" s="61"/>
      <c r="T597" s="61"/>
      <c r="U597" s="80"/>
      <c r="V597" s="80"/>
      <c r="W597" s="80"/>
    </row>
    <row r="598">
      <c r="A598" s="34">
        <v>45705.0</v>
      </c>
      <c r="B598" s="168">
        <v>45716.0</v>
      </c>
      <c r="C598" s="35">
        <v>240938.0</v>
      </c>
      <c r="D598" s="35" t="s">
        <v>132</v>
      </c>
      <c r="E598" s="34">
        <v>45566.0</v>
      </c>
      <c r="F598" s="36">
        <f t="shared" si="1"/>
        <v>4</v>
      </c>
      <c r="G598" s="34">
        <v>45685.0</v>
      </c>
      <c r="H598" s="36">
        <f t="shared" si="2"/>
        <v>1</v>
      </c>
      <c r="I598" s="35" t="s">
        <v>49</v>
      </c>
      <c r="J598" s="39"/>
      <c r="K598" s="38"/>
      <c r="L598" s="39"/>
      <c r="M598" s="39"/>
      <c r="N598" s="35" t="s">
        <v>17</v>
      </c>
      <c r="O598" s="39"/>
      <c r="P598" s="61"/>
      <c r="Q598" s="61"/>
      <c r="R598" s="61"/>
      <c r="S598" s="61"/>
      <c r="T598" s="61"/>
      <c r="U598" s="80"/>
      <c r="V598" s="80"/>
      <c r="W598" s="80"/>
    </row>
    <row r="599">
      <c r="A599" s="34">
        <v>45705.0</v>
      </c>
      <c r="B599" s="168">
        <v>45716.0</v>
      </c>
      <c r="C599" s="35">
        <v>241728.0</v>
      </c>
      <c r="D599" s="35" t="s">
        <v>132</v>
      </c>
      <c r="E599" s="34">
        <v>45566.0</v>
      </c>
      <c r="F599" s="36">
        <f t="shared" si="1"/>
        <v>4</v>
      </c>
      <c r="G599" s="34">
        <v>45694.0</v>
      </c>
      <c r="H599" s="36">
        <f t="shared" si="2"/>
        <v>0</v>
      </c>
      <c r="I599" s="35" t="s">
        <v>265</v>
      </c>
      <c r="J599" s="39"/>
      <c r="K599" s="38"/>
      <c r="L599" s="39"/>
      <c r="M599" s="39"/>
      <c r="N599" s="35" t="s">
        <v>17</v>
      </c>
      <c r="O599" s="39"/>
      <c r="P599" s="61"/>
      <c r="Q599" s="61"/>
      <c r="R599" s="61"/>
      <c r="S599" s="61"/>
      <c r="T599" s="61"/>
      <c r="U599" s="80"/>
      <c r="V599" s="80"/>
      <c r="W599" s="80"/>
    </row>
    <row r="600">
      <c r="A600" s="34">
        <v>45705.0</v>
      </c>
      <c r="B600" s="168">
        <v>45716.0</v>
      </c>
      <c r="C600" s="35">
        <v>209572.0</v>
      </c>
      <c r="D600" s="35" t="s">
        <v>134</v>
      </c>
      <c r="E600" s="34">
        <v>45352.0</v>
      </c>
      <c r="F600" s="36">
        <f t="shared" si="1"/>
        <v>11</v>
      </c>
      <c r="G600" s="34">
        <v>45391.0</v>
      </c>
      <c r="H600" s="36">
        <f t="shared" si="2"/>
        <v>10</v>
      </c>
      <c r="I600" s="35" t="s">
        <v>62</v>
      </c>
      <c r="J600" s="39"/>
      <c r="K600" s="38"/>
      <c r="L600" s="39"/>
      <c r="M600" s="39"/>
      <c r="N600" s="35" t="s">
        <v>17</v>
      </c>
      <c r="O600" s="39"/>
      <c r="P600" s="61"/>
      <c r="Q600" s="61"/>
      <c r="R600" s="61"/>
      <c r="S600" s="61"/>
      <c r="T600" s="61"/>
      <c r="U600" s="80"/>
      <c r="V600" s="80"/>
      <c r="W600" s="80"/>
    </row>
    <row r="601">
      <c r="A601" s="34">
        <v>45705.0</v>
      </c>
      <c r="B601" s="168">
        <v>45716.0</v>
      </c>
      <c r="C601" s="35">
        <v>61815.0</v>
      </c>
      <c r="D601" s="35" t="s">
        <v>134</v>
      </c>
      <c r="E601" s="34">
        <v>44044.0</v>
      </c>
      <c r="F601" s="36">
        <f t="shared" si="1"/>
        <v>54</v>
      </c>
      <c r="G601" s="34">
        <v>44063.0</v>
      </c>
      <c r="H601" s="36">
        <f t="shared" si="2"/>
        <v>54</v>
      </c>
      <c r="I601" s="35" t="s">
        <v>39</v>
      </c>
      <c r="J601" s="39"/>
      <c r="K601" s="38"/>
      <c r="L601" s="39"/>
      <c r="M601" s="39"/>
      <c r="N601" s="35" t="s">
        <v>17</v>
      </c>
      <c r="O601" s="39"/>
      <c r="P601" s="61"/>
      <c r="Q601" s="61"/>
      <c r="R601" s="61"/>
      <c r="S601" s="61"/>
      <c r="T601" s="61"/>
      <c r="U601" s="80"/>
      <c r="V601" s="80"/>
      <c r="W601" s="80"/>
    </row>
    <row r="602">
      <c r="A602" s="34">
        <v>45705.0</v>
      </c>
      <c r="B602" s="168">
        <v>45716.0</v>
      </c>
      <c r="C602" s="35">
        <v>212373.0</v>
      </c>
      <c r="D602" s="35" t="s">
        <v>134</v>
      </c>
      <c r="E602" s="34">
        <v>45261.0</v>
      </c>
      <c r="F602" s="36">
        <f t="shared" si="1"/>
        <v>14</v>
      </c>
      <c r="G602" s="34">
        <v>45418.0</v>
      </c>
      <c r="H602" s="36">
        <f t="shared" si="2"/>
        <v>9</v>
      </c>
      <c r="I602" s="35" t="s">
        <v>39</v>
      </c>
      <c r="J602" s="39"/>
      <c r="K602" s="38"/>
      <c r="L602" s="39"/>
      <c r="M602" s="39"/>
      <c r="N602" s="35" t="s">
        <v>17</v>
      </c>
      <c r="O602" s="39"/>
      <c r="P602" s="61"/>
      <c r="Q602" s="61"/>
      <c r="R602" s="61"/>
      <c r="S602" s="61"/>
      <c r="T602" s="61"/>
      <c r="U602" s="80"/>
      <c r="V602" s="80"/>
      <c r="W602" s="80"/>
    </row>
    <row r="603">
      <c r="A603" s="34">
        <v>45705.0</v>
      </c>
      <c r="B603" s="168">
        <v>45716.0</v>
      </c>
      <c r="C603" s="35">
        <v>231600.0</v>
      </c>
      <c r="D603" s="35" t="s">
        <v>134</v>
      </c>
      <c r="E603" s="34">
        <v>45444.0</v>
      </c>
      <c r="F603" s="36">
        <f t="shared" si="1"/>
        <v>8</v>
      </c>
      <c r="G603" s="37">
        <v>45586.0</v>
      </c>
      <c r="H603" s="36">
        <f t="shared" si="2"/>
        <v>4</v>
      </c>
      <c r="I603" s="35" t="s">
        <v>49</v>
      </c>
      <c r="J603" s="39"/>
      <c r="K603" s="38"/>
      <c r="L603" s="39"/>
      <c r="M603" s="39"/>
      <c r="N603" s="35" t="s">
        <v>17</v>
      </c>
      <c r="O603" s="39"/>
      <c r="P603" s="61"/>
      <c r="Q603" s="61"/>
      <c r="R603" s="61"/>
      <c r="S603" s="61"/>
      <c r="T603" s="61"/>
      <c r="U603" s="80"/>
      <c r="V603" s="80"/>
      <c r="W603" s="80"/>
    </row>
    <row r="604">
      <c r="A604" s="34">
        <v>45705.0</v>
      </c>
      <c r="B604" s="168">
        <v>45716.0</v>
      </c>
      <c r="C604" s="35">
        <v>186849.0</v>
      </c>
      <c r="D604" s="35" t="s">
        <v>134</v>
      </c>
      <c r="E604" s="34">
        <v>45170.0</v>
      </c>
      <c r="F604" s="36">
        <f t="shared" si="1"/>
        <v>17</v>
      </c>
      <c r="G604" s="34">
        <v>45191.0</v>
      </c>
      <c r="H604" s="36">
        <f t="shared" si="2"/>
        <v>17</v>
      </c>
      <c r="I604" s="35" t="s">
        <v>46</v>
      </c>
      <c r="J604" s="35">
        <v>406.0</v>
      </c>
      <c r="K604" s="38"/>
      <c r="L604" s="39"/>
      <c r="M604" s="39"/>
      <c r="N604" s="35" t="s">
        <v>17</v>
      </c>
      <c r="O604" s="39"/>
      <c r="P604" s="61"/>
      <c r="Q604" s="61"/>
      <c r="R604" s="61"/>
      <c r="S604" s="61"/>
      <c r="T604" s="61"/>
      <c r="U604" s="80"/>
      <c r="V604" s="80"/>
      <c r="W604" s="80"/>
    </row>
    <row r="605">
      <c r="A605" s="34">
        <v>45705.0</v>
      </c>
      <c r="B605" s="168">
        <v>45716.0</v>
      </c>
      <c r="C605" s="35">
        <v>202184.0</v>
      </c>
      <c r="D605" s="35" t="s">
        <v>134</v>
      </c>
      <c r="E605" s="34">
        <v>45231.0</v>
      </c>
      <c r="F605" s="36">
        <f t="shared" si="1"/>
        <v>15</v>
      </c>
      <c r="G605" s="34">
        <v>45336.0</v>
      </c>
      <c r="H605" s="36">
        <f t="shared" si="2"/>
        <v>12</v>
      </c>
      <c r="I605" s="35" t="s">
        <v>39</v>
      </c>
      <c r="J605" s="39"/>
      <c r="K605" s="38"/>
      <c r="L605" s="39"/>
      <c r="M605" s="39"/>
      <c r="N605" s="35" t="s">
        <v>17</v>
      </c>
      <c r="O605" s="39"/>
      <c r="P605" s="61"/>
      <c r="Q605" s="61"/>
      <c r="R605" s="61"/>
      <c r="S605" s="61"/>
      <c r="T605" s="61"/>
      <c r="U605" s="80"/>
      <c r="V605" s="80"/>
      <c r="W605" s="80"/>
    </row>
    <row r="606">
      <c r="A606" s="34">
        <v>45705.0</v>
      </c>
      <c r="B606" s="168">
        <v>45716.0</v>
      </c>
      <c r="C606" s="35">
        <v>216907.0</v>
      </c>
      <c r="D606" s="35" t="s">
        <v>134</v>
      </c>
      <c r="E606" s="34">
        <v>45323.0</v>
      </c>
      <c r="F606" s="36">
        <f t="shared" si="1"/>
        <v>12</v>
      </c>
      <c r="G606" s="34">
        <v>45447.0</v>
      </c>
      <c r="H606" s="36">
        <f t="shared" si="2"/>
        <v>8</v>
      </c>
      <c r="I606" s="35" t="s">
        <v>62</v>
      </c>
      <c r="J606" s="39"/>
      <c r="K606" s="38"/>
      <c r="L606" s="39"/>
      <c r="M606" s="39"/>
      <c r="N606" s="35" t="s">
        <v>17</v>
      </c>
      <c r="O606" s="39"/>
      <c r="P606" s="61"/>
      <c r="Q606" s="61"/>
      <c r="R606" s="61"/>
      <c r="S606" s="61"/>
      <c r="T606" s="61"/>
      <c r="U606" s="80"/>
      <c r="V606" s="80"/>
      <c r="W606" s="80"/>
    </row>
    <row r="607">
      <c r="A607" s="34">
        <v>45705.0</v>
      </c>
      <c r="B607" s="168">
        <v>45716.0</v>
      </c>
      <c r="C607" s="35">
        <v>224471.0</v>
      </c>
      <c r="D607" s="35" t="s">
        <v>134</v>
      </c>
      <c r="E607" s="34">
        <v>45474.0</v>
      </c>
      <c r="F607" s="36">
        <f t="shared" si="1"/>
        <v>7</v>
      </c>
      <c r="G607" s="34">
        <v>45513.0</v>
      </c>
      <c r="H607" s="36">
        <f t="shared" si="2"/>
        <v>6</v>
      </c>
      <c r="I607" s="35" t="s">
        <v>39</v>
      </c>
      <c r="J607" s="39"/>
      <c r="K607" s="38"/>
      <c r="L607" s="39"/>
      <c r="M607" s="39"/>
      <c r="N607" s="35" t="s">
        <v>17</v>
      </c>
      <c r="O607" s="39"/>
      <c r="P607" s="61"/>
      <c r="Q607" s="61"/>
      <c r="R607" s="61"/>
      <c r="S607" s="61"/>
      <c r="T607" s="61"/>
      <c r="U607" s="80"/>
      <c r="V607" s="80"/>
      <c r="W607" s="80"/>
    </row>
    <row r="608">
      <c r="A608" s="34">
        <v>45705.0</v>
      </c>
      <c r="B608" s="168">
        <v>45716.0</v>
      </c>
      <c r="C608" s="35">
        <v>226213.0</v>
      </c>
      <c r="D608" s="35" t="s">
        <v>134</v>
      </c>
      <c r="E608" s="34">
        <v>45444.0</v>
      </c>
      <c r="F608" s="36">
        <f t="shared" si="1"/>
        <v>8</v>
      </c>
      <c r="G608" s="37">
        <v>45582.0</v>
      </c>
      <c r="H608" s="36">
        <f t="shared" si="2"/>
        <v>4</v>
      </c>
      <c r="I608" s="35" t="s">
        <v>46</v>
      </c>
      <c r="J608" s="35" t="s">
        <v>404</v>
      </c>
      <c r="K608" s="38"/>
      <c r="L608" s="39"/>
      <c r="M608" s="39"/>
      <c r="N608" s="35" t="s">
        <v>17</v>
      </c>
      <c r="O608" s="39"/>
      <c r="P608" s="61"/>
      <c r="Q608" s="61"/>
      <c r="R608" s="61"/>
      <c r="S608" s="61"/>
      <c r="T608" s="61"/>
      <c r="U608" s="80"/>
      <c r="V608" s="80"/>
      <c r="W608" s="80"/>
    </row>
    <row r="609">
      <c r="A609" s="34">
        <v>45705.0</v>
      </c>
      <c r="B609" s="168">
        <v>45716.0</v>
      </c>
      <c r="C609" s="35">
        <v>234776.0</v>
      </c>
      <c r="D609" s="35" t="s">
        <v>134</v>
      </c>
      <c r="E609" s="34">
        <v>45566.0</v>
      </c>
      <c r="F609" s="36">
        <f t="shared" si="1"/>
        <v>4</v>
      </c>
      <c r="G609" s="37">
        <v>45622.0</v>
      </c>
      <c r="H609" s="36">
        <f t="shared" si="2"/>
        <v>3</v>
      </c>
      <c r="I609" s="35" t="s">
        <v>265</v>
      </c>
      <c r="J609" s="39"/>
      <c r="K609" s="38"/>
      <c r="L609" s="39"/>
      <c r="M609" s="39"/>
      <c r="N609" s="35" t="s">
        <v>17</v>
      </c>
      <c r="O609" s="39"/>
      <c r="P609" s="61"/>
      <c r="Q609" s="61"/>
      <c r="R609" s="61"/>
      <c r="S609" s="61"/>
      <c r="T609" s="61"/>
      <c r="U609" s="80"/>
      <c r="V609" s="80"/>
      <c r="W609" s="80"/>
    </row>
    <row r="610">
      <c r="A610" s="34">
        <v>45705.0</v>
      </c>
      <c r="B610" s="168">
        <v>45716.0</v>
      </c>
      <c r="C610" s="35">
        <v>230316.0</v>
      </c>
      <c r="D610" s="35" t="s">
        <v>134</v>
      </c>
      <c r="E610" s="34">
        <v>45383.0</v>
      </c>
      <c r="F610" s="36">
        <f t="shared" si="1"/>
        <v>10</v>
      </c>
      <c r="G610" s="37">
        <v>45644.0</v>
      </c>
      <c r="H610" s="36">
        <f t="shared" si="2"/>
        <v>2</v>
      </c>
      <c r="I610" s="35" t="s">
        <v>62</v>
      </c>
      <c r="J610" s="39"/>
      <c r="K610" s="38"/>
      <c r="L610" s="39"/>
      <c r="M610" s="39"/>
      <c r="N610" s="35" t="s">
        <v>17</v>
      </c>
      <c r="O610" s="39"/>
      <c r="P610" s="61"/>
      <c r="Q610" s="61"/>
      <c r="R610" s="61"/>
      <c r="S610" s="61"/>
      <c r="T610" s="61"/>
      <c r="U610" s="80"/>
      <c r="V610" s="80"/>
      <c r="W610" s="80"/>
    </row>
    <row r="611">
      <c r="A611" s="34">
        <v>45705.0</v>
      </c>
      <c r="B611" s="168">
        <v>45716.0</v>
      </c>
      <c r="C611" s="35">
        <v>240241.0</v>
      </c>
      <c r="D611" s="35" t="s">
        <v>134</v>
      </c>
      <c r="E611" s="34">
        <v>45566.0</v>
      </c>
      <c r="F611" s="36">
        <f t="shared" si="1"/>
        <v>4</v>
      </c>
      <c r="G611" s="34">
        <v>45681.0</v>
      </c>
      <c r="H611" s="36">
        <f t="shared" si="2"/>
        <v>1</v>
      </c>
      <c r="I611" s="35" t="s">
        <v>265</v>
      </c>
      <c r="J611" s="39"/>
      <c r="K611" s="38"/>
      <c r="L611" s="39"/>
      <c r="M611" s="39"/>
      <c r="N611" s="35" t="s">
        <v>17</v>
      </c>
      <c r="O611" s="39"/>
      <c r="P611" s="61"/>
      <c r="Q611" s="61"/>
      <c r="R611" s="61"/>
      <c r="S611" s="61"/>
      <c r="T611" s="61"/>
      <c r="U611" s="80"/>
      <c r="V611" s="80"/>
      <c r="W611" s="80"/>
    </row>
    <row r="612">
      <c r="A612" s="34">
        <v>45705.0</v>
      </c>
      <c r="B612" s="168">
        <v>45716.0</v>
      </c>
      <c r="C612" s="35">
        <v>242212.0</v>
      </c>
      <c r="D612" s="35" t="s">
        <v>134</v>
      </c>
      <c r="E612" s="34">
        <v>45658.0</v>
      </c>
      <c r="F612" s="36">
        <f t="shared" si="1"/>
        <v>1</v>
      </c>
      <c r="G612" s="34">
        <v>45698.0</v>
      </c>
      <c r="H612" s="36">
        <f t="shared" si="2"/>
        <v>0</v>
      </c>
      <c r="I612" s="35" t="s">
        <v>62</v>
      </c>
      <c r="J612" s="39"/>
      <c r="K612" s="38"/>
      <c r="L612" s="39"/>
      <c r="M612" s="39"/>
      <c r="N612" s="35" t="s">
        <v>17</v>
      </c>
      <c r="O612" s="39"/>
      <c r="P612" s="61"/>
      <c r="Q612" s="61"/>
      <c r="R612" s="61"/>
      <c r="S612" s="61"/>
      <c r="T612" s="61"/>
      <c r="U612" s="80"/>
      <c r="V612" s="80"/>
      <c r="W612" s="80"/>
    </row>
    <row r="613">
      <c r="A613" s="34">
        <v>45705.0</v>
      </c>
      <c r="B613" s="168">
        <v>45716.0</v>
      </c>
      <c r="C613" s="35">
        <v>108305.0</v>
      </c>
      <c r="D613" s="35"/>
      <c r="E613" s="34">
        <v>43556.0</v>
      </c>
      <c r="F613" s="36">
        <f t="shared" si="1"/>
        <v>70</v>
      </c>
      <c r="G613" s="37">
        <v>44530.0</v>
      </c>
      <c r="H613" s="36">
        <f t="shared" si="2"/>
        <v>38</v>
      </c>
      <c r="I613" s="35" t="s">
        <v>139</v>
      </c>
      <c r="J613" s="39"/>
      <c r="K613" s="38"/>
      <c r="L613" s="39"/>
      <c r="M613" s="39"/>
      <c r="N613" s="35" t="s">
        <v>17</v>
      </c>
      <c r="O613" s="39"/>
      <c r="P613" s="61"/>
      <c r="Q613" s="61"/>
      <c r="R613" s="61"/>
      <c r="S613" s="61"/>
      <c r="T613" s="61"/>
      <c r="U613" s="80"/>
      <c r="V613" s="80"/>
      <c r="W613" s="80"/>
    </row>
    <row r="614">
      <c r="A614" s="34">
        <v>45705.0</v>
      </c>
      <c r="B614" s="168">
        <v>45716.0</v>
      </c>
      <c r="C614" s="35">
        <v>129677.0</v>
      </c>
      <c r="D614" s="35"/>
      <c r="E614" s="34">
        <v>44652.0</v>
      </c>
      <c r="F614" s="36">
        <f t="shared" si="1"/>
        <v>34</v>
      </c>
      <c r="G614" s="34">
        <v>44704.0</v>
      </c>
      <c r="H614" s="36">
        <f t="shared" si="2"/>
        <v>33</v>
      </c>
      <c r="I614" s="35" t="s">
        <v>139</v>
      </c>
      <c r="J614" s="39"/>
      <c r="K614" s="38"/>
      <c r="L614" s="39"/>
      <c r="M614" s="39"/>
      <c r="N614" s="35" t="s">
        <v>17</v>
      </c>
      <c r="O614" s="39"/>
      <c r="P614" s="61"/>
      <c r="Q614" s="61"/>
      <c r="R614" s="61"/>
      <c r="S614" s="61"/>
      <c r="T614" s="61"/>
      <c r="U614" s="80"/>
      <c r="V614" s="80"/>
      <c r="W614" s="80"/>
    </row>
    <row r="615">
      <c r="A615" s="34">
        <v>45705.0</v>
      </c>
      <c r="B615" s="168">
        <v>45716.0</v>
      </c>
      <c r="C615" s="35">
        <v>11372.0</v>
      </c>
      <c r="D615" s="35"/>
      <c r="E615" s="34">
        <v>43497.0</v>
      </c>
      <c r="F615" s="36">
        <f t="shared" si="1"/>
        <v>72</v>
      </c>
      <c r="G615" s="34">
        <v>43581.0</v>
      </c>
      <c r="H615" s="36">
        <f t="shared" si="2"/>
        <v>70</v>
      </c>
      <c r="I615" s="35" t="s">
        <v>43</v>
      </c>
      <c r="J615" s="39"/>
      <c r="K615" s="38"/>
      <c r="L615" s="39"/>
      <c r="M615" s="39"/>
      <c r="N615" s="35" t="s">
        <v>17</v>
      </c>
      <c r="O615" s="39"/>
      <c r="P615" s="61"/>
      <c r="Q615" s="61"/>
      <c r="R615" s="61"/>
      <c r="S615" s="61"/>
      <c r="T615" s="61"/>
      <c r="U615" s="80"/>
      <c r="V615" s="80"/>
      <c r="W615" s="80"/>
    </row>
    <row r="616">
      <c r="A616" s="34">
        <v>45705.0</v>
      </c>
      <c r="B616" s="168">
        <v>45716.0</v>
      </c>
      <c r="C616" s="35">
        <v>4034.0</v>
      </c>
      <c r="D616" s="35"/>
      <c r="E616" s="34">
        <v>43252.0</v>
      </c>
      <c r="F616" s="36">
        <f t="shared" si="1"/>
        <v>80</v>
      </c>
      <c r="G616" s="34">
        <v>43271.0</v>
      </c>
      <c r="H616" s="36">
        <f t="shared" si="2"/>
        <v>80</v>
      </c>
      <c r="I616" s="35" t="s">
        <v>49</v>
      </c>
      <c r="J616" s="39"/>
      <c r="K616" s="38"/>
      <c r="L616" s="39"/>
      <c r="M616" s="39"/>
      <c r="N616" s="35" t="s">
        <v>17</v>
      </c>
      <c r="O616" s="39"/>
      <c r="P616" s="61"/>
      <c r="Q616" s="61"/>
      <c r="R616" s="61"/>
      <c r="S616" s="61"/>
      <c r="T616" s="61"/>
      <c r="U616" s="80"/>
      <c r="V616" s="80"/>
      <c r="W616" s="80"/>
    </row>
    <row r="617">
      <c r="A617" s="34">
        <v>45705.0</v>
      </c>
      <c r="B617" s="168">
        <v>45716.0</v>
      </c>
      <c r="C617" s="35">
        <v>10703.0</v>
      </c>
      <c r="D617" s="35"/>
      <c r="E617" s="34">
        <v>43549.0</v>
      </c>
      <c r="F617" s="36">
        <f t="shared" si="1"/>
        <v>71</v>
      </c>
      <c r="G617" s="34">
        <v>43565.0</v>
      </c>
      <c r="H617" s="36">
        <f t="shared" si="2"/>
        <v>70</v>
      </c>
      <c r="I617" s="35" t="s">
        <v>62</v>
      </c>
      <c r="J617" s="39"/>
      <c r="K617" s="38"/>
      <c r="L617" s="39"/>
      <c r="M617" s="39"/>
      <c r="N617" s="35" t="s">
        <v>17</v>
      </c>
      <c r="O617" s="39"/>
      <c r="P617" s="61"/>
      <c r="Q617" s="61"/>
      <c r="R617" s="61"/>
      <c r="S617" s="61"/>
      <c r="T617" s="61"/>
      <c r="U617" s="80"/>
      <c r="V617" s="80"/>
      <c r="W617" s="80"/>
    </row>
    <row r="618">
      <c r="A618" s="34">
        <v>45705.0</v>
      </c>
      <c r="B618" s="168">
        <v>45716.0</v>
      </c>
      <c r="C618" s="35">
        <v>13724.0</v>
      </c>
      <c r="D618" s="35"/>
      <c r="E618" s="34">
        <v>43525.0</v>
      </c>
      <c r="F618" s="36">
        <f t="shared" si="1"/>
        <v>71</v>
      </c>
      <c r="G618" s="34">
        <v>43485.0</v>
      </c>
      <c r="H618" s="36">
        <f t="shared" si="2"/>
        <v>73</v>
      </c>
      <c r="I618" s="35" t="s">
        <v>262</v>
      </c>
      <c r="J618" s="39"/>
      <c r="K618" s="38"/>
      <c r="L618" s="39"/>
      <c r="M618" s="39"/>
      <c r="N618" s="35" t="s">
        <v>17</v>
      </c>
      <c r="O618" s="39"/>
      <c r="P618" s="61"/>
      <c r="Q618" s="61"/>
      <c r="R618" s="61"/>
      <c r="S618" s="61"/>
      <c r="T618" s="61"/>
      <c r="U618" s="80"/>
      <c r="V618" s="80"/>
      <c r="W618" s="80"/>
    </row>
    <row r="619">
      <c r="A619" s="34">
        <v>45705.0</v>
      </c>
      <c r="B619" s="168">
        <v>45716.0</v>
      </c>
      <c r="C619" s="35">
        <v>14195.0</v>
      </c>
      <c r="D619" s="35"/>
      <c r="E619" s="34">
        <v>43497.0</v>
      </c>
      <c r="F619" s="36">
        <f t="shared" si="1"/>
        <v>72</v>
      </c>
      <c r="G619" s="34">
        <v>43641.0</v>
      </c>
      <c r="H619" s="36">
        <f t="shared" si="2"/>
        <v>68</v>
      </c>
      <c r="I619" s="35" t="s">
        <v>39</v>
      </c>
      <c r="J619" s="39"/>
      <c r="K619" s="38"/>
      <c r="L619" s="39"/>
      <c r="M619" s="39"/>
      <c r="N619" s="35" t="s">
        <v>17</v>
      </c>
      <c r="O619" s="39"/>
      <c r="P619" s="61"/>
      <c r="Q619" s="61"/>
      <c r="R619" s="61"/>
      <c r="S619" s="61"/>
      <c r="T619" s="61"/>
      <c r="U619" s="80"/>
      <c r="V619" s="80"/>
      <c r="W619" s="80"/>
    </row>
    <row r="620">
      <c r="A620" s="34">
        <v>45705.0</v>
      </c>
      <c r="B620" s="168">
        <v>45716.0</v>
      </c>
      <c r="C620" s="35">
        <v>10884.0</v>
      </c>
      <c r="D620" s="35"/>
      <c r="E620" s="34">
        <v>43525.0</v>
      </c>
      <c r="F620" s="36">
        <f t="shared" si="1"/>
        <v>71</v>
      </c>
      <c r="G620" s="34">
        <v>43552.0</v>
      </c>
      <c r="H620" s="36">
        <f t="shared" si="2"/>
        <v>71</v>
      </c>
      <c r="I620" s="35" t="s">
        <v>62</v>
      </c>
      <c r="J620" s="39"/>
      <c r="K620" s="38"/>
      <c r="L620" s="39"/>
      <c r="M620" s="39"/>
      <c r="N620" s="35" t="s">
        <v>17</v>
      </c>
      <c r="O620" s="39"/>
      <c r="P620" s="61"/>
      <c r="Q620" s="61"/>
      <c r="R620" s="61"/>
      <c r="S620" s="61"/>
      <c r="T620" s="61"/>
      <c r="U620" s="80"/>
      <c r="V620" s="80"/>
      <c r="W620" s="80"/>
    </row>
    <row r="621">
      <c r="A621" s="34">
        <v>45705.0</v>
      </c>
      <c r="B621" s="168">
        <v>45716.0</v>
      </c>
      <c r="C621" s="35">
        <v>13625.0</v>
      </c>
      <c r="D621" s="35"/>
      <c r="E621" s="34">
        <v>43556.0</v>
      </c>
      <c r="F621" s="36">
        <f t="shared" si="1"/>
        <v>70</v>
      </c>
      <c r="G621" s="34">
        <v>43621.0</v>
      </c>
      <c r="H621" s="36">
        <f t="shared" si="2"/>
        <v>68</v>
      </c>
      <c r="I621" s="35" t="s">
        <v>62</v>
      </c>
      <c r="J621" s="39"/>
      <c r="K621" s="38"/>
      <c r="L621" s="39"/>
      <c r="M621" s="39"/>
      <c r="N621" s="35" t="s">
        <v>17</v>
      </c>
      <c r="O621" s="39"/>
      <c r="P621" s="61"/>
      <c r="Q621" s="61"/>
      <c r="R621" s="61"/>
      <c r="S621" s="61"/>
      <c r="T621" s="61"/>
      <c r="U621" s="80"/>
      <c r="V621" s="80"/>
      <c r="W621" s="80"/>
    </row>
    <row r="622">
      <c r="A622" s="34">
        <v>45705.0</v>
      </c>
      <c r="B622" s="168">
        <v>45716.0</v>
      </c>
      <c r="C622" s="35">
        <v>5747.0</v>
      </c>
      <c r="D622" s="35"/>
      <c r="E622" s="34">
        <v>43346.0</v>
      </c>
      <c r="F622" s="36">
        <f t="shared" si="1"/>
        <v>77</v>
      </c>
      <c r="G622" s="34">
        <v>43346.0</v>
      </c>
      <c r="H622" s="36">
        <f t="shared" si="2"/>
        <v>77</v>
      </c>
      <c r="I622" s="35" t="s">
        <v>139</v>
      </c>
      <c r="J622" s="39"/>
      <c r="K622" s="38"/>
      <c r="L622" s="39"/>
      <c r="M622" s="39"/>
      <c r="N622" s="35" t="s">
        <v>17</v>
      </c>
      <c r="O622" s="39"/>
      <c r="P622" s="61"/>
      <c r="Q622" s="61"/>
      <c r="R622" s="61"/>
      <c r="S622" s="61"/>
      <c r="T622" s="61"/>
      <c r="U622" s="80"/>
      <c r="V622" s="80"/>
      <c r="W622" s="80"/>
    </row>
    <row r="623">
      <c r="A623" s="34">
        <v>45705.0</v>
      </c>
      <c r="B623" s="168">
        <v>45716.0</v>
      </c>
      <c r="C623" s="35">
        <v>9089.0</v>
      </c>
      <c r="D623" s="35"/>
      <c r="E623" s="34">
        <v>43382.0</v>
      </c>
      <c r="F623" s="36">
        <f t="shared" si="1"/>
        <v>76</v>
      </c>
      <c r="G623" s="34">
        <v>43490.0</v>
      </c>
      <c r="H623" s="36">
        <f t="shared" si="2"/>
        <v>73</v>
      </c>
      <c r="I623" s="35" t="s">
        <v>264</v>
      </c>
      <c r="J623" s="39"/>
      <c r="K623" s="38"/>
      <c r="L623" s="39"/>
      <c r="M623" s="39"/>
      <c r="N623" s="35" t="s">
        <v>17</v>
      </c>
      <c r="O623" s="39"/>
      <c r="P623" s="61"/>
      <c r="Q623" s="61"/>
      <c r="R623" s="61"/>
      <c r="S623" s="61"/>
      <c r="T623" s="61"/>
      <c r="U623" s="80"/>
      <c r="V623" s="80"/>
      <c r="W623" s="80"/>
    </row>
    <row r="624">
      <c r="A624" s="34">
        <v>45705.0</v>
      </c>
      <c r="B624" s="168">
        <v>45716.0</v>
      </c>
      <c r="C624" s="35">
        <v>4688.0</v>
      </c>
      <c r="D624" s="35"/>
      <c r="E624" s="34">
        <v>43313.0</v>
      </c>
      <c r="F624" s="36">
        <f t="shared" si="1"/>
        <v>78</v>
      </c>
      <c r="G624" s="34">
        <v>43508.0</v>
      </c>
      <c r="H624" s="36">
        <f t="shared" si="2"/>
        <v>72</v>
      </c>
      <c r="I624" s="35" t="s">
        <v>345</v>
      </c>
      <c r="J624" s="39"/>
      <c r="K624" s="38"/>
      <c r="L624" s="39"/>
      <c r="M624" s="39"/>
      <c r="N624" s="35" t="s">
        <v>17</v>
      </c>
      <c r="O624" s="39"/>
      <c r="P624" s="61"/>
      <c r="Q624" s="61"/>
      <c r="R624" s="61"/>
      <c r="S624" s="61"/>
      <c r="T624" s="61"/>
      <c r="U624" s="80"/>
      <c r="V624" s="80"/>
      <c r="W624" s="80"/>
    </row>
    <row r="625">
      <c r="A625" s="34">
        <v>45705.0</v>
      </c>
      <c r="B625" s="168">
        <v>45716.0</v>
      </c>
      <c r="C625" s="35">
        <v>6338.0</v>
      </c>
      <c r="D625" s="35"/>
      <c r="E625" s="34">
        <v>43040.0</v>
      </c>
      <c r="F625" s="36">
        <f t="shared" si="1"/>
        <v>87</v>
      </c>
      <c r="G625" s="34">
        <v>43368.0</v>
      </c>
      <c r="H625" s="36">
        <f t="shared" si="2"/>
        <v>77</v>
      </c>
      <c r="I625" s="35" t="s">
        <v>187</v>
      </c>
      <c r="J625" s="39"/>
      <c r="K625" s="38"/>
      <c r="L625" s="39"/>
      <c r="M625" s="39"/>
      <c r="N625" s="35" t="s">
        <v>17</v>
      </c>
      <c r="O625" s="39"/>
      <c r="P625" s="61"/>
      <c r="Q625" s="61"/>
      <c r="R625" s="61"/>
      <c r="S625" s="61"/>
      <c r="T625" s="61"/>
      <c r="U625" s="80"/>
      <c r="V625" s="80"/>
      <c r="W625" s="80"/>
    </row>
    <row r="626">
      <c r="A626" s="34">
        <v>45705.0</v>
      </c>
      <c r="B626" s="168">
        <v>45716.0</v>
      </c>
      <c r="C626" s="35">
        <v>217639.0</v>
      </c>
      <c r="D626" s="35"/>
      <c r="E626" s="34">
        <v>45444.0</v>
      </c>
      <c r="F626" s="36">
        <f t="shared" si="1"/>
        <v>8</v>
      </c>
      <c r="G626" s="34">
        <v>45454.0</v>
      </c>
      <c r="H626" s="36">
        <f t="shared" si="2"/>
        <v>8</v>
      </c>
      <c r="I626" s="35" t="s">
        <v>46</v>
      </c>
      <c r="J626" s="35" t="s">
        <v>404</v>
      </c>
      <c r="K626" s="38"/>
      <c r="L626" s="39"/>
      <c r="M626" s="39"/>
      <c r="N626" s="35" t="s">
        <v>17</v>
      </c>
      <c r="O626" s="35" t="s">
        <v>188</v>
      </c>
      <c r="P626" s="61"/>
      <c r="Q626" s="61"/>
      <c r="R626" s="61"/>
      <c r="S626" s="61"/>
      <c r="T626" s="61"/>
      <c r="U626" s="80"/>
      <c r="V626" s="80"/>
      <c r="W626" s="80"/>
    </row>
    <row r="627">
      <c r="A627" s="34">
        <v>45702.0</v>
      </c>
      <c r="B627" s="168">
        <v>45716.0</v>
      </c>
      <c r="C627" s="35">
        <v>215645.0</v>
      </c>
      <c r="D627" s="35"/>
      <c r="E627" s="34">
        <v>45323.0</v>
      </c>
      <c r="F627" s="36">
        <f t="shared" si="1"/>
        <v>12</v>
      </c>
      <c r="G627" s="34">
        <v>45435.0</v>
      </c>
      <c r="H627" s="36">
        <f t="shared" si="2"/>
        <v>9</v>
      </c>
      <c r="I627" s="35" t="s">
        <v>62</v>
      </c>
      <c r="J627" s="39"/>
      <c r="K627" s="48" t="s">
        <v>74</v>
      </c>
      <c r="L627" s="39"/>
      <c r="M627" s="39"/>
      <c r="N627" s="35" t="s">
        <v>18</v>
      </c>
      <c r="O627" s="39"/>
      <c r="P627" s="61"/>
      <c r="Q627" s="61"/>
      <c r="R627" s="61"/>
      <c r="S627" s="61"/>
      <c r="T627" s="61"/>
      <c r="U627" s="80"/>
      <c r="V627" s="80"/>
      <c r="W627" s="80"/>
    </row>
    <row r="628">
      <c r="A628" s="34">
        <v>45705.0</v>
      </c>
      <c r="B628" s="168">
        <v>45716.0</v>
      </c>
      <c r="C628" s="35">
        <v>85747.0</v>
      </c>
      <c r="D628" s="35"/>
      <c r="E628" s="34">
        <v>44317.0</v>
      </c>
      <c r="F628" s="36">
        <f t="shared" si="1"/>
        <v>45</v>
      </c>
      <c r="G628" s="34">
        <v>44319.0</v>
      </c>
      <c r="H628" s="36">
        <f t="shared" si="2"/>
        <v>45</v>
      </c>
      <c r="I628" s="35" t="s">
        <v>49</v>
      </c>
      <c r="J628" s="39"/>
      <c r="K628" s="38"/>
      <c r="L628" s="39"/>
      <c r="M628" s="39"/>
      <c r="N628" s="35" t="s">
        <v>17</v>
      </c>
      <c r="O628" s="39"/>
      <c r="P628" s="61"/>
      <c r="Q628" s="61"/>
      <c r="R628" s="61"/>
      <c r="S628" s="61"/>
      <c r="T628" s="61"/>
      <c r="U628" s="80"/>
      <c r="V628" s="80"/>
      <c r="W628" s="80"/>
    </row>
    <row r="629">
      <c r="A629" s="34">
        <v>45705.0</v>
      </c>
      <c r="B629" s="168">
        <v>45716.0</v>
      </c>
      <c r="C629" s="35">
        <v>214811.0</v>
      </c>
      <c r="D629" s="35"/>
      <c r="E629" s="34">
        <v>45383.0</v>
      </c>
      <c r="F629" s="36">
        <f t="shared" si="1"/>
        <v>10</v>
      </c>
      <c r="G629" s="34">
        <v>45429.0</v>
      </c>
      <c r="H629" s="36">
        <f t="shared" si="2"/>
        <v>9</v>
      </c>
      <c r="I629" s="35" t="s">
        <v>46</v>
      </c>
      <c r="J629" s="35" t="s">
        <v>404</v>
      </c>
      <c r="K629" s="38"/>
      <c r="L629" s="39"/>
      <c r="M629" s="39"/>
      <c r="N629" s="35" t="s">
        <v>17</v>
      </c>
      <c r="O629" s="35" t="s">
        <v>188</v>
      </c>
      <c r="P629" s="61"/>
      <c r="Q629" s="61"/>
      <c r="R629" s="61"/>
      <c r="S629" s="61"/>
      <c r="T629" s="61"/>
      <c r="U629" s="80"/>
      <c r="V629" s="80"/>
      <c r="W629" s="80"/>
    </row>
    <row r="630">
      <c r="A630" s="34">
        <v>45705.0</v>
      </c>
      <c r="B630" s="168">
        <v>45716.0</v>
      </c>
      <c r="C630" s="35">
        <v>164233.0</v>
      </c>
      <c r="D630" s="35"/>
      <c r="E630" s="34">
        <v>44896.0</v>
      </c>
      <c r="F630" s="36">
        <f t="shared" si="1"/>
        <v>26</v>
      </c>
      <c r="G630" s="34">
        <v>45001.0</v>
      </c>
      <c r="H630" s="36">
        <f t="shared" si="2"/>
        <v>23</v>
      </c>
      <c r="I630" s="35" t="s">
        <v>46</v>
      </c>
      <c r="J630" s="35" t="s">
        <v>404</v>
      </c>
      <c r="K630" s="38"/>
      <c r="L630" s="39"/>
      <c r="M630" s="39"/>
      <c r="N630" s="35" t="s">
        <v>17</v>
      </c>
      <c r="O630" s="35" t="s">
        <v>188</v>
      </c>
      <c r="P630" s="61"/>
      <c r="Q630" s="61"/>
      <c r="R630" s="61"/>
      <c r="S630" s="61"/>
      <c r="T630" s="61"/>
      <c r="U630" s="80"/>
      <c r="V630" s="80"/>
      <c r="W630" s="80"/>
    </row>
    <row r="631">
      <c r="A631" s="34">
        <v>45705.0</v>
      </c>
      <c r="B631" s="168">
        <v>45716.0</v>
      </c>
      <c r="C631" s="35">
        <v>234171.0</v>
      </c>
      <c r="D631" s="35"/>
      <c r="E631" s="34">
        <v>45566.0</v>
      </c>
      <c r="F631" s="36">
        <f t="shared" si="1"/>
        <v>4</v>
      </c>
      <c r="G631" s="37">
        <v>45609.0</v>
      </c>
      <c r="H631" s="36">
        <f t="shared" si="2"/>
        <v>3</v>
      </c>
      <c r="I631" s="35" t="s">
        <v>46</v>
      </c>
      <c r="J631" s="35" t="s">
        <v>404</v>
      </c>
      <c r="K631" s="38"/>
      <c r="L631" s="39"/>
      <c r="M631" s="39"/>
      <c r="N631" s="35" t="s">
        <v>17</v>
      </c>
      <c r="O631" s="35" t="s">
        <v>188</v>
      </c>
      <c r="P631" s="61"/>
      <c r="Q631" s="61"/>
      <c r="R631" s="61"/>
      <c r="S631" s="61"/>
      <c r="T631" s="61"/>
      <c r="U631" s="80"/>
      <c r="V631" s="80"/>
      <c r="W631" s="80"/>
    </row>
    <row r="632">
      <c r="A632" s="34">
        <v>45705.0</v>
      </c>
      <c r="B632" s="168">
        <v>45716.0</v>
      </c>
      <c r="C632" s="35">
        <v>198999.0</v>
      </c>
      <c r="D632" s="35"/>
      <c r="E632" s="34">
        <v>45261.0</v>
      </c>
      <c r="F632" s="36">
        <f t="shared" si="1"/>
        <v>14</v>
      </c>
      <c r="G632" s="34">
        <v>45308.0</v>
      </c>
      <c r="H632" s="36">
        <f t="shared" si="2"/>
        <v>13</v>
      </c>
      <c r="I632" s="35" t="s">
        <v>46</v>
      </c>
      <c r="J632" s="35" t="s">
        <v>404</v>
      </c>
      <c r="K632" s="38"/>
      <c r="L632" s="39"/>
      <c r="M632" s="39"/>
      <c r="N632" s="35" t="s">
        <v>17</v>
      </c>
      <c r="O632" s="35" t="s">
        <v>188</v>
      </c>
      <c r="P632" s="61"/>
      <c r="Q632" s="61"/>
      <c r="R632" s="61"/>
      <c r="S632" s="61"/>
      <c r="T632" s="61"/>
      <c r="U632" s="80"/>
      <c r="V632" s="80"/>
      <c r="W632" s="80"/>
    </row>
    <row r="633">
      <c r="A633" s="34">
        <v>45705.0</v>
      </c>
      <c r="B633" s="168">
        <v>45716.0</v>
      </c>
      <c r="C633" s="35">
        <v>241470.0</v>
      </c>
      <c r="D633" s="35"/>
      <c r="E633" s="34">
        <v>45658.0</v>
      </c>
      <c r="F633" s="36">
        <f t="shared" si="1"/>
        <v>1</v>
      </c>
      <c r="G633" s="34">
        <v>45688.0</v>
      </c>
      <c r="H633" s="36">
        <f t="shared" si="2"/>
        <v>0</v>
      </c>
      <c r="I633" s="35" t="s">
        <v>46</v>
      </c>
      <c r="J633" s="35" t="s">
        <v>404</v>
      </c>
      <c r="K633" s="38"/>
      <c r="L633" s="39"/>
      <c r="M633" s="39"/>
      <c r="N633" s="35" t="s">
        <v>17</v>
      </c>
      <c r="O633" s="35" t="s">
        <v>188</v>
      </c>
      <c r="P633" s="61"/>
      <c r="Q633" s="61"/>
      <c r="R633" s="61"/>
      <c r="S633" s="61"/>
      <c r="T633" s="61"/>
      <c r="U633" s="80"/>
      <c r="V633" s="80"/>
      <c r="W633" s="80"/>
    </row>
    <row r="634">
      <c r="A634" s="34">
        <v>45705.0</v>
      </c>
      <c r="B634" s="168">
        <v>45716.0</v>
      </c>
      <c r="C634" s="35">
        <v>212684.0</v>
      </c>
      <c r="D634" s="35"/>
      <c r="E634" s="34">
        <v>45352.0</v>
      </c>
      <c r="F634" s="36">
        <f t="shared" si="1"/>
        <v>11</v>
      </c>
      <c r="G634" s="34">
        <v>45412.0</v>
      </c>
      <c r="H634" s="36">
        <f t="shared" si="2"/>
        <v>9</v>
      </c>
      <c r="I634" s="35" t="s">
        <v>46</v>
      </c>
      <c r="J634" s="35">
        <v>436.0</v>
      </c>
      <c r="K634" s="38"/>
      <c r="L634" s="39"/>
      <c r="M634" s="39"/>
      <c r="N634" s="35" t="s">
        <v>17</v>
      </c>
      <c r="O634" s="35" t="s">
        <v>188</v>
      </c>
      <c r="P634" s="61"/>
      <c r="Q634" s="61"/>
      <c r="R634" s="61"/>
      <c r="S634" s="61"/>
      <c r="T634" s="61"/>
      <c r="U634" s="80"/>
      <c r="V634" s="80"/>
      <c r="W634" s="80"/>
    </row>
    <row r="635">
      <c r="A635" s="34">
        <v>45705.0</v>
      </c>
      <c r="B635" s="168">
        <v>45716.0</v>
      </c>
      <c r="C635" s="35">
        <v>241980.0</v>
      </c>
      <c r="D635" s="35"/>
      <c r="E635" s="34">
        <v>45658.0</v>
      </c>
      <c r="F635" s="36">
        <f t="shared" si="1"/>
        <v>1</v>
      </c>
      <c r="G635" s="34">
        <v>45694.0</v>
      </c>
      <c r="H635" s="36">
        <f t="shared" si="2"/>
        <v>0</v>
      </c>
      <c r="I635" s="35" t="s">
        <v>49</v>
      </c>
      <c r="J635" s="39"/>
      <c r="K635" s="38"/>
      <c r="L635" s="39"/>
      <c r="M635" s="39"/>
      <c r="N635" s="35" t="s">
        <v>17</v>
      </c>
      <c r="O635" s="39"/>
      <c r="P635" s="61"/>
      <c r="Q635" s="61"/>
      <c r="R635" s="61"/>
      <c r="S635" s="61"/>
      <c r="T635" s="61"/>
      <c r="U635" s="80"/>
      <c r="V635" s="80"/>
      <c r="W635" s="80"/>
    </row>
    <row r="636">
      <c r="A636" s="34">
        <v>45705.0</v>
      </c>
      <c r="B636" s="168">
        <v>45716.0</v>
      </c>
      <c r="C636" s="35">
        <v>38589.0</v>
      </c>
      <c r="D636" s="35"/>
      <c r="E636" s="34">
        <v>43831.0</v>
      </c>
      <c r="F636" s="36">
        <f t="shared" si="1"/>
        <v>61</v>
      </c>
      <c r="G636" s="34">
        <v>43861.0</v>
      </c>
      <c r="H636" s="36">
        <f t="shared" si="2"/>
        <v>60</v>
      </c>
      <c r="I636" s="35" t="s">
        <v>49</v>
      </c>
      <c r="J636" s="39"/>
      <c r="K636" s="38"/>
      <c r="L636" s="39"/>
      <c r="M636" s="39"/>
      <c r="N636" s="35" t="s">
        <v>17</v>
      </c>
      <c r="O636" s="39"/>
      <c r="P636" s="61"/>
      <c r="Q636" s="61"/>
      <c r="R636" s="61"/>
      <c r="S636" s="61"/>
      <c r="T636" s="61"/>
      <c r="U636" s="80"/>
      <c r="V636" s="80"/>
      <c r="W636" s="80"/>
    </row>
    <row r="637">
      <c r="A637" s="34">
        <v>45705.0</v>
      </c>
      <c r="B637" s="168">
        <v>45716.0</v>
      </c>
      <c r="C637" s="35">
        <v>55426.0</v>
      </c>
      <c r="D637" s="35"/>
      <c r="E637" s="34">
        <v>43983.0</v>
      </c>
      <c r="F637" s="36">
        <f t="shared" si="1"/>
        <v>56</v>
      </c>
      <c r="G637" s="34">
        <v>44011.0</v>
      </c>
      <c r="H637" s="36">
        <f t="shared" si="2"/>
        <v>55</v>
      </c>
      <c r="I637" s="35" t="s">
        <v>43</v>
      </c>
      <c r="J637" s="39"/>
      <c r="K637" s="38"/>
      <c r="L637" s="39"/>
      <c r="M637" s="39"/>
      <c r="N637" s="35" t="s">
        <v>17</v>
      </c>
      <c r="O637" s="39"/>
      <c r="P637" s="61"/>
      <c r="Q637" s="61"/>
      <c r="R637" s="61"/>
      <c r="S637" s="61"/>
      <c r="T637" s="61"/>
      <c r="U637" s="80"/>
      <c r="V637" s="80"/>
      <c r="W637" s="80"/>
    </row>
    <row r="638">
      <c r="A638" s="34">
        <v>45705.0</v>
      </c>
      <c r="B638" s="168">
        <v>45716.0</v>
      </c>
      <c r="C638" s="35">
        <v>235459.0</v>
      </c>
      <c r="D638" s="35"/>
      <c r="E638" s="34">
        <v>45597.0</v>
      </c>
      <c r="F638" s="36">
        <f t="shared" si="1"/>
        <v>3</v>
      </c>
      <c r="G638" s="34">
        <v>45631.0</v>
      </c>
      <c r="H638" s="36">
        <f t="shared" si="2"/>
        <v>2</v>
      </c>
      <c r="I638" s="35" t="s">
        <v>46</v>
      </c>
      <c r="J638" s="35" t="s">
        <v>404</v>
      </c>
      <c r="K638" s="38"/>
      <c r="L638" s="39"/>
      <c r="M638" s="39"/>
      <c r="N638" s="35" t="s">
        <v>17</v>
      </c>
      <c r="O638" s="35" t="s">
        <v>190</v>
      </c>
      <c r="P638" s="61"/>
      <c r="Q638" s="61"/>
      <c r="R638" s="61"/>
      <c r="S638" s="61"/>
      <c r="T638" s="61"/>
      <c r="U638" s="80"/>
      <c r="V638" s="80"/>
      <c r="W638" s="80"/>
    </row>
    <row r="639">
      <c r="A639" s="34">
        <v>45705.0</v>
      </c>
      <c r="B639" s="168">
        <v>45716.0</v>
      </c>
      <c r="C639" s="35">
        <v>239094.0</v>
      </c>
      <c r="D639" s="35"/>
      <c r="E639" s="34">
        <v>45597.0</v>
      </c>
      <c r="F639" s="36">
        <f t="shared" si="1"/>
        <v>3</v>
      </c>
      <c r="G639" s="34">
        <v>45667.0</v>
      </c>
      <c r="H639" s="36">
        <f t="shared" si="2"/>
        <v>1</v>
      </c>
      <c r="I639" s="35" t="s">
        <v>46</v>
      </c>
      <c r="J639" s="35" t="s">
        <v>404</v>
      </c>
      <c r="K639" s="38"/>
      <c r="L639" s="39"/>
      <c r="M639" s="39"/>
      <c r="N639" s="35" t="s">
        <v>17</v>
      </c>
      <c r="O639" s="35" t="s">
        <v>190</v>
      </c>
      <c r="P639" s="61"/>
      <c r="Q639" s="61"/>
      <c r="R639" s="61"/>
      <c r="S639" s="61"/>
      <c r="T639" s="61"/>
      <c r="U639" s="80"/>
      <c r="V639" s="80"/>
      <c r="W639" s="80"/>
    </row>
    <row r="640">
      <c r="A640" s="34">
        <v>45705.0</v>
      </c>
      <c r="B640" s="168">
        <v>45716.0</v>
      </c>
      <c r="C640" s="35">
        <v>233858.0</v>
      </c>
      <c r="D640" s="35"/>
      <c r="E640" s="34">
        <v>45323.0</v>
      </c>
      <c r="F640" s="36">
        <f t="shared" si="1"/>
        <v>12</v>
      </c>
      <c r="G640" s="37">
        <v>45609.0</v>
      </c>
      <c r="H640" s="36">
        <f t="shared" si="2"/>
        <v>3</v>
      </c>
      <c r="I640" s="35" t="s">
        <v>49</v>
      </c>
      <c r="J640" s="39"/>
      <c r="K640" s="38"/>
      <c r="L640" s="39"/>
      <c r="M640" s="39"/>
      <c r="N640" s="35" t="s">
        <v>17</v>
      </c>
      <c r="O640" s="39"/>
      <c r="P640" s="61"/>
      <c r="Q640" s="61"/>
      <c r="R640" s="61"/>
      <c r="S640" s="61"/>
      <c r="T640" s="61"/>
      <c r="U640" s="80"/>
      <c r="V640" s="80"/>
      <c r="W640" s="80"/>
    </row>
    <row r="641">
      <c r="A641" s="34">
        <v>45705.0</v>
      </c>
      <c r="B641" s="168">
        <v>45716.0</v>
      </c>
      <c r="C641" s="35">
        <v>186937.0</v>
      </c>
      <c r="D641" s="35"/>
      <c r="E641" s="34">
        <v>45139.0</v>
      </c>
      <c r="F641" s="36">
        <f t="shared" si="1"/>
        <v>18</v>
      </c>
      <c r="G641" s="34">
        <v>45190.0</v>
      </c>
      <c r="H641" s="36">
        <f t="shared" si="2"/>
        <v>17</v>
      </c>
      <c r="I641" s="35" t="s">
        <v>46</v>
      </c>
      <c r="J641" s="35" t="s">
        <v>404</v>
      </c>
      <c r="K641" s="38"/>
      <c r="L641" s="39"/>
      <c r="M641" s="39"/>
      <c r="N641" s="35" t="s">
        <v>17</v>
      </c>
      <c r="O641" s="35" t="s">
        <v>190</v>
      </c>
      <c r="P641" s="61"/>
      <c r="Q641" s="61"/>
      <c r="R641" s="61"/>
      <c r="S641" s="61"/>
      <c r="T641" s="61"/>
      <c r="U641" s="80"/>
      <c r="V641" s="80"/>
      <c r="W641" s="80"/>
    </row>
    <row r="642">
      <c r="A642" s="34">
        <v>45705.0</v>
      </c>
      <c r="B642" s="168">
        <v>45716.0</v>
      </c>
      <c r="C642" s="35">
        <v>138442.0</v>
      </c>
      <c r="D642" s="35"/>
      <c r="E642" s="34">
        <v>44743.0</v>
      </c>
      <c r="F642" s="36">
        <f t="shared" si="1"/>
        <v>31</v>
      </c>
      <c r="G642" s="34">
        <v>44772.0</v>
      </c>
      <c r="H642" s="36">
        <f t="shared" si="2"/>
        <v>30</v>
      </c>
      <c r="I642" s="35" t="s">
        <v>49</v>
      </c>
      <c r="J642" s="39"/>
      <c r="K642" s="38"/>
      <c r="L642" s="39"/>
      <c r="M642" s="39"/>
      <c r="N642" s="35" t="s">
        <v>17</v>
      </c>
      <c r="O642" s="39"/>
      <c r="P642" s="61"/>
      <c r="Q642" s="61"/>
      <c r="R642" s="61"/>
      <c r="S642" s="61"/>
      <c r="T642" s="61"/>
      <c r="U642" s="80"/>
      <c r="V642" s="80"/>
      <c r="W642" s="80"/>
    </row>
    <row r="643">
      <c r="A643" s="34">
        <v>45705.0</v>
      </c>
      <c r="B643" s="168">
        <v>45716.0</v>
      </c>
      <c r="C643" s="35">
        <v>210494.0</v>
      </c>
      <c r="D643" s="35"/>
      <c r="E643" s="34">
        <v>45352.0</v>
      </c>
      <c r="F643" s="36">
        <f t="shared" si="1"/>
        <v>11</v>
      </c>
      <c r="G643" s="34">
        <v>45397.0</v>
      </c>
      <c r="H643" s="36">
        <f t="shared" si="2"/>
        <v>10</v>
      </c>
      <c r="I643" s="35" t="s">
        <v>43</v>
      </c>
      <c r="J643" s="39"/>
      <c r="K643" s="38"/>
      <c r="L643" s="39"/>
      <c r="M643" s="39"/>
      <c r="N643" s="35" t="s">
        <v>17</v>
      </c>
      <c r="O643" s="39"/>
      <c r="P643" s="61"/>
      <c r="Q643" s="61"/>
      <c r="R643" s="61"/>
      <c r="S643" s="61"/>
      <c r="T643" s="61"/>
      <c r="U643" s="80"/>
      <c r="V643" s="80"/>
      <c r="W643" s="80"/>
    </row>
    <row r="644">
      <c r="A644" s="34">
        <v>45705.0</v>
      </c>
      <c r="B644" s="168">
        <v>45716.0</v>
      </c>
      <c r="C644" s="35">
        <v>77768.0</v>
      </c>
      <c r="D644" s="35"/>
      <c r="E644" s="34">
        <v>44166.0</v>
      </c>
      <c r="F644" s="36">
        <f t="shared" si="1"/>
        <v>50</v>
      </c>
      <c r="G644" s="34">
        <v>44257.0</v>
      </c>
      <c r="H644" s="36">
        <f t="shared" si="2"/>
        <v>47</v>
      </c>
      <c r="I644" s="35" t="s">
        <v>43</v>
      </c>
      <c r="J644" s="39"/>
      <c r="K644" s="38"/>
      <c r="L644" s="39"/>
      <c r="M644" s="39"/>
      <c r="N644" s="35" t="s">
        <v>17</v>
      </c>
      <c r="O644" s="39"/>
      <c r="P644" s="61"/>
      <c r="Q644" s="61"/>
      <c r="R644" s="61"/>
      <c r="S644" s="61"/>
      <c r="T644" s="61"/>
      <c r="U644" s="80"/>
      <c r="V644" s="80"/>
      <c r="W644" s="80"/>
    </row>
    <row r="645">
      <c r="A645" s="34">
        <v>45705.0</v>
      </c>
      <c r="B645" s="168">
        <v>45716.0</v>
      </c>
      <c r="C645" s="35">
        <v>160989.0</v>
      </c>
      <c r="D645" s="35"/>
      <c r="E645" s="34">
        <v>44958.0</v>
      </c>
      <c r="F645" s="36">
        <f t="shared" si="1"/>
        <v>24</v>
      </c>
      <c r="G645" s="34">
        <v>44981.0</v>
      </c>
      <c r="H645" s="36">
        <f t="shared" si="2"/>
        <v>24</v>
      </c>
      <c r="I645" s="35" t="s">
        <v>49</v>
      </c>
      <c r="J645" s="39"/>
      <c r="K645" s="38"/>
      <c r="L645" s="39"/>
      <c r="M645" s="39"/>
      <c r="N645" s="35" t="s">
        <v>17</v>
      </c>
      <c r="O645" s="39"/>
      <c r="P645" s="61"/>
      <c r="Q645" s="61"/>
      <c r="R645" s="61"/>
      <c r="S645" s="61"/>
      <c r="T645" s="61"/>
      <c r="U645" s="80"/>
      <c r="V645" s="80"/>
      <c r="W645" s="80"/>
    </row>
    <row r="646">
      <c r="A646" s="34">
        <v>45705.0</v>
      </c>
      <c r="B646" s="168">
        <v>45716.0</v>
      </c>
      <c r="C646" s="35">
        <v>233386.0</v>
      </c>
      <c r="D646" s="35"/>
      <c r="E646" s="34">
        <v>45474.0</v>
      </c>
      <c r="F646" s="36">
        <f t="shared" si="1"/>
        <v>7</v>
      </c>
      <c r="G646" s="34">
        <v>45602.0</v>
      </c>
      <c r="H646" s="36">
        <f t="shared" si="2"/>
        <v>3</v>
      </c>
      <c r="I646" s="35" t="s">
        <v>49</v>
      </c>
      <c r="J646" s="39"/>
      <c r="K646" s="38"/>
      <c r="L646" s="39"/>
      <c r="M646" s="39"/>
      <c r="N646" s="35" t="s">
        <v>17</v>
      </c>
      <c r="O646" s="39"/>
      <c r="P646" s="61"/>
      <c r="Q646" s="61"/>
      <c r="R646" s="61"/>
      <c r="S646" s="61"/>
      <c r="T646" s="61"/>
      <c r="U646" s="80"/>
      <c r="V646" s="80"/>
      <c r="W646" s="80"/>
    </row>
    <row r="647">
      <c r="A647" s="34">
        <v>45705.0</v>
      </c>
      <c r="B647" s="168">
        <v>45716.0</v>
      </c>
      <c r="C647" s="35">
        <v>233781.0</v>
      </c>
      <c r="D647" s="35"/>
      <c r="E647" s="34">
        <v>45566.0</v>
      </c>
      <c r="F647" s="36">
        <f t="shared" si="1"/>
        <v>4</v>
      </c>
      <c r="G647" s="34">
        <v>45543.0</v>
      </c>
      <c r="H647" s="36">
        <f t="shared" si="2"/>
        <v>5</v>
      </c>
      <c r="I647" s="35" t="s">
        <v>46</v>
      </c>
      <c r="J647" s="35" t="s">
        <v>404</v>
      </c>
      <c r="K647" s="38"/>
      <c r="L647" s="39"/>
      <c r="M647" s="39"/>
      <c r="N647" s="35" t="s">
        <v>17</v>
      </c>
      <c r="O647" s="35" t="s">
        <v>190</v>
      </c>
      <c r="P647" s="61"/>
      <c r="Q647" s="61"/>
      <c r="R647" s="61"/>
      <c r="S647" s="61"/>
      <c r="T647" s="61"/>
      <c r="U647" s="80"/>
      <c r="V647" s="80"/>
      <c r="W647" s="80"/>
    </row>
    <row r="648">
      <c r="A648" s="34">
        <v>45705.0</v>
      </c>
      <c r="B648" s="168">
        <v>45716.0</v>
      </c>
      <c r="C648" s="35">
        <v>238544.0</v>
      </c>
      <c r="D648" s="35"/>
      <c r="E648" s="34">
        <v>45627.0</v>
      </c>
      <c r="F648" s="36">
        <f t="shared" si="1"/>
        <v>2</v>
      </c>
      <c r="G648" s="34">
        <v>45671.0</v>
      </c>
      <c r="H648" s="36">
        <f t="shared" si="2"/>
        <v>1</v>
      </c>
      <c r="I648" s="35" t="s">
        <v>46</v>
      </c>
      <c r="J648" s="35" t="s">
        <v>404</v>
      </c>
      <c r="K648" s="38"/>
      <c r="L648" s="39"/>
      <c r="M648" s="39"/>
      <c r="N648" s="35" t="s">
        <v>17</v>
      </c>
      <c r="O648" s="35" t="s">
        <v>190</v>
      </c>
      <c r="P648" s="61"/>
      <c r="Q648" s="61"/>
      <c r="R648" s="61"/>
      <c r="S648" s="61"/>
      <c r="T648" s="61"/>
      <c r="U648" s="80"/>
      <c r="V648" s="80"/>
      <c r="W648" s="80"/>
    </row>
    <row r="649">
      <c r="A649" s="34">
        <v>45705.0</v>
      </c>
      <c r="B649" s="168">
        <v>45716.0</v>
      </c>
      <c r="C649" s="35">
        <v>227528.0</v>
      </c>
      <c r="D649" s="35"/>
      <c r="E649" s="34">
        <v>45413.0</v>
      </c>
      <c r="F649" s="36">
        <f t="shared" si="1"/>
        <v>9</v>
      </c>
      <c r="G649" s="34">
        <v>45545.0</v>
      </c>
      <c r="H649" s="36">
        <f t="shared" si="2"/>
        <v>5</v>
      </c>
      <c r="I649" s="35" t="s">
        <v>62</v>
      </c>
      <c r="J649" s="39"/>
      <c r="K649" s="38"/>
      <c r="L649" s="39"/>
      <c r="M649" s="39"/>
      <c r="N649" s="35" t="s">
        <v>17</v>
      </c>
      <c r="O649" s="39"/>
      <c r="P649" s="61"/>
      <c r="Q649" s="61"/>
      <c r="R649" s="61"/>
      <c r="S649" s="61"/>
      <c r="T649" s="61"/>
      <c r="U649" s="80"/>
      <c r="V649" s="80"/>
      <c r="W649" s="80"/>
    </row>
    <row r="650">
      <c r="A650" s="85"/>
      <c r="B650" s="172"/>
      <c r="C650" s="83"/>
      <c r="D650" s="83"/>
      <c r="E650" s="85"/>
      <c r="F650" s="167"/>
      <c r="G650" s="85"/>
      <c r="H650" s="167"/>
      <c r="I650" s="83"/>
      <c r="J650" s="135"/>
      <c r="K650" s="173"/>
      <c r="L650" s="135"/>
      <c r="M650" s="135"/>
      <c r="N650" s="83"/>
      <c r="O650" s="135"/>
      <c r="P650" s="61"/>
      <c r="Q650" s="61"/>
      <c r="R650" s="61"/>
      <c r="S650" s="61"/>
      <c r="T650" s="61"/>
      <c r="U650" s="80"/>
      <c r="V650" s="80"/>
      <c r="W650" s="80"/>
    </row>
    <row r="651">
      <c r="A651" s="85"/>
      <c r="B651" s="172"/>
      <c r="C651" s="83"/>
      <c r="D651" s="83"/>
      <c r="E651" s="85"/>
      <c r="F651" s="167"/>
      <c r="G651" s="85"/>
      <c r="H651" s="167"/>
      <c r="I651" s="83"/>
      <c r="J651" s="135"/>
      <c r="K651" s="173"/>
      <c r="L651" s="135"/>
      <c r="M651" s="135"/>
      <c r="N651" s="83"/>
      <c r="O651" s="135"/>
      <c r="P651" s="61"/>
      <c r="Q651" s="61"/>
      <c r="R651" s="61"/>
      <c r="S651" s="61"/>
      <c r="T651" s="61"/>
      <c r="U651" s="80"/>
      <c r="V651" s="80"/>
      <c r="W651" s="80"/>
    </row>
    <row r="652">
      <c r="A652" s="85"/>
      <c r="B652" s="172"/>
      <c r="C652" s="83"/>
      <c r="D652" s="83"/>
      <c r="E652" s="85"/>
      <c r="F652" s="167"/>
      <c r="G652" s="85"/>
      <c r="H652" s="167"/>
      <c r="I652" s="83"/>
      <c r="J652" s="135"/>
      <c r="K652" s="173"/>
      <c r="L652" s="135"/>
      <c r="M652" s="135"/>
      <c r="N652" s="83"/>
      <c r="O652" s="135"/>
      <c r="P652" s="61"/>
      <c r="Q652" s="61"/>
      <c r="R652" s="61"/>
      <c r="S652" s="61"/>
      <c r="T652" s="61"/>
      <c r="U652" s="80"/>
      <c r="V652" s="80"/>
      <c r="W652" s="80"/>
    </row>
    <row r="653">
      <c r="A653" s="85"/>
      <c r="B653" s="172"/>
      <c r="C653" s="83"/>
      <c r="D653" s="83"/>
      <c r="E653" s="85"/>
      <c r="F653" s="167"/>
      <c r="G653" s="85"/>
      <c r="H653" s="167"/>
      <c r="I653" s="83"/>
      <c r="J653" s="135"/>
      <c r="K653" s="173"/>
      <c r="L653" s="135"/>
      <c r="M653" s="135"/>
      <c r="N653" s="83"/>
      <c r="O653" s="135"/>
      <c r="P653" s="61"/>
      <c r="Q653" s="61"/>
      <c r="R653" s="61"/>
      <c r="S653" s="61"/>
      <c r="T653" s="61"/>
      <c r="U653" s="80"/>
      <c r="V653" s="80"/>
      <c r="W653" s="80"/>
    </row>
    <row r="654">
      <c r="A654" s="85"/>
      <c r="B654" s="172"/>
      <c r="C654" s="83"/>
      <c r="D654" s="83"/>
      <c r="E654" s="85"/>
      <c r="F654" s="167"/>
      <c r="G654" s="85"/>
      <c r="H654" s="167"/>
      <c r="I654" s="83"/>
      <c r="J654" s="135"/>
      <c r="K654" s="173"/>
      <c r="L654" s="135"/>
      <c r="M654" s="135"/>
      <c r="N654" s="83"/>
      <c r="O654" s="135"/>
      <c r="P654" s="61"/>
      <c r="Q654" s="61"/>
      <c r="R654" s="61"/>
      <c r="S654" s="61"/>
      <c r="T654" s="61"/>
      <c r="U654" s="80"/>
      <c r="V654" s="80"/>
      <c r="W654" s="80"/>
    </row>
    <row r="655">
      <c r="A655" s="85"/>
      <c r="B655" s="172"/>
      <c r="C655" s="83"/>
      <c r="D655" s="83"/>
      <c r="E655" s="85"/>
      <c r="F655" s="167"/>
      <c r="G655" s="85"/>
      <c r="H655" s="167"/>
      <c r="I655" s="83"/>
      <c r="J655" s="135"/>
      <c r="K655" s="173"/>
      <c r="L655" s="135"/>
      <c r="M655" s="135"/>
      <c r="N655" s="83"/>
      <c r="O655" s="135"/>
      <c r="P655" s="61"/>
      <c r="Q655" s="61"/>
      <c r="R655" s="61"/>
      <c r="S655" s="61"/>
      <c r="T655" s="61"/>
      <c r="U655" s="80"/>
      <c r="V655" s="80"/>
      <c r="W655" s="80"/>
    </row>
    <row r="656">
      <c r="A656" s="85"/>
      <c r="B656" s="172"/>
      <c r="C656" s="83"/>
      <c r="D656" s="83"/>
      <c r="E656" s="85"/>
      <c r="F656" s="167"/>
      <c r="G656" s="85"/>
      <c r="H656" s="167"/>
      <c r="I656" s="83"/>
      <c r="J656" s="135"/>
      <c r="K656" s="173"/>
      <c r="L656" s="135"/>
      <c r="M656" s="135"/>
      <c r="N656" s="83"/>
      <c r="O656" s="135"/>
      <c r="P656" s="61"/>
      <c r="Q656" s="61"/>
      <c r="R656" s="61"/>
      <c r="S656" s="61"/>
      <c r="T656" s="61"/>
      <c r="U656" s="80"/>
      <c r="V656" s="80"/>
      <c r="W656" s="80"/>
    </row>
    <row r="657">
      <c r="A657" s="85"/>
      <c r="B657" s="172"/>
      <c r="C657" s="83"/>
      <c r="D657" s="83"/>
      <c r="E657" s="85"/>
      <c r="F657" s="167"/>
      <c r="G657" s="85"/>
      <c r="H657" s="167"/>
      <c r="I657" s="83"/>
      <c r="J657" s="135"/>
      <c r="K657" s="173"/>
      <c r="L657" s="135"/>
      <c r="M657" s="135"/>
      <c r="N657" s="83"/>
      <c r="O657" s="135"/>
      <c r="P657" s="61"/>
      <c r="Q657" s="61"/>
      <c r="R657" s="61"/>
      <c r="S657" s="61"/>
      <c r="T657" s="61"/>
      <c r="U657" s="80"/>
      <c r="V657" s="80"/>
      <c r="W657" s="80"/>
    </row>
    <row r="658">
      <c r="A658" s="85"/>
      <c r="B658" s="172"/>
      <c r="C658" s="83"/>
      <c r="D658" s="83"/>
      <c r="E658" s="85"/>
      <c r="F658" s="167"/>
      <c r="G658" s="85"/>
      <c r="H658" s="167"/>
      <c r="I658" s="83"/>
      <c r="J658" s="135"/>
      <c r="K658" s="173"/>
      <c r="L658" s="135"/>
      <c r="M658" s="135"/>
      <c r="N658" s="83"/>
      <c r="O658" s="135"/>
      <c r="P658" s="61"/>
      <c r="Q658" s="61"/>
      <c r="R658" s="61"/>
      <c r="S658" s="61"/>
      <c r="T658" s="61"/>
      <c r="U658" s="80"/>
      <c r="V658" s="80"/>
      <c r="W658" s="80"/>
    </row>
    <row r="659">
      <c r="A659" s="85"/>
      <c r="B659" s="172"/>
      <c r="C659" s="83"/>
      <c r="D659" s="83"/>
      <c r="E659" s="85"/>
      <c r="F659" s="167"/>
      <c r="G659" s="85"/>
      <c r="H659" s="167"/>
      <c r="I659" s="83"/>
      <c r="J659" s="135"/>
      <c r="K659" s="173"/>
      <c r="L659" s="135"/>
      <c r="M659" s="135"/>
      <c r="N659" s="83"/>
      <c r="O659" s="135"/>
      <c r="P659" s="61"/>
      <c r="Q659" s="61"/>
      <c r="R659" s="61"/>
      <c r="S659" s="61"/>
      <c r="T659" s="61"/>
      <c r="U659" s="80"/>
      <c r="V659" s="80"/>
      <c r="W659" s="80"/>
    </row>
    <row r="660">
      <c r="A660" s="85"/>
      <c r="B660" s="172"/>
      <c r="C660" s="83"/>
      <c r="D660" s="83"/>
      <c r="E660" s="85"/>
      <c r="F660" s="167"/>
      <c r="G660" s="85"/>
      <c r="H660" s="167"/>
      <c r="I660" s="83"/>
      <c r="J660" s="135"/>
      <c r="K660" s="173"/>
      <c r="L660" s="135"/>
      <c r="M660" s="135"/>
      <c r="N660" s="83"/>
      <c r="O660" s="135"/>
      <c r="P660" s="61"/>
      <c r="Q660" s="61"/>
      <c r="R660" s="61"/>
      <c r="S660" s="61"/>
      <c r="T660" s="61"/>
      <c r="U660" s="80"/>
      <c r="V660" s="80"/>
      <c r="W660" s="80"/>
    </row>
    <row r="661">
      <c r="A661" s="85"/>
      <c r="B661" s="172"/>
      <c r="C661" s="83"/>
      <c r="D661" s="83"/>
      <c r="E661" s="85"/>
      <c r="F661" s="167"/>
      <c r="G661" s="85"/>
      <c r="H661" s="167"/>
      <c r="I661" s="83"/>
      <c r="J661" s="135"/>
      <c r="K661" s="173"/>
      <c r="L661" s="135"/>
      <c r="M661" s="135"/>
      <c r="N661" s="83"/>
      <c r="O661" s="135"/>
      <c r="P661" s="61"/>
      <c r="Q661" s="61"/>
      <c r="R661" s="61"/>
      <c r="S661" s="61"/>
      <c r="T661" s="61"/>
      <c r="U661" s="80"/>
      <c r="V661" s="80"/>
      <c r="W661" s="80"/>
    </row>
    <row r="662">
      <c r="A662" s="85"/>
      <c r="B662" s="172"/>
      <c r="C662" s="83"/>
      <c r="D662" s="83"/>
      <c r="E662" s="85"/>
      <c r="F662" s="167"/>
      <c r="G662" s="85"/>
      <c r="H662" s="167"/>
      <c r="I662" s="83"/>
      <c r="J662" s="135"/>
      <c r="K662" s="173"/>
      <c r="L662" s="135"/>
      <c r="M662" s="135"/>
      <c r="N662" s="83"/>
      <c r="O662" s="135"/>
      <c r="P662" s="61"/>
      <c r="Q662" s="61"/>
      <c r="R662" s="61"/>
      <c r="S662" s="61"/>
      <c r="T662" s="61"/>
      <c r="U662" s="80"/>
      <c r="V662" s="80"/>
      <c r="W662" s="80"/>
    </row>
    <row r="663">
      <c r="A663" s="85"/>
      <c r="B663" s="172"/>
      <c r="C663" s="83"/>
      <c r="D663" s="83"/>
      <c r="E663" s="85"/>
      <c r="F663" s="167"/>
      <c r="G663" s="85"/>
      <c r="H663" s="167"/>
      <c r="I663" s="83"/>
      <c r="J663" s="135"/>
      <c r="K663" s="173"/>
      <c r="L663" s="135"/>
      <c r="M663" s="135"/>
      <c r="N663" s="83"/>
      <c r="O663" s="135"/>
      <c r="P663" s="61"/>
      <c r="Q663" s="61"/>
      <c r="R663" s="61"/>
      <c r="S663" s="61"/>
      <c r="T663" s="61"/>
      <c r="U663" s="80"/>
      <c r="V663" s="80"/>
      <c r="W663" s="80"/>
    </row>
    <row r="664">
      <c r="A664" s="85"/>
      <c r="B664" s="172"/>
      <c r="C664" s="83"/>
      <c r="D664" s="83"/>
      <c r="E664" s="85"/>
      <c r="F664" s="167"/>
      <c r="G664" s="85"/>
      <c r="H664" s="167"/>
      <c r="I664" s="83"/>
      <c r="J664" s="135"/>
      <c r="K664" s="173"/>
      <c r="L664" s="135"/>
      <c r="M664" s="135"/>
      <c r="N664" s="83"/>
      <c r="O664" s="135"/>
      <c r="P664" s="61"/>
      <c r="Q664" s="61"/>
      <c r="R664" s="61"/>
      <c r="S664" s="61"/>
      <c r="T664" s="61"/>
      <c r="U664" s="80"/>
      <c r="V664" s="80"/>
      <c r="W664" s="80"/>
    </row>
    <row r="665">
      <c r="A665" s="85"/>
      <c r="B665" s="172"/>
      <c r="C665" s="83"/>
      <c r="D665" s="83"/>
      <c r="E665" s="85"/>
      <c r="F665" s="167"/>
      <c r="G665" s="85"/>
      <c r="H665" s="167"/>
      <c r="I665" s="83"/>
      <c r="J665" s="135"/>
      <c r="K665" s="173"/>
      <c r="L665" s="135"/>
      <c r="M665" s="135"/>
      <c r="N665" s="83"/>
      <c r="O665" s="135"/>
      <c r="P665" s="61"/>
      <c r="Q665" s="61"/>
      <c r="R665" s="61"/>
      <c r="S665" s="61"/>
      <c r="T665" s="61"/>
      <c r="U665" s="80"/>
      <c r="V665" s="80"/>
      <c r="W665" s="80"/>
    </row>
    <row r="666">
      <c r="A666" s="85"/>
      <c r="B666" s="172"/>
      <c r="C666" s="83"/>
      <c r="D666" s="83"/>
      <c r="E666" s="85"/>
      <c r="F666" s="167"/>
      <c r="G666" s="85"/>
      <c r="H666" s="167"/>
      <c r="I666" s="83"/>
      <c r="J666" s="135"/>
      <c r="K666" s="173"/>
      <c r="L666" s="135"/>
      <c r="M666" s="135"/>
      <c r="N666" s="83"/>
      <c r="O666" s="135"/>
      <c r="P666" s="61"/>
      <c r="Q666" s="61"/>
      <c r="R666" s="61"/>
      <c r="S666" s="61"/>
      <c r="T666" s="61"/>
      <c r="U666" s="80"/>
      <c r="V666" s="80"/>
      <c r="W666" s="80"/>
    </row>
    <row r="667">
      <c r="A667" s="85"/>
      <c r="B667" s="172"/>
      <c r="C667" s="83"/>
      <c r="D667" s="83"/>
      <c r="E667" s="85"/>
      <c r="F667" s="167"/>
      <c r="G667" s="85"/>
      <c r="H667" s="167"/>
      <c r="I667" s="83"/>
      <c r="J667" s="135"/>
      <c r="K667" s="173"/>
      <c r="L667" s="135"/>
      <c r="M667" s="135"/>
      <c r="N667" s="83"/>
      <c r="O667" s="135"/>
      <c r="P667" s="61"/>
      <c r="Q667" s="61"/>
      <c r="R667" s="61"/>
      <c r="S667" s="61"/>
      <c r="T667" s="61"/>
      <c r="U667" s="80"/>
      <c r="V667" s="80"/>
      <c r="W667" s="80"/>
    </row>
    <row r="668">
      <c r="A668" s="85"/>
      <c r="B668" s="172"/>
      <c r="C668" s="83"/>
      <c r="D668" s="83"/>
      <c r="E668" s="85"/>
      <c r="F668" s="167"/>
      <c r="G668" s="85"/>
      <c r="H668" s="167"/>
      <c r="I668" s="83"/>
      <c r="J668" s="135"/>
      <c r="K668" s="173"/>
      <c r="L668" s="135"/>
      <c r="M668" s="135"/>
      <c r="N668" s="83"/>
      <c r="O668" s="135"/>
      <c r="P668" s="61"/>
      <c r="Q668" s="61"/>
      <c r="R668" s="61"/>
      <c r="S668" s="61"/>
      <c r="T668" s="61"/>
      <c r="U668" s="80"/>
      <c r="V668" s="80"/>
      <c r="W668" s="80"/>
    </row>
    <row r="669">
      <c r="A669" s="85"/>
      <c r="B669" s="172"/>
      <c r="C669" s="83"/>
      <c r="D669" s="83"/>
      <c r="E669" s="85"/>
      <c r="F669" s="167"/>
      <c r="G669" s="85"/>
      <c r="H669" s="167"/>
      <c r="I669" s="83"/>
      <c r="J669" s="135"/>
      <c r="K669" s="173"/>
      <c r="L669" s="135"/>
      <c r="M669" s="135"/>
      <c r="N669" s="83"/>
      <c r="O669" s="135"/>
      <c r="P669" s="61"/>
      <c r="Q669" s="61"/>
      <c r="R669" s="61"/>
      <c r="S669" s="61"/>
      <c r="T669" s="61"/>
      <c r="U669" s="80"/>
      <c r="V669" s="80"/>
      <c r="W669" s="80"/>
    </row>
    <row r="670">
      <c r="A670" s="85"/>
      <c r="B670" s="172"/>
      <c r="C670" s="83"/>
      <c r="D670" s="83"/>
      <c r="E670" s="85"/>
      <c r="F670" s="167"/>
      <c r="G670" s="85"/>
      <c r="H670" s="167"/>
      <c r="I670" s="83"/>
      <c r="J670" s="135"/>
      <c r="K670" s="173"/>
      <c r="L670" s="135"/>
      <c r="M670" s="135"/>
      <c r="N670" s="83"/>
      <c r="O670" s="135"/>
      <c r="P670" s="61"/>
      <c r="Q670" s="61"/>
      <c r="R670" s="61"/>
      <c r="S670" s="61"/>
      <c r="T670" s="61"/>
      <c r="U670" s="80"/>
      <c r="V670" s="80"/>
      <c r="W670" s="80"/>
    </row>
    <row r="671">
      <c r="A671" s="85"/>
      <c r="B671" s="172"/>
      <c r="C671" s="83"/>
      <c r="D671" s="83"/>
      <c r="E671" s="85"/>
      <c r="F671" s="167"/>
      <c r="G671" s="85"/>
      <c r="H671" s="167"/>
      <c r="I671" s="83"/>
      <c r="J671" s="135"/>
      <c r="K671" s="173"/>
      <c r="L671" s="135"/>
      <c r="M671" s="135"/>
      <c r="N671" s="83"/>
      <c r="O671" s="135"/>
      <c r="P671" s="61"/>
      <c r="Q671" s="61"/>
      <c r="R671" s="61"/>
      <c r="S671" s="61"/>
      <c r="T671" s="61"/>
      <c r="U671" s="80"/>
      <c r="V671" s="80"/>
      <c r="W671" s="80"/>
    </row>
    <row r="672">
      <c r="A672" s="85"/>
      <c r="B672" s="172"/>
      <c r="C672" s="83"/>
      <c r="D672" s="83"/>
      <c r="E672" s="85"/>
      <c r="F672" s="167"/>
      <c r="G672" s="85"/>
      <c r="H672" s="167"/>
      <c r="I672" s="83"/>
      <c r="J672" s="135"/>
      <c r="K672" s="173"/>
      <c r="L672" s="135"/>
      <c r="M672" s="135"/>
      <c r="N672" s="83"/>
      <c r="O672" s="135"/>
      <c r="P672" s="61"/>
      <c r="Q672" s="61"/>
      <c r="R672" s="61"/>
      <c r="S672" s="61"/>
      <c r="T672" s="61"/>
      <c r="U672" s="80"/>
      <c r="V672" s="80"/>
      <c r="W672" s="80"/>
    </row>
    <row r="673">
      <c r="A673" s="85"/>
      <c r="B673" s="172"/>
      <c r="C673" s="83"/>
      <c r="D673" s="83"/>
      <c r="E673" s="85"/>
      <c r="F673" s="167"/>
      <c r="G673" s="85"/>
      <c r="H673" s="167"/>
      <c r="I673" s="83"/>
      <c r="J673" s="135"/>
      <c r="K673" s="173"/>
      <c r="L673" s="135"/>
      <c r="M673" s="135"/>
      <c r="N673" s="83"/>
      <c r="O673" s="135"/>
      <c r="P673" s="61"/>
      <c r="Q673" s="61"/>
      <c r="R673" s="61"/>
      <c r="S673" s="61"/>
      <c r="T673" s="61"/>
      <c r="U673" s="80"/>
      <c r="V673" s="80"/>
      <c r="W673" s="80"/>
    </row>
    <row r="674">
      <c r="A674" s="85"/>
      <c r="B674" s="172"/>
      <c r="C674" s="83"/>
      <c r="D674" s="83"/>
      <c r="E674" s="85"/>
      <c r="F674" s="167"/>
      <c r="G674" s="85"/>
      <c r="H674" s="167"/>
      <c r="I674" s="83"/>
      <c r="J674" s="135"/>
      <c r="K674" s="173"/>
      <c r="L674" s="135"/>
      <c r="M674" s="135"/>
      <c r="N674" s="83"/>
      <c r="O674" s="135"/>
      <c r="P674" s="61"/>
      <c r="Q674" s="61"/>
      <c r="R674" s="61"/>
      <c r="S674" s="61"/>
      <c r="T674" s="61"/>
      <c r="U674" s="80"/>
      <c r="V674" s="80"/>
      <c r="W674" s="80"/>
    </row>
    <row r="675">
      <c r="A675" s="85"/>
      <c r="B675" s="172"/>
      <c r="C675" s="83"/>
      <c r="D675" s="83"/>
      <c r="E675" s="85"/>
      <c r="F675" s="167"/>
      <c r="G675" s="85"/>
      <c r="H675" s="167"/>
      <c r="I675" s="83"/>
      <c r="J675" s="135"/>
      <c r="K675" s="173"/>
      <c r="L675" s="135"/>
      <c r="M675" s="135"/>
      <c r="N675" s="83"/>
      <c r="O675" s="135"/>
      <c r="P675" s="61"/>
      <c r="Q675" s="61"/>
      <c r="R675" s="61"/>
      <c r="S675" s="61"/>
      <c r="T675" s="61"/>
      <c r="U675" s="80"/>
      <c r="V675" s="80"/>
      <c r="W675" s="80"/>
    </row>
    <row r="676">
      <c r="A676" s="85"/>
      <c r="B676" s="172"/>
      <c r="C676" s="83"/>
      <c r="D676" s="83"/>
      <c r="E676" s="85"/>
      <c r="F676" s="167"/>
      <c r="G676" s="85"/>
      <c r="H676" s="167"/>
      <c r="I676" s="83"/>
      <c r="J676" s="135"/>
      <c r="K676" s="173"/>
      <c r="L676" s="135"/>
      <c r="M676" s="135"/>
      <c r="N676" s="83"/>
      <c r="O676" s="135"/>
      <c r="P676" s="61"/>
      <c r="Q676" s="61"/>
      <c r="R676" s="61"/>
      <c r="S676" s="61"/>
      <c r="T676" s="61"/>
      <c r="U676" s="80"/>
      <c r="V676" s="80"/>
      <c r="W676" s="80"/>
    </row>
    <row r="677">
      <c r="A677" s="85"/>
      <c r="B677" s="172"/>
      <c r="C677" s="83"/>
      <c r="D677" s="83"/>
      <c r="E677" s="85"/>
      <c r="F677" s="167"/>
      <c r="G677" s="85"/>
      <c r="H677" s="167"/>
      <c r="I677" s="83"/>
      <c r="J677" s="135"/>
      <c r="K677" s="173"/>
      <c r="L677" s="135"/>
      <c r="M677" s="135"/>
      <c r="N677" s="83"/>
      <c r="O677" s="135"/>
      <c r="P677" s="61"/>
      <c r="Q677" s="61"/>
      <c r="R677" s="61"/>
      <c r="S677" s="61"/>
      <c r="T677" s="61"/>
      <c r="U677" s="80"/>
      <c r="V677" s="80"/>
      <c r="W677" s="80"/>
    </row>
    <row r="678">
      <c r="A678" s="85"/>
      <c r="B678" s="172"/>
      <c r="C678" s="83"/>
      <c r="D678" s="83"/>
      <c r="E678" s="85"/>
      <c r="F678" s="167"/>
      <c r="G678" s="85"/>
      <c r="H678" s="167"/>
      <c r="I678" s="83"/>
      <c r="J678" s="135"/>
      <c r="K678" s="173"/>
      <c r="L678" s="135"/>
      <c r="M678" s="135"/>
      <c r="N678" s="83"/>
      <c r="O678" s="135"/>
      <c r="P678" s="61"/>
      <c r="Q678" s="61"/>
      <c r="R678" s="61"/>
      <c r="S678" s="61"/>
      <c r="T678" s="61"/>
      <c r="U678" s="80"/>
      <c r="V678" s="80"/>
      <c r="W678" s="80"/>
    </row>
    <row r="679">
      <c r="A679" s="85"/>
      <c r="B679" s="172"/>
      <c r="C679" s="83"/>
      <c r="D679" s="83"/>
      <c r="E679" s="85"/>
      <c r="F679" s="167"/>
      <c r="G679" s="85"/>
      <c r="H679" s="167"/>
      <c r="I679" s="83"/>
      <c r="J679" s="135"/>
      <c r="K679" s="173"/>
      <c r="L679" s="135"/>
      <c r="M679" s="135"/>
      <c r="N679" s="83"/>
      <c r="O679" s="135"/>
      <c r="P679" s="61"/>
      <c r="Q679" s="61"/>
      <c r="R679" s="61"/>
      <c r="S679" s="61"/>
      <c r="T679" s="61"/>
      <c r="U679" s="80"/>
      <c r="V679" s="80"/>
      <c r="W679" s="80"/>
    </row>
    <row r="680">
      <c r="A680" s="85"/>
      <c r="B680" s="172"/>
      <c r="C680" s="83"/>
      <c r="D680" s="83"/>
      <c r="E680" s="85"/>
      <c r="F680" s="167"/>
      <c r="G680" s="85"/>
      <c r="H680" s="167"/>
      <c r="I680" s="83"/>
      <c r="J680" s="135"/>
      <c r="K680" s="173"/>
      <c r="L680" s="135"/>
      <c r="M680" s="135"/>
      <c r="N680" s="83"/>
      <c r="O680" s="135"/>
      <c r="P680" s="61"/>
      <c r="Q680" s="61"/>
      <c r="R680" s="61"/>
      <c r="S680" s="61"/>
      <c r="T680" s="61"/>
      <c r="U680" s="80"/>
      <c r="V680" s="80"/>
      <c r="W680" s="80"/>
    </row>
    <row r="681">
      <c r="A681" s="85"/>
      <c r="B681" s="172"/>
      <c r="C681" s="83"/>
      <c r="D681" s="83"/>
      <c r="E681" s="85"/>
      <c r="F681" s="167"/>
      <c r="G681" s="85"/>
      <c r="H681" s="167"/>
      <c r="I681" s="83"/>
      <c r="J681" s="135"/>
      <c r="K681" s="173"/>
      <c r="L681" s="135"/>
      <c r="M681" s="135"/>
      <c r="N681" s="83"/>
      <c r="O681" s="135"/>
      <c r="P681" s="61"/>
      <c r="Q681" s="61"/>
      <c r="R681" s="61"/>
      <c r="S681" s="61"/>
      <c r="T681" s="61"/>
      <c r="U681" s="80"/>
      <c r="V681" s="80"/>
      <c r="W681" s="80"/>
    </row>
    <row r="682">
      <c r="A682" s="85"/>
      <c r="B682" s="172"/>
      <c r="C682" s="83"/>
      <c r="D682" s="83"/>
      <c r="E682" s="85"/>
      <c r="F682" s="167"/>
      <c r="G682" s="85"/>
      <c r="H682" s="167"/>
      <c r="I682" s="83"/>
      <c r="J682" s="135"/>
      <c r="K682" s="173"/>
      <c r="L682" s="135"/>
      <c r="M682" s="135"/>
      <c r="N682" s="83"/>
      <c r="O682" s="135"/>
      <c r="P682" s="61"/>
      <c r="Q682" s="61"/>
      <c r="R682" s="61"/>
      <c r="S682" s="61"/>
      <c r="T682" s="61"/>
      <c r="U682" s="80"/>
      <c r="V682" s="80"/>
      <c r="W682" s="80"/>
    </row>
    <row r="683">
      <c r="A683" s="85"/>
      <c r="B683" s="172"/>
      <c r="C683" s="83"/>
      <c r="D683" s="83"/>
      <c r="E683" s="85"/>
      <c r="F683" s="167"/>
      <c r="G683" s="85"/>
      <c r="H683" s="167"/>
      <c r="I683" s="83"/>
      <c r="J683" s="135"/>
      <c r="K683" s="173"/>
      <c r="L683" s="135"/>
      <c r="M683" s="135"/>
      <c r="N683" s="83"/>
      <c r="O683" s="135"/>
      <c r="P683" s="61"/>
      <c r="Q683" s="61"/>
      <c r="R683" s="61"/>
      <c r="S683" s="61"/>
      <c r="T683" s="61"/>
      <c r="U683" s="80"/>
      <c r="V683" s="80"/>
      <c r="W683" s="80"/>
    </row>
    <row r="684">
      <c r="A684" s="85"/>
      <c r="B684" s="172"/>
      <c r="C684" s="83"/>
      <c r="D684" s="83"/>
      <c r="E684" s="85"/>
      <c r="F684" s="167"/>
      <c r="G684" s="85"/>
      <c r="H684" s="167"/>
      <c r="I684" s="83"/>
      <c r="J684" s="135"/>
      <c r="K684" s="173"/>
      <c r="L684" s="135"/>
      <c r="M684" s="135"/>
      <c r="N684" s="83"/>
      <c r="O684" s="135"/>
      <c r="P684" s="61"/>
      <c r="Q684" s="61"/>
      <c r="R684" s="61"/>
      <c r="S684" s="61"/>
      <c r="T684" s="61"/>
      <c r="U684" s="80"/>
      <c r="V684" s="80"/>
      <c r="W684" s="80"/>
    </row>
    <row r="685">
      <c r="A685" s="85"/>
      <c r="B685" s="172"/>
      <c r="C685" s="83"/>
      <c r="D685" s="83"/>
      <c r="E685" s="85"/>
      <c r="F685" s="167"/>
      <c r="G685" s="85"/>
      <c r="H685" s="167"/>
      <c r="I685" s="83"/>
      <c r="J685" s="135"/>
      <c r="K685" s="173"/>
      <c r="L685" s="135"/>
      <c r="M685" s="135"/>
      <c r="N685" s="83"/>
      <c r="O685" s="135"/>
      <c r="P685" s="61"/>
      <c r="Q685" s="61"/>
      <c r="R685" s="61"/>
      <c r="S685" s="61"/>
      <c r="T685" s="61"/>
      <c r="U685" s="80"/>
      <c r="V685" s="80"/>
      <c r="W685" s="80"/>
    </row>
    <row r="686">
      <c r="A686" s="85"/>
      <c r="B686" s="172"/>
      <c r="C686" s="83"/>
      <c r="D686" s="83"/>
      <c r="E686" s="85"/>
      <c r="F686" s="167"/>
      <c r="G686" s="85"/>
      <c r="H686" s="167"/>
      <c r="I686" s="83"/>
      <c r="J686" s="135"/>
      <c r="K686" s="173"/>
      <c r="L686" s="135"/>
      <c r="M686" s="135"/>
      <c r="N686" s="83"/>
      <c r="O686" s="135"/>
      <c r="P686" s="61"/>
      <c r="Q686" s="61"/>
      <c r="R686" s="61"/>
      <c r="S686" s="61"/>
      <c r="T686" s="61"/>
      <c r="U686" s="80"/>
      <c r="V686" s="80"/>
      <c r="W686" s="80"/>
    </row>
    <row r="687">
      <c r="A687" s="85"/>
      <c r="B687" s="172"/>
      <c r="C687" s="83"/>
      <c r="D687" s="83"/>
      <c r="E687" s="85"/>
      <c r="F687" s="167"/>
      <c r="G687" s="85"/>
      <c r="H687" s="167"/>
      <c r="I687" s="83"/>
      <c r="J687" s="135"/>
      <c r="K687" s="173"/>
      <c r="L687" s="135"/>
      <c r="M687" s="135"/>
      <c r="N687" s="83"/>
      <c r="O687" s="135"/>
      <c r="P687" s="61"/>
      <c r="Q687" s="61"/>
      <c r="R687" s="61"/>
      <c r="S687" s="61"/>
      <c r="T687" s="61"/>
      <c r="U687" s="80"/>
      <c r="V687" s="80"/>
      <c r="W687" s="80"/>
    </row>
    <row r="688">
      <c r="A688" s="85"/>
      <c r="B688" s="172"/>
      <c r="C688" s="83"/>
      <c r="D688" s="83"/>
      <c r="E688" s="85"/>
      <c r="F688" s="167"/>
      <c r="G688" s="85"/>
      <c r="H688" s="167"/>
      <c r="I688" s="83"/>
      <c r="J688" s="135"/>
      <c r="K688" s="173"/>
      <c r="L688" s="135"/>
      <c r="M688" s="135"/>
      <c r="N688" s="83"/>
      <c r="O688" s="135"/>
      <c r="P688" s="61"/>
      <c r="Q688" s="61"/>
      <c r="R688" s="61"/>
      <c r="S688" s="61"/>
      <c r="T688" s="61"/>
      <c r="U688" s="80"/>
      <c r="V688" s="80"/>
      <c r="W688" s="80"/>
    </row>
    <row r="689">
      <c r="A689" s="85"/>
      <c r="B689" s="172"/>
      <c r="C689" s="83"/>
      <c r="D689" s="83"/>
      <c r="E689" s="85"/>
      <c r="F689" s="167"/>
      <c r="G689" s="85"/>
      <c r="H689" s="167"/>
      <c r="I689" s="83"/>
      <c r="J689" s="135"/>
      <c r="K689" s="173"/>
      <c r="L689" s="135"/>
      <c r="M689" s="135"/>
      <c r="N689" s="83"/>
      <c r="O689" s="135"/>
      <c r="P689" s="61"/>
      <c r="Q689" s="61"/>
      <c r="R689" s="61"/>
      <c r="S689" s="61"/>
      <c r="T689" s="61"/>
      <c r="U689" s="80"/>
      <c r="V689" s="80"/>
      <c r="W689" s="80"/>
    </row>
    <row r="690">
      <c r="A690" s="85"/>
      <c r="B690" s="172"/>
      <c r="C690" s="83"/>
      <c r="D690" s="83"/>
      <c r="E690" s="85"/>
      <c r="F690" s="167"/>
      <c r="G690" s="85"/>
      <c r="H690" s="167"/>
      <c r="I690" s="83"/>
      <c r="J690" s="135"/>
      <c r="K690" s="173"/>
      <c r="L690" s="135"/>
      <c r="M690" s="135"/>
      <c r="N690" s="83"/>
      <c r="O690" s="135"/>
      <c r="P690" s="61"/>
      <c r="Q690" s="61"/>
      <c r="R690" s="61"/>
      <c r="S690" s="61"/>
      <c r="T690" s="61"/>
      <c r="U690" s="80"/>
      <c r="V690" s="80"/>
      <c r="W690" s="80"/>
    </row>
    <row r="691">
      <c r="A691" s="85"/>
      <c r="B691" s="172"/>
      <c r="C691" s="83"/>
      <c r="D691" s="83"/>
      <c r="E691" s="85"/>
      <c r="F691" s="167"/>
      <c r="G691" s="85"/>
      <c r="H691" s="167"/>
      <c r="I691" s="83"/>
      <c r="J691" s="135"/>
      <c r="K691" s="173"/>
      <c r="L691" s="135"/>
      <c r="M691" s="135"/>
      <c r="N691" s="83"/>
      <c r="O691" s="135"/>
      <c r="P691" s="61"/>
      <c r="Q691" s="61"/>
      <c r="R691" s="61"/>
      <c r="S691" s="61"/>
      <c r="T691" s="61"/>
      <c r="U691" s="80"/>
      <c r="V691" s="80"/>
      <c r="W691" s="80"/>
    </row>
    <row r="692">
      <c r="A692" s="85"/>
      <c r="B692" s="172"/>
      <c r="C692" s="83"/>
      <c r="D692" s="83"/>
      <c r="E692" s="85"/>
      <c r="F692" s="167"/>
      <c r="G692" s="85"/>
      <c r="H692" s="167"/>
      <c r="I692" s="83"/>
      <c r="J692" s="135"/>
      <c r="K692" s="173"/>
      <c r="L692" s="135"/>
      <c r="M692" s="135"/>
      <c r="N692" s="83"/>
      <c r="O692" s="135"/>
      <c r="P692" s="61"/>
      <c r="Q692" s="61"/>
      <c r="R692" s="61"/>
      <c r="S692" s="61"/>
      <c r="T692" s="61"/>
      <c r="U692" s="80"/>
      <c r="V692" s="80"/>
      <c r="W692" s="80"/>
    </row>
    <row r="693">
      <c r="A693" s="85"/>
      <c r="B693" s="172"/>
      <c r="C693" s="83"/>
      <c r="D693" s="83"/>
      <c r="E693" s="85"/>
      <c r="F693" s="167"/>
      <c r="G693" s="85"/>
      <c r="H693" s="167"/>
      <c r="I693" s="83"/>
      <c r="J693" s="135"/>
      <c r="K693" s="173"/>
      <c r="L693" s="135"/>
      <c r="M693" s="135"/>
      <c r="N693" s="83"/>
      <c r="O693" s="135"/>
      <c r="P693" s="61"/>
      <c r="Q693" s="61"/>
      <c r="R693" s="61"/>
      <c r="S693" s="61"/>
      <c r="T693" s="61"/>
      <c r="U693" s="80"/>
      <c r="V693" s="80"/>
      <c r="W693" s="80"/>
    </row>
    <row r="694">
      <c r="A694" s="85"/>
      <c r="B694" s="172"/>
      <c r="C694" s="83"/>
      <c r="D694" s="83"/>
      <c r="E694" s="85"/>
      <c r="F694" s="167"/>
      <c r="G694" s="85"/>
      <c r="H694" s="167"/>
      <c r="I694" s="83"/>
      <c r="J694" s="135"/>
      <c r="K694" s="173"/>
      <c r="L694" s="135"/>
      <c r="M694" s="135"/>
      <c r="N694" s="83"/>
      <c r="O694" s="135"/>
      <c r="P694" s="61"/>
      <c r="Q694" s="61"/>
      <c r="R694" s="61"/>
      <c r="S694" s="61"/>
      <c r="T694" s="61"/>
      <c r="U694" s="80"/>
      <c r="V694" s="80"/>
      <c r="W694" s="80"/>
    </row>
    <row r="695">
      <c r="A695" s="85"/>
      <c r="B695" s="172"/>
      <c r="C695" s="83"/>
      <c r="D695" s="83"/>
      <c r="E695" s="85"/>
      <c r="F695" s="167"/>
      <c r="G695" s="85"/>
      <c r="H695" s="167"/>
      <c r="I695" s="83"/>
      <c r="J695" s="135"/>
      <c r="K695" s="173"/>
      <c r="L695" s="135"/>
      <c r="M695" s="135"/>
      <c r="N695" s="83"/>
      <c r="O695" s="135"/>
      <c r="P695" s="61"/>
      <c r="Q695" s="61"/>
      <c r="R695" s="61"/>
      <c r="S695" s="61"/>
      <c r="T695" s="61"/>
      <c r="U695" s="80"/>
      <c r="V695" s="80"/>
      <c r="W695" s="80"/>
    </row>
    <row r="696">
      <c r="A696" s="85"/>
      <c r="B696" s="172"/>
      <c r="C696" s="83"/>
      <c r="D696" s="83"/>
      <c r="E696" s="85"/>
      <c r="F696" s="167"/>
      <c r="G696" s="85"/>
      <c r="H696" s="167"/>
      <c r="I696" s="83"/>
      <c r="J696" s="135"/>
      <c r="K696" s="173"/>
      <c r="L696" s="135"/>
      <c r="M696" s="135"/>
      <c r="N696" s="83"/>
      <c r="O696" s="135"/>
      <c r="P696" s="61"/>
      <c r="Q696" s="61"/>
      <c r="R696" s="61"/>
      <c r="S696" s="61"/>
      <c r="T696" s="61"/>
      <c r="U696" s="80"/>
      <c r="V696" s="80"/>
      <c r="W696" s="80"/>
    </row>
    <row r="697">
      <c r="A697" s="85"/>
      <c r="B697" s="172"/>
      <c r="C697" s="83"/>
      <c r="D697" s="83"/>
      <c r="E697" s="85"/>
      <c r="F697" s="167"/>
      <c r="G697" s="85"/>
      <c r="H697" s="167"/>
      <c r="I697" s="83"/>
      <c r="J697" s="135"/>
      <c r="K697" s="173"/>
      <c r="L697" s="135"/>
      <c r="M697" s="135"/>
      <c r="N697" s="83"/>
      <c r="O697" s="135"/>
      <c r="P697" s="61"/>
      <c r="Q697" s="61"/>
      <c r="R697" s="61"/>
      <c r="S697" s="61"/>
      <c r="T697" s="61"/>
      <c r="U697" s="80"/>
      <c r="V697" s="80"/>
      <c r="W697" s="80"/>
    </row>
    <row r="698">
      <c r="A698" s="85"/>
      <c r="B698" s="172"/>
      <c r="C698" s="83"/>
      <c r="D698" s="83"/>
      <c r="E698" s="85"/>
      <c r="F698" s="167"/>
      <c r="G698" s="85"/>
      <c r="H698" s="167"/>
      <c r="I698" s="83"/>
      <c r="J698" s="135"/>
      <c r="K698" s="173"/>
      <c r="L698" s="135"/>
      <c r="M698" s="135"/>
      <c r="N698" s="83"/>
      <c r="O698" s="135"/>
      <c r="P698" s="61"/>
      <c r="Q698" s="61"/>
      <c r="R698" s="61"/>
      <c r="S698" s="61"/>
      <c r="T698" s="61"/>
      <c r="U698" s="80"/>
      <c r="V698" s="80"/>
      <c r="W698" s="80"/>
    </row>
    <row r="699">
      <c r="A699" s="85"/>
      <c r="B699" s="172"/>
      <c r="C699" s="83"/>
      <c r="D699" s="83"/>
      <c r="E699" s="85"/>
      <c r="F699" s="167"/>
      <c r="G699" s="85"/>
      <c r="H699" s="167"/>
      <c r="I699" s="83"/>
      <c r="J699" s="135"/>
      <c r="K699" s="173"/>
      <c r="L699" s="135"/>
      <c r="M699" s="135"/>
      <c r="N699" s="83"/>
      <c r="O699" s="135"/>
      <c r="P699" s="61"/>
      <c r="Q699" s="61"/>
      <c r="R699" s="61"/>
      <c r="S699" s="61"/>
      <c r="T699" s="61"/>
      <c r="U699" s="80"/>
      <c r="V699" s="80"/>
      <c r="W699" s="80"/>
    </row>
    <row r="700">
      <c r="A700" s="85"/>
      <c r="B700" s="172"/>
      <c r="C700" s="83"/>
      <c r="D700" s="83"/>
      <c r="E700" s="85"/>
      <c r="F700" s="167"/>
      <c r="G700" s="85"/>
      <c r="H700" s="167"/>
      <c r="I700" s="83"/>
      <c r="J700" s="135"/>
      <c r="K700" s="173"/>
      <c r="L700" s="135"/>
      <c r="M700" s="135"/>
      <c r="N700" s="83"/>
      <c r="O700" s="135"/>
      <c r="P700" s="61"/>
      <c r="Q700" s="61"/>
      <c r="R700" s="61"/>
      <c r="S700" s="61"/>
      <c r="T700" s="61"/>
      <c r="U700" s="80"/>
      <c r="V700" s="80"/>
      <c r="W700" s="80"/>
    </row>
    <row r="701">
      <c r="A701" s="85"/>
      <c r="B701" s="172"/>
      <c r="C701" s="83"/>
      <c r="D701" s="83"/>
      <c r="E701" s="85"/>
      <c r="F701" s="167"/>
      <c r="G701" s="85"/>
      <c r="H701" s="167"/>
      <c r="I701" s="83"/>
      <c r="J701" s="135"/>
      <c r="K701" s="173"/>
      <c r="L701" s="135"/>
      <c r="M701" s="135"/>
      <c r="N701" s="83"/>
      <c r="O701" s="135"/>
      <c r="P701" s="61"/>
      <c r="Q701" s="61"/>
      <c r="R701" s="61"/>
      <c r="S701" s="61"/>
      <c r="T701" s="61"/>
      <c r="U701" s="80"/>
      <c r="V701" s="80"/>
      <c r="W701" s="80"/>
    </row>
    <row r="702">
      <c r="A702" s="85"/>
      <c r="B702" s="172"/>
      <c r="C702" s="83"/>
      <c r="D702" s="83"/>
      <c r="E702" s="85"/>
      <c r="F702" s="167"/>
      <c r="G702" s="85"/>
      <c r="H702" s="167"/>
      <c r="I702" s="83"/>
      <c r="J702" s="135"/>
      <c r="K702" s="173"/>
      <c r="L702" s="135"/>
      <c r="M702" s="135"/>
      <c r="N702" s="83"/>
      <c r="O702" s="135"/>
      <c r="P702" s="61"/>
      <c r="Q702" s="61"/>
      <c r="R702" s="61"/>
      <c r="S702" s="61"/>
      <c r="T702" s="61"/>
      <c r="U702" s="80"/>
      <c r="V702" s="80"/>
      <c r="W702" s="80"/>
    </row>
    <row r="703">
      <c r="A703" s="85"/>
      <c r="B703" s="172"/>
      <c r="C703" s="83"/>
      <c r="D703" s="83"/>
      <c r="E703" s="85"/>
      <c r="F703" s="167"/>
      <c r="G703" s="85"/>
      <c r="H703" s="167"/>
      <c r="I703" s="83"/>
      <c r="J703" s="135"/>
      <c r="K703" s="173"/>
      <c r="L703" s="135"/>
      <c r="M703" s="135"/>
      <c r="N703" s="83"/>
      <c r="O703" s="135"/>
      <c r="P703" s="61"/>
      <c r="Q703" s="61"/>
      <c r="R703" s="61"/>
      <c r="S703" s="61"/>
      <c r="T703" s="61"/>
      <c r="U703" s="80"/>
      <c r="V703" s="80"/>
      <c r="W703" s="80"/>
    </row>
    <row r="704">
      <c r="A704" s="85"/>
      <c r="B704" s="172"/>
      <c r="C704" s="83"/>
      <c r="D704" s="83"/>
      <c r="E704" s="85"/>
      <c r="F704" s="167"/>
      <c r="G704" s="85"/>
      <c r="H704" s="167"/>
      <c r="I704" s="83"/>
      <c r="J704" s="135"/>
      <c r="K704" s="173"/>
      <c r="L704" s="135"/>
      <c r="M704" s="135"/>
      <c r="N704" s="83"/>
      <c r="O704" s="135"/>
      <c r="P704" s="61"/>
      <c r="Q704" s="61"/>
      <c r="R704" s="61"/>
      <c r="S704" s="61"/>
      <c r="T704" s="61"/>
      <c r="U704" s="80"/>
      <c r="V704" s="80"/>
      <c r="W704" s="80"/>
    </row>
    <row r="705">
      <c r="A705" s="85"/>
      <c r="B705" s="172"/>
      <c r="C705" s="83"/>
      <c r="D705" s="83"/>
      <c r="E705" s="85"/>
      <c r="F705" s="167"/>
      <c r="G705" s="85"/>
      <c r="H705" s="167"/>
      <c r="I705" s="83"/>
      <c r="J705" s="135"/>
      <c r="K705" s="173"/>
      <c r="L705" s="135"/>
      <c r="M705" s="135"/>
      <c r="N705" s="83"/>
      <c r="O705" s="135"/>
      <c r="P705" s="61"/>
      <c r="Q705" s="61"/>
      <c r="R705" s="61"/>
      <c r="S705" s="61"/>
      <c r="T705" s="61"/>
      <c r="U705" s="80"/>
      <c r="V705" s="80"/>
      <c r="W705" s="80"/>
    </row>
    <row r="706">
      <c r="A706" s="85"/>
      <c r="B706" s="172"/>
      <c r="C706" s="83"/>
      <c r="D706" s="83"/>
      <c r="E706" s="85"/>
      <c r="F706" s="167"/>
      <c r="G706" s="85"/>
      <c r="H706" s="167"/>
      <c r="I706" s="83"/>
      <c r="J706" s="135"/>
      <c r="K706" s="173"/>
      <c r="L706" s="135"/>
      <c r="M706" s="135"/>
      <c r="N706" s="83"/>
      <c r="O706" s="135"/>
      <c r="P706" s="61"/>
      <c r="Q706" s="61"/>
      <c r="R706" s="61"/>
      <c r="S706" s="61"/>
      <c r="T706" s="61"/>
      <c r="U706" s="80"/>
      <c r="V706" s="80"/>
      <c r="W706" s="80"/>
    </row>
    <row r="707">
      <c r="A707" s="85"/>
      <c r="B707" s="172"/>
      <c r="C707" s="83"/>
      <c r="D707" s="83"/>
      <c r="E707" s="85"/>
      <c r="F707" s="167"/>
      <c r="G707" s="85"/>
      <c r="H707" s="167"/>
      <c r="I707" s="83"/>
      <c r="J707" s="135"/>
      <c r="K707" s="173"/>
      <c r="L707" s="135"/>
      <c r="M707" s="135"/>
      <c r="N707" s="83"/>
      <c r="O707" s="135"/>
      <c r="P707" s="61"/>
      <c r="Q707" s="61"/>
      <c r="R707" s="61"/>
      <c r="S707" s="61"/>
      <c r="T707" s="61"/>
      <c r="U707" s="80"/>
      <c r="V707" s="80"/>
      <c r="W707" s="80"/>
    </row>
    <row r="708">
      <c r="A708" s="85"/>
      <c r="B708" s="172"/>
      <c r="C708" s="83"/>
      <c r="D708" s="83"/>
      <c r="E708" s="85"/>
      <c r="F708" s="167"/>
      <c r="G708" s="85"/>
      <c r="H708" s="167"/>
      <c r="I708" s="83"/>
      <c r="J708" s="135"/>
      <c r="K708" s="173"/>
      <c r="L708" s="135"/>
      <c r="M708" s="135"/>
      <c r="N708" s="83"/>
      <c r="O708" s="135"/>
      <c r="P708" s="61"/>
      <c r="Q708" s="61"/>
      <c r="R708" s="61"/>
      <c r="S708" s="61"/>
      <c r="T708" s="61"/>
      <c r="U708" s="80"/>
      <c r="V708" s="80"/>
      <c r="W708" s="80"/>
    </row>
    <row r="709">
      <c r="A709" s="85"/>
      <c r="B709" s="172"/>
      <c r="C709" s="83"/>
      <c r="D709" s="83"/>
      <c r="E709" s="85"/>
      <c r="F709" s="167"/>
      <c r="G709" s="85"/>
      <c r="H709" s="167"/>
      <c r="I709" s="83"/>
      <c r="J709" s="135"/>
      <c r="K709" s="173"/>
      <c r="L709" s="135"/>
      <c r="M709" s="135"/>
      <c r="N709" s="83"/>
      <c r="O709" s="135"/>
      <c r="P709" s="61"/>
      <c r="Q709" s="61"/>
      <c r="R709" s="61"/>
      <c r="S709" s="61"/>
      <c r="T709" s="61"/>
      <c r="U709" s="80"/>
      <c r="V709" s="80"/>
      <c r="W709" s="80"/>
    </row>
  </sheetData>
  <mergeCells count="5">
    <mergeCell ref="R2:S2"/>
    <mergeCell ref="U2:V2"/>
    <mergeCell ref="T3:T12"/>
    <mergeCell ref="Q14:S14"/>
    <mergeCell ref="U14:V14"/>
  </mergeCells>
  <conditionalFormatting sqref="N2:N709">
    <cfRule type="cellIs" dxfId="0" priority="1" operator="equal">
      <formula>"PENDENTE"</formula>
    </cfRule>
  </conditionalFormatting>
  <conditionalFormatting sqref="N2:N709">
    <cfRule type="cellIs" dxfId="1" priority="2" operator="equal">
      <formula>"PRIORIDADE"</formula>
    </cfRule>
  </conditionalFormatting>
  <conditionalFormatting sqref="N2:N709">
    <cfRule type="cellIs" dxfId="2" priority="3" operator="equal">
      <formula>"PRIORIDADE TOTAL"</formula>
    </cfRule>
  </conditionalFormatting>
  <conditionalFormatting sqref="N2:N709">
    <cfRule type="containsText" dxfId="3" priority="4" operator="containsText" text="ANÁLISE">
      <formula>NOT(ISERROR(SEARCH(("ANÁLISE"),(N2))))</formula>
    </cfRule>
  </conditionalFormatting>
  <conditionalFormatting sqref="N2:N709">
    <cfRule type="containsText" dxfId="4" priority="5" operator="containsText" text="VERIFICADO">
      <formula>NOT(ISERROR(SEARCH(("VERIFICADO"),(N2))))</formula>
    </cfRule>
  </conditionalFormatting>
  <conditionalFormatting sqref="N2:N709">
    <cfRule type="containsText" dxfId="5" priority="6" operator="containsText" text="APREENDIDO">
      <formula>NOT(ISERROR(SEARCH(("APREENDIDO"),(N2))))</formula>
    </cfRule>
  </conditionalFormatting>
  <conditionalFormatting sqref="N2:N709">
    <cfRule type="containsText" dxfId="6" priority="7" operator="containsText" text="APROVADO">
      <formula>NOT(ISERROR(SEARCH(("APROVADO"),(N2))))</formula>
    </cfRule>
  </conditionalFormatting>
  <conditionalFormatting sqref="N2:N709">
    <cfRule type="containsText" dxfId="7" priority="8" operator="containsText" text="QUITADO">
      <formula>NOT(ISERROR(SEARCH(("QUITADO"),(N2))))</formula>
    </cfRule>
  </conditionalFormatting>
  <conditionalFormatting sqref="N2:N709">
    <cfRule type="containsText" dxfId="8" priority="9" operator="containsText" text="OUTROS ACORDOS">
      <formula>NOT(ISERROR(SEARCH(("OUTROS ACORDOS"),(N2))))</formula>
    </cfRule>
  </conditionalFormatting>
  <conditionalFormatting sqref="N2:N709">
    <cfRule type="containsText" dxfId="9" priority="10" operator="containsText" text="CANCELADO">
      <formula>NOT(ISERROR(SEARCH(("CANCELADO"),(N2))))</formula>
    </cfRule>
  </conditionalFormatting>
  <dataValidations>
    <dataValidation type="list" allowBlank="1" showErrorMessage="1" sqref="N2:N709">
      <formula1>"PENDENTE,PRIORIDADE,PRIORIDADE TOTAL,VERIFICADO,ANÁLISE,APROVADO,QUITADO,APREENDIDO,CANCELADO,OUTROS ACORDOS"</formula1>
    </dataValidation>
    <dataValidation type="list" allowBlank="1" showErrorMessage="1" sqref="I2:I709">
      <formula1>"BRADESCO,BV FINANCEIRA,CREDITAS,GMAC,HYUNDAI,ITAÚ,OMNI S.A.,PANAMERICANO,PSA,RCI,RENNER,SAFRA,SANTANA,SANTANDER,TOYOTA,VOLKSWAGEN"</formula1>
    </dataValidation>
    <dataValidation type="list" allowBlank="1" showErrorMessage="1" sqref="L2:L709">
      <formula1>"LIGAÇÃO,WPP,SEM SUCESSO"</formula1>
    </dataValidation>
    <dataValidation type="list" allowBlank="1" showErrorMessage="1" sqref="S16:S55">
      <formula1>"PAGO,NÃO PAGO,AGUARDANDO"</formula1>
    </dataValidation>
    <dataValidation type="list" allowBlank="1" showErrorMessage="1" sqref="D2:D709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SANTANA"</formula1>
    </dataValidation>
  </dataValidations>
  <drawing r:id="rId1"/>
</worksheet>
</file>