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ummary" sheetId="1" r:id="rId4"/>
    <sheet name="Manual Measure Uncoupled" sheetId="2" r:id="rId5"/>
    <sheet name="Manual Measure Coupled" sheetId="3" r:id="rId6"/>
    <sheet name="Algorithm Measure Uncoupled" sheetId="4" r:id="rId7"/>
    <sheet name="Algorithm Measure Coupled" sheetId="5" r:id="rId8"/>
  </sheets>
</workbook>
</file>

<file path=xl/sharedStrings.xml><?xml version="1.0" encoding="utf-8"?>
<sst xmlns="http://schemas.openxmlformats.org/spreadsheetml/2006/main" uniqueCount="75">
  <si/>
  <si>
    <t>Manual Slippage (um/min)</t>
  </si>
  <si>
    <t>Algorithm Slippage (Mean)</t>
  </si>
  <si>
    <t>Algorithm Slippage (Max)</t>
  </si>
  <si>
    <t>Leg01</t>
  </si>
  <si>
    <t>Early</t>
  </si>
  <si>
    <t>Leg02</t>
  </si>
  <si>
    <t>Leg03-1</t>
  </si>
  <si>
    <t>Leg03-2</t>
  </si>
  <si>
    <t>Leg04-1</t>
  </si>
  <si>
    <t>Leg04-2</t>
  </si>
  <si>
    <t>Leg05-1</t>
  </si>
  <si>
    <t>Leg05-2</t>
  </si>
  <si>
    <t>Leg06-1</t>
  </si>
  <si>
    <t>Leg06-2</t>
  </si>
  <si>
    <t>Late</t>
  </si>
  <si>
    <t>Leg03</t>
  </si>
  <si>
    <t>Leg04</t>
  </si>
  <si>
    <t>Leg05</t>
  </si>
  <si>
    <t>Leg06</t>
  </si>
  <si>
    <t>Table 1</t>
  </si>
  <si>
    <t>Min Intensity</t>
  </si>
  <si>
    <t>Max Intensity</t>
  </si>
  <si>
    <t>X</t>
  </si>
  <si>
    <t>Y</t>
  </si>
  <si>
    <t>deltaX (distance)</t>
  </si>
  <si>
    <t>Distance (um)</t>
  </si>
  <si>
    <t>deltaY (frames)</t>
  </si>
  <si>
    <t>Time (min)</t>
  </si>
  <si>
    <t>Myosin-01-1</t>
  </si>
  <si>
    <t>Myosin-01-2</t>
  </si>
  <si>
    <t>Myosin-02-1</t>
  </si>
  <si>
    <t>Myosin-02-2</t>
  </si>
  <si>
    <t>Myosin-03-1</t>
  </si>
  <si>
    <t>Myosin-03-2</t>
  </si>
  <si>
    <t>Myosin-03-3</t>
  </si>
  <si>
    <t>Myosin-03-4</t>
  </si>
  <si>
    <t>Myosin-04-1</t>
  </si>
  <si>
    <t>Myosin-04-2</t>
  </si>
  <si>
    <t>Myosin-04-3</t>
  </si>
  <si>
    <t>Myosin-04-4</t>
  </si>
  <si>
    <t>Myosin-05-1</t>
  </si>
  <si>
    <t>Myosin-05-2</t>
  </si>
  <si>
    <t>Myosin-05-3</t>
  </si>
  <si>
    <t>Myosin-05-4</t>
  </si>
  <si>
    <t>Myosin-06-1</t>
  </si>
  <si>
    <t>Myosin-06-2</t>
  </si>
  <si>
    <t>Myosin-06-3</t>
  </si>
  <si>
    <t>Myosin-06-4</t>
  </si>
  <si>
    <t>Membrane-01-1</t>
  </si>
  <si>
    <t>Membrane-01-2</t>
  </si>
  <si>
    <t>Membrane-02-1</t>
  </si>
  <si>
    <t>Membrane-02-2</t>
  </si>
  <si>
    <t>Membrane-03-1</t>
  </si>
  <si>
    <t>Membrane-03-2</t>
  </si>
  <si>
    <t>Membrane-03-3</t>
  </si>
  <si>
    <t>Membrane-03-4</t>
  </si>
  <si>
    <t>Membrane-04-1</t>
  </si>
  <si>
    <t>Membrane-04-2</t>
  </si>
  <si>
    <t>Membrane-04-3</t>
  </si>
  <si>
    <t>Membrane-04-4</t>
  </si>
  <si>
    <t>Membrane-05-1</t>
  </si>
  <si>
    <t>Membrane-05-2</t>
  </si>
  <si>
    <t>Membrane-05-3</t>
  </si>
  <si>
    <t>Membrane-05-4</t>
  </si>
  <si>
    <t>Membrane-06-1</t>
  </si>
  <si>
    <t>Membrane-06-2</t>
  </si>
  <si>
    <t>Membrane-06-3</t>
  </si>
  <si>
    <t>Membrane-06-4</t>
  </si>
  <si>
    <t>Myosin-01-3</t>
  </si>
  <si>
    <t>Myosin-01-4</t>
  </si>
  <si>
    <t>Membrane-01-3</t>
  </si>
  <si>
    <t>Membrane-01-4</t>
  </si>
  <si>
    <t>Mean</t>
  </si>
  <si>
    <t>Max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</si>
</sst>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"/>
    </font>
    <font>
      <sz val="12"/>
      <color indexed="8"/>
      <name val="Helvetica"/>
    </font>
    <font>
      <shadow val="1"/>
      <sz val="12"/>
      <color indexed="9"/>
      <name val="Helvetica"/>
    </font>
    <font>
      <b val="1"/>
      <sz val="10"/>
      <color indexed="8"/>
      <name val="Helvetica"/>
    </font>
    <font>
      <sz val="14"/>
      <color indexed="8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0" borderId="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borderId="3" applyNumberFormat="1" applyFont="1" applyFill="0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vertical="top" wrapText="1"/>
    </xf>
    <xf numFmtId="0" fontId="4" borderId="6" applyNumberFormat="1" applyFont="1" applyFill="0" applyBorder="1" applyAlignment="1" applyProtection="0">
      <alignment vertical="top" wrapText="1"/>
    </xf>
    <xf numFmtId="0" fontId="4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1a7f9"/>
      <rgbColor rgb="ff0264c0"/>
      <rgbColor rgb="ff6fbf40"/>
      <rgbColor rgb="ff00872a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44824"/>
          <c:y val="0.126667"/>
          <c:w val="0.910518"/>
          <c:h val="0.809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'Summary'!$B$1</c:f>
              <c:strCache>
                <c:ptCount val="1"/>
                <c:pt idx="0">
                  <c:v>Manual Slippage (um/min)</c:v>
                </c:pt>
              </c:strCache>
            </c:strRef>
          </c:tx>
          <c:spPr>
            <a:gradFill flip="none" rotWithShape="1">
              <a:gsLst>
                <a:gs pos="0">
                  <a:srgbClr val="51A7F9"/>
                </a:gs>
                <a:gs pos="100000">
                  <a:srgbClr val="0365C0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'Summary'!$A$2:$A$11,'Summary'!$A$24</c:f>
              <c:strCache>
                <c:ptCount val="11"/>
                <c:pt idx="0">
                  <c:v>Leg01</c:v>
                </c:pt>
                <c:pt idx="1">
                  <c:v>Leg02</c:v>
                </c:pt>
                <c:pt idx="2">
                  <c:v>Leg03-1</c:v>
                </c:pt>
                <c:pt idx="3">
                  <c:v>Leg03-2</c:v>
                </c:pt>
                <c:pt idx="4">
                  <c:v>Leg04-1</c:v>
                </c:pt>
                <c:pt idx="5">
                  <c:v>Leg04-2</c:v>
                </c:pt>
                <c:pt idx="6">
                  <c:v>Leg05-1</c:v>
                </c:pt>
                <c:pt idx="7">
                  <c:v>Leg05-2</c:v>
                </c:pt>
                <c:pt idx="8">
                  <c:v>Leg06-1</c:v>
                </c:pt>
                <c:pt idx="9">
                  <c:v>Leg06-2</c:v>
                </c:pt>
                <c:pt idx="10">
                  <c:v>Leg06</c:v>
                </c:pt>
              </c:strCache>
            </c:strRef>
          </c:cat>
          <c:val>
            <c:numRef>
              <c:f>'Summary'!$B$2:$B$11</c:f>
              <c:numCache>
                <c:ptCount val="10"/>
                <c:pt idx="0">
                  <c:v>3.184601</c:v>
                </c:pt>
                <c:pt idx="1">
                  <c:v>1.793515</c:v>
                </c:pt>
                <c:pt idx="2">
                  <c:v>5.281014</c:v>
                </c:pt>
                <c:pt idx="3">
                  <c:v>5.434307</c:v>
                </c:pt>
                <c:pt idx="4">
                  <c:v>8.803153</c:v>
                </c:pt>
                <c:pt idx="5">
                  <c:v>2.443546</c:v>
                </c:pt>
                <c:pt idx="6">
                  <c:v>-1.108800</c:v>
                </c:pt>
                <c:pt idx="7">
                  <c:v>2.516661</c:v>
                </c:pt>
                <c:pt idx="8">
                  <c:v>2.859750</c:v>
                </c:pt>
                <c:pt idx="9">
                  <c:v>2.699685</c:v>
                </c:pt>
              </c:numCache>
            </c:numRef>
          </c:val>
        </c:ser>
        <c:ser>
          <c:idx val="1"/>
          <c:order val="1"/>
          <c:tx>
            <c:strRef>
              <c:f>'Summary'!$B$1</c:f>
              <c:strCache>
                <c:ptCount val="1"/>
                <c:pt idx="0">
                  <c:v>Manual Slippage (um/min)</c:v>
                </c:pt>
              </c:strCache>
            </c:strRef>
          </c:tx>
          <c:spPr>
            <a:gradFill flip="none" rotWithShape="1">
              <a:gsLst>
                <a:gs pos="0">
                  <a:srgbClr val="70BF41"/>
                </a:gs>
                <a:gs pos="100000">
                  <a:srgbClr val="00882B"/>
                </a:gs>
              </a:gsLst>
              <a:lin ang="5400000" scaled="0"/>
            </a:gra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63500" dist="38100" dir="5273901">
                        <a:srgbClr val="000000">
                          <a:alpha val="100000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'Summary'!$A$2:$A$11,'Summary'!$A$24</c:f>
              <c:strCache>
                <c:ptCount val="11"/>
                <c:pt idx="0">
                  <c:v>Leg01</c:v>
                </c:pt>
                <c:pt idx="1">
                  <c:v>Leg02</c:v>
                </c:pt>
                <c:pt idx="2">
                  <c:v>Leg03-1</c:v>
                </c:pt>
                <c:pt idx="3">
                  <c:v>Leg03-2</c:v>
                </c:pt>
                <c:pt idx="4">
                  <c:v>Leg04-1</c:v>
                </c:pt>
                <c:pt idx="5">
                  <c:v>Leg04-2</c:v>
                </c:pt>
                <c:pt idx="6">
                  <c:v>Leg05-1</c:v>
                </c:pt>
                <c:pt idx="7">
                  <c:v>Leg05-2</c:v>
                </c:pt>
                <c:pt idx="8">
                  <c:v>Leg06-1</c:v>
                </c:pt>
                <c:pt idx="9">
                  <c:v>Leg06-2</c:v>
                </c:pt>
                <c:pt idx="10">
                  <c:v>Leg06</c:v>
                </c:pt>
              </c:strCache>
            </c:strRef>
          </c:cat>
          <c:val>
            <c:numRef>
              <c:f>'Summary'!$B$14:$B$24</c:f>
              <c:numCache>
                <c:ptCount val="11"/>
                <c:pt idx="0">
                  <c:v>-4.025865</c:v>
                </c:pt>
                <c:pt idx="1">
                  <c:v>-2.607027</c:v>
                </c:pt>
                <c:pt idx="2">
                  <c:v>0.660149</c:v>
                </c:pt>
                <c:pt idx="3">
                  <c:v>0.812082</c:v>
                </c:pt>
                <c:pt idx="4">
                  <c:v>0.294905</c:v>
                </c:pt>
                <c:pt idx="5">
                  <c:v>1.098857</c:v>
                </c:pt>
                <c:pt idx="6">
                  <c:v>2.354867</c:v>
                </c:pt>
                <c:pt idx="7">
                  <c:v>2.552817</c:v>
                </c:pt>
                <c:pt idx="8">
                  <c:v>2.174238</c:v>
                </c:pt>
                <c:pt idx="9">
                  <c:v>-1.071103</c:v>
                </c:pt>
                <c:pt idx="10">
                  <c:v>-2.496647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between"/>
        <c:majorUnit val="3.9375"/>
        <c:minorUnit val="1.968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76355"/>
          <c:y val="0"/>
          <c:w val="0.9"/>
          <c:h val="0.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692115</xdr:colOff>
      <xdr:row>0</xdr:row>
      <xdr:rowOff>83184</xdr:rowOff>
    </xdr:from>
    <xdr:to>
      <xdr:col>9</xdr:col>
      <xdr:colOff>793715</xdr:colOff>
      <xdr:row>14</xdr:row>
      <xdr:rowOff>117474</xdr:rowOff>
    </xdr:to>
    <xdr:graphicFrame>
      <xdr:nvGraphicFramePr>
        <xdr:cNvPr id="2" name="Chart 2"/>
        <xdr:cNvGraphicFramePr/>
      </xdr:nvGraphicFramePr>
      <xdr:xfrm>
        <a:off x="7143398" y="83184"/>
        <a:ext cx="5080001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9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1" customWidth="1"/>
    <col min="2" max="2" width="21.6953" style="1" customWidth="1"/>
    <col min="3" max="3" width="21.1328" style="1" customWidth="1"/>
    <col min="4" max="4" width="19.6016" style="1" customWidth="1"/>
    <col min="5" max="5" width="19.6016" style="1" customWidth="1"/>
    <col min="6" max="256" width="19.6016" style="1" customWidth="1"/>
  </cols>
  <sheetData>
    <row r="1" ht="32.55" customHeight="1">
      <c r="A1" s="2"/>
      <c r="B1" t="s" s="3">
        <v>1</v>
      </c>
      <c r="C1" t="s" s="3">
        <v>2</v>
      </c>
      <c r="D1" t="s" s="3">
        <v>3</v>
      </c>
      <c r="E1" s="2"/>
    </row>
    <row r="2" ht="20.55" customHeight="1">
      <c r="A2" t="s" s="4">
        <v>4</v>
      </c>
      <c r="B2" s="5">
        <f>('Manual Measure Uncoupled'!K4/'Manual Measure Uncoupled'!M4)-('Manual Measure Uncoupled'!K27/'Manual Measure Uncoupled'!M27)</f>
        <v>3.184600582345146</v>
      </c>
      <c r="C2" s="6">
        <f>SUM('Algorithm Measure Uncoupled'!B2)</f>
        <v>-4.516519435270</v>
      </c>
      <c r="D2" s="6">
        <f>'Algorithm Measure Uncoupled'!C2</f>
        <v>12.4216418473</v>
      </c>
      <c r="E2" t="s" s="7">
        <v>5</v>
      </c>
    </row>
    <row r="3" ht="20.35" customHeight="1">
      <c r="A3" t="s" s="8">
        <v>6</v>
      </c>
      <c r="B3" s="9">
        <f>('Manual Measure Uncoupled'!K6/'Manual Measure Uncoupled'!M6)-('Manual Measure Uncoupled'!K29/'Manual Measure Uncoupled'!M29)</f>
        <v>1.793514613198667</v>
      </c>
      <c r="C3" s="10">
        <f>SUM('Algorithm Measure Uncoupled'!B3)</f>
        <v>-5.9494874088</v>
      </c>
      <c r="D3" s="10">
        <f>'Algorithm Measure Uncoupled'!C3</f>
        <v>8.480556314799999</v>
      </c>
      <c r="E3" t="s" s="11">
        <v>5</v>
      </c>
    </row>
    <row r="4" ht="20.35" customHeight="1">
      <c r="A4" t="s" s="8">
        <v>7</v>
      </c>
      <c r="B4" s="9">
        <f>('Manual Measure Uncoupled'!K8/'Manual Measure Uncoupled'!M8)-('Manual Measure Uncoupled'!K31/'Manual Measure Uncoupled'!M31)</f>
        <v>5.281014089133024</v>
      </c>
      <c r="C4" s="10">
        <f>SUM('Algorithm Measure Uncoupled'!B4)</f>
        <v>8.147314599770</v>
      </c>
      <c r="D4" s="10">
        <f>'Algorithm Measure Uncoupled'!C4</f>
        <v>24.9241492927</v>
      </c>
      <c r="E4" t="s" s="11">
        <v>5</v>
      </c>
    </row>
    <row r="5" ht="20.35" customHeight="1">
      <c r="A5" t="s" s="8">
        <v>8</v>
      </c>
      <c r="B5" s="9">
        <f>('Manual Measure Uncoupled'!K10/'Manual Measure Uncoupled'!M10)-('Manual Measure Uncoupled'!K33/'Manual Measure Uncoupled'!M33)</f>
        <v>5.434307345918795</v>
      </c>
      <c r="C5" s="12"/>
      <c r="D5" s="12"/>
      <c r="E5" t="s" s="11">
        <v>5</v>
      </c>
    </row>
    <row r="6" ht="20.35" customHeight="1">
      <c r="A6" t="s" s="8">
        <v>9</v>
      </c>
      <c r="B6" s="9">
        <f>('Manual Measure Uncoupled'!K12/'Manual Measure Uncoupled'!M12)-('Manual Measure Uncoupled'!K35/'Manual Measure Uncoupled'!M35)</f>
        <v>8.80315334512705</v>
      </c>
      <c r="C6" s="10">
        <f>SUM('Algorithm Measure Uncoupled'!B5)</f>
        <v>6.109148203</v>
      </c>
      <c r="D6" s="10">
        <f>'Algorithm Measure Uncoupled'!C5</f>
        <v>45.4307511005</v>
      </c>
      <c r="E6" t="s" s="11">
        <v>5</v>
      </c>
    </row>
    <row r="7" ht="20.35" customHeight="1">
      <c r="A7" t="s" s="8">
        <v>10</v>
      </c>
      <c r="B7" s="9">
        <f>('Manual Measure Uncoupled'!K14/'Manual Measure Uncoupled'!M14)-('Manual Measure Uncoupled'!K37/'Manual Measure Uncoupled'!M37)</f>
        <v>2.443545583931602</v>
      </c>
      <c r="C7" s="12"/>
      <c r="D7" s="12"/>
      <c r="E7" t="s" s="11">
        <v>5</v>
      </c>
    </row>
    <row r="8" ht="20.35" customHeight="1">
      <c r="A8" t="s" s="8">
        <v>11</v>
      </c>
      <c r="B8" s="9">
        <f>('Manual Measure Uncoupled'!K16/'Manual Measure Uncoupled'!M16)-('Manual Measure Uncoupled'!K39/'Manual Measure Uncoupled'!M39)</f>
        <v>-1.108799712487117</v>
      </c>
      <c r="C8" s="10">
        <f>SUM('Algorithm Measure Uncoupled'!B6)</f>
        <v>-2.4398065194</v>
      </c>
      <c r="D8" s="10">
        <f>'Algorithm Measure Uncoupled'!C6</f>
        <v>11.7259995378</v>
      </c>
      <c r="E8" t="s" s="11">
        <v>5</v>
      </c>
    </row>
    <row r="9" ht="20.35" customHeight="1">
      <c r="A9" t="s" s="8">
        <v>12</v>
      </c>
      <c r="B9" s="9">
        <f>('Manual Measure Uncoupled'!K18/'Manual Measure Uncoupled'!M18)-('Manual Measure Uncoupled'!K41/'Manual Measure Uncoupled'!M41)</f>
        <v>2.51666102570597</v>
      </c>
      <c r="C9" s="12"/>
      <c r="D9" s="12"/>
      <c r="E9" t="s" s="11">
        <v>5</v>
      </c>
    </row>
    <row r="10" ht="20.35" customHeight="1">
      <c r="A10" t="s" s="8">
        <v>13</v>
      </c>
      <c r="B10" s="9">
        <f>('Manual Measure Uncoupled'!K20/'Manual Measure Uncoupled'!M20)-('Manual Measure Uncoupled'!K43/'Manual Measure Uncoupled'!M43)</f>
        <v>2.859750210449736</v>
      </c>
      <c r="C10" s="10">
        <f>SUM('Algorithm Measure Uncoupled'!B7)</f>
        <v>7.065757127890</v>
      </c>
      <c r="D10" s="10">
        <f>'Algorithm Measure Uncoupled'!C7</f>
        <v>38.5662755158</v>
      </c>
      <c r="E10" t="s" s="11">
        <v>5</v>
      </c>
    </row>
    <row r="11" ht="20.35" customHeight="1">
      <c r="A11" t="s" s="8">
        <v>14</v>
      </c>
      <c r="B11" s="9">
        <f>('Manual Measure Uncoupled'!K22/'Manual Measure Uncoupled'!M22)-('Manual Measure Uncoupled'!K45/'Manual Measure Uncoupled'!M45)</f>
        <v>2.69968534458085</v>
      </c>
      <c r="C11" s="12"/>
      <c r="D11" s="12"/>
      <c r="E11" t="s" s="11">
        <v>5</v>
      </c>
    </row>
    <row r="12" ht="20.35" customHeight="1">
      <c r="A12" s="13"/>
      <c r="B12" s="14"/>
      <c r="C12" s="12"/>
      <c r="D12" s="12"/>
      <c r="E12" s="12"/>
    </row>
    <row r="13" ht="20.35" customHeight="1">
      <c r="A13" s="13"/>
      <c r="B13" s="14"/>
      <c r="C13" s="12"/>
      <c r="D13" s="12"/>
      <c r="E13" s="12"/>
    </row>
    <row r="14" ht="20.35" customHeight="1">
      <c r="A14" t="s" s="8">
        <v>4</v>
      </c>
      <c r="B14" s="9">
        <f>('Manual Measure Coupled'!K3/'Manual Measure Coupled'!M3)-('Manual Measure Coupled'!K31/'Manual Measure Coupled'!M31)</f>
        <v>-4.025865078803474</v>
      </c>
      <c r="C14" s="10">
        <f>'Algorithm Measure Coupled'!B2</f>
        <v>0.767815689954</v>
      </c>
      <c r="D14" s="10">
        <f>'Algorithm Measure Coupled'!C2</f>
        <v>17.858267856</v>
      </c>
      <c r="E14" t="s" s="11">
        <v>15</v>
      </c>
    </row>
    <row r="15" ht="20.35" customHeight="1">
      <c r="A15" t="s" s="8">
        <v>4</v>
      </c>
      <c r="B15" s="9">
        <f>('Manual Measure Coupled'!K5/'Manual Measure Coupled'!M5)-('Manual Measure Coupled'!K33/'Manual Measure Coupled'!M33)</f>
        <v>-2.60702713501033</v>
      </c>
      <c r="C15" s="12"/>
      <c r="D15" s="12"/>
      <c r="E15" t="s" s="11">
        <v>15</v>
      </c>
    </row>
    <row r="16" ht="20.35" customHeight="1">
      <c r="A16" t="s" s="8">
        <v>6</v>
      </c>
      <c r="B16" s="9">
        <f>('Manual Measure Coupled'!K7/'Manual Measure Coupled'!M7)-('Manual Measure Coupled'!K35/'Manual Measure Coupled'!M35)</f>
        <v>0.6601485027067402</v>
      </c>
      <c r="C16" s="10">
        <f>'Algorithm Measure Coupled'!B3</f>
        <v>1.1332895889</v>
      </c>
      <c r="D16" s="10">
        <f>'Algorithm Measure Coupled'!C3</f>
        <v>17.8234006147</v>
      </c>
      <c r="E16" t="s" s="11">
        <v>15</v>
      </c>
    </row>
    <row r="17" ht="20.35" customHeight="1">
      <c r="A17" t="s" s="8">
        <v>16</v>
      </c>
      <c r="B17" s="9">
        <f>('Manual Measure Coupled'!K9/'Manual Measure Coupled'!M9)-('Manual Measure Coupled'!K37/'Manual Measure Coupled'!M37)</f>
        <v>0.8120817674797979</v>
      </c>
      <c r="C17" s="12"/>
      <c r="D17" s="12"/>
      <c r="E17" t="s" s="11">
        <v>15</v>
      </c>
    </row>
    <row r="18" ht="20.35" customHeight="1">
      <c r="A18" t="s" s="8">
        <v>16</v>
      </c>
      <c r="B18" s="9">
        <f>('Manual Measure Coupled'!K11/'Manual Measure Coupled'!M11)-('Manual Measure Coupled'!K39/'Manual Measure Coupled'!M39)</f>
        <v>0.2949052988595948</v>
      </c>
      <c r="C18" s="12"/>
      <c r="D18" s="12"/>
      <c r="E18" t="s" s="11">
        <v>15</v>
      </c>
    </row>
    <row r="19" ht="20.35" customHeight="1">
      <c r="A19" t="s" s="8">
        <v>17</v>
      </c>
      <c r="B19" s="9">
        <f>('Manual Measure Coupled'!K13/'Manual Measure Coupled'!M13)-('Manual Measure Coupled'!K41/'Manual Measure Coupled'!M41)</f>
        <v>1.098856840061407</v>
      </c>
      <c r="C19" s="10">
        <f>'Algorithm Measure Coupled'!B5</f>
        <v>2.611676929770</v>
      </c>
      <c r="D19" s="10">
        <f>'Algorithm Measure Coupled'!C5</f>
        <v>27.2545948315</v>
      </c>
      <c r="E19" t="s" s="11">
        <v>15</v>
      </c>
    </row>
    <row r="20" ht="20.35" customHeight="1">
      <c r="A20" t="s" s="8">
        <v>17</v>
      </c>
      <c r="B20" s="9">
        <f>('Manual Measure Coupled'!K15/'Manual Measure Coupled'!M15)-('Manual Measure Coupled'!K43/'Manual Measure Coupled'!M43)</f>
        <v>2.354866516564813</v>
      </c>
      <c r="C20" s="12"/>
      <c r="D20" s="12"/>
      <c r="E20" t="s" s="11">
        <v>15</v>
      </c>
    </row>
    <row r="21" ht="20.35" customHeight="1">
      <c r="A21" t="s" s="8">
        <v>18</v>
      </c>
      <c r="B21" s="9">
        <f>('Manual Measure Coupled'!K17/'Manual Measure Coupled'!M17)-('Manual Measure Coupled'!K45/'Manual Measure Coupled'!M45)</f>
        <v>2.552816778495042</v>
      </c>
      <c r="C21" s="12"/>
      <c r="D21" s="12"/>
      <c r="E21" t="s" s="11">
        <v>15</v>
      </c>
    </row>
    <row r="22" ht="20.35" customHeight="1">
      <c r="A22" t="s" s="8">
        <v>18</v>
      </c>
      <c r="B22" s="9">
        <f>('Manual Measure Coupled'!K19/'Manual Measure Coupled'!M19)-('Manual Measure Coupled'!K47/'Manual Measure Coupled'!M47)</f>
        <v>2.174237550805579</v>
      </c>
      <c r="C22" s="12"/>
      <c r="D22" s="12"/>
      <c r="E22" t="s" s="11">
        <v>15</v>
      </c>
    </row>
    <row r="23" ht="20.35" customHeight="1">
      <c r="A23" t="s" s="8">
        <v>19</v>
      </c>
      <c r="B23" s="9">
        <f>('Manual Measure Coupled'!K21/'Manual Measure Coupled'!M21)-('Manual Measure Coupled'!K49/'Manual Measure Coupled'!M49)</f>
        <v>-1.071102553548746</v>
      </c>
      <c r="C23" s="10">
        <f>'Algorithm Measure Coupled'!B7</f>
        <v>5.536311454010</v>
      </c>
      <c r="D23" s="10">
        <f>'Algorithm Measure Coupled'!C7</f>
        <v>17.7287294569</v>
      </c>
      <c r="E23" t="s" s="11">
        <v>15</v>
      </c>
    </row>
    <row r="24" ht="20.35" customHeight="1">
      <c r="A24" t="s" s="8">
        <v>19</v>
      </c>
      <c r="B24" s="9">
        <f>('Manual Measure Coupled'!K23/'Manual Measure Coupled'!M23)-('Manual Measure Coupled'!K51/'Manual Measure Coupled'!M51)</f>
        <v>-2.496647210552004</v>
      </c>
      <c r="C24" s="12"/>
      <c r="D24" s="12"/>
      <c r="E24" t="s" s="11">
        <v>15</v>
      </c>
    </row>
    <row r="25" ht="20.35" customHeight="1">
      <c r="A25" s="13"/>
      <c r="B25" s="14"/>
      <c r="C25" s="12"/>
      <c r="D25" s="12"/>
      <c r="E25" s="12"/>
    </row>
    <row r="26" ht="20.35" customHeight="1">
      <c r="A26" s="13"/>
      <c r="B26" s="14"/>
      <c r="C26" s="12"/>
      <c r="D26" s="12"/>
      <c r="E26" s="12"/>
    </row>
    <row r="27" ht="20.35" customHeight="1">
      <c r="A27" s="13"/>
      <c r="B27" s="14"/>
      <c r="C27" s="12"/>
      <c r="D27" s="12"/>
      <c r="E27" s="12"/>
    </row>
    <row r="28" ht="20.35" customHeight="1">
      <c r="A28" s="13"/>
      <c r="B28" s="14"/>
      <c r="C28" s="12"/>
      <c r="D28" s="12"/>
      <c r="E28" s="12"/>
    </row>
    <row r="29" ht="20.35" customHeight="1">
      <c r="A29" s="13"/>
      <c r="B29" s="14"/>
      <c r="C29" s="12"/>
      <c r="D29" s="12"/>
      <c r="E29" s="12"/>
    </row>
    <row r="30" ht="20.35" customHeight="1">
      <c r="A30" s="13"/>
      <c r="B30" s="14"/>
      <c r="C30" s="12"/>
      <c r="D30" s="12"/>
      <c r="E30" s="12"/>
    </row>
    <row r="31" ht="20.35" customHeight="1">
      <c r="A31" s="13"/>
      <c r="B31" s="14"/>
      <c r="C31" s="12"/>
      <c r="D31" s="12"/>
      <c r="E31" s="12"/>
    </row>
    <row r="32" ht="20.35" customHeight="1">
      <c r="A32" s="13"/>
      <c r="B32" s="14"/>
      <c r="C32" s="12"/>
      <c r="D32" s="12"/>
      <c r="E32" s="12"/>
    </row>
    <row r="33" ht="20.35" customHeight="1">
      <c r="A33" s="13"/>
      <c r="B33" s="14"/>
      <c r="C33" s="12"/>
      <c r="D33" s="12"/>
      <c r="E33" s="12"/>
    </row>
    <row r="34" ht="20.35" customHeight="1">
      <c r="A34" s="13"/>
      <c r="B34" s="14"/>
      <c r="C34" s="12"/>
      <c r="D34" s="12"/>
      <c r="E34" s="12"/>
    </row>
    <row r="35" ht="20.35" customHeight="1">
      <c r="A35" s="13"/>
      <c r="B35" s="14"/>
      <c r="C35" s="12"/>
      <c r="D35" s="12"/>
      <c r="E35" s="12"/>
    </row>
    <row r="36" ht="20.35" customHeight="1">
      <c r="A36" s="13"/>
      <c r="B36" s="14"/>
      <c r="C36" s="12"/>
      <c r="D36" s="12"/>
      <c r="E36" s="12"/>
    </row>
    <row r="37" ht="20.35" customHeight="1">
      <c r="A37" s="13"/>
      <c r="B37" s="14"/>
      <c r="C37" s="12"/>
      <c r="D37" s="12"/>
      <c r="E37" s="12"/>
    </row>
    <row r="38" ht="20.35" customHeight="1">
      <c r="A38" s="13"/>
      <c r="B38" s="14"/>
      <c r="C38" s="12"/>
      <c r="D38" s="12"/>
      <c r="E38" s="12"/>
    </row>
    <row r="39" ht="20.35" customHeight="1">
      <c r="A39" s="13"/>
      <c r="B39" s="14"/>
      <c r="C39" s="12"/>
      <c r="D39" s="12"/>
      <c r="E39" s="12"/>
    </row>
    <row r="40" ht="20.35" customHeight="1">
      <c r="A40" s="13"/>
      <c r="B40" s="14"/>
      <c r="C40" s="12"/>
      <c r="D40" s="12"/>
      <c r="E40" s="12"/>
    </row>
    <row r="41" ht="20.35" customHeight="1">
      <c r="A41" s="13"/>
      <c r="B41" s="14"/>
      <c r="C41" s="12"/>
      <c r="D41" s="12"/>
      <c r="E41" s="12"/>
    </row>
    <row r="42" ht="20.35" customHeight="1">
      <c r="A42" s="13"/>
      <c r="B42" s="14"/>
      <c r="C42" s="12"/>
      <c r="D42" s="12"/>
      <c r="E42" s="12"/>
    </row>
    <row r="43" ht="20.35" customHeight="1">
      <c r="A43" s="13"/>
      <c r="B43" s="14"/>
      <c r="C43" s="12"/>
      <c r="D43" s="12"/>
      <c r="E43" s="12"/>
    </row>
    <row r="44" ht="20.35" customHeight="1">
      <c r="A44" s="13"/>
      <c r="B44" s="14"/>
      <c r="C44" s="12"/>
      <c r="D44" s="12"/>
      <c r="E44" s="12"/>
    </row>
    <row r="45" ht="20.35" customHeight="1">
      <c r="A45" s="13"/>
      <c r="B45" s="14"/>
      <c r="C45" s="12"/>
      <c r="D45" s="12"/>
      <c r="E45" s="12"/>
    </row>
    <row r="46" ht="20.35" customHeight="1">
      <c r="A46" s="13"/>
      <c r="B46" s="14"/>
      <c r="C46" s="12"/>
      <c r="D46" s="12"/>
      <c r="E46" s="12"/>
    </row>
    <row r="47" ht="20.35" customHeight="1">
      <c r="A47" s="13"/>
      <c r="B47" s="14"/>
      <c r="C47" s="12"/>
      <c r="D47" s="12"/>
      <c r="E47" s="12"/>
    </row>
    <row r="48" ht="20.35" customHeight="1">
      <c r="A48" s="13"/>
      <c r="B48" s="14"/>
      <c r="C48" s="12"/>
      <c r="D48" s="12"/>
      <c r="E48" s="12"/>
    </row>
    <row r="49" ht="20.35" customHeight="1">
      <c r="A49" s="13"/>
      <c r="B49" s="14"/>
      <c r="C49" s="12"/>
      <c r="D49" s="12"/>
      <c r="E49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M46"/>
  <sheetViews>
    <sheetView workbookViewId="0" showGridLines="0" defaultGridColor="1">
      <pane topLeftCell="B3" xSplit="1" ySplit="2" activePane="bottomRight" state="frozen"/>
    </sheetView>
  </sheetViews>
  <sheetFormatPr defaultColWidth="19.6" defaultRowHeight="18" customHeight="1" outlineLevelRow="0" outlineLevelCol="0"/>
  <cols>
    <col min="1" max="1" width="19.6016" style="15" customWidth="1"/>
    <col min="2" max="2" width="19.6016" style="15" customWidth="1"/>
    <col min="3" max="3" width="19.6016" style="15" customWidth="1"/>
    <col min="4" max="4" width="19.6016" style="15" customWidth="1"/>
    <col min="5" max="5" width="19.6016" style="15" customWidth="1"/>
    <col min="6" max="6" width="2.8125" style="15" customWidth="1"/>
    <col min="7" max="7" width="2.8125" style="15" customWidth="1"/>
    <col min="8" max="8" width="2.8125" style="15" customWidth="1"/>
    <col min="9" max="9" width="19.6016" style="15" customWidth="1"/>
    <col min="10" max="10" width="19.6016" style="15" customWidth="1"/>
    <col min="11" max="11" width="19.6016" style="15" customWidth="1"/>
    <col min="12" max="12" width="19.6016" style="15" customWidth="1"/>
    <col min="13" max="13" width="19.6016" style="15" customWidth="1"/>
    <col min="14" max="256" width="19.6016" style="15" customWidth="1"/>
  </cols>
  <sheetData>
    <row r="1" ht="28" customHeight="1">
      <c r="A1" t="s" s="16">
        <v>20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ht="20.55" customHeight="1">
      <c r="A2" s="2"/>
      <c r="B2" t="s" s="3">
        <v>21</v>
      </c>
      <c r="C2" t="s" s="3">
        <v>22</v>
      </c>
      <c r="D2" t="s" s="3">
        <v>23</v>
      </c>
      <c r="E2" t="s" s="3">
        <v>24</v>
      </c>
      <c r="F2" s="2"/>
      <c r="G2" s="2"/>
      <c r="H2" s="2"/>
      <c r="I2" s="2"/>
      <c r="J2" t="s" s="3">
        <v>25</v>
      </c>
      <c r="K2" t="s" s="3">
        <v>26</v>
      </c>
      <c r="L2" t="s" s="3">
        <v>27</v>
      </c>
      <c r="M2" t="s" s="3">
        <v>28</v>
      </c>
    </row>
    <row r="3" ht="20.55" customHeight="1">
      <c r="A3" t="s" s="4">
        <v>29</v>
      </c>
      <c r="B3" s="5">
        <v>175</v>
      </c>
      <c r="C3" s="6">
        <v>175</v>
      </c>
      <c r="D3" s="6">
        <v>41.083</v>
      </c>
      <c r="E3" s="6">
        <v>24.5</v>
      </c>
      <c r="F3" s="6">
        <v>1</v>
      </c>
      <c r="G3" s="6">
        <v>0</v>
      </c>
      <c r="H3" s="6">
        <v>4</v>
      </c>
      <c r="I3" s="17"/>
      <c r="J3" s="17"/>
      <c r="K3" s="17"/>
      <c r="L3" s="17"/>
      <c r="M3" s="17"/>
    </row>
    <row r="4" ht="20.35" customHeight="1">
      <c r="A4" t="s" s="8">
        <v>30</v>
      </c>
      <c r="B4" s="9">
        <v>332</v>
      </c>
      <c r="C4" s="10">
        <v>332</v>
      </c>
      <c r="D4" s="10">
        <v>81.583</v>
      </c>
      <c r="E4" s="10">
        <v>34.667</v>
      </c>
      <c r="F4" s="10">
        <v>1</v>
      </c>
      <c r="G4" s="10">
        <v>0</v>
      </c>
      <c r="H4" s="10">
        <v>4</v>
      </c>
      <c r="I4" s="12"/>
      <c r="J4" s="10">
        <f>D4-D3</f>
        <v>40.5</v>
      </c>
      <c r="K4" s="10">
        <f>J4*0.114395</f>
        <v>4.6329975</v>
      </c>
      <c r="L4" s="10">
        <f>E4-E3</f>
        <v>10.167</v>
      </c>
      <c r="M4" s="10">
        <f>L4*6.218/60</f>
        <v>1.0536401</v>
      </c>
    </row>
    <row r="5" ht="20.35" customHeight="1">
      <c r="A5" t="s" s="8">
        <v>31</v>
      </c>
      <c r="B5" s="9">
        <v>155</v>
      </c>
      <c r="C5" s="10">
        <v>155</v>
      </c>
      <c r="D5" s="10">
        <v>40.667</v>
      </c>
      <c r="E5" s="10">
        <v>25.417</v>
      </c>
      <c r="F5" s="10">
        <v>1</v>
      </c>
      <c r="G5" s="10">
        <v>0</v>
      </c>
      <c r="H5" s="10">
        <v>4</v>
      </c>
      <c r="I5" s="12"/>
      <c r="J5" s="12"/>
      <c r="K5" s="12"/>
      <c r="L5" s="12"/>
      <c r="M5" s="12"/>
    </row>
    <row r="6" ht="20.35" customHeight="1">
      <c r="A6" t="s" s="8">
        <v>32</v>
      </c>
      <c r="B6" s="9">
        <v>172</v>
      </c>
      <c r="C6" s="10">
        <v>172</v>
      </c>
      <c r="D6" s="10">
        <v>61.5</v>
      </c>
      <c r="E6" s="10">
        <v>31.5</v>
      </c>
      <c r="F6" s="10">
        <v>1</v>
      </c>
      <c r="G6" s="10">
        <v>0</v>
      </c>
      <c r="H6" s="10">
        <v>4</v>
      </c>
      <c r="I6" s="12"/>
      <c r="J6" s="10">
        <f>D6-D5</f>
        <v>20.833</v>
      </c>
      <c r="K6" s="10">
        <f>J6*0.114395</f>
        <v>2.383191035</v>
      </c>
      <c r="L6" s="10">
        <f>E6-E5</f>
        <v>6.082999999999998</v>
      </c>
      <c r="M6" s="10">
        <f>L6*6.218/60</f>
        <v>0.6304015666666665</v>
      </c>
    </row>
    <row r="7" ht="20.35" customHeight="1">
      <c r="A7" t="s" s="8">
        <v>33</v>
      </c>
      <c r="B7" s="9">
        <v>183</v>
      </c>
      <c r="C7" s="10">
        <v>183</v>
      </c>
      <c r="D7" s="10">
        <v>44.75</v>
      </c>
      <c r="E7" s="10">
        <v>11.625</v>
      </c>
      <c r="F7" s="10">
        <v>0</v>
      </c>
      <c r="G7" s="10">
        <v>2</v>
      </c>
      <c r="H7" s="10">
        <v>0</v>
      </c>
      <c r="I7" s="12"/>
      <c r="J7" s="12"/>
      <c r="K7" s="12"/>
      <c r="L7" s="12"/>
      <c r="M7" s="12"/>
    </row>
    <row r="8" ht="20.35" customHeight="1">
      <c r="A8" t="s" s="8">
        <v>34</v>
      </c>
      <c r="B8" s="9">
        <v>185</v>
      </c>
      <c r="C8" s="10">
        <v>185</v>
      </c>
      <c r="D8" s="10">
        <v>68.5</v>
      </c>
      <c r="E8" s="10">
        <v>15.5</v>
      </c>
      <c r="F8" s="10">
        <v>0</v>
      </c>
      <c r="G8" s="10">
        <v>2</v>
      </c>
      <c r="H8" s="10">
        <v>0</v>
      </c>
      <c r="I8" s="12"/>
      <c r="J8" s="10">
        <f>D8-D7</f>
        <v>23.75</v>
      </c>
      <c r="K8" s="10">
        <f>J8*0.114395</f>
        <v>2.71688125</v>
      </c>
      <c r="L8" s="10">
        <f>E8-E7</f>
        <v>3.875</v>
      </c>
      <c r="M8" s="10">
        <f>L8*6.218/60</f>
        <v>0.4015791666666667</v>
      </c>
    </row>
    <row r="9" ht="20.35" customHeight="1">
      <c r="A9" t="s" s="8">
        <v>35</v>
      </c>
      <c r="B9" s="9">
        <v>182</v>
      </c>
      <c r="C9" s="10">
        <v>182</v>
      </c>
      <c r="D9" s="10">
        <v>58.375</v>
      </c>
      <c r="E9" s="10">
        <v>19.625</v>
      </c>
      <c r="F9" s="10">
        <v>0</v>
      </c>
      <c r="G9" s="10">
        <v>2</v>
      </c>
      <c r="H9" s="10">
        <v>0</v>
      </c>
      <c r="I9" s="12"/>
      <c r="J9" s="12"/>
      <c r="K9" s="12"/>
      <c r="L9" s="12"/>
      <c r="M9" s="12"/>
    </row>
    <row r="10" ht="20.35" customHeight="1">
      <c r="A10" t="s" s="8">
        <v>36</v>
      </c>
      <c r="B10" s="9">
        <v>200</v>
      </c>
      <c r="C10" s="10">
        <v>200</v>
      </c>
      <c r="D10" s="10">
        <v>78.75</v>
      </c>
      <c r="E10" s="10">
        <v>24.5</v>
      </c>
      <c r="F10" s="10">
        <v>0</v>
      </c>
      <c r="G10" s="10">
        <v>2</v>
      </c>
      <c r="H10" s="10">
        <v>0</v>
      </c>
      <c r="I10" s="12"/>
      <c r="J10" s="10">
        <f>D10-D9</f>
        <v>20.375</v>
      </c>
      <c r="K10" s="10">
        <f>J10*0.114395</f>
        <v>2.330798125</v>
      </c>
      <c r="L10" s="10">
        <f>E10-E9</f>
        <v>4.875</v>
      </c>
      <c r="M10" s="10">
        <f>L10*6.218/60</f>
        <v>0.5052125000000001</v>
      </c>
    </row>
    <row r="11" ht="20.35" customHeight="1">
      <c r="A11" t="s" s="8">
        <v>37</v>
      </c>
      <c r="B11" s="9">
        <v>192</v>
      </c>
      <c r="C11" s="10">
        <v>192</v>
      </c>
      <c r="D11" s="10">
        <v>46.25</v>
      </c>
      <c r="E11" s="10">
        <v>18.625</v>
      </c>
      <c r="F11" s="10">
        <v>1</v>
      </c>
      <c r="G11" s="10">
        <v>0</v>
      </c>
      <c r="H11" s="10">
        <v>4</v>
      </c>
      <c r="I11" s="12"/>
      <c r="J11" s="12"/>
      <c r="K11" s="12"/>
      <c r="L11" s="12"/>
      <c r="M11" s="12"/>
    </row>
    <row r="12" ht="20.35" customHeight="1">
      <c r="A12" t="s" s="8">
        <v>38</v>
      </c>
      <c r="B12" s="9">
        <v>243</v>
      </c>
      <c r="C12" s="10">
        <v>243</v>
      </c>
      <c r="D12" s="10">
        <v>75.875</v>
      </c>
      <c r="E12" s="10">
        <v>23.625</v>
      </c>
      <c r="F12" s="10">
        <v>1</v>
      </c>
      <c r="G12" s="10">
        <v>0</v>
      </c>
      <c r="H12" s="10">
        <v>4</v>
      </c>
      <c r="I12" s="12"/>
      <c r="J12" s="10">
        <f>D12-D11</f>
        <v>29.625</v>
      </c>
      <c r="K12" s="10">
        <f>J12*0.114395</f>
        <v>3.388951875</v>
      </c>
      <c r="L12" s="10">
        <f>E12-E11</f>
        <v>5</v>
      </c>
      <c r="M12" s="10">
        <f>L12*6.218/60</f>
        <v>0.5181666666666667</v>
      </c>
    </row>
    <row r="13" ht="20.35" customHeight="1">
      <c r="A13" t="s" s="8">
        <v>39</v>
      </c>
      <c r="B13" s="9">
        <v>196</v>
      </c>
      <c r="C13" s="10">
        <v>196</v>
      </c>
      <c r="D13" s="10">
        <v>46.75</v>
      </c>
      <c r="E13" s="10">
        <v>30.625</v>
      </c>
      <c r="F13" s="10">
        <v>1</v>
      </c>
      <c r="G13" s="10">
        <v>0</v>
      </c>
      <c r="H13" s="10">
        <v>4</v>
      </c>
      <c r="I13" s="12"/>
      <c r="J13" s="12"/>
      <c r="K13" s="12"/>
      <c r="L13" s="12"/>
      <c r="M13" s="12"/>
    </row>
    <row r="14" ht="20.35" customHeight="1">
      <c r="A14" t="s" s="8">
        <v>40</v>
      </c>
      <c r="B14" s="9">
        <v>285</v>
      </c>
      <c r="C14" s="10">
        <v>285</v>
      </c>
      <c r="D14" s="10">
        <v>76.125</v>
      </c>
      <c r="E14" s="10">
        <v>37.625</v>
      </c>
      <c r="F14" s="10">
        <v>1</v>
      </c>
      <c r="G14" s="10">
        <v>0</v>
      </c>
      <c r="H14" s="10">
        <v>4</v>
      </c>
      <c r="I14" s="12"/>
      <c r="J14" s="10">
        <f>D14-D13</f>
        <v>29.375</v>
      </c>
      <c r="K14" s="10">
        <f>J14*0.114395</f>
        <v>3.360353125</v>
      </c>
      <c r="L14" s="10">
        <f>E14-E13</f>
        <v>7</v>
      </c>
      <c r="M14" s="10">
        <f>L14*6.218/60</f>
        <v>0.7254333333333333</v>
      </c>
    </row>
    <row r="15" ht="20.35" customHeight="1">
      <c r="A15" t="s" s="8">
        <v>41</v>
      </c>
      <c r="B15" s="9">
        <v>185</v>
      </c>
      <c r="C15" s="10">
        <v>185</v>
      </c>
      <c r="D15" s="10">
        <v>54.375</v>
      </c>
      <c r="E15" s="10">
        <v>7.375</v>
      </c>
      <c r="F15" s="10">
        <v>2</v>
      </c>
      <c r="G15" s="10">
        <v>0</v>
      </c>
      <c r="H15" s="10">
        <v>8</v>
      </c>
      <c r="I15" s="12"/>
      <c r="J15" s="12"/>
      <c r="K15" s="12"/>
      <c r="L15" s="12"/>
      <c r="M15" s="12"/>
    </row>
    <row r="16" ht="20.35" customHeight="1">
      <c r="A16" t="s" s="8">
        <v>42</v>
      </c>
      <c r="B16" s="9">
        <v>200</v>
      </c>
      <c r="C16" s="10">
        <v>200</v>
      </c>
      <c r="D16" s="10">
        <v>62</v>
      </c>
      <c r="E16" s="10">
        <v>13.625</v>
      </c>
      <c r="F16" s="10">
        <v>2</v>
      </c>
      <c r="G16" s="10">
        <v>0</v>
      </c>
      <c r="H16" s="10">
        <v>8</v>
      </c>
      <c r="I16" s="12"/>
      <c r="J16" s="10">
        <f>D16-D15</f>
        <v>7.625</v>
      </c>
      <c r="K16" s="10">
        <f>J16*0.114395</f>
        <v>0.872261875</v>
      </c>
      <c r="L16" s="10">
        <f>E16-E15</f>
        <v>6.25</v>
      </c>
      <c r="M16" s="10">
        <f>L16*6.218/60</f>
        <v>0.6477083333333333</v>
      </c>
    </row>
    <row r="17" ht="20.35" customHeight="1">
      <c r="A17" t="s" s="8">
        <v>43</v>
      </c>
      <c r="B17" s="9">
        <v>176</v>
      </c>
      <c r="C17" s="10">
        <v>176</v>
      </c>
      <c r="D17" s="10">
        <v>67.375</v>
      </c>
      <c r="E17" s="10">
        <v>29.5</v>
      </c>
      <c r="F17" s="10">
        <v>2</v>
      </c>
      <c r="G17" s="10">
        <v>0</v>
      </c>
      <c r="H17" s="10">
        <v>8</v>
      </c>
      <c r="I17" s="12"/>
      <c r="J17" s="12"/>
      <c r="K17" s="12"/>
      <c r="L17" s="12"/>
      <c r="M17" s="12"/>
    </row>
    <row r="18" ht="20.35" customHeight="1">
      <c r="A18" t="s" s="8">
        <v>44</v>
      </c>
      <c r="B18" s="9">
        <v>178</v>
      </c>
      <c r="C18" s="10">
        <v>178</v>
      </c>
      <c r="D18" s="10">
        <v>81.5</v>
      </c>
      <c r="E18" s="10">
        <v>34.625</v>
      </c>
      <c r="F18" s="10">
        <v>2</v>
      </c>
      <c r="G18" s="10">
        <v>0</v>
      </c>
      <c r="H18" s="10">
        <v>8</v>
      </c>
      <c r="I18" s="12"/>
      <c r="J18" s="10">
        <f>D18-D17</f>
        <v>14.125</v>
      </c>
      <c r="K18" s="10">
        <f>J18*0.114395</f>
        <v>1.615829375</v>
      </c>
      <c r="L18" s="10">
        <f>E18-E17</f>
        <v>5.125</v>
      </c>
      <c r="M18" s="10">
        <f>L18*6.218/60</f>
        <v>0.5311208333333333</v>
      </c>
    </row>
    <row r="19" ht="20.35" customHeight="1">
      <c r="A19" t="s" s="8">
        <v>45</v>
      </c>
      <c r="B19" s="9">
        <v>189</v>
      </c>
      <c r="C19" s="10">
        <v>189</v>
      </c>
      <c r="D19" s="10">
        <v>17.417</v>
      </c>
      <c r="E19" s="10">
        <v>12.5</v>
      </c>
      <c r="F19" s="10">
        <v>2</v>
      </c>
      <c r="G19" s="10">
        <v>0</v>
      </c>
      <c r="H19" s="10">
        <v>8</v>
      </c>
      <c r="I19" s="12"/>
      <c r="J19" s="12"/>
      <c r="K19" s="12"/>
      <c r="L19" s="12"/>
      <c r="M19" s="12"/>
    </row>
    <row r="20" ht="20.35" customHeight="1">
      <c r="A20" t="s" s="8">
        <v>46</v>
      </c>
      <c r="B20" s="9">
        <v>176</v>
      </c>
      <c r="C20" s="10">
        <v>176</v>
      </c>
      <c r="D20" s="10">
        <v>46.583</v>
      </c>
      <c r="E20" s="10">
        <v>21.583</v>
      </c>
      <c r="F20" s="10">
        <v>2</v>
      </c>
      <c r="G20" s="10">
        <v>0</v>
      </c>
      <c r="H20" s="10">
        <v>8</v>
      </c>
      <c r="I20" s="12"/>
      <c r="J20" s="10">
        <f>D20-D19</f>
        <v>29.166</v>
      </c>
      <c r="K20" s="10">
        <f>J20*0.114395</f>
        <v>3.336444569999999</v>
      </c>
      <c r="L20" s="10">
        <f>E20-E19</f>
        <v>9.082999999999998</v>
      </c>
      <c r="M20" s="10">
        <f>L20*6.218/60</f>
        <v>0.9413015666666665</v>
      </c>
    </row>
    <row r="21" ht="20.35" customHeight="1">
      <c r="A21" t="s" s="8">
        <v>47</v>
      </c>
      <c r="B21" s="9">
        <v>211</v>
      </c>
      <c r="C21" s="10">
        <v>211</v>
      </c>
      <c r="D21" s="10">
        <v>8.333</v>
      </c>
      <c r="E21" s="10">
        <v>22.583</v>
      </c>
      <c r="F21" s="10">
        <v>2</v>
      </c>
      <c r="G21" s="10">
        <v>0</v>
      </c>
      <c r="H21" s="10">
        <v>8</v>
      </c>
      <c r="I21" s="12"/>
      <c r="J21" s="12"/>
      <c r="K21" s="12"/>
      <c r="L21" s="12"/>
      <c r="M21" s="12"/>
    </row>
    <row r="22" ht="20.35" customHeight="1">
      <c r="A22" t="s" s="8">
        <v>48</v>
      </c>
      <c r="B22" s="9">
        <v>180</v>
      </c>
      <c r="C22" s="10">
        <v>180</v>
      </c>
      <c r="D22" s="10">
        <v>34.5</v>
      </c>
      <c r="E22" s="10">
        <v>29.5</v>
      </c>
      <c r="F22" s="10">
        <v>2</v>
      </c>
      <c r="G22" s="10">
        <v>0</v>
      </c>
      <c r="H22" s="10">
        <v>8</v>
      </c>
      <c r="I22" s="12"/>
      <c r="J22" s="10">
        <f>D22-D21</f>
        <v>26.167</v>
      </c>
      <c r="K22" s="10">
        <f>J22*0.114395</f>
        <v>2.993373965</v>
      </c>
      <c r="L22" s="10">
        <f>E22-E21</f>
        <v>6.917000000000002</v>
      </c>
      <c r="M22" s="10">
        <f>L22*6.218/60</f>
        <v>0.7168317666666668</v>
      </c>
    </row>
    <row r="23" ht="20.35" customHeight="1">
      <c r="A23" s="13"/>
      <c r="B23" s="1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ht="20.35" customHeight="1">
      <c r="A24" s="13"/>
      <c r="B24" s="1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ht="20.35" customHeight="1">
      <c r="A25" s="13"/>
      <c r="B25" s="1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ht="20.35" customHeight="1">
      <c r="A26" t="s" s="8">
        <v>49</v>
      </c>
      <c r="B26" s="9">
        <v>134</v>
      </c>
      <c r="C26" s="10">
        <v>134</v>
      </c>
      <c r="D26" s="10">
        <v>26</v>
      </c>
      <c r="E26" s="10">
        <v>24.417</v>
      </c>
      <c r="F26" s="10">
        <v>1</v>
      </c>
      <c r="G26" s="10">
        <v>0</v>
      </c>
      <c r="H26" s="10">
        <v>4</v>
      </c>
      <c r="I26" s="12"/>
      <c r="J26" s="12"/>
      <c r="K26" s="12"/>
      <c r="L26" s="12"/>
      <c r="M26" s="12"/>
    </row>
    <row r="27" ht="20.35" customHeight="1">
      <c r="A27" t="s" s="8">
        <v>50</v>
      </c>
      <c r="B27" s="9">
        <v>148</v>
      </c>
      <c r="C27" s="10">
        <v>148</v>
      </c>
      <c r="D27" s="10">
        <v>37.167</v>
      </c>
      <c r="E27" s="10">
        <v>34.583</v>
      </c>
      <c r="F27" s="10">
        <v>1</v>
      </c>
      <c r="G27" s="10">
        <v>0</v>
      </c>
      <c r="H27" s="10">
        <v>4</v>
      </c>
      <c r="I27" s="12"/>
      <c r="J27" s="10">
        <f>D27-D26</f>
        <v>11.167</v>
      </c>
      <c r="K27" s="10">
        <f>J27*0.114395</f>
        <v>1.277448965</v>
      </c>
      <c r="L27" s="10">
        <f>E27-E26</f>
        <v>10.166</v>
      </c>
      <c r="M27" s="10">
        <f>L27*6.218/60</f>
        <v>1.053536466666666</v>
      </c>
    </row>
    <row r="28" ht="20.35" customHeight="1">
      <c r="A28" t="s" s="8">
        <v>51</v>
      </c>
      <c r="B28" s="9">
        <v>146</v>
      </c>
      <c r="C28" s="10">
        <v>146</v>
      </c>
      <c r="D28" s="10">
        <v>29.083</v>
      </c>
      <c r="E28" s="10">
        <v>25.417</v>
      </c>
      <c r="F28" s="10">
        <v>1</v>
      </c>
      <c r="G28" s="10">
        <v>0</v>
      </c>
      <c r="H28" s="10">
        <v>4</v>
      </c>
      <c r="I28" s="12"/>
      <c r="J28" s="12"/>
      <c r="K28" s="12"/>
      <c r="L28" s="12"/>
      <c r="M28" s="12"/>
    </row>
    <row r="29" ht="20.35" customHeight="1">
      <c r="A29" t="s" s="8">
        <v>52</v>
      </c>
      <c r="B29" s="9">
        <v>135</v>
      </c>
      <c r="C29" s="10">
        <v>135</v>
      </c>
      <c r="D29" s="10">
        <v>40.333</v>
      </c>
      <c r="E29" s="10">
        <v>31.667</v>
      </c>
      <c r="F29" s="10">
        <v>1</v>
      </c>
      <c r="G29" s="10">
        <v>0</v>
      </c>
      <c r="H29" s="10">
        <v>4</v>
      </c>
      <c r="I29" s="12"/>
      <c r="J29" s="10">
        <f>D29-D28</f>
        <v>11.25</v>
      </c>
      <c r="K29" s="10">
        <f>J29*0.114395</f>
        <v>1.28694375</v>
      </c>
      <c r="L29" s="10">
        <f>E29-E28</f>
        <v>6.25</v>
      </c>
      <c r="M29" s="10">
        <f>L29*6.218/60</f>
        <v>0.6477083333333333</v>
      </c>
    </row>
    <row r="30" ht="20.35" customHeight="1">
      <c r="A30" t="s" s="8">
        <v>53</v>
      </c>
      <c r="B30" s="9">
        <v>245</v>
      </c>
      <c r="C30" s="10">
        <v>245</v>
      </c>
      <c r="D30" s="10">
        <v>24.5</v>
      </c>
      <c r="E30" s="10">
        <v>11.75</v>
      </c>
      <c r="F30" s="10">
        <v>0</v>
      </c>
      <c r="G30" s="10">
        <v>2</v>
      </c>
      <c r="H30" s="10">
        <v>0</v>
      </c>
      <c r="I30" s="12"/>
      <c r="J30" s="12"/>
      <c r="K30" s="12"/>
      <c r="L30" s="12"/>
      <c r="M30" s="12"/>
    </row>
    <row r="31" ht="20.35" customHeight="1">
      <c r="A31" t="s" s="8">
        <v>54</v>
      </c>
      <c r="B31" s="9">
        <v>280</v>
      </c>
      <c r="C31" s="10">
        <v>280</v>
      </c>
      <c r="D31" s="10">
        <v>29.375</v>
      </c>
      <c r="E31" s="10">
        <v>15.375</v>
      </c>
      <c r="F31" s="10">
        <v>0</v>
      </c>
      <c r="G31" s="10">
        <v>2</v>
      </c>
      <c r="H31" s="10">
        <v>0</v>
      </c>
      <c r="I31" s="12"/>
      <c r="J31" s="10">
        <f>D31-D30</f>
        <v>4.875</v>
      </c>
      <c r="K31" s="10">
        <f>J31*0.114395</f>
        <v>0.557675625</v>
      </c>
      <c r="L31" s="10">
        <f>E31-E30</f>
        <v>3.625</v>
      </c>
      <c r="M31" s="10">
        <f>L31*6.218/60</f>
        <v>0.3756708333333333</v>
      </c>
    </row>
    <row r="32" ht="20.35" customHeight="1">
      <c r="A32" t="s" s="8">
        <v>55</v>
      </c>
      <c r="B32" s="9">
        <v>264</v>
      </c>
      <c r="C32" s="10">
        <v>264</v>
      </c>
      <c r="D32" s="10">
        <v>38.375</v>
      </c>
      <c r="E32" s="10">
        <v>19.625</v>
      </c>
      <c r="F32" s="10">
        <v>0</v>
      </c>
      <c r="G32" s="10">
        <v>2</v>
      </c>
      <c r="H32" s="10">
        <v>0</v>
      </c>
      <c r="I32" s="12"/>
      <c r="J32" s="12"/>
      <c r="K32" s="12"/>
      <c r="L32" s="12"/>
      <c r="M32" s="12"/>
    </row>
    <row r="33" ht="20.35" customHeight="1">
      <c r="A33" t="s" s="8">
        <v>56</v>
      </c>
      <c r="B33" s="9">
        <v>288</v>
      </c>
      <c r="C33" s="10">
        <v>288</v>
      </c>
      <c r="D33" s="10">
        <v>34.75</v>
      </c>
      <c r="E33" s="10">
        <v>24.5</v>
      </c>
      <c r="F33" s="10">
        <v>0</v>
      </c>
      <c r="G33" s="10">
        <v>2</v>
      </c>
      <c r="H33" s="10">
        <v>0</v>
      </c>
      <c r="I33" s="12"/>
      <c r="J33" s="10">
        <f>D33-D32</f>
        <v>-3.625</v>
      </c>
      <c r="K33" s="10">
        <f>J33*0.114395</f>
        <v>-0.414681875</v>
      </c>
      <c r="L33" s="10">
        <f>E33-E32</f>
        <v>4.875</v>
      </c>
      <c r="M33" s="10">
        <f>L33*6.218/60</f>
        <v>0.5052125000000001</v>
      </c>
    </row>
    <row r="34" ht="20.35" customHeight="1">
      <c r="A34" t="s" s="8">
        <v>57</v>
      </c>
      <c r="B34" s="9">
        <v>134</v>
      </c>
      <c r="C34" s="10">
        <v>134</v>
      </c>
      <c r="D34" s="10">
        <v>30.625</v>
      </c>
      <c r="E34" s="10">
        <v>18.375</v>
      </c>
      <c r="F34" s="10">
        <v>1</v>
      </c>
      <c r="G34" s="10">
        <v>0</v>
      </c>
      <c r="H34" s="10">
        <v>4</v>
      </c>
      <c r="I34" s="12"/>
      <c r="J34" s="12"/>
      <c r="K34" s="12"/>
      <c r="L34" s="12"/>
      <c r="M34" s="12"/>
    </row>
    <row r="35" ht="20.35" customHeight="1">
      <c r="A35" t="s" s="8">
        <v>58</v>
      </c>
      <c r="B35" s="9">
        <v>128</v>
      </c>
      <c r="C35" s="10">
        <v>128</v>
      </c>
      <c r="D35" s="10">
        <v>20.375</v>
      </c>
      <c r="E35" s="10">
        <v>23.375</v>
      </c>
      <c r="F35" s="10">
        <v>1</v>
      </c>
      <c r="G35" s="10">
        <v>0</v>
      </c>
      <c r="H35" s="10">
        <v>4</v>
      </c>
      <c r="I35" s="12"/>
      <c r="J35" s="10">
        <f>D35-D34</f>
        <v>-10.25</v>
      </c>
      <c r="K35" s="10">
        <f>J35*0.114395</f>
        <v>-1.17254875</v>
      </c>
      <c r="L35" s="10">
        <f>E35-E34</f>
        <v>5</v>
      </c>
      <c r="M35" s="10">
        <f>L35*6.218/60</f>
        <v>0.5181666666666667</v>
      </c>
    </row>
    <row r="36" ht="20.35" customHeight="1">
      <c r="A36" t="s" s="8">
        <v>59</v>
      </c>
      <c r="B36" s="9">
        <v>121</v>
      </c>
      <c r="C36" s="10">
        <v>121</v>
      </c>
      <c r="D36" s="10">
        <v>8</v>
      </c>
      <c r="E36" s="10">
        <v>30.375</v>
      </c>
      <c r="F36" s="10">
        <v>1</v>
      </c>
      <c r="G36" s="10">
        <v>0</v>
      </c>
      <c r="H36" s="10">
        <v>4</v>
      </c>
      <c r="I36" s="12"/>
      <c r="J36" s="12"/>
      <c r="K36" s="12"/>
      <c r="L36" s="12"/>
      <c r="M36" s="12"/>
    </row>
    <row r="37" ht="20.35" customHeight="1">
      <c r="A37" t="s" s="8">
        <v>60</v>
      </c>
      <c r="B37" s="9">
        <v>131</v>
      </c>
      <c r="C37" s="10">
        <v>131</v>
      </c>
      <c r="D37" s="10">
        <v>22.375</v>
      </c>
      <c r="E37" s="10">
        <v>37.625</v>
      </c>
      <c r="F37" s="10">
        <v>1</v>
      </c>
      <c r="G37" s="10">
        <v>0</v>
      </c>
      <c r="H37" s="10">
        <v>4</v>
      </c>
      <c r="I37" s="12"/>
      <c r="J37" s="10">
        <f>D37-D36</f>
        <v>14.375</v>
      </c>
      <c r="K37" s="10">
        <f>J37*0.114395</f>
        <v>1.644428125</v>
      </c>
      <c r="L37" s="10">
        <f>E37-E36</f>
        <v>7.25</v>
      </c>
      <c r="M37" s="10">
        <f>L37*6.218/60</f>
        <v>0.7513416666666667</v>
      </c>
    </row>
    <row r="38" ht="20.35" customHeight="1">
      <c r="A38" t="s" s="8">
        <v>61</v>
      </c>
      <c r="B38" s="9">
        <v>314</v>
      </c>
      <c r="C38" s="10">
        <v>314</v>
      </c>
      <c r="D38" s="10">
        <v>17.75</v>
      </c>
      <c r="E38" s="10">
        <v>7.375</v>
      </c>
      <c r="F38" s="10">
        <v>2</v>
      </c>
      <c r="G38" s="10">
        <v>0</v>
      </c>
      <c r="H38" s="10">
        <v>8</v>
      </c>
      <c r="I38" s="12"/>
      <c r="J38" s="12"/>
      <c r="K38" s="12"/>
      <c r="L38" s="12"/>
      <c r="M38" s="12"/>
    </row>
    <row r="39" ht="20.35" customHeight="1">
      <c r="A39" t="s" s="8">
        <v>62</v>
      </c>
      <c r="B39" s="9">
        <v>306</v>
      </c>
      <c r="C39" s="10">
        <v>306</v>
      </c>
      <c r="D39" s="10">
        <v>31.375</v>
      </c>
      <c r="E39" s="10">
        <v>13.5</v>
      </c>
      <c r="F39" s="10">
        <v>2</v>
      </c>
      <c r="G39" s="10">
        <v>0</v>
      </c>
      <c r="H39" s="10">
        <v>8</v>
      </c>
      <c r="I39" s="12"/>
      <c r="J39" s="10">
        <f>D39-D38</f>
        <v>13.625</v>
      </c>
      <c r="K39" s="10">
        <f>J39*0.114395</f>
        <v>1.558631875</v>
      </c>
      <c r="L39" s="10">
        <f>E39-E38</f>
        <v>6.125</v>
      </c>
      <c r="M39" s="10">
        <f>L39*6.218/60</f>
        <v>0.6347541666666667</v>
      </c>
    </row>
    <row r="40" ht="20.35" customHeight="1">
      <c r="A40" t="s" s="8">
        <v>63</v>
      </c>
      <c r="B40" s="9">
        <v>379</v>
      </c>
      <c r="C40" s="10">
        <v>379</v>
      </c>
      <c r="D40" s="10">
        <v>53.125</v>
      </c>
      <c r="E40" s="10">
        <v>29.5</v>
      </c>
      <c r="F40" s="10">
        <v>2</v>
      </c>
      <c r="G40" s="10">
        <v>0</v>
      </c>
      <c r="H40" s="10">
        <v>8</v>
      </c>
      <c r="I40" s="12"/>
      <c r="J40" s="12"/>
      <c r="K40" s="12"/>
      <c r="L40" s="12"/>
      <c r="M40" s="12"/>
    </row>
    <row r="41" ht="20.35" customHeight="1">
      <c r="A41" t="s" s="8">
        <v>64</v>
      </c>
      <c r="B41" s="9">
        <v>359</v>
      </c>
      <c r="C41" s="10">
        <v>359</v>
      </c>
      <c r="D41" s="10">
        <v>55.625</v>
      </c>
      <c r="E41" s="10">
        <v>34.75</v>
      </c>
      <c r="F41" s="10">
        <v>2</v>
      </c>
      <c r="G41" s="10">
        <v>0</v>
      </c>
      <c r="H41" s="10">
        <v>8</v>
      </c>
      <c r="I41" s="12"/>
      <c r="J41" s="10">
        <f>D41-D40</f>
        <v>2.5</v>
      </c>
      <c r="K41" s="10">
        <f>J41*0.114395</f>
        <v>0.2859875</v>
      </c>
      <c r="L41" s="10">
        <f>E41-E40</f>
        <v>5.25</v>
      </c>
      <c r="M41" s="10">
        <f>L41*6.218/60</f>
        <v>0.544075</v>
      </c>
    </row>
    <row r="42" ht="20.35" customHeight="1">
      <c r="A42" t="s" s="8">
        <v>65</v>
      </c>
      <c r="B42" s="9">
        <v>211</v>
      </c>
      <c r="C42" s="10">
        <v>211</v>
      </c>
      <c r="D42" s="10">
        <v>4.167</v>
      </c>
      <c r="E42" s="10">
        <v>12.5</v>
      </c>
      <c r="F42" s="10">
        <v>2</v>
      </c>
      <c r="G42" s="10">
        <v>0</v>
      </c>
      <c r="H42" s="10">
        <v>8</v>
      </c>
      <c r="I42" s="12"/>
      <c r="J42" s="12"/>
      <c r="K42" s="12"/>
      <c r="L42" s="12"/>
      <c r="M42" s="12"/>
    </row>
    <row r="43" ht="20.35" customHeight="1">
      <c r="A43" t="s" s="8">
        <v>66</v>
      </c>
      <c r="B43" s="9">
        <v>213</v>
      </c>
      <c r="C43" s="10">
        <v>213</v>
      </c>
      <c r="D43" s="10">
        <v>9.75</v>
      </c>
      <c r="E43" s="10">
        <v>21.5</v>
      </c>
      <c r="F43" s="10">
        <v>2</v>
      </c>
      <c r="G43" s="10">
        <v>0</v>
      </c>
      <c r="H43" s="10">
        <v>8</v>
      </c>
      <c r="I43" s="12"/>
      <c r="J43" s="10">
        <f>D43-D42</f>
        <v>5.583</v>
      </c>
      <c r="K43" s="10">
        <f>J43*0.114395</f>
        <v>0.638667285</v>
      </c>
      <c r="L43" s="10">
        <f>E43-E42</f>
        <v>9</v>
      </c>
      <c r="M43" s="10">
        <f>L43*6.218/60</f>
        <v>0.9327000000000001</v>
      </c>
    </row>
    <row r="44" ht="20.35" customHeight="1">
      <c r="A44" t="s" s="8">
        <v>67</v>
      </c>
      <c r="B44" s="9">
        <v>218</v>
      </c>
      <c r="C44" s="10">
        <v>218</v>
      </c>
      <c r="D44" s="10">
        <v>10.917</v>
      </c>
      <c r="E44" s="10">
        <v>22.583</v>
      </c>
      <c r="F44" s="10">
        <v>2</v>
      </c>
      <c r="G44" s="10">
        <v>0</v>
      </c>
      <c r="H44" s="10">
        <v>8</v>
      </c>
      <c r="I44" s="12"/>
      <c r="J44" s="12"/>
      <c r="K44" s="12"/>
      <c r="L44" s="12"/>
      <c r="M44" s="12"/>
    </row>
    <row r="45" ht="20.35" customHeight="1">
      <c r="A45" t="s" s="8">
        <v>68</v>
      </c>
      <c r="B45" s="9">
        <v>263</v>
      </c>
      <c r="C45" s="10">
        <v>263</v>
      </c>
      <c r="D45" s="10">
        <v>20.167</v>
      </c>
      <c r="E45" s="10">
        <v>29.5</v>
      </c>
      <c r="F45" s="10">
        <v>2</v>
      </c>
      <c r="G45" s="10">
        <v>0</v>
      </c>
      <c r="H45" s="10">
        <v>8</v>
      </c>
      <c r="I45" s="12"/>
      <c r="J45" s="10">
        <f>D45-D44</f>
        <v>9.250000000000002</v>
      </c>
      <c r="K45" s="10">
        <f>J45*0.114395</f>
        <v>1.05815375</v>
      </c>
      <c r="L45" s="10">
        <f>E45-E44</f>
        <v>6.917000000000002</v>
      </c>
      <c r="M45" s="10">
        <f>L45*6.218/60</f>
        <v>0.7168317666666668</v>
      </c>
    </row>
    <row r="46" ht="20.35" customHeight="1">
      <c r="A46" s="13"/>
      <c r="B46" s="1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06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18" customWidth="1"/>
    <col min="2" max="2" width="19.6016" style="18" customWidth="1"/>
    <col min="3" max="3" width="19.6016" style="18" customWidth="1"/>
    <col min="4" max="4" width="19.6016" style="18" customWidth="1"/>
    <col min="5" max="5" width="19.6016" style="18" customWidth="1"/>
    <col min="6" max="6" width="2.8125" style="18" customWidth="1"/>
    <col min="7" max="7" width="2.8125" style="18" customWidth="1"/>
    <col min="8" max="8" width="2.8125" style="18" customWidth="1"/>
    <col min="9" max="9" width="14.1562" style="18" customWidth="1"/>
    <col min="10" max="10" width="14.1562" style="18" customWidth="1"/>
    <col min="11" max="11" width="14.1562" style="18" customWidth="1"/>
    <col min="12" max="12" width="14.1562" style="18" customWidth="1"/>
    <col min="13" max="13" width="14.1562" style="18" customWidth="1"/>
    <col min="14" max="256" width="19.6016" style="18" customWidth="1"/>
  </cols>
  <sheetData>
    <row r="1" ht="32.55" customHeight="1">
      <c r="A1" s="2"/>
      <c r="B1" t="s" s="3">
        <v>21</v>
      </c>
      <c r="C1" t="s" s="3">
        <v>22</v>
      </c>
      <c r="D1" t="s" s="3">
        <v>23</v>
      </c>
      <c r="E1" t="s" s="3">
        <v>24</v>
      </c>
      <c r="F1" s="2"/>
      <c r="G1" s="2"/>
      <c r="H1" s="2"/>
      <c r="I1" s="2"/>
      <c r="J1" t="s" s="3">
        <v>25</v>
      </c>
      <c r="K1" t="s" s="3">
        <v>26</v>
      </c>
      <c r="L1" t="s" s="3">
        <v>27</v>
      </c>
      <c r="M1" t="s" s="3">
        <v>28</v>
      </c>
    </row>
    <row r="2" ht="20.55" customHeight="1">
      <c r="A2" t="s" s="4">
        <v>29</v>
      </c>
      <c r="B2" s="5">
        <v>191</v>
      </c>
      <c r="C2" s="6">
        <v>191</v>
      </c>
      <c r="D2" s="6">
        <v>44.833</v>
      </c>
      <c r="E2" s="6">
        <v>5.667</v>
      </c>
      <c r="F2" s="6">
        <v>2</v>
      </c>
      <c r="G2" s="6">
        <v>0</v>
      </c>
      <c r="H2" s="6">
        <v>8</v>
      </c>
      <c r="I2" s="17"/>
      <c r="J2" s="17"/>
      <c r="K2" s="17"/>
      <c r="L2" s="17"/>
      <c r="M2" s="17"/>
    </row>
    <row r="3" ht="20.35" customHeight="1">
      <c r="A3" t="s" s="8">
        <v>30</v>
      </c>
      <c r="B3" s="9">
        <v>179</v>
      </c>
      <c r="C3" s="10">
        <v>179</v>
      </c>
      <c r="D3" s="10">
        <v>26.333</v>
      </c>
      <c r="E3" s="10">
        <v>9.667</v>
      </c>
      <c r="F3" s="10">
        <v>2</v>
      </c>
      <c r="G3" s="10">
        <v>0</v>
      </c>
      <c r="H3" s="10">
        <v>8</v>
      </c>
      <c r="I3" s="12"/>
      <c r="J3" s="10">
        <f>D3-D2</f>
        <v>-18.5</v>
      </c>
      <c r="K3" s="10">
        <f>J3*0.114395</f>
        <v>-2.1163075</v>
      </c>
      <c r="L3" s="10">
        <f>E3-E2</f>
        <v>4</v>
      </c>
      <c r="M3" s="10">
        <f>L3*6.218/60</f>
        <v>0.4145333333333333</v>
      </c>
    </row>
    <row r="4" ht="20.35" customHeight="1">
      <c r="A4" t="s" s="8">
        <v>69</v>
      </c>
      <c r="B4" s="9">
        <v>201</v>
      </c>
      <c r="C4" s="10">
        <v>201</v>
      </c>
      <c r="D4" s="10">
        <v>46.417</v>
      </c>
      <c r="E4" s="10">
        <v>24.667</v>
      </c>
      <c r="F4" s="10">
        <v>2</v>
      </c>
      <c r="G4" s="10">
        <v>0</v>
      </c>
      <c r="H4" s="10">
        <v>8</v>
      </c>
      <c r="I4" s="12"/>
      <c r="J4" s="12"/>
      <c r="K4" s="12"/>
      <c r="L4" s="12"/>
      <c r="M4" s="12"/>
    </row>
    <row r="5" ht="20.35" customHeight="1">
      <c r="A5" t="s" s="8">
        <v>70</v>
      </c>
      <c r="B5" s="9">
        <v>172</v>
      </c>
      <c r="C5" s="10">
        <v>172</v>
      </c>
      <c r="D5" s="10">
        <v>27.417</v>
      </c>
      <c r="E5" s="10">
        <v>28.583</v>
      </c>
      <c r="F5" s="10">
        <v>2</v>
      </c>
      <c r="G5" s="10">
        <v>0</v>
      </c>
      <c r="H5" s="10">
        <v>8</v>
      </c>
      <c r="I5" s="12"/>
      <c r="J5" s="10">
        <f>D5-D4</f>
        <v>-19</v>
      </c>
      <c r="K5" s="10">
        <f>J5*0.114395</f>
        <v>-2.173505</v>
      </c>
      <c r="L5" s="10">
        <f>E5-E4</f>
        <v>3.915999999999997</v>
      </c>
      <c r="M5" s="10">
        <f>L5*6.218/60</f>
        <v>0.405828133333333</v>
      </c>
    </row>
    <row r="6" ht="20.35" customHeight="1">
      <c r="A6" t="s" s="8">
        <v>31</v>
      </c>
      <c r="B6" s="9">
        <v>219</v>
      </c>
      <c r="C6" s="10">
        <v>219</v>
      </c>
      <c r="D6" s="10">
        <v>73.583</v>
      </c>
      <c r="E6" s="10">
        <v>27.5</v>
      </c>
      <c r="F6" s="10">
        <v>1</v>
      </c>
      <c r="G6" s="10">
        <v>0</v>
      </c>
      <c r="H6" s="10">
        <v>4</v>
      </c>
      <c r="I6" s="12"/>
      <c r="J6" s="12"/>
      <c r="K6" s="12"/>
      <c r="L6" s="12"/>
      <c r="M6" s="12"/>
    </row>
    <row r="7" ht="20.35" customHeight="1">
      <c r="A7" t="s" s="8">
        <v>32</v>
      </c>
      <c r="B7" s="9">
        <v>238</v>
      </c>
      <c r="C7" s="10">
        <v>238</v>
      </c>
      <c r="D7" s="10">
        <v>95.417</v>
      </c>
      <c r="E7" s="10">
        <v>35.583</v>
      </c>
      <c r="F7" s="10">
        <v>1</v>
      </c>
      <c r="G7" s="10">
        <v>0</v>
      </c>
      <c r="H7" s="10">
        <v>4</v>
      </c>
      <c r="I7" s="12"/>
      <c r="J7" s="10">
        <f>D7-D6</f>
        <v>21.834</v>
      </c>
      <c r="K7" s="10">
        <f>J7*0.114395</f>
        <v>2.49770043</v>
      </c>
      <c r="L7" s="10">
        <f>E7-E6</f>
        <v>8.082999999999998</v>
      </c>
      <c r="M7" s="10">
        <f>L7*6.218/60</f>
        <v>0.8376682333333332</v>
      </c>
    </row>
    <row r="8" ht="20.35" customHeight="1">
      <c r="A8" t="s" s="8">
        <v>33</v>
      </c>
      <c r="B8" s="9">
        <v>170</v>
      </c>
      <c r="C8" s="10">
        <v>170</v>
      </c>
      <c r="D8" s="10">
        <v>67.167</v>
      </c>
      <c r="E8" s="10">
        <v>10.667</v>
      </c>
      <c r="F8" s="10">
        <v>2</v>
      </c>
      <c r="G8" s="10">
        <v>0</v>
      </c>
      <c r="H8" s="10">
        <v>8</v>
      </c>
      <c r="I8" s="12"/>
      <c r="J8" s="12"/>
      <c r="K8" s="12"/>
      <c r="L8" s="12"/>
      <c r="M8" s="12"/>
    </row>
    <row r="9" ht="20.35" customHeight="1">
      <c r="A9" t="s" s="8">
        <v>34</v>
      </c>
      <c r="B9" s="9">
        <v>189</v>
      </c>
      <c r="C9" s="10">
        <v>189</v>
      </c>
      <c r="D9" s="10">
        <v>76.5</v>
      </c>
      <c r="E9" s="10">
        <v>17.667</v>
      </c>
      <c r="F9" s="10">
        <v>2</v>
      </c>
      <c r="G9" s="10">
        <v>0</v>
      </c>
      <c r="H9" s="10">
        <v>8</v>
      </c>
      <c r="I9" s="12"/>
      <c r="J9" s="10">
        <f>D9-D8</f>
        <v>9.332999999999998</v>
      </c>
      <c r="K9" s="10">
        <f>J9*0.114395</f>
        <v>1.067648535</v>
      </c>
      <c r="L9" s="10">
        <f>E9-E8</f>
        <v>7.000000000000002</v>
      </c>
      <c r="M9" s="10">
        <f>L9*6.218/60</f>
        <v>0.7254333333333335</v>
      </c>
    </row>
    <row r="10" ht="20.35" customHeight="1">
      <c r="A10" t="s" s="8">
        <v>35</v>
      </c>
      <c r="B10" s="9">
        <v>176</v>
      </c>
      <c r="C10" s="10">
        <v>176</v>
      </c>
      <c r="D10" s="10">
        <v>70.667</v>
      </c>
      <c r="E10" s="10">
        <v>23.667</v>
      </c>
      <c r="F10" s="10">
        <v>2</v>
      </c>
      <c r="G10" s="10">
        <v>0</v>
      </c>
      <c r="H10" s="10">
        <v>8</v>
      </c>
      <c r="I10" s="12"/>
      <c r="J10" s="12"/>
      <c r="K10" s="12"/>
      <c r="L10" s="12"/>
      <c r="M10" s="12"/>
    </row>
    <row r="11" ht="20.35" customHeight="1">
      <c r="A11" t="s" s="8">
        <v>36</v>
      </c>
      <c r="B11" s="9">
        <v>197</v>
      </c>
      <c r="C11" s="10">
        <v>197</v>
      </c>
      <c r="D11" s="10">
        <v>86</v>
      </c>
      <c r="E11" s="10">
        <v>32.667</v>
      </c>
      <c r="F11" s="10">
        <v>2</v>
      </c>
      <c r="G11" s="10">
        <v>0</v>
      </c>
      <c r="H11" s="10">
        <v>8</v>
      </c>
      <c r="I11" s="12"/>
      <c r="J11" s="10">
        <f>D11-D10</f>
        <v>15.333</v>
      </c>
      <c r="K11" s="10">
        <f>J11*0.114395</f>
        <v>1.754018535</v>
      </c>
      <c r="L11" s="10">
        <f>E11-E10</f>
        <v>9</v>
      </c>
      <c r="M11" s="10">
        <f>L11*6.218/60</f>
        <v>0.9327000000000001</v>
      </c>
    </row>
    <row r="12" ht="20.35" customHeight="1">
      <c r="A12" t="s" s="8">
        <v>37</v>
      </c>
      <c r="B12" s="9">
        <v>174</v>
      </c>
      <c r="C12" s="10">
        <v>174</v>
      </c>
      <c r="D12" s="10">
        <v>59.5</v>
      </c>
      <c r="E12" s="10">
        <v>6.375</v>
      </c>
      <c r="F12" s="10">
        <v>2</v>
      </c>
      <c r="G12" s="10">
        <v>0</v>
      </c>
      <c r="H12" s="10">
        <v>8</v>
      </c>
      <c r="I12" s="12"/>
      <c r="J12" s="12"/>
      <c r="K12" s="12"/>
      <c r="L12" s="12"/>
      <c r="M12" s="12"/>
    </row>
    <row r="13" ht="20.35" customHeight="1">
      <c r="A13" t="s" s="8">
        <v>38</v>
      </c>
      <c r="B13" s="9">
        <v>172</v>
      </c>
      <c r="C13" s="10">
        <v>172</v>
      </c>
      <c r="D13" s="10">
        <v>75.5</v>
      </c>
      <c r="E13" s="10">
        <v>17.75</v>
      </c>
      <c r="F13" s="10">
        <v>2</v>
      </c>
      <c r="G13" s="10">
        <v>0</v>
      </c>
      <c r="H13" s="10">
        <v>8</v>
      </c>
      <c r="I13" s="12"/>
      <c r="J13" s="10">
        <f>D13-D12</f>
        <v>16</v>
      </c>
      <c r="K13" s="10">
        <f>J13*0.114395</f>
        <v>1.83032</v>
      </c>
      <c r="L13" s="10">
        <f>E13-E12</f>
        <v>11.375</v>
      </c>
      <c r="M13" s="10">
        <f>L13*6.218/60</f>
        <v>1.178829166666667</v>
      </c>
    </row>
    <row r="14" ht="20.35" customHeight="1">
      <c r="A14" t="s" s="8">
        <v>39</v>
      </c>
      <c r="B14" s="9">
        <v>165</v>
      </c>
      <c r="C14" s="10">
        <v>165</v>
      </c>
      <c r="D14" s="10">
        <v>58.5</v>
      </c>
      <c r="E14" s="10">
        <v>24.75</v>
      </c>
      <c r="F14" s="10">
        <v>2</v>
      </c>
      <c r="G14" s="10">
        <v>0</v>
      </c>
      <c r="H14" s="10">
        <v>8</v>
      </c>
      <c r="I14" s="12"/>
      <c r="J14" s="12"/>
      <c r="K14" s="12"/>
      <c r="L14" s="12"/>
      <c r="M14" s="12"/>
    </row>
    <row r="15" ht="20.35" customHeight="1">
      <c r="A15" t="s" s="8">
        <v>40</v>
      </c>
      <c r="B15" s="9">
        <v>159</v>
      </c>
      <c r="C15" s="10">
        <v>159</v>
      </c>
      <c r="D15" s="10">
        <v>80.25</v>
      </c>
      <c r="E15" s="10">
        <v>28.5</v>
      </c>
      <c r="F15" s="10">
        <v>2</v>
      </c>
      <c r="G15" s="10">
        <v>0</v>
      </c>
      <c r="H15" s="10">
        <v>8</v>
      </c>
      <c r="I15" s="12"/>
      <c r="J15" s="10">
        <f>D15-D14</f>
        <v>21.75</v>
      </c>
      <c r="K15" s="10">
        <f>J15*0.114395</f>
        <v>2.48809125</v>
      </c>
      <c r="L15" s="10">
        <f>E15-E14</f>
        <v>3.75</v>
      </c>
      <c r="M15" s="10">
        <f>L15*6.218/60</f>
        <v>0.388625</v>
      </c>
    </row>
    <row r="16" ht="20.35" customHeight="1">
      <c r="A16" t="s" s="8">
        <v>41</v>
      </c>
      <c r="B16" s="9">
        <v>176</v>
      </c>
      <c r="C16" s="10">
        <v>176</v>
      </c>
      <c r="D16" s="10">
        <v>21.5</v>
      </c>
      <c r="E16" s="10">
        <v>3.375</v>
      </c>
      <c r="F16" s="10">
        <v>2</v>
      </c>
      <c r="G16" s="10">
        <v>0</v>
      </c>
      <c r="H16" s="10">
        <v>8</v>
      </c>
      <c r="I16" s="12"/>
      <c r="J16" s="12"/>
      <c r="K16" s="12"/>
      <c r="L16" s="12"/>
      <c r="M16" s="12"/>
    </row>
    <row r="17" ht="20.35" customHeight="1">
      <c r="A17" t="s" s="8">
        <v>42</v>
      </c>
      <c r="B17" s="9">
        <v>180</v>
      </c>
      <c r="C17" s="10">
        <v>180</v>
      </c>
      <c r="D17" s="10">
        <v>29.75</v>
      </c>
      <c r="E17" s="10">
        <v>8.75</v>
      </c>
      <c r="F17" s="10">
        <v>2</v>
      </c>
      <c r="G17" s="10">
        <v>0</v>
      </c>
      <c r="H17" s="10">
        <v>8</v>
      </c>
      <c r="I17" s="12"/>
      <c r="J17" s="10">
        <f>D17-D16</f>
        <v>8.25</v>
      </c>
      <c r="K17" s="10">
        <f>J17*0.114395</f>
        <v>0.94375875</v>
      </c>
      <c r="L17" s="10">
        <f>E17-E16</f>
        <v>5.375</v>
      </c>
      <c r="M17" s="10">
        <f>L17*6.218/60</f>
        <v>0.5570291666666667</v>
      </c>
    </row>
    <row r="18" ht="20.35" customHeight="1">
      <c r="A18" t="s" s="8">
        <v>43</v>
      </c>
      <c r="B18" s="9">
        <v>183</v>
      </c>
      <c r="C18" s="10">
        <v>183</v>
      </c>
      <c r="D18" s="10">
        <v>44.125</v>
      </c>
      <c r="E18" s="10">
        <v>20.5</v>
      </c>
      <c r="F18" s="10">
        <v>2</v>
      </c>
      <c r="G18" s="10">
        <v>0</v>
      </c>
      <c r="H18" s="10">
        <v>8</v>
      </c>
      <c r="I18" s="12"/>
      <c r="J18" s="12"/>
      <c r="K18" s="12"/>
      <c r="L18" s="12"/>
      <c r="M18" s="12"/>
    </row>
    <row r="19" ht="20.35" customHeight="1">
      <c r="A19" t="s" s="8">
        <v>44</v>
      </c>
      <c r="B19" s="9">
        <v>177</v>
      </c>
      <c r="C19" s="10">
        <v>177</v>
      </c>
      <c r="D19" s="10">
        <v>56.75</v>
      </c>
      <c r="E19" s="10">
        <v>24.625</v>
      </c>
      <c r="F19" s="10">
        <v>2</v>
      </c>
      <c r="G19" s="10">
        <v>0</v>
      </c>
      <c r="H19" s="10">
        <v>8</v>
      </c>
      <c r="I19" s="12"/>
      <c r="J19" s="10">
        <f>D19-D18</f>
        <v>12.625</v>
      </c>
      <c r="K19" s="10">
        <f>J19*0.114395</f>
        <v>1.444236875</v>
      </c>
      <c r="L19" s="10">
        <f>E19-E18</f>
        <v>4.125</v>
      </c>
      <c r="M19" s="10">
        <f>L19*6.218/60</f>
        <v>0.4274875</v>
      </c>
    </row>
    <row r="20" ht="20.35" customHeight="1">
      <c r="A20" t="s" s="8">
        <v>45</v>
      </c>
      <c r="B20" s="9">
        <v>170</v>
      </c>
      <c r="C20" s="10">
        <v>170</v>
      </c>
      <c r="D20" s="10">
        <v>52.125</v>
      </c>
      <c r="E20" s="10">
        <v>3.875</v>
      </c>
      <c r="F20" s="10">
        <v>1</v>
      </c>
      <c r="G20" s="10">
        <v>0</v>
      </c>
      <c r="H20" s="10">
        <v>8</v>
      </c>
      <c r="I20" s="12"/>
      <c r="J20" s="12"/>
      <c r="K20" s="12"/>
      <c r="L20" s="12"/>
      <c r="M20" s="12"/>
    </row>
    <row r="21" ht="20.35" customHeight="1">
      <c r="A21" t="s" s="8">
        <v>46</v>
      </c>
      <c r="B21" s="9">
        <v>235</v>
      </c>
      <c r="C21" s="10">
        <v>235</v>
      </c>
      <c r="D21" s="10">
        <v>26.75</v>
      </c>
      <c r="E21" s="10">
        <v>18.375</v>
      </c>
      <c r="F21" s="10">
        <v>1</v>
      </c>
      <c r="G21" s="10">
        <v>0</v>
      </c>
      <c r="H21" s="10">
        <v>8</v>
      </c>
      <c r="I21" s="12"/>
      <c r="J21" s="10">
        <f>D21-D20</f>
        <v>-25.375</v>
      </c>
      <c r="K21" s="10">
        <f>J21*0.114395</f>
        <v>-2.902773125</v>
      </c>
      <c r="L21" s="10">
        <f>E21-E20</f>
        <v>14.5</v>
      </c>
      <c r="M21" s="10">
        <f>L21*6.218/60</f>
        <v>1.502683333333333</v>
      </c>
    </row>
    <row r="22" ht="20.35" customHeight="1">
      <c r="A22" t="s" s="8">
        <v>47</v>
      </c>
      <c r="B22" s="9">
        <v>231</v>
      </c>
      <c r="C22" s="10">
        <v>231</v>
      </c>
      <c r="D22" s="10">
        <v>46.75</v>
      </c>
      <c r="E22" s="10">
        <v>24.375</v>
      </c>
      <c r="F22" s="10">
        <v>1</v>
      </c>
      <c r="G22" s="10">
        <v>0</v>
      </c>
      <c r="H22" s="10">
        <v>8</v>
      </c>
      <c r="I22" s="12"/>
      <c r="J22" s="12"/>
      <c r="K22" s="12"/>
      <c r="L22" s="12"/>
      <c r="M22" s="12"/>
    </row>
    <row r="23" ht="20.35" customHeight="1">
      <c r="A23" t="s" s="8">
        <v>48</v>
      </c>
      <c r="B23" s="9">
        <v>308</v>
      </c>
      <c r="C23" s="10">
        <v>308</v>
      </c>
      <c r="D23" s="10">
        <v>27.75</v>
      </c>
      <c r="E23" s="10">
        <v>28.75</v>
      </c>
      <c r="F23" s="10">
        <v>1</v>
      </c>
      <c r="G23" s="10">
        <v>0</v>
      </c>
      <c r="H23" s="10">
        <v>8</v>
      </c>
      <c r="I23" s="12"/>
      <c r="J23" s="10">
        <f>D23-D22</f>
        <v>-19</v>
      </c>
      <c r="K23" s="10">
        <f>J23*0.114395</f>
        <v>-2.173505</v>
      </c>
      <c r="L23" s="10">
        <f>E23-E22</f>
        <v>4.375</v>
      </c>
      <c r="M23" s="10">
        <f>L23*6.218/60</f>
        <v>0.4533958333333333</v>
      </c>
    </row>
    <row r="24" ht="20.35" customHeight="1">
      <c r="A24" s="13"/>
      <c r="B24" s="1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ht="20.35" customHeight="1">
      <c r="A25" s="13"/>
      <c r="B25" s="1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ht="20.35" customHeight="1">
      <c r="A26" s="13"/>
      <c r="B26" s="14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ht="20.35" customHeight="1">
      <c r="A27" s="13"/>
      <c r="B27" s="1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ht="20.35" customHeight="1">
      <c r="A28" s="13"/>
      <c r="B28" s="14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ht="20.35" customHeight="1">
      <c r="A29" s="13"/>
      <c r="B29" s="14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ht="20.35" customHeight="1">
      <c r="A30" t="s" s="8">
        <v>49</v>
      </c>
      <c r="B30" s="9">
        <v>286</v>
      </c>
      <c r="C30" s="10">
        <v>286</v>
      </c>
      <c r="D30" s="10">
        <v>71.5</v>
      </c>
      <c r="E30" s="10">
        <v>5.667</v>
      </c>
      <c r="F30" s="10">
        <v>2</v>
      </c>
      <c r="G30" s="10">
        <v>0</v>
      </c>
      <c r="H30" s="10">
        <v>8</v>
      </c>
      <c r="I30" s="12"/>
      <c r="J30" s="12"/>
      <c r="K30" s="12"/>
      <c r="L30" s="12"/>
      <c r="M30" s="12"/>
    </row>
    <row r="31" ht="20.35" customHeight="1">
      <c r="A31" t="s" s="8">
        <v>50</v>
      </c>
      <c r="B31" s="9">
        <v>275</v>
      </c>
      <c r="C31" s="10">
        <v>275</v>
      </c>
      <c r="D31" s="10">
        <v>67.833</v>
      </c>
      <c r="E31" s="10">
        <v>9.417</v>
      </c>
      <c r="F31" s="10">
        <v>2</v>
      </c>
      <c r="G31" s="10">
        <v>0</v>
      </c>
      <c r="H31" s="10">
        <v>8</v>
      </c>
      <c r="I31" s="12"/>
      <c r="J31" s="10">
        <f>D31-D30</f>
        <v>-3.667000000000002</v>
      </c>
      <c r="K31" s="10">
        <f>J31*0.114395</f>
        <v>-0.4194864650000002</v>
      </c>
      <c r="L31" s="10">
        <f>E31-E30</f>
        <v>3.75</v>
      </c>
      <c r="M31" s="10">
        <f>L31*6.218/60</f>
        <v>0.388625</v>
      </c>
    </row>
    <row r="32" ht="20.35" customHeight="1">
      <c r="A32" t="s" s="8">
        <v>71</v>
      </c>
      <c r="B32" s="9">
        <v>291</v>
      </c>
      <c r="C32" s="10">
        <v>291</v>
      </c>
      <c r="D32" s="10">
        <v>54.5</v>
      </c>
      <c r="E32" s="10">
        <v>24.5</v>
      </c>
      <c r="F32" s="10">
        <v>2</v>
      </c>
      <c r="G32" s="10">
        <v>0</v>
      </c>
      <c r="H32" s="10">
        <v>8</v>
      </c>
      <c r="I32" s="12"/>
      <c r="J32" s="12"/>
      <c r="K32" s="12"/>
      <c r="L32" s="12"/>
      <c r="M32" s="12"/>
    </row>
    <row r="33" ht="20.35" customHeight="1">
      <c r="A33" t="s" s="8">
        <v>72</v>
      </c>
      <c r="B33" s="9">
        <v>295</v>
      </c>
      <c r="C33" s="10">
        <v>295</v>
      </c>
      <c r="D33" s="10">
        <v>43.917</v>
      </c>
      <c r="E33" s="10">
        <v>28.75</v>
      </c>
      <c r="F33" s="10">
        <v>2</v>
      </c>
      <c r="G33" s="10">
        <v>0</v>
      </c>
      <c r="H33" s="10">
        <v>8</v>
      </c>
      <c r="I33" s="12"/>
      <c r="J33" s="10">
        <f>D33-D32</f>
        <v>-10.583</v>
      </c>
      <c r="K33" s="10">
        <f>J33*0.114395</f>
        <v>-1.210642285</v>
      </c>
      <c r="L33" s="10">
        <f>E33-E32</f>
        <v>4.25</v>
      </c>
      <c r="M33" s="10">
        <f>L33*6.218/60</f>
        <v>0.4404416666666667</v>
      </c>
    </row>
    <row r="34" ht="20.35" customHeight="1">
      <c r="A34" t="s" s="8">
        <v>51</v>
      </c>
      <c r="B34" s="9">
        <v>130</v>
      </c>
      <c r="C34" s="10">
        <v>130</v>
      </c>
      <c r="D34" s="10">
        <v>51.083</v>
      </c>
      <c r="E34" s="10">
        <v>27.417</v>
      </c>
      <c r="F34" s="10">
        <v>1</v>
      </c>
      <c r="G34" s="10">
        <v>0</v>
      </c>
      <c r="H34" s="10">
        <v>4</v>
      </c>
      <c r="I34" s="12"/>
      <c r="J34" s="12"/>
      <c r="K34" s="12"/>
      <c r="L34" s="12"/>
      <c r="M34" s="12"/>
    </row>
    <row r="35" ht="20.35" customHeight="1">
      <c r="A35" t="s" s="8">
        <v>52</v>
      </c>
      <c r="B35" s="9">
        <v>142</v>
      </c>
      <c r="C35" s="10">
        <v>142</v>
      </c>
      <c r="D35" s="10">
        <v>68.083</v>
      </c>
      <c r="E35" s="10">
        <v>35.5</v>
      </c>
      <c r="F35" s="10">
        <v>1</v>
      </c>
      <c r="G35" s="10">
        <v>0</v>
      </c>
      <c r="H35" s="10">
        <v>4</v>
      </c>
      <c r="I35" s="12"/>
      <c r="J35" s="10">
        <f>D35-D34</f>
        <v>17</v>
      </c>
      <c r="K35" s="10">
        <f>J35*0.114395</f>
        <v>1.944715</v>
      </c>
      <c r="L35" s="10">
        <f>E35-E34</f>
        <v>8.082999999999998</v>
      </c>
      <c r="M35" s="10">
        <f>L35*6.218/60</f>
        <v>0.8376682333333332</v>
      </c>
    </row>
    <row r="36" ht="20.35" customHeight="1">
      <c r="A36" t="s" s="8">
        <v>53</v>
      </c>
      <c r="B36" s="9">
        <v>262</v>
      </c>
      <c r="C36" s="10">
        <v>262</v>
      </c>
      <c r="D36" s="10">
        <v>34.333</v>
      </c>
      <c r="E36" s="10">
        <v>10.583</v>
      </c>
      <c r="F36" s="10">
        <v>2</v>
      </c>
      <c r="G36" s="10">
        <v>0</v>
      </c>
      <c r="H36" s="10">
        <v>8</v>
      </c>
      <c r="I36" s="12"/>
      <c r="J36" s="12"/>
      <c r="K36" s="12"/>
      <c r="L36" s="12"/>
      <c r="M36" s="12"/>
    </row>
    <row r="37" ht="20.35" customHeight="1">
      <c r="A37" t="s" s="8">
        <v>54</v>
      </c>
      <c r="B37" s="9">
        <v>264</v>
      </c>
      <c r="C37" s="10">
        <v>264</v>
      </c>
      <c r="D37" s="10">
        <v>38.417</v>
      </c>
      <c r="E37" s="10">
        <v>17.417</v>
      </c>
      <c r="F37" s="10">
        <v>2</v>
      </c>
      <c r="G37" s="10">
        <v>0</v>
      </c>
      <c r="H37" s="10">
        <v>8</v>
      </c>
      <c r="I37" s="12"/>
      <c r="J37" s="10">
        <f>D37-D36</f>
        <v>4.084000000000003</v>
      </c>
      <c r="K37" s="10">
        <f>J37*0.114395</f>
        <v>0.4671891800000004</v>
      </c>
      <c r="L37" s="10">
        <f>E37-E36</f>
        <v>6.834000000000001</v>
      </c>
      <c r="M37" s="10">
        <f>L37*6.218/60</f>
        <v>0.7082302000000001</v>
      </c>
    </row>
    <row r="38" ht="20.35" customHeight="1">
      <c r="A38" t="s" s="8">
        <v>55</v>
      </c>
      <c r="B38" s="9">
        <v>263</v>
      </c>
      <c r="C38" s="10">
        <v>263</v>
      </c>
      <c r="D38" s="10">
        <v>26.333</v>
      </c>
      <c r="E38" s="10">
        <v>23.417</v>
      </c>
      <c r="F38" s="10">
        <v>2</v>
      </c>
      <c r="G38" s="10">
        <v>0</v>
      </c>
      <c r="H38" s="10">
        <v>8</v>
      </c>
      <c r="I38" s="12"/>
      <c r="J38" s="12"/>
      <c r="K38" s="12"/>
      <c r="L38" s="12"/>
      <c r="M38" s="12"/>
    </row>
    <row r="39" ht="20.35" customHeight="1">
      <c r="A39" t="s" s="8">
        <v>56</v>
      </c>
      <c r="B39" s="9">
        <v>303</v>
      </c>
      <c r="C39" s="10">
        <v>303</v>
      </c>
      <c r="D39" s="10">
        <v>39.5</v>
      </c>
      <c r="E39" s="10">
        <v>32.583</v>
      </c>
      <c r="F39" s="10">
        <v>2</v>
      </c>
      <c r="G39" s="10">
        <v>0</v>
      </c>
      <c r="H39" s="10">
        <v>8</v>
      </c>
      <c r="I39" s="12"/>
      <c r="J39" s="10">
        <f>D39-D38</f>
        <v>13.167</v>
      </c>
      <c r="K39" s="10">
        <f>J39*0.114395</f>
        <v>1.506238965</v>
      </c>
      <c r="L39" s="10">
        <f>E39-E38</f>
        <v>9.165999999999997</v>
      </c>
      <c r="M39" s="10">
        <f>L39*6.218/60</f>
        <v>0.949903133333333</v>
      </c>
    </row>
    <row r="40" ht="20.35" customHeight="1">
      <c r="A40" t="s" s="8">
        <v>57</v>
      </c>
      <c r="B40" s="9">
        <v>270</v>
      </c>
      <c r="C40" s="10">
        <v>270</v>
      </c>
      <c r="D40" s="10">
        <v>26.625</v>
      </c>
      <c r="E40" s="10">
        <v>6.375</v>
      </c>
      <c r="F40" s="10">
        <v>2</v>
      </c>
      <c r="G40" s="10">
        <v>0</v>
      </c>
      <c r="H40" s="10">
        <v>8</v>
      </c>
      <c r="I40" s="12"/>
      <c r="J40" s="12"/>
      <c r="K40" s="12"/>
      <c r="L40" s="12"/>
      <c r="M40" s="12"/>
    </row>
    <row r="41" ht="20.35" customHeight="1">
      <c r="A41" t="s" s="8">
        <v>58</v>
      </c>
      <c r="B41" s="9">
        <v>275</v>
      </c>
      <c r="C41" s="10">
        <v>275</v>
      </c>
      <c r="D41" s="10">
        <v>31.25</v>
      </c>
      <c r="E41" s="10">
        <v>17.625</v>
      </c>
      <c r="F41" s="10">
        <v>2</v>
      </c>
      <c r="G41" s="10">
        <v>0</v>
      </c>
      <c r="H41" s="10">
        <v>8</v>
      </c>
      <c r="I41" s="12"/>
      <c r="J41" s="10">
        <f>D41-D40</f>
        <v>4.625</v>
      </c>
      <c r="K41" s="10">
        <f>J41*0.114395</f>
        <v>0.529076875</v>
      </c>
      <c r="L41" s="10">
        <f>E41-E40</f>
        <v>11.25</v>
      </c>
      <c r="M41" s="10">
        <f>L41*6.218/60</f>
        <v>1.165875</v>
      </c>
    </row>
    <row r="42" ht="20.35" customHeight="1">
      <c r="A42" t="s" s="8">
        <v>59</v>
      </c>
      <c r="B42" s="9">
        <v>338</v>
      </c>
      <c r="C42" s="10">
        <v>338</v>
      </c>
      <c r="D42" s="10">
        <v>44.75</v>
      </c>
      <c r="E42" s="10">
        <v>24.875</v>
      </c>
      <c r="F42" s="10">
        <v>2</v>
      </c>
      <c r="G42" s="10">
        <v>0</v>
      </c>
      <c r="H42" s="10">
        <v>8</v>
      </c>
      <c r="I42" s="12"/>
      <c r="J42" s="12"/>
      <c r="K42" s="12"/>
      <c r="L42" s="12"/>
      <c r="M42" s="12"/>
    </row>
    <row r="43" ht="20.35" customHeight="1">
      <c r="A43" t="s" s="8">
        <v>60</v>
      </c>
      <c r="B43" s="9">
        <v>263</v>
      </c>
      <c r="C43" s="10">
        <v>263</v>
      </c>
      <c r="D43" s="10">
        <v>61.25</v>
      </c>
      <c r="E43" s="10">
        <v>29.375</v>
      </c>
      <c r="F43" s="10">
        <v>2</v>
      </c>
      <c r="G43" s="10">
        <v>0</v>
      </c>
      <c r="H43" s="10">
        <v>8</v>
      </c>
      <c r="I43" s="12"/>
      <c r="J43" s="10">
        <f>D43-D42</f>
        <v>16.5</v>
      </c>
      <c r="K43" s="10">
        <f>J43*0.114395</f>
        <v>1.8875175</v>
      </c>
      <c r="L43" s="10">
        <f>E43-E42</f>
        <v>4.5</v>
      </c>
      <c r="M43" s="10">
        <f>L43*6.218/60</f>
        <v>0.46635</v>
      </c>
    </row>
    <row r="44" ht="20.35" customHeight="1">
      <c r="A44" t="s" s="8">
        <v>61</v>
      </c>
      <c r="B44" s="9">
        <v>243</v>
      </c>
      <c r="C44" s="10">
        <v>243</v>
      </c>
      <c r="D44" s="10">
        <v>12.875</v>
      </c>
      <c r="E44" s="10">
        <v>3.25</v>
      </c>
      <c r="F44" s="10">
        <v>2</v>
      </c>
      <c r="G44" s="10">
        <v>0</v>
      </c>
      <c r="H44" s="10">
        <v>8</v>
      </c>
      <c r="I44" s="12"/>
      <c r="J44" s="12"/>
      <c r="K44" s="12"/>
      <c r="L44" s="12"/>
      <c r="M44" s="12"/>
    </row>
    <row r="45" ht="20.35" customHeight="1">
      <c r="A45" t="s" s="8">
        <v>62</v>
      </c>
      <c r="B45" s="9">
        <v>234</v>
      </c>
      <c r="C45" s="10">
        <v>234</v>
      </c>
      <c r="D45" s="10">
        <v>8.5</v>
      </c>
      <c r="E45" s="10">
        <v>8.875</v>
      </c>
      <c r="F45" s="10">
        <v>2</v>
      </c>
      <c r="G45" s="10">
        <v>0</v>
      </c>
      <c r="H45" s="10">
        <v>8</v>
      </c>
      <c r="I45" s="12"/>
      <c r="J45" s="10">
        <f>D45-D44</f>
        <v>-4.375</v>
      </c>
      <c r="K45" s="10">
        <f>J45*0.114395</f>
        <v>-0.500478125</v>
      </c>
      <c r="L45" s="10">
        <f>E45-E44</f>
        <v>5.625</v>
      </c>
      <c r="M45" s="10">
        <f>L45*6.218/60</f>
        <v>0.5829375</v>
      </c>
    </row>
    <row r="46" ht="20.35" customHeight="1">
      <c r="A46" t="s" s="8">
        <v>63</v>
      </c>
      <c r="B46" s="9">
        <v>276</v>
      </c>
      <c r="C46" s="10">
        <v>276</v>
      </c>
      <c r="D46" s="10">
        <v>17</v>
      </c>
      <c r="E46" s="10">
        <v>20.5</v>
      </c>
      <c r="F46" s="10">
        <v>2</v>
      </c>
      <c r="G46" s="10">
        <v>0</v>
      </c>
      <c r="H46" s="10">
        <v>8</v>
      </c>
      <c r="I46" s="12"/>
      <c r="J46" s="12"/>
      <c r="K46" s="12"/>
      <c r="L46" s="12"/>
      <c r="M46" s="12"/>
    </row>
    <row r="47" ht="20.35" customHeight="1">
      <c r="A47" t="s" s="8">
        <v>64</v>
      </c>
      <c r="B47" s="9">
        <v>317</v>
      </c>
      <c r="C47" s="10">
        <v>317</v>
      </c>
      <c r="D47" s="10">
        <v>21.5</v>
      </c>
      <c r="E47" s="10">
        <v>24.625</v>
      </c>
      <c r="F47" s="10">
        <v>2</v>
      </c>
      <c r="G47" s="10">
        <v>0</v>
      </c>
      <c r="H47" s="10">
        <v>8</v>
      </c>
      <c r="I47" s="12"/>
      <c r="J47" s="10">
        <f>D47-D46</f>
        <v>4.5</v>
      </c>
      <c r="K47" s="10">
        <f>J47*0.114395</f>
        <v>0.5147775</v>
      </c>
      <c r="L47" s="10">
        <f>E47-E46</f>
        <v>4.125</v>
      </c>
      <c r="M47" s="10">
        <f>L47*6.218/60</f>
        <v>0.4274875</v>
      </c>
    </row>
    <row r="48" ht="20.35" customHeight="1">
      <c r="A48" t="s" s="8">
        <v>65</v>
      </c>
      <c r="B48" s="9">
        <v>147</v>
      </c>
      <c r="C48" s="10">
        <v>147</v>
      </c>
      <c r="D48" s="10">
        <v>76.625</v>
      </c>
      <c r="E48" s="10">
        <v>4</v>
      </c>
      <c r="F48" s="10">
        <v>1</v>
      </c>
      <c r="G48" s="10">
        <v>0</v>
      </c>
      <c r="H48" s="10">
        <v>8</v>
      </c>
      <c r="I48" s="12"/>
      <c r="J48" s="12"/>
      <c r="K48" s="12"/>
      <c r="L48" s="12"/>
      <c r="M48" s="12"/>
    </row>
    <row r="49" ht="20.35" customHeight="1">
      <c r="A49" t="s" s="8">
        <v>66</v>
      </c>
      <c r="B49" s="9">
        <v>133</v>
      </c>
      <c r="C49" s="10">
        <v>133</v>
      </c>
      <c r="D49" s="10">
        <v>65.125</v>
      </c>
      <c r="E49" s="10">
        <v>18.75</v>
      </c>
      <c r="F49" s="10">
        <v>1</v>
      </c>
      <c r="G49" s="10">
        <v>0</v>
      </c>
      <c r="H49" s="10">
        <v>8</v>
      </c>
      <c r="I49" s="12"/>
      <c r="J49" s="10">
        <f>D49-D48</f>
        <v>-11.5</v>
      </c>
      <c r="K49" s="10">
        <f>J49*0.114395</f>
        <v>-1.3155425</v>
      </c>
      <c r="L49" s="10">
        <f>E49-E48</f>
        <v>14.75</v>
      </c>
      <c r="M49" s="10">
        <f>L49*6.218/60</f>
        <v>1.528591666666667</v>
      </c>
    </row>
    <row r="50" ht="20.35" customHeight="1">
      <c r="A50" t="s" s="8">
        <v>67</v>
      </c>
      <c r="B50" s="9">
        <v>146</v>
      </c>
      <c r="C50" s="10">
        <v>146</v>
      </c>
      <c r="D50" s="10">
        <v>65</v>
      </c>
      <c r="E50" s="10">
        <v>24.375</v>
      </c>
      <c r="F50" s="10">
        <v>1</v>
      </c>
      <c r="G50" s="10">
        <v>0</v>
      </c>
      <c r="H50" s="10">
        <v>8</v>
      </c>
      <c r="I50" s="12"/>
      <c r="J50" s="12"/>
      <c r="K50" s="12"/>
      <c r="L50" s="12"/>
      <c r="M50" s="12"/>
    </row>
    <row r="51" ht="20.35" customHeight="1">
      <c r="A51" t="s" s="8">
        <v>68</v>
      </c>
      <c r="B51" s="9">
        <v>130</v>
      </c>
      <c r="C51" s="10">
        <v>130</v>
      </c>
      <c r="D51" s="10">
        <v>55.375</v>
      </c>
      <c r="E51" s="10">
        <v>29</v>
      </c>
      <c r="F51" s="10">
        <v>1</v>
      </c>
      <c r="G51" s="10">
        <v>0</v>
      </c>
      <c r="H51" s="10">
        <v>8</v>
      </c>
      <c r="I51" s="12"/>
      <c r="J51" s="10">
        <f>D51-D50</f>
        <v>-9.625</v>
      </c>
      <c r="K51" s="10">
        <f>J51*0.114395</f>
        <v>-1.101051875</v>
      </c>
      <c r="L51" s="10">
        <f>E51-E50</f>
        <v>4.625</v>
      </c>
      <c r="M51" s="10">
        <f>L51*6.218/60</f>
        <v>0.4793041666666667</v>
      </c>
    </row>
    <row r="52" ht="20.35" customHeight="1">
      <c r="A52" s="13"/>
      <c r="B52" s="1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ht="20.35" customHeight="1">
      <c r="A53" s="13"/>
      <c r="B53" s="1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ht="20.35" customHeight="1">
      <c r="A54" s="13"/>
      <c r="B54" s="1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ht="20.35" customHeight="1">
      <c r="A55" s="13"/>
      <c r="B55" s="1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ht="20.35" customHeight="1">
      <c r="A56" s="13"/>
      <c r="B56" s="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ht="20.35" customHeight="1">
      <c r="A57" s="13"/>
      <c r="B57" s="1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ht="20.35" customHeight="1">
      <c r="A58" s="13"/>
      <c r="B58" s="1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ht="20.35" customHeight="1">
      <c r="A59" s="13"/>
      <c r="B59" s="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ht="20.35" customHeight="1">
      <c r="A60" s="13"/>
      <c r="B60" s="1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ht="20.35" customHeight="1">
      <c r="A61" s="13"/>
      <c r="B61" s="1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ht="20.35" customHeight="1">
      <c r="A62" s="13"/>
      <c r="B62" s="1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ht="20.35" customHeight="1">
      <c r="A63" s="13"/>
      <c r="B63" s="1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ht="20.35" customHeight="1">
      <c r="A64" s="13"/>
      <c r="B64" s="1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ht="20.35" customHeight="1">
      <c r="A65" s="13"/>
      <c r="B65" s="1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ht="20.35" customHeight="1">
      <c r="A66" s="13"/>
      <c r="B66" s="1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ht="20.35" customHeight="1">
      <c r="A67" s="13"/>
      <c r="B67" s="1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ht="20.35" customHeight="1">
      <c r="A68" s="13"/>
      <c r="B68" s="1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ht="20.35" customHeight="1">
      <c r="A69" s="13"/>
      <c r="B69" s="1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ht="20.35" customHeight="1">
      <c r="A70" s="13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ht="20.35" customHeight="1">
      <c r="A71" s="13"/>
      <c r="B71" s="1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ht="20.35" customHeight="1">
      <c r="A72" s="13"/>
      <c r="B72" s="1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ht="20.35" customHeight="1">
      <c r="A73" s="13"/>
      <c r="B73" s="1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ht="20.35" customHeight="1">
      <c r="A74" s="13"/>
      <c r="B74" s="1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ht="20.35" customHeight="1">
      <c r="A75" s="13"/>
      <c r="B75" s="1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ht="20.35" customHeight="1">
      <c r="A76" s="13"/>
      <c r="B76" s="1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ht="20.35" customHeight="1">
      <c r="A77" s="13"/>
      <c r="B77" s="1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ht="20.35" customHeight="1">
      <c r="A78" s="13"/>
      <c r="B78" s="1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ht="20.35" customHeight="1">
      <c r="A79" s="13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ht="20.35" customHeight="1">
      <c r="A80" s="13"/>
      <c r="B80" s="1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ht="20.35" customHeight="1">
      <c r="A81" s="13"/>
      <c r="B81" s="1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ht="20.35" customHeight="1">
      <c r="A82" s="13"/>
      <c r="B82" s="1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ht="20.35" customHeight="1">
      <c r="A83" s="13"/>
      <c r="B83" s="1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ht="20.35" customHeight="1">
      <c r="A84" s="13"/>
      <c r="B84" s="1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ht="20.35" customHeight="1">
      <c r="A85" s="13"/>
      <c r="B85" s="1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ht="20.35" customHeight="1">
      <c r="A86" s="13"/>
      <c r="B86" s="1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ht="20.35" customHeight="1">
      <c r="A87" s="13"/>
      <c r="B87" s="1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ht="20.35" customHeight="1">
      <c r="A88" s="13"/>
      <c r="B88" s="1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ht="20.35" customHeight="1">
      <c r="A89" s="13"/>
      <c r="B89" s="1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ht="20.35" customHeight="1">
      <c r="A90" s="13"/>
      <c r="B90" s="1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ht="20.35" customHeight="1">
      <c r="A91" s="13"/>
      <c r="B91" s="1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ht="20.35" customHeight="1">
      <c r="A92" s="13"/>
      <c r="B92" s="1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ht="20.35" customHeight="1">
      <c r="A93" s="13"/>
      <c r="B93" s="1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ht="20.35" customHeight="1">
      <c r="A94" s="13"/>
      <c r="B94" s="1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ht="20.35" customHeight="1">
      <c r="A95" s="13"/>
      <c r="B95" s="1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ht="20.35" customHeight="1">
      <c r="A96" s="13"/>
      <c r="B96" s="1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ht="20.35" customHeight="1">
      <c r="A97" s="13"/>
      <c r="B97" s="1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ht="20.35" customHeight="1">
      <c r="A98" s="13"/>
      <c r="B98" s="1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ht="20.35" customHeight="1">
      <c r="A99" s="13"/>
      <c r="B99" s="1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ht="20.35" customHeight="1">
      <c r="A100" s="13"/>
      <c r="B100" s="1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ht="20.35" customHeight="1">
      <c r="A101" s="13"/>
      <c r="B101" s="1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ht="20.35" customHeight="1">
      <c r="A102" s="13"/>
      <c r="B102" s="1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ht="20.35" customHeight="1">
      <c r="A103" s="13"/>
      <c r="B103" s="1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ht="20.35" customHeight="1">
      <c r="A104" s="13"/>
      <c r="B104" s="1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ht="20.35" customHeight="1">
      <c r="A105" s="13"/>
      <c r="B105" s="14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ht="20.35" customHeight="1">
      <c r="A106" s="13"/>
      <c r="B106" s="14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8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19" customWidth="1"/>
    <col min="2" max="2" width="25.4219" style="19" customWidth="1"/>
    <col min="3" max="3" width="19.6016" style="19" customWidth="1"/>
    <col min="4" max="4" width="19.6016" style="19" customWidth="1"/>
    <col min="5" max="5" width="19.6016" style="19" customWidth="1"/>
    <col min="6" max="256" width="19.6016" style="19" customWidth="1"/>
  </cols>
  <sheetData>
    <row r="1" ht="20.55" customHeight="1">
      <c r="A1" s="2"/>
      <c r="B1" t="s" s="3">
        <v>73</v>
      </c>
      <c r="C1" t="s" s="3">
        <v>74</v>
      </c>
      <c r="D1" s="2"/>
      <c r="E1" s="2"/>
    </row>
    <row r="2" ht="25.55" customHeight="1">
      <c r="A2" t="s" s="4">
        <v>4</v>
      </c>
      <c r="B2" s="20">
        <v>-4.516519435270</v>
      </c>
      <c r="C2" s="21">
        <v>12.4216418473</v>
      </c>
      <c r="D2" s="17"/>
      <c r="E2" s="17"/>
    </row>
    <row r="3" ht="25.35" customHeight="1">
      <c r="A3" t="s" s="8">
        <v>6</v>
      </c>
      <c r="B3" s="22">
        <v>-5.9494874088</v>
      </c>
      <c r="C3" s="23">
        <v>8.480556314799999</v>
      </c>
      <c r="D3" s="12"/>
      <c r="E3" s="12"/>
    </row>
    <row r="4" ht="25.35" customHeight="1">
      <c r="A4" t="s" s="8">
        <v>16</v>
      </c>
      <c r="B4" s="22">
        <v>8.147314599770</v>
      </c>
      <c r="C4" s="23">
        <v>24.9241492927</v>
      </c>
      <c r="D4" s="12"/>
      <c r="E4" s="12"/>
    </row>
    <row r="5" ht="25.35" customHeight="1">
      <c r="A5" t="s" s="8">
        <v>17</v>
      </c>
      <c r="B5" s="22">
        <v>6.109148203</v>
      </c>
      <c r="C5" s="23">
        <v>45.4307511005</v>
      </c>
      <c r="D5" s="12"/>
      <c r="E5" s="12"/>
    </row>
    <row r="6" ht="25.35" customHeight="1">
      <c r="A6" t="s" s="8">
        <v>18</v>
      </c>
      <c r="B6" s="22">
        <v>-2.4398065194</v>
      </c>
      <c r="C6" s="23">
        <v>11.7259995378</v>
      </c>
      <c r="D6" s="12"/>
      <c r="E6" s="12"/>
    </row>
    <row r="7" ht="25.35" customHeight="1">
      <c r="A7" t="s" s="8">
        <v>19</v>
      </c>
      <c r="B7" s="22">
        <v>7.065757127890</v>
      </c>
      <c r="C7" s="23">
        <v>38.5662755158</v>
      </c>
      <c r="D7" s="12"/>
      <c r="E7" s="12"/>
    </row>
    <row r="8" ht="20.35" customHeight="1">
      <c r="A8" s="13"/>
      <c r="B8" s="14"/>
      <c r="C8" s="12"/>
      <c r="D8" s="12"/>
      <c r="E8" s="12"/>
    </row>
    <row r="9" ht="20.35" customHeight="1">
      <c r="A9" s="13"/>
      <c r="B9" s="14"/>
      <c r="C9" s="12"/>
      <c r="D9" s="12"/>
      <c r="E9" s="12"/>
    </row>
    <row r="10" ht="20.35" customHeight="1">
      <c r="A10" s="13"/>
      <c r="B10" s="14"/>
      <c r="C10" s="12"/>
      <c r="D10" s="12"/>
      <c r="E10" s="12"/>
    </row>
    <row r="11" ht="20.35" customHeight="1">
      <c r="A11" s="13"/>
      <c r="B11" s="14"/>
      <c r="C11" s="12"/>
      <c r="D11" s="12"/>
      <c r="E11" s="12"/>
    </row>
    <row r="12" ht="20.35" customHeight="1">
      <c r="A12" s="13"/>
      <c r="B12" s="14"/>
      <c r="C12" s="12"/>
      <c r="D12" s="12"/>
      <c r="E12" s="12"/>
    </row>
    <row r="13" ht="20.35" customHeight="1">
      <c r="A13" s="13"/>
      <c r="B13" s="14"/>
      <c r="C13" s="12"/>
      <c r="D13" s="12"/>
      <c r="E13" s="12"/>
    </row>
    <row r="14" ht="20.35" customHeight="1">
      <c r="A14" s="13"/>
      <c r="B14" s="14"/>
      <c r="C14" s="12"/>
      <c r="D14" s="12"/>
      <c r="E14" s="12"/>
    </row>
    <row r="15" ht="20.35" customHeight="1">
      <c r="A15" s="13"/>
      <c r="B15" s="14"/>
      <c r="C15" s="12"/>
      <c r="D15" s="12"/>
      <c r="E15" s="12"/>
    </row>
    <row r="16" ht="20.35" customHeight="1">
      <c r="A16" s="13"/>
      <c r="B16" s="14"/>
      <c r="C16" s="12"/>
      <c r="D16" s="12"/>
      <c r="E16" s="12"/>
    </row>
    <row r="17" ht="20.35" customHeight="1">
      <c r="A17" s="13"/>
      <c r="B17" s="14"/>
      <c r="C17" s="12"/>
      <c r="D17" s="12"/>
      <c r="E17" s="12"/>
    </row>
    <row r="18" ht="20.35" customHeight="1">
      <c r="A18" s="13"/>
      <c r="B18" s="14"/>
      <c r="C18" s="12"/>
      <c r="D18" s="12"/>
      <c r="E18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9.6" defaultRowHeight="18" customHeight="1" outlineLevelRow="0" outlineLevelCol="0"/>
  <cols>
    <col min="1" max="1" width="19.6016" style="24" customWidth="1"/>
    <col min="2" max="2" width="19.6016" style="24" customWidth="1"/>
    <col min="3" max="3" width="19.6016" style="24" customWidth="1"/>
    <col min="4" max="4" width="19.6016" style="24" customWidth="1"/>
    <col min="5" max="5" width="19.6016" style="24" customWidth="1"/>
    <col min="6" max="256" width="19.6016" style="24" customWidth="1"/>
  </cols>
  <sheetData>
    <row r="1" ht="20.55" customHeight="1">
      <c r="A1" s="2"/>
      <c r="B1" t="s" s="3">
        <v>73</v>
      </c>
      <c r="C1" t="s" s="3">
        <v>74</v>
      </c>
      <c r="D1" s="2"/>
      <c r="E1" s="2"/>
    </row>
    <row r="2" ht="25.55" customHeight="1">
      <c r="A2" t="s" s="4">
        <v>4</v>
      </c>
      <c r="B2" s="20">
        <v>0.767815689954</v>
      </c>
      <c r="C2" s="21">
        <v>17.858267856</v>
      </c>
      <c r="D2" s="17"/>
      <c r="E2" s="17"/>
    </row>
    <row r="3" ht="25.35" customHeight="1">
      <c r="A3" t="s" s="8">
        <v>6</v>
      </c>
      <c r="B3" s="22">
        <v>1.1332895889</v>
      </c>
      <c r="C3" s="23">
        <v>17.8234006147</v>
      </c>
      <c r="D3" s="12"/>
      <c r="E3" s="12"/>
    </row>
    <row r="4" ht="20.35" customHeight="1">
      <c r="A4" t="s" s="8">
        <v>16</v>
      </c>
      <c r="B4" s="14"/>
      <c r="C4" s="12"/>
      <c r="D4" s="12"/>
      <c r="E4" s="12"/>
    </row>
    <row r="5" ht="25.35" customHeight="1">
      <c r="A5" t="s" s="8">
        <v>17</v>
      </c>
      <c r="B5" s="22">
        <v>2.611676929770</v>
      </c>
      <c r="C5" s="23">
        <v>27.2545948315</v>
      </c>
      <c r="D5" s="12"/>
      <c r="E5" s="12"/>
    </row>
    <row r="6" ht="20.35" customHeight="1">
      <c r="A6" t="s" s="8">
        <v>18</v>
      </c>
      <c r="B6" s="14"/>
      <c r="C6" s="12"/>
      <c r="D6" s="12"/>
      <c r="E6" s="12"/>
    </row>
    <row r="7" ht="25.35" customHeight="1">
      <c r="A7" t="s" s="8">
        <v>19</v>
      </c>
      <c r="B7" s="22">
        <v>5.536311454010</v>
      </c>
      <c r="C7" s="23">
        <v>17.7287294569</v>
      </c>
      <c r="D7" s="12"/>
      <c r="E7" s="12"/>
    </row>
    <row r="8" ht="20.35" customHeight="1">
      <c r="A8" s="13"/>
      <c r="B8" s="14"/>
      <c r="C8" s="12"/>
      <c r="D8" s="12"/>
      <c r="E8" s="12"/>
    </row>
    <row r="9" ht="20.35" customHeight="1">
      <c r="A9" s="13"/>
      <c r="B9" s="14"/>
      <c r="C9" s="12"/>
      <c r="D9" s="12"/>
      <c r="E9" s="12"/>
    </row>
    <row r="10" ht="20.35" customHeight="1">
      <c r="A10" s="13"/>
      <c r="B10" s="14"/>
      <c r="C10" s="12"/>
      <c r="D10" s="12"/>
      <c r="E10" s="12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