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5_midterm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<sst xmlns="http://schemas.openxmlformats.org/spreadsheetml/2006/main" count="26" uniqueCount="24">
  <si>
    <t xml:space="preserve">h</t>
  </si>
  <si>
    <t xml:space="preserve">n</t>
  </si>
  <si>
    <t xml:space="preserve">Linear</t>
  </si>
  <si>
    <t xml:space="preserve">estimation</t>
  </si>
  <si>
    <t xml:space="preserve">cuadratic</t>
  </si>
  <si>
    <t xml:space="preserve">N+1</t>
  </si>
  <si>
    <t xml:space="preserve">m</t>
  </si>
  <si>
    <t xml:space="preserve">a</t>
  </si>
  <si>
    <t xml:space="preserve">b</t>
  </si>
  <si>
    <t xml:space="preserve">c</t>
  </si>
  <si>
    <t xml:space="preserve">SPOW2</t>
  </si>
  <si>
    <t xml:space="preserve">det</t>
  </si>
  <si>
    <t xml:space="preserve">SUM</t>
  </si>
  <si>
    <t xml:space="preserve">x</t>
  </si>
  <si>
    <t xml:space="preserve">X^2</t>
  </si>
  <si>
    <t xml:space="preserve">X^3</t>
  </si>
  <si>
    <t xml:space="preserve">X^4</t>
  </si>
  <si>
    <t xml:space="preserve">x*y</t>
  </si>
  <si>
    <t xml:space="preserve">(X^2)*y</t>
  </si>
  <si>
    <t xml:space="preserve">Y</t>
  </si>
  <si>
    <t xml:space="preserve">Y_constant</t>
  </si>
  <si>
    <t xml:space="preserve">Y_linear</t>
  </si>
  <si>
    <t xml:space="preserve">Y_cuadratic</t>
  </si>
  <si>
    <t xml:space="preserve">Y_cubic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</si>
</sst>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data_5_midterm2!$H$8:$H$8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data_5_midterm2!$B$9:$B$56</c:f>
              <c:numCache>
                <c:formatCode>General</c:formatCode>
                <c:ptCount val="48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5.1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</c:numCache>
            </c:numRef>
          </c:xVal>
          <c:yVal>
            <c:numRef>
              <c:f>data_5_midterm2!$H$9:$H$56</c:f>
              <c:numCache>
                <c:formatCode>General</c:formatCode>
                <c:ptCount val="48"/>
                <c:pt idx="0">
                  <c:v>-7.19601880542035</c:v>
                </c:pt>
                <c:pt idx="1">
                  <c:v>32.3150989938933</c:v>
                </c:pt>
                <c:pt idx="2">
                  <c:v>148.217708094056</c:v>
                </c:pt>
                <c:pt idx="3">
                  <c:v>59.6007411058715</c:v>
                </c:pt>
                <c:pt idx="4">
                  <c:v>134.305425921576</c:v>
                </c:pt>
                <c:pt idx="5">
                  <c:v>92.88125841992</c:v>
                </c:pt>
                <c:pt idx="6">
                  <c:v>141.924314083638</c:v>
                </c:pt>
                <c:pt idx="7">
                  <c:v>82.0087031398024</c:v>
                </c:pt>
                <c:pt idx="8">
                  <c:v>154.238152472588</c:v>
                </c:pt>
                <c:pt idx="9">
                  <c:v>199.598708721897</c:v>
                </c:pt>
                <c:pt idx="10">
                  <c:v>13.7906759093514</c:v>
                </c:pt>
                <c:pt idx="11">
                  <c:v>112.122032970465</c:v>
                </c:pt>
                <c:pt idx="12">
                  <c:v>103.05157593952</c:v>
                </c:pt>
                <c:pt idx="13">
                  <c:v>120.538931028764</c:v>
                </c:pt>
                <c:pt idx="14">
                  <c:v>155.180253720328</c:v>
                </c:pt>
                <c:pt idx="15">
                  <c:v>176.150756311279</c:v>
                </c:pt>
                <c:pt idx="16">
                  <c:v>198.275937786816</c:v>
                </c:pt>
                <c:pt idx="17">
                  <c:v>221.834503780039</c:v>
                </c:pt>
                <c:pt idx="18">
                  <c:v>154.669751618268</c:v>
                </c:pt>
                <c:pt idx="19">
                  <c:v>229.610346340341</c:v>
                </c:pt>
                <c:pt idx="20">
                  <c:v>264.572315186164</c:v>
                </c:pt>
                <c:pt idx="21">
                  <c:v>224.021919262669</c:v>
                </c:pt>
                <c:pt idx="22">
                  <c:v>335.611454002676</c:v>
                </c:pt>
                <c:pt idx="23">
                  <c:v>343.070722263035</c:v>
                </c:pt>
                <c:pt idx="24">
                  <c:v>363.489871493927</c:v>
                </c:pt>
                <c:pt idx="25">
                  <c:v>345.389788597293</c:v>
                </c:pt>
                <c:pt idx="26">
                  <c:v>378.810116769467</c:v>
                </c:pt>
                <c:pt idx="27">
                  <c:v>343.524249123927</c:v>
                </c:pt>
                <c:pt idx="28">
                  <c:v>374.162543833756</c:v>
                </c:pt>
                <c:pt idx="29">
                  <c:v>461.298186845117</c:v>
                </c:pt>
                <c:pt idx="30">
                  <c:v>439.049168736868</c:v>
                </c:pt>
                <c:pt idx="31">
                  <c:v>509.314345622716</c:v>
                </c:pt>
                <c:pt idx="32">
                  <c:v>564.403812344184</c:v>
                </c:pt>
                <c:pt idx="33">
                  <c:v>502.127518643255</c:v>
                </c:pt>
                <c:pt idx="34">
                  <c:v>600.136982226251</c:v>
                </c:pt>
                <c:pt idx="35">
                  <c:v>658.367803938526</c:v>
                </c:pt>
                <c:pt idx="36">
                  <c:v>640.389782861878</c:v>
                </c:pt>
                <c:pt idx="37">
                  <c:v>722.535491072093</c:v>
                </c:pt>
                <c:pt idx="38">
                  <c:v>681.585543049461</c:v>
                </c:pt>
                <c:pt idx="39">
                  <c:v>807.969705158984</c:v>
                </c:pt>
                <c:pt idx="40">
                  <c:v>940.185469576621</c:v>
                </c:pt>
                <c:pt idx="41">
                  <c:v>956.53860621052</c:v>
                </c:pt>
                <c:pt idx="42">
                  <c:v>908.735491157721</c:v>
                </c:pt>
                <c:pt idx="43">
                  <c:v>1072.30696641462</c:v>
                </c:pt>
                <c:pt idx="44">
                  <c:v>1121.89826772278</c:v>
                </c:pt>
                <c:pt idx="45">
                  <c:v>1182.19751355632</c:v>
                </c:pt>
                <c:pt idx="46">
                  <c:v>1140.47242176525</c:v>
                </c:pt>
                <c:pt idx="47">
                  <c:v>1264.27805119127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data_5_midterm2!$K$8</c:f>
              <c:strCache>
                <c:ptCount val="1"/>
                <c:pt idx="0">
                  <c:v>Y_cuadratic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data_5_midterm2!$B$9:$B$56</c:f>
              <c:numCache>
                <c:formatCode>General</c:formatCode>
                <c:ptCount val="48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5.1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</c:numCache>
            </c:numRef>
          </c:xVal>
          <c:yVal>
            <c:numRef>
              <c:f>data_5_midterm2!$K$9:$K$56</c:f>
              <c:numCache>
                <c:formatCode>General</c:formatCode>
                <c:ptCount val="48"/>
                <c:pt idx="0">
                  <c:v>60.3809123783388</c:v>
                </c:pt>
                <c:pt idx="1">
                  <c:v>58.7918802803972</c:v>
                </c:pt>
                <c:pt idx="2">
                  <c:v>58.32597861558</c:v>
                </c:pt>
                <c:pt idx="3">
                  <c:v>58.9832073838872</c:v>
                </c:pt>
                <c:pt idx="4">
                  <c:v>60.7635665853189</c:v>
                </c:pt>
                <c:pt idx="5">
                  <c:v>63.667056219875</c:v>
                </c:pt>
                <c:pt idx="6">
                  <c:v>67.6936762875556</c:v>
                </c:pt>
                <c:pt idx="7">
                  <c:v>72.8434267883605</c:v>
                </c:pt>
                <c:pt idx="8">
                  <c:v>79.11630772229</c:v>
                </c:pt>
                <c:pt idx="9">
                  <c:v>86.5123190893438</c:v>
                </c:pt>
                <c:pt idx="10">
                  <c:v>95.0314608895221</c:v>
                </c:pt>
                <c:pt idx="11">
                  <c:v>104.673733122825</c:v>
                </c:pt>
                <c:pt idx="12">
                  <c:v>115.439135789252</c:v>
                </c:pt>
                <c:pt idx="13">
                  <c:v>127.327668888804</c:v>
                </c:pt>
                <c:pt idx="14">
                  <c:v>140.33933242148</c:v>
                </c:pt>
                <c:pt idx="15">
                  <c:v>154.47412638728</c:v>
                </c:pt>
                <c:pt idx="16">
                  <c:v>169.732050786205</c:v>
                </c:pt>
                <c:pt idx="17">
                  <c:v>186.113105618254</c:v>
                </c:pt>
                <c:pt idx="18">
                  <c:v>203.617290883428</c:v>
                </c:pt>
                <c:pt idx="19">
                  <c:v>222.244606581726</c:v>
                </c:pt>
                <c:pt idx="20">
                  <c:v>241.995052713149</c:v>
                </c:pt>
                <c:pt idx="21">
                  <c:v>262.868629277696</c:v>
                </c:pt>
                <c:pt idx="22">
                  <c:v>284.865336275368</c:v>
                </c:pt>
                <c:pt idx="23">
                  <c:v>307.985173706164</c:v>
                </c:pt>
                <c:pt idx="24">
                  <c:v>332.228141570084</c:v>
                </c:pt>
                <c:pt idx="25">
                  <c:v>357.594239867129</c:v>
                </c:pt>
                <c:pt idx="26">
                  <c:v>384.083468597298</c:v>
                </c:pt>
                <c:pt idx="27">
                  <c:v>411.695827760592</c:v>
                </c:pt>
                <c:pt idx="28">
                  <c:v>440.43131735701</c:v>
                </c:pt>
                <c:pt idx="29">
                  <c:v>470.289937386553</c:v>
                </c:pt>
                <c:pt idx="30">
                  <c:v>501.27168784922</c:v>
                </c:pt>
                <c:pt idx="31">
                  <c:v>533.376568745011</c:v>
                </c:pt>
                <c:pt idx="32">
                  <c:v>566.604580073927</c:v>
                </c:pt>
                <c:pt idx="33">
                  <c:v>600.955721835967</c:v>
                </c:pt>
                <c:pt idx="34">
                  <c:v>636.429994031132</c:v>
                </c:pt>
                <c:pt idx="35">
                  <c:v>673.027396659421</c:v>
                </c:pt>
                <c:pt idx="36">
                  <c:v>710.747929720835</c:v>
                </c:pt>
                <c:pt idx="37">
                  <c:v>749.591593215373</c:v>
                </c:pt>
                <c:pt idx="38">
                  <c:v>789.558387143035</c:v>
                </c:pt>
                <c:pt idx="39">
                  <c:v>830.648311503823</c:v>
                </c:pt>
                <c:pt idx="40">
                  <c:v>872.861366297734</c:v>
                </c:pt>
                <c:pt idx="41">
                  <c:v>916.19755152477</c:v>
                </c:pt>
                <c:pt idx="42">
                  <c:v>960.65686718493</c:v>
                </c:pt>
                <c:pt idx="43">
                  <c:v>1006.23931327821</c:v>
                </c:pt>
                <c:pt idx="44">
                  <c:v>1052.94488980462</c:v>
                </c:pt>
                <c:pt idx="45">
                  <c:v>1100.77359676416</c:v>
                </c:pt>
                <c:pt idx="46">
                  <c:v>1149.72543415682</c:v>
                </c:pt>
                <c:pt idx="47">
                  <c:v>1199.8004019826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data_5_midterm2!$J$8:$J$8</c:f>
              <c:strCache>
                <c:ptCount val="1"/>
                <c:pt idx="0">
                  <c:v>Y_linear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data_5_midterm2!$B$9:$B$56</c:f>
              <c:numCache>
                <c:formatCode>General</c:formatCode>
                <c:ptCount val="48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5.1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</c:numCache>
            </c:numRef>
          </c:xVal>
          <c:yVal>
            <c:numRef>
              <c:f>data_5_midterm2!$J$9:$J$56</c:f>
              <c:numCache>
                <c:formatCode>General</c:formatCode>
                <c:ptCount val="48"/>
                <c:pt idx="0">
                  <c:v>-93.3709971791857</c:v>
                </c:pt>
                <c:pt idx="1">
                  <c:v>-70.7907272078435</c:v>
                </c:pt>
                <c:pt idx="2">
                  <c:v>-48.2104572365015</c:v>
                </c:pt>
                <c:pt idx="3">
                  <c:v>-25.6301872651593</c:v>
                </c:pt>
                <c:pt idx="4">
                  <c:v>-3.04991729381732</c:v>
                </c:pt>
                <c:pt idx="5">
                  <c:v>19.5303526775248</c:v>
                </c:pt>
                <c:pt idx="6">
                  <c:v>42.1106226488669</c:v>
                </c:pt>
                <c:pt idx="7">
                  <c:v>64.690892620209</c:v>
                </c:pt>
                <c:pt idx="8">
                  <c:v>87.2711625915511</c:v>
                </c:pt>
                <c:pt idx="9">
                  <c:v>109.851432562893</c:v>
                </c:pt>
                <c:pt idx="10">
                  <c:v>132.431702534235</c:v>
                </c:pt>
                <c:pt idx="11">
                  <c:v>155.011972505577</c:v>
                </c:pt>
                <c:pt idx="12">
                  <c:v>177.592242476919</c:v>
                </c:pt>
                <c:pt idx="13">
                  <c:v>200.172512448261</c:v>
                </c:pt>
                <c:pt idx="14">
                  <c:v>222.752782419604</c:v>
                </c:pt>
                <c:pt idx="15">
                  <c:v>245.333052390946</c:v>
                </c:pt>
                <c:pt idx="16">
                  <c:v>267.913322362288</c:v>
                </c:pt>
                <c:pt idx="17">
                  <c:v>290.49359233363</c:v>
                </c:pt>
                <c:pt idx="18">
                  <c:v>313.073862304972</c:v>
                </c:pt>
                <c:pt idx="19">
                  <c:v>335.654132276314</c:v>
                </c:pt>
                <c:pt idx="20">
                  <c:v>358.234402247656</c:v>
                </c:pt>
                <c:pt idx="21">
                  <c:v>380.814672218998</c:v>
                </c:pt>
                <c:pt idx="22">
                  <c:v>403.39494219034</c:v>
                </c:pt>
                <c:pt idx="23">
                  <c:v>425.975212161682</c:v>
                </c:pt>
                <c:pt idx="24">
                  <c:v>448.555482133024</c:v>
                </c:pt>
                <c:pt idx="25">
                  <c:v>471.135752104367</c:v>
                </c:pt>
                <c:pt idx="26">
                  <c:v>493.716022075709</c:v>
                </c:pt>
                <c:pt idx="27">
                  <c:v>516.296292047051</c:v>
                </c:pt>
                <c:pt idx="28">
                  <c:v>538.876562018393</c:v>
                </c:pt>
                <c:pt idx="29">
                  <c:v>561.456831989735</c:v>
                </c:pt>
                <c:pt idx="30">
                  <c:v>584.037101961077</c:v>
                </c:pt>
                <c:pt idx="31">
                  <c:v>606.617371932419</c:v>
                </c:pt>
                <c:pt idx="32">
                  <c:v>629.197641903761</c:v>
                </c:pt>
                <c:pt idx="33">
                  <c:v>651.777911875103</c:v>
                </c:pt>
                <c:pt idx="34">
                  <c:v>674.358181846445</c:v>
                </c:pt>
                <c:pt idx="35">
                  <c:v>696.938451817787</c:v>
                </c:pt>
                <c:pt idx="36">
                  <c:v>719.518721789129</c:v>
                </c:pt>
                <c:pt idx="37">
                  <c:v>742.098991760472</c:v>
                </c:pt>
                <c:pt idx="38">
                  <c:v>764.679261731814</c:v>
                </c:pt>
                <c:pt idx="39">
                  <c:v>787.259531703156</c:v>
                </c:pt>
                <c:pt idx="40">
                  <c:v>809.839801674498</c:v>
                </c:pt>
                <c:pt idx="41">
                  <c:v>832.42007164584</c:v>
                </c:pt>
                <c:pt idx="42">
                  <c:v>855.000341617182</c:v>
                </c:pt>
                <c:pt idx="43">
                  <c:v>877.580611588524</c:v>
                </c:pt>
                <c:pt idx="44">
                  <c:v>900.160881559866</c:v>
                </c:pt>
                <c:pt idx="45">
                  <c:v>922.741151531208</c:v>
                </c:pt>
                <c:pt idx="46">
                  <c:v>945.32142150255</c:v>
                </c:pt>
                <c:pt idx="47">
                  <c:v>967.901691473893</c:v>
                </c:pt>
              </c:numCache>
            </c:numRef>
          </c:yVal>
          <c:smooth val="0"/>
        </c:ser>
        <c:axId val="85321131"/>
        <c:axId val="31556112"/>
      </c:scatterChart>
      <c:valAx>
        <c:axId val="853211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556112"/>
        <c:crosses val="autoZero"/>
        <c:crossBetween val="midCat"/>
      </c:valAx>
      <c:valAx>
        <c:axId val="31556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3211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177120</xdr:colOff>
      <xdr:row>10</xdr:row>
      <xdr:rowOff>9720</xdr:rowOff>
    </xdr:from>
    <xdr:to>
      <xdr:col>19</xdr:col>
      <xdr:colOff>242280</xdr:colOff>
      <xdr:row>29</xdr:row>
      <xdr:rowOff>162720</xdr:rowOff>
    </xdr:to>
    <xdr:graphicFrame>
      <xdr:nvGraphicFramePr>
        <xdr:cNvPr id="0" name=""/>
        <xdr:cNvGraphicFramePr/>
      </xdr:nvGraphicFramePr>
      <xdr:xfrm>
        <a:off x="11941560" y="1635120"/>
        <a:ext cx="57549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X11" activeCellId="0" sqref="X11"/>
    </sheetView>
  </sheetViews>
  <sheetFormatPr defaultRowHeight="12.8" zeroHeight="false" outlineLevelRow="0" outlineLevelCol="0"/>
  <cols>
    <col collapsed="false" customWidth="true" hidden="false" outlineLevel="0" max="1" min="1" style="0" width="8.1"/>
    <col collapsed="false" customWidth="true" hidden="false" outlineLevel="0" max="2" min="2" style="0" width="8.94"/>
    <col collapsed="false" customWidth="true" hidden="false" outlineLevel="0" max="8" min="3" style="0" width="17.27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J1" s="0" t="s">
        <v>0</v>
      </c>
      <c r="K1" s="0" t="n">
        <f aca="false">1/10</f>
        <v>0.1</v>
      </c>
    </row>
    <row r="2" customFormat="false" ht="12.8" hidden="false" customHeight="false" outlineLevel="0" collapsed="false">
      <c r="J2" s="0" t="s">
        <v>1</v>
      </c>
      <c r="K2" s="0" t="n">
        <f aca="false">COUNT(H9:H56)</f>
        <v>48</v>
      </c>
      <c r="S2" s="0" t="s">
        <v>2</v>
      </c>
      <c r="T2" s="0" t="s">
        <v>3</v>
      </c>
      <c r="W2" s="0" t="s">
        <v>4</v>
      </c>
      <c r="X2" s="0" t="s">
        <v>3</v>
      </c>
    </row>
    <row r="3" customFormat="false" ht="12.8" hidden="false" customHeight="false" outlineLevel="0" collapsed="false">
      <c r="J3" s="0" t="s">
        <v>5</v>
      </c>
      <c r="K3" s="0" t="n">
        <f aca="false">K2+1</f>
        <v>49</v>
      </c>
      <c r="T3" s="0" t="s">
        <v>6</v>
      </c>
      <c r="U3" s="0" t="n">
        <f aca="false">((K2+1)*SUMPRODUCT(B9:B56,H9:H56)-SUM(B9:B56)*SUM(H9:H56))/((K2+1)*SUMSQ(B9:B56)-POWER(SUM(B9:B56),2))</f>
        <v>225.802699713421</v>
      </c>
      <c r="X3" s="0" t="s">
        <v>7</v>
      </c>
      <c r="Y3" s="0" t="n">
        <f aca="false">(H7*(B7*D7-C6)+F7*(-K3*D7+B7*C7)+G7*(K3*C7-B6))/Y6</f>
        <v>56.1565216562218</v>
      </c>
    </row>
    <row r="4" customFormat="false" ht="12.8" hidden="false" customHeight="false" outlineLevel="0" collapsed="false">
      <c r="T4" s="0" t="s">
        <v>8</v>
      </c>
      <c r="U4" s="0" t="n">
        <f aca="false">(SUMSQ(B9:B56)*SUM(H9:H56)-SUM(B9:B56)*SUMPRODUCT(B9:B56,H9:H56))/((K2+1)*SUMSQ(B9:B56)-POWER(SUM(B9:B56),2))</f>
        <v>-319.173696892607</v>
      </c>
      <c r="X4" s="0" t="s">
        <v>8</v>
      </c>
      <c r="Y4" s="0" t="n">
        <f aca="false">(H7*(-B7*E7+D7*C7)+F7*(K3*E7-C6)+G7*(-K3*D7+C7*B7))/Y6</f>
        <v>-133.819016457482</v>
      </c>
    </row>
    <row r="5" customFormat="false" ht="12.8" hidden="false" customHeight="false" outlineLevel="0" collapsed="false">
      <c r="X5" s="0" t="s">
        <v>9</v>
      </c>
      <c r="Y5" s="0" t="n">
        <f aca="false">(H7*(C7*E7-D6)+F7*(-B7*E7+C7*D7)+G7*(B7*D7-C6))/Y6</f>
        <v>138.043407179599</v>
      </c>
    </row>
    <row r="6" customFormat="false" ht="12.8" hidden="false" customHeight="false" outlineLevel="0" collapsed="false">
      <c r="A6" s="0" t="s">
        <v>10</v>
      </c>
      <c r="B6" s="0" t="n">
        <f aca="false">POWER(B7,2)</f>
        <v>25856.64</v>
      </c>
      <c r="C6" s="0" t="n">
        <f aca="false">POWER(C7,2)</f>
        <v>397908.64</v>
      </c>
      <c r="D6" s="0" t="n">
        <f aca="false">POWER(D7,2)</f>
        <v>7454996.787456</v>
      </c>
      <c r="E6" s="0" t="n">
        <f aca="false">POWER(E7,2)</f>
        <v>157911413.144449</v>
      </c>
      <c r="F6" s="0" t="n">
        <f aca="false">POWER(F7,2)</f>
        <v>8301617495.51328</v>
      </c>
      <c r="G6" s="0" t="n">
        <f aca="false">POWER(G7,2)</f>
        <v>182652894861.22</v>
      </c>
      <c r="H6" s="0" t="n">
        <f aca="false">POWER(H7,2)</f>
        <v>427230833.212894</v>
      </c>
      <c r="X6" s="0" t="s">
        <v>11</v>
      </c>
      <c r="Y6" s="0" t="n">
        <f aca="false">K3*(C7*E7-D6)-B7*(B7*E7-C7*D7)+C7*(B7*D7-C6)</f>
        <v>1096389.68902398</v>
      </c>
    </row>
    <row r="7" customFormat="false" ht="12.8" hidden="false" customHeight="false" outlineLevel="0" collapsed="false">
      <c r="A7" s="0" t="s">
        <v>12</v>
      </c>
      <c r="B7" s="0" t="n">
        <f aca="false">SUM(B9:B56)</f>
        <v>160.8</v>
      </c>
      <c r="C7" s="0" t="n">
        <f aca="false">SUM(C9:C56)</f>
        <v>630.8</v>
      </c>
      <c r="D7" s="0" t="n">
        <f aca="false">SUM(D9:D56)</f>
        <v>2730.384</v>
      </c>
      <c r="E7" s="0" t="n">
        <f aca="false">SUM(E9:E56)</f>
        <v>12566.2808</v>
      </c>
      <c r="F7" s="0" t="n">
        <f aca="false">SUM(F9:F56)</f>
        <v>91113.2125188947</v>
      </c>
      <c r="G7" s="0" t="n">
        <f aca="false">SUM(G9:G56)</f>
        <v>427379.09970098</v>
      </c>
      <c r="H7" s="0" t="n">
        <f aca="false">SUM(H9:H56)</f>
        <v>20669.5629661803</v>
      </c>
    </row>
    <row r="8" customFormat="false" ht="12.8" hidden="false" customHeight="false" outlineLevel="0" collapsed="false">
      <c r="B8" s="0" t="s">
        <v>13</v>
      </c>
      <c r="C8" s="0" t="s">
        <v>14</v>
      </c>
      <c r="D8" s="0" t="s">
        <v>15</v>
      </c>
      <c r="E8" s="0" t="s">
        <v>16</v>
      </c>
      <c r="F8" s="0" t="s">
        <v>17</v>
      </c>
      <c r="G8" s="0" t="s">
        <v>18</v>
      </c>
      <c r="H8" s="0" t="s">
        <v>19</v>
      </c>
      <c r="I8" s="0" t="s">
        <v>20</v>
      </c>
      <c r="J8" s="0" t="s">
        <v>21</v>
      </c>
      <c r="K8" s="0" t="s">
        <v>22</v>
      </c>
      <c r="L8" s="0" t="s">
        <v>23</v>
      </c>
    </row>
    <row r="9" customFormat="false" ht="12.8" hidden="false" customHeight="false" outlineLevel="0" collapsed="false">
      <c r="B9" s="0" t="n">
        <v>1</v>
      </c>
      <c r="C9" s="0" t="n">
        <f aca="false">POWER(B9,2)</f>
        <v>1</v>
      </c>
      <c r="D9" s="0" t="n">
        <f aca="false">POWER(B9,3)</f>
        <v>1</v>
      </c>
      <c r="E9" s="0" t="n">
        <f aca="false">POWER(B9,4)</f>
        <v>1</v>
      </c>
      <c r="F9" s="0" t="n">
        <f aca="false">B9*H9</f>
        <v>-7.19601880542035</v>
      </c>
      <c r="G9" s="0" t="n">
        <f aca="false">C9*H9</f>
        <v>-7.19601880542035</v>
      </c>
      <c r="H9" s="0" t="n">
        <v>-7.19601880542035</v>
      </c>
      <c r="J9" s="0" t="n">
        <f aca="false">$U$3*B9+$U$4</f>
        <v>-93.3709971791857</v>
      </c>
      <c r="K9" s="0" t="n">
        <f aca="false">$Y$3*POWER(B9,2)+$Y$4*B9+$Y$5</f>
        <v>60.3809123783388</v>
      </c>
    </row>
    <row r="10" customFormat="false" ht="12.8" hidden="false" customHeight="false" outlineLevel="0" collapsed="false">
      <c r="B10" s="0" t="n">
        <v>1.1</v>
      </c>
      <c r="C10" s="0" t="n">
        <f aca="false">POWER(B10,2)</f>
        <v>1.21</v>
      </c>
      <c r="D10" s="0" t="n">
        <f aca="false">POWER(B10,3)</f>
        <v>1.331</v>
      </c>
      <c r="E10" s="0" t="n">
        <f aca="false">POWER(B10,4)</f>
        <v>1.4641</v>
      </c>
      <c r="F10" s="0" t="n">
        <f aca="false">B10*H10</f>
        <v>35.5466088932826</v>
      </c>
      <c r="G10" s="0" t="n">
        <f aca="false">C10*H10</f>
        <v>39.1012697826109</v>
      </c>
      <c r="H10" s="0" t="n">
        <v>32.3150989938933</v>
      </c>
      <c r="J10" s="0" t="n">
        <f aca="false">$U$3*B10+$U$4</f>
        <v>-70.7907272078435</v>
      </c>
      <c r="K10" s="0" t="n">
        <f aca="false">$Y$3*POWER(B10,2)+$Y$4*B10+$Y$5</f>
        <v>58.7918802803972</v>
      </c>
    </row>
    <row r="11" customFormat="false" ht="12.8" hidden="false" customHeight="false" outlineLevel="0" collapsed="false">
      <c r="B11" s="0" t="n">
        <v>1.2</v>
      </c>
      <c r="C11" s="0" t="n">
        <f aca="false">POWER(B11,2)</f>
        <v>1.44</v>
      </c>
      <c r="D11" s="0" t="n">
        <f aca="false">POWER(B11,3)</f>
        <v>1.728</v>
      </c>
      <c r="E11" s="0" t="n">
        <f aca="false">POWER(B11,4)</f>
        <v>2.0736</v>
      </c>
      <c r="F11" s="0" t="n">
        <f aca="false">B11*H11</f>
        <v>177.861249712867</v>
      </c>
      <c r="G11" s="0" t="n">
        <f aca="false">C11*H11</f>
        <v>213.433499655441</v>
      </c>
      <c r="H11" s="0" t="n">
        <v>148.217708094056</v>
      </c>
      <c r="J11" s="0" t="n">
        <f aca="false">$U$3*B11+$U$4</f>
        <v>-48.2104572365015</v>
      </c>
      <c r="K11" s="0" t="n">
        <f aca="false">$Y$3*POWER(B11,2)+$Y$4*B11+$Y$5</f>
        <v>58.32597861558</v>
      </c>
    </row>
    <row r="12" customFormat="false" ht="12.8" hidden="false" customHeight="false" outlineLevel="0" collapsed="false">
      <c r="B12" s="0" t="n">
        <v>1.3</v>
      </c>
      <c r="C12" s="0" t="n">
        <f aca="false">POWER(B12,2)</f>
        <v>1.69</v>
      </c>
      <c r="D12" s="0" t="n">
        <f aca="false">POWER(B12,3)</f>
        <v>2.197</v>
      </c>
      <c r="E12" s="0" t="n">
        <f aca="false">POWER(B12,4)</f>
        <v>2.8561</v>
      </c>
      <c r="F12" s="0" t="n">
        <f aca="false">B12*H12</f>
        <v>77.480963437633</v>
      </c>
      <c r="G12" s="0" t="n">
        <f aca="false">C12*H12</f>
        <v>100.725252468923</v>
      </c>
      <c r="H12" s="0" t="n">
        <v>59.6007411058715</v>
      </c>
      <c r="J12" s="0" t="n">
        <f aca="false">$U$3*B12+$U$4</f>
        <v>-25.6301872651593</v>
      </c>
      <c r="K12" s="0" t="n">
        <f aca="false">$Y$3*POWER(B12,2)+$Y$4*B12+$Y$5</f>
        <v>58.9832073838872</v>
      </c>
    </row>
    <row r="13" customFormat="false" ht="12.8" hidden="false" customHeight="false" outlineLevel="0" collapsed="false">
      <c r="B13" s="0" t="n">
        <v>1.4</v>
      </c>
      <c r="C13" s="0" t="n">
        <f aca="false">POWER(B13,2)</f>
        <v>1.96</v>
      </c>
      <c r="D13" s="0" t="n">
        <f aca="false">POWER(B13,3)</f>
        <v>2.744</v>
      </c>
      <c r="E13" s="0" t="n">
        <f aca="false">POWER(B13,4)</f>
        <v>3.8416</v>
      </c>
      <c r="F13" s="0" t="n">
        <f aca="false">B13*H13</f>
        <v>188.027596290206</v>
      </c>
      <c r="G13" s="0" t="n">
        <f aca="false">C13*H13</f>
        <v>263.238634806289</v>
      </c>
      <c r="H13" s="0" t="n">
        <v>134.305425921576</v>
      </c>
      <c r="J13" s="0" t="n">
        <f aca="false">$U$3*B13+$U$4</f>
        <v>-3.04991729381732</v>
      </c>
      <c r="K13" s="0" t="n">
        <f aca="false">$Y$3*POWER(B13,2)+$Y$4*B13+$Y$5</f>
        <v>60.7635665853189</v>
      </c>
    </row>
    <row r="14" customFormat="false" ht="12.8" hidden="false" customHeight="false" outlineLevel="0" collapsed="false">
      <c r="B14" s="0" t="n">
        <v>1.5</v>
      </c>
      <c r="C14" s="0" t="n">
        <f aca="false">POWER(B14,2)</f>
        <v>2.25</v>
      </c>
      <c r="D14" s="0" t="n">
        <f aca="false">POWER(B14,3)</f>
        <v>3.375</v>
      </c>
      <c r="E14" s="0" t="n">
        <f aca="false">POWER(B14,4)</f>
        <v>5.0625</v>
      </c>
      <c r="F14" s="0" t="n">
        <f aca="false">B14*H14</f>
        <v>139.32188762988</v>
      </c>
      <c r="G14" s="0" t="n">
        <f aca="false">C14*H14</f>
        <v>208.98283144482</v>
      </c>
      <c r="H14" s="0" t="n">
        <v>92.88125841992</v>
      </c>
      <c r="J14" s="0" t="n">
        <f aca="false">$U$3*B14+$U$4</f>
        <v>19.5303526775248</v>
      </c>
      <c r="K14" s="0" t="n">
        <f aca="false">$Y$3*POWER(B14,2)+$Y$4*B14+$Y$5</f>
        <v>63.667056219875</v>
      </c>
    </row>
    <row r="15" customFormat="false" ht="12.8" hidden="false" customHeight="false" outlineLevel="0" collapsed="false">
      <c r="B15" s="0" t="n">
        <v>1.6</v>
      </c>
      <c r="C15" s="0" t="n">
        <f aca="false">POWER(B15,2)</f>
        <v>2.56</v>
      </c>
      <c r="D15" s="0" t="n">
        <f aca="false">POWER(B15,3)</f>
        <v>4.096</v>
      </c>
      <c r="E15" s="0" t="n">
        <f aca="false">POWER(B15,4)</f>
        <v>6.5536</v>
      </c>
      <c r="F15" s="0" t="n">
        <f aca="false">B15*H15</f>
        <v>227.078902533821</v>
      </c>
      <c r="G15" s="0" t="n">
        <f aca="false">C15*H15</f>
        <v>363.326244054113</v>
      </c>
      <c r="H15" s="0" t="n">
        <v>141.924314083638</v>
      </c>
      <c r="J15" s="0" t="n">
        <f aca="false">$U$3*B15+$U$4</f>
        <v>42.1106226488669</v>
      </c>
      <c r="K15" s="0" t="n">
        <f aca="false">$Y$3*POWER(B15,2)+$Y$4*B15+$Y$5</f>
        <v>67.6936762875556</v>
      </c>
    </row>
    <row r="16" customFormat="false" ht="12.8" hidden="false" customHeight="false" outlineLevel="0" collapsed="false">
      <c r="B16" s="0" t="n">
        <v>1.7</v>
      </c>
      <c r="C16" s="0" t="n">
        <f aca="false">POWER(B16,2)</f>
        <v>2.89</v>
      </c>
      <c r="D16" s="0" t="n">
        <f aca="false">POWER(B16,3)</f>
        <v>4.913</v>
      </c>
      <c r="E16" s="0" t="n">
        <f aca="false">POWER(B16,4)</f>
        <v>8.3521</v>
      </c>
      <c r="F16" s="0" t="n">
        <f aca="false">B16*H16</f>
        <v>139.414795337664</v>
      </c>
      <c r="G16" s="0" t="n">
        <f aca="false">C16*H16</f>
        <v>237.005152074029</v>
      </c>
      <c r="H16" s="0" t="n">
        <v>82.0087031398024</v>
      </c>
      <c r="J16" s="0" t="n">
        <f aca="false">$U$3*B16+$U$4</f>
        <v>64.690892620209</v>
      </c>
      <c r="K16" s="0" t="n">
        <f aca="false">$Y$3*POWER(B16,2)+$Y$4*B16+$Y$5</f>
        <v>72.8434267883605</v>
      </c>
    </row>
    <row r="17" customFormat="false" ht="12.8" hidden="false" customHeight="false" outlineLevel="0" collapsed="false">
      <c r="B17" s="0" t="n">
        <v>1.8</v>
      </c>
      <c r="C17" s="0" t="n">
        <f aca="false">POWER(B17,2)</f>
        <v>3.24</v>
      </c>
      <c r="D17" s="0" t="n">
        <f aca="false">POWER(B17,3)</f>
        <v>5.832</v>
      </c>
      <c r="E17" s="0" t="n">
        <f aca="false">POWER(B17,4)</f>
        <v>10.4976</v>
      </c>
      <c r="F17" s="0" t="n">
        <f aca="false">B17*H17</f>
        <v>277.628674450658</v>
      </c>
      <c r="G17" s="0" t="n">
        <f aca="false">C17*H17</f>
        <v>499.731614011185</v>
      </c>
      <c r="H17" s="0" t="n">
        <v>154.238152472588</v>
      </c>
      <c r="J17" s="0" t="n">
        <f aca="false">$U$3*B17+$U$4</f>
        <v>87.2711625915511</v>
      </c>
      <c r="K17" s="0" t="n">
        <f aca="false">$Y$3*POWER(B17,2)+$Y$4*B17+$Y$5</f>
        <v>79.11630772229</v>
      </c>
    </row>
    <row r="18" customFormat="false" ht="12.8" hidden="false" customHeight="false" outlineLevel="0" collapsed="false">
      <c r="B18" s="0" t="n">
        <v>1.9</v>
      </c>
      <c r="C18" s="0" t="n">
        <f aca="false">POWER(B18,2)</f>
        <v>3.61</v>
      </c>
      <c r="D18" s="0" t="n">
        <f aca="false">POWER(B18,3)</f>
        <v>6.859</v>
      </c>
      <c r="E18" s="0" t="n">
        <f aca="false">POWER(B18,4)</f>
        <v>13.0321</v>
      </c>
      <c r="F18" s="0" t="n">
        <f aca="false">B18*H18</f>
        <v>379.237546571604</v>
      </c>
      <c r="G18" s="0" t="n">
        <f aca="false">C18*H18</f>
        <v>720.551338486048</v>
      </c>
      <c r="H18" s="0" t="n">
        <v>199.598708721897</v>
      </c>
      <c r="J18" s="0" t="n">
        <f aca="false">$U$3*B18+$U$4</f>
        <v>109.851432562893</v>
      </c>
      <c r="K18" s="0" t="n">
        <f aca="false">$Y$3*POWER(B18,2)+$Y$4*B18+$Y$5</f>
        <v>86.5123190893438</v>
      </c>
    </row>
    <row r="19" customFormat="false" ht="12.8" hidden="false" customHeight="false" outlineLevel="0" collapsed="false">
      <c r="B19" s="0" t="n">
        <v>2</v>
      </c>
      <c r="C19" s="0" t="n">
        <f aca="false">POWER(B19,2)</f>
        <v>4</v>
      </c>
      <c r="D19" s="0" t="n">
        <f aca="false">POWER(B19,3)</f>
        <v>8</v>
      </c>
      <c r="E19" s="0" t="n">
        <f aca="false">POWER(B19,4)</f>
        <v>16</v>
      </c>
      <c r="F19" s="0" t="n">
        <f aca="false">B19*H19</f>
        <v>27.5813518187028</v>
      </c>
      <c r="G19" s="0" t="n">
        <f aca="false">C19*H19</f>
        <v>55.1627036374056</v>
      </c>
      <c r="H19" s="0" t="n">
        <v>13.7906759093514</v>
      </c>
      <c r="J19" s="0" t="n">
        <f aca="false">$U$3*B19+$U$4</f>
        <v>132.431702534235</v>
      </c>
      <c r="K19" s="0" t="n">
        <f aca="false">$Y$3*POWER(B19,2)+$Y$4*B19+$Y$5</f>
        <v>95.0314608895221</v>
      </c>
    </row>
    <row r="20" customFormat="false" ht="12.8" hidden="false" customHeight="false" outlineLevel="0" collapsed="false">
      <c r="B20" s="0" t="n">
        <v>2.1</v>
      </c>
      <c r="C20" s="0" t="n">
        <f aca="false">POWER(B20,2)</f>
        <v>4.41</v>
      </c>
      <c r="D20" s="0" t="n">
        <f aca="false">POWER(B20,3)</f>
        <v>9.261</v>
      </c>
      <c r="E20" s="0" t="n">
        <f aca="false">POWER(B20,4)</f>
        <v>19.4481</v>
      </c>
      <c r="F20" s="0" t="n">
        <f aca="false">B20*H20</f>
        <v>235.456269237977</v>
      </c>
      <c r="G20" s="0" t="n">
        <f aca="false">C20*H20</f>
        <v>494.458165399751</v>
      </c>
      <c r="H20" s="0" t="n">
        <v>112.122032970465</v>
      </c>
      <c r="J20" s="0" t="n">
        <f aca="false">$U$3*B20+$U$4</f>
        <v>155.011972505577</v>
      </c>
      <c r="K20" s="0" t="n">
        <f aca="false">$Y$3*POWER(B20,2)+$Y$4*B20+$Y$5</f>
        <v>104.673733122825</v>
      </c>
    </row>
    <row r="21" customFormat="false" ht="12.8" hidden="false" customHeight="false" outlineLevel="0" collapsed="false">
      <c r="B21" s="0" t="n">
        <v>2.2</v>
      </c>
      <c r="C21" s="0" t="n">
        <f aca="false">POWER(B21,2)</f>
        <v>4.84</v>
      </c>
      <c r="D21" s="0" t="n">
        <f aca="false">POWER(B21,3)</f>
        <v>10.648</v>
      </c>
      <c r="E21" s="0" t="n">
        <f aca="false">POWER(B21,4)</f>
        <v>23.4256</v>
      </c>
      <c r="F21" s="0" t="n">
        <f aca="false">B21*H21</f>
        <v>226.713467066944</v>
      </c>
      <c r="G21" s="0" t="n">
        <f aca="false">C21*H21</f>
        <v>498.769627547277</v>
      </c>
      <c r="H21" s="0" t="n">
        <v>103.05157593952</v>
      </c>
      <c r="J21" s="0" t="n">
        <f aca="false">$U$3*B21+$U$4</f>
        <v>177.592242476919</v>
      </c>
      <c r="K21" s="0" t="n">
        <f aca="false">$Y$3*POWER(B21,2)+$Y$4*B21+$Y$5</f>
        <v>115.439135789252</v>
      </c>
    </row>
    <row r="22" customFormat="false" ht="12.8" hidden="false" customHeight="false" outlineLevel="0" collapsed="false">
      <c r="B22" s="0" t="n">
        <v>2.3</v>
      </c>
      <c r="C22" s="0" t="n">
        <f aca="false">POWER(B22,2)</f>
        <v>5.29</v>
      </c>
      <c r="D22" s="0" t="n">
        <f aca="false">POWER(B22,3)</f>
        <v>12.167</v>
      </c>
      <c r="E22" s="0" t="n">
        <f aca="false">POWER(B22,4)</f>
        <v>27.9841</v>
      </c>
      <c r="F22" s="0" t="n">
        <f aca="false">B22*H22</f>
        <v>277.239541366157</v>
      </c>
      <c r="G22" s="0" t="n">
        <f aca="false">C22*H22</f>
        <v>637.650945142161</v>
      </c>
      <c r="H22" s="0" t="n">
        <v>120.538931028764</v>
      </c>
      <c r="J22" s="0" t="n">
        <f aca="false">$U$3*B22+$U$4</f>
        <v>200.172512448261</v>
      </c>
      <c r="K22" s="0" t="n">
        <f aca="false">$Y$3*POWER(B22,2)+$Y$4*B22+$Y$5</f>
        <v>127.327668888804</v>
      </c>
    </row>
    <row r="23" customFormat="false" ht="12.8" hidden="false" customHeight="false" outlineLevel="0" collapsed="false">
      <c r="B23" s="0" t="n">
        <v>2.4</v>
      </c>
      <c r="C23" s="0" t="n">
        <f aca="false">POWER(B23,2)</f>
        <v>5.76</v>
      </c>
      <c r="D23" s="0" t="n">
        <f aca="false">POWER(B23,3)</f>
        <v>13.824</v>
      </c>
      <c r="E23" s="0" t="n">
        <f aca="false">POWER(B23,4)</f>
        <v>33.1776</v>
      </c>
      <c r="F23" s="0" t="n">
        <f aca="false">B23*H23</f>
        <v>372.432608928787</v>
      </c>
      <c r="G23" s="0" t="n">
        <f aca="false">C23*H23</f>
        <v>893.838261429089</v>
      </c>
      <c r="H23" s="0" t="n">
        <v>155.180253720328</v>
      </c>
      <c r="J23" s="0" t="n">
        <f aca="false">$U$3*B23+$U$4</f>
        <v>222.752782419604</v>
      </c>
      <c r="K23" s="0" t="n">
        <f aca="false">$Y$3*POWER(B23,2)+$Y$4*B23+$Y$5</f>
        <v>140.33933242148</v>
      </c>
    </row>
    <row r="24" customFormat="false" ht="12.8" hidden="false" customHeight="false" outlineLevel="0" collapsed="false">
      <c r="B24" s="0" t="n">
        <v>2.5</v>
      </c>
      <c r="C24" s="0" t="n">
        <f aca="false">POWER(B24,2)</f>
        <v>6.25</v>
      </c>
      <c r="D24" s="0" t="n">
        <f aca="false">POWER(B24,3)</f>
        <v>15.625</v>
      </c>
      <c r="E24" s="0" t="n">
        <f aca="false">POWER(B24,4)</f>
        <v>39.0625</v>
      </c>
      <c r="F24" s="0" t="n">
        <f aca="false">B24*H24</f>
        <v>440.376890778198</v>
      </c>
      <c r="G24" s="0" t="n">
        <f aca="false">C24*H24</f>
        <v>1100.94222694549</v>
      </c>
      <c r="H24" s="0" t="n">
        <v>176.150756311279</v>
      </c>
      <c r="J24" s="0" t="n">
        <f aca="false">$U$3*B24+$U$4</f>
        <v>245.333052390946</v>
      </c>
      <c r="K24" s="0" t="n">
        <f aca="false">$Y$3*POWER(B24,2)+$Y$4*B24+$Y$5</f>
        <v>154.47412638728</v>
      </c>
    </row>
    <row r="25" customFormat="false" ht="12.8" hidden="false" customHeight="false" outlineLevel="0" collapsed="false">
      <c r="B25" s="0" t="n">
        <v>2.6</v>
      </c>
      <c r="C25" s="0" t="n">
        <f aca="false">POWER(B25,2)</f>
        <v>6.76</v>
      </c>
      <c r="D25" s="0" t="n">
        <f aca="false">POWER(B25,3)</f>
        <v>17.576</v>
      </c>
      <c r="E25" s="0" t="n">
        <f aca="false">POWER(B25,4)</f>
        <v>45.6976</v>
      </c>
      <c r="F25" s="0" t="n">
        <f aca="false">B25*H25</f>
        <v>515.517438245722</v>
      </c>
      <c r="G25" s="0" t="n">
        <f aca="false">C25*H25</f>
        <v>1340.34533943888</v>
      </c>
      <c r="H25" s="0" t="n">
        <v>198.275937786816</v>
      </c>
      <c r="J25" s="0" t="n">
        <f aca="false">$U$3*B25+$U$4</f>
        <v>267.913322362288</v>
      </c>
      <c r="K25" s="0" t="n">
        <f aca="false">$Y$3*POWER(B25,2)+$Y$4*B25+$Y$5</f>
        <v>169.732050786205</v>
      </c>
    </row>
    <row r="26" customFormat="false" ht="12.8" hidden="false" customHeight="false" outlineLevel="0" collapsed="false">
      <c r="B26" s="0" t="n">
        <v>2.7</v>
      </c>
      <c r="C26" s="0" t="n">
        <f aca="false">POWER(B26,2)</f>
        <v>7.29</v>
      </c>
      <c r="D26" s="0" t="n">
        <f aca="false">POWER(B26,3)</f>
        <v>19.683</v>
      </c>
      <c r="E26" s="0" t="n">
        <f aca="false">POWER(B26,4)</f>
        <v>53.1441</v>
      </c>
      <c r="F26" s="0" t="n">
        <f aca="false">B26*H26</f>
        <v>598.953160206105</v>
      </c>
      <c r="G26" s="0" t="n">
        <f aca="false">C26*H26</f>
        <v>1617.17353255648</v>
      </c>
      <c r="H26" s="0" t="n">
        <v>221.834503780039</v>
      </c>
      <c r="J26" s="0" t="n">
        <f aca="false">$U$3*B26+$U$4</f>
        <v>290.49359233363</v>
      </c>
      <c r="K26" s="0" t="n">
        <f aca="false">$Y$3*POWER(B26,2)+$Y$4*B26+$Y$5</f>
        <v>186.113105618254</v>
      </c>
    </row>
    <row r="27" customFormat="false" ht="12.8" hidden="false" customHeight="false" outlineLevel="0" collapsed="false">
      <c r="B27" s="0" t="n">
        <v>2.8</v>
      </c>
      <c r="C27" s="0" t="n">
        <f aca="false">POWER(B27,2)</f>
        <v>7.84</v>
      </c>
      <c r="D27" s="0" t="n">
        <f aca="false">POWER(B27,3)</f>
        <v>21.952</v>
      </c>
      <c r="E27" s="0" t="n">
        <f aca="false">POWER(B27,4)</f>
        <v>61.4656</v>
      </c>
      <c r="F27" s="0" t="n">
        <f aca="false">B27*H27</f>
        <v>433.07530453115</v>
      </c>
      <c r="G27" s="0" t="n">
        <f aca="false">C27*H27</f>
        <v>1212.61085268722</v>
      </c>
      <c r="H27" s="0" t="n">
        <v>154.669751618268</v>
      </c>
      <c r="J27" s="0" t="n">
        <f aca="false">$U$3*B27+$U$4</f>
        <v>313.073862304972</v>
      </c>
      <c r="K27" s="0" t="n">
        <f aca="false">$Y$3*POWER(B27,2)+$Y$4*B27+$Y$5</f>
        <v>203.617290883428</v>
      </c>
    </row>
    <row r="28" customFormat="false" ht="12.8" hidden="false" customHeight="false" outlineLevel="0" collapsed="false">
      <c r="B28" s="0" t="n">
        <v>2.9</v>
      </c>
      <c r="C28" s="0" t="n">
        <f aca="false">POWER(B28,2)</f>
        <v>8.41</v>
      </c>
      <c r="D28" s="0" t="n">
        <f aca="false">POWER(B28,3)</f>
        <v>24.389</v>
      </c>
      <c r="E28" s="0" t="n">
        <f aca="false">POWER(B28,4)</f>
        <v>70.7281</v>
      </c>
      <c r="F28" s="0" t="n">
        <f aca="false">B28*H28</f>
        <v>665.870004386989</v>
      </c>
      <c r="G28" s="0" t="n">
        <f aca="false">C28*H28</f>
        <v>1931.02301272227</v>
      </c>
      <c r="H28" s="0" t="n">
        <v>229.610346340341</v>
      </c>
      <c r="J28" s="0" t="n">
        <f aca="false">$U$3*B28+$U$4</f>
        <v>335.654132276314</v>
      </c>
      <c r="K28" s="0" t="n">
        <f aca="false">$Y$3*POWER(B28,2)+$Y$4*B28+$Y$5</f>
        <v>222.244606581726</v>
      </c>
    </row>
    <row r="29" customFormat="false" ht="12.8" hidden="false" customHeight="false" outlineLevel="0" collapsed="false">
      <c r="B29" s="0" t="n">
        <v>3</v>
      </c>
      <c r="C29" s="0" t="n">
        <f aca="false">POWER(B29,2)</f>
        <v>9</v>
      </c>
      <c r="D29" s="0" t="n">
        <f aca="false">POWER(B29,3)</f>
        <v>27</v>
      </c>
      <c r="E29" s="0" t="n">
        <f aca="false">POWER(B29,4)</f>
        <v>81</v>
      </c>
      <c r="F29" s="0" t="n">
        <f aca="false">B29*H29</f>
        <v>793.716945558492</v>
      </c>
      <c r="G29" s="0" t="n">
        <f aca="false">C29*H29</f>
        <v>2381.15083667548</v>
      </c>
      <c r="H29" s="0" t="n">
        <v>264.572315186164</v>
      </c>
      <c r="J29" s="0" t="n">
        <f aca="false">$U$3*B29+$U$4</f>
        <v>358.234402247656</v>
      </c>
      <c r="K29" s="0" t="n">
        <f aca="false">$Y$3*POWER(B29,2)+$Y$4*B29+$Y$5</f>
        <v>241.995052713149</v>
      </c>
    </row>
    <row r="30" customFormat="false" ht="12.8" hidden="false" customHeight="false" outlineLevel="0" collapsed="false">
      <c r="B30" s="0" t="n">
        <v>3.1</v>
      </c>
      <c r="C30" s="0" t="n">
        <f aca="false">POWER(B30,2)</f>
        <v>9.61</v>
      </c>
      <c r="D30" s="0" t="n">
        <f aca="false">POWER(B30,3)</f>
        <v>29.791</v>
      </c>
      <c r="E30" s="0" t="n">
        <f aca="false">POWER(B30,4)</f>
        <v>92.3521</v>
      </c>
      <c r="F30" s="0" t="n">
        <f aca="false">B30*H30</f>
        <v>694.467949714274</v>
      </c>
      <c r="G30" s="0" t="n">
        <f aca="false">C30*H30</f>
        <v>2152.85064411425</v>
      </c>
      <c r="H30" s="0" t="n">
        <v>224.021919262669</v>
      </c>
      <c r="J30" s="0" t="n">
        <f aca="false">$U$3*B30+$U$4</f>
        <v>380.814672218998</v>
      </c>
      <c r="K30" s="0" t="n">
        <f aca="false">$Y$3*POWER(B30,2)+$Y$4*B30+$Y$5</f>
        <v>262.868629277696</v>
      </c>
    </row>
    <row r="31" customFormat="false" ht="12.8" hidden="false" customHeight="false" outlineLevel="0" collapsed="false">
      <c r="B31" s="0" t="n">
        <v>3.2</v>
      </c>
      <c r="C31" s="0" t="n">
        <f aca="false">POWER(B31,2)</f>
        <v>10.24</v>
      </c>
      <c r="D31" s="0" t="n">
        <f aca="false">POWER(B31,3)</f>
        <v>32.768</v>
      </c>
      <c r="E31" s="0" t="n">
        <f aca="false">POWER(B31,4)</f>
        <v>104.8576</v>
      </c>
      <c r="F31" s="0" t="n">
        <f aca="false">B31*H31</f>
        <v>1073.95665280856</v>
      </c>
      <c r="G31" s="0" t="n">
        <f aca="false">C31*H31</f>
        <v>3436.6612889874</v>
      </c>
      <c r="H31" s="0" t="n">
        <v>335.611454002676</v>
      </c>
      <c r="J31" s="0" t="n">
        <f aca="false">$U$3*B31+$U$4</f>
        <v>403.39494219034</v>
      </c>
      <c r="K31" s="0" t="n">
        <f aca="false">$Y$3*POWER(B31,2)+$Y$4*B31+$Y$5</f>
        <v>284.865336275368</v>
      </c>
    </row>
    <row r="32" customFormat="false" ht="12.8" hidden="false" customHeight="false" outlineLevel="0" collapsed="false">
      <c r="B32" s="0" t="n">
        <v>3.3</v>
      </c>
      <c r="C32" s="0" t="n">
        <f aca="false">POWER(B32,2)</f>
        <v>10.89</v>
      </c>
      <c r="D32" s="0" t="n">
        <f aca="false">POWER(B32,3)</f>
        <v>35.937</v>
      </c>
      <c r="E32" s="0" t="n">
        <f aca="false">POWER(B32,4)</f>
        <v>118.5921</v>
      </c>
      <c r="F32" s="0" t="n">
        <f aca="false">B32*H32</f>
        <v>1132.13338346802</v>
      </c>
      <c r="G32" s="0" t="n">
        <f aca="false">C32*H32</f>
        <v>3736.04016544445</v>
      </c>
      <c r="H32" s="0" t="n">
        <v>343.070722263035</v>
      </c>
      <c r="J32" s="0" t="n">
        <f aca="false">$U$3*B32+$U$4</f>
        <v>425.975212161682</v>
      </c>
      <c r="K32" s="0" t="n">
        <f aca="false">$Y$3*POWER(B32,2)+$Y$4*B32+$Y$5</f>
        <v>307.985173706164</v>
      </c>
    </row>
    <row r="33" customFormat="false" ht="12.8" hidden="false" customHeight="false" outlineLevel="0" collapsed="false">
      <c r="B33" s="0" t="n">
        <v>3.4</v>
      </c>
      <c r="C33" s="0" t="n">
        <f aca="false">POWER(B33,2)</f>
        <v>11.56</v>
      </c>
      <c r="D33" s="0" t="n">
        <f aca="false">POWER(B33,3)</f>
        <v>39.304</v>
      </c>
      <c r="E33" s="0" t="n">
        <f aca="false">POWER(B33,4)</f>
        <v>133.6336</v>
      </c>
      <c r="F33" s="0" t="n">
        <f aca="false">B33*H33</f>
        <v>1235.86556307935</v>
      </c>
      <c r="G33" s="0" t="n">
        <f aca="false">C33*H33</f>
        <v>4201.9429144698</v>
      </c>
      <c r="H33" s="0" t="n">
        <v>363.489871493927</v>
      </c>
      <c r="J33" s="0" t="n">
        <f aca="false">$U$3*B33+$U$4</f>
        <v>448.555482133024</v>
      </c>
      <c r="K33" s="0" t="n">
        <f aca="false">$Y$3*POWER(B33,2)+$Y$4*B33+$Y$5</f>
        <v>332.228141570084</v>
      </c>
    </row>
    <row r="34" customFormat="false" ht="12.8" hidden="false" customHeight="false" outlineLevel="0" collapsed="false">
      <c r="B34" s="0" t="n">
        <v>3.5</v>
      </c>
      <c r="C34" s="0" t="n">
        <f aca="false">POWER(B34,2)</f>
        <v>12.25</v>
      </c>
      <c r="D34" s="0" t="n">
        <f aca="false">POWER(B34,3)</f>
        <v>42.875</v>
      </c>
      <c r="E34" s="0" t="n">
        <f aca="false">POWER(B34,4)</f>
        <v>150.0625</v>
      </c>
      <c r="F34" s="0" t="n">
        <f aca="false">B34*H34</f>
        <v>1208.86426009053</v>
      </c>
      <c r="G34" s="0" t="n">
        <f aca="false">C34*H34</f>
        <v>4231.02491031684</v>
      </c>
      <c r="H34" s="0" t="n">
        <v>345.389788597293</v>
      </c>
      <c r="J34" s="0" t="n">
        <f aca="false">$U$3*B34+$U$4</f>
        <v>471.135752104367</v>
      </c>
      <c r="K34" s="0" t="n">
        <f aca="false">$Y$3*POWER(B34,2)+$Y$4*B34+$Y$5</f>
        <v>357.594239867129</v>
      </c>
    </row>
    <row r="35" customFormat="false" ht="12.8" hidden="false" customHeight="false" outlineLevel="0" collapsed="false">
      <c r="B35" s="0" t="n">
        <v>3.6</v>
      </c>
      <c r="C35" s="0" t="n">
        <f aca="false">POWER(B35,2)</f>
        <v>12.96</v>
      </c>
      <c r="D35" s="0" t="n">
        <f aca="false">POWER(B35,3)</f>
        <v>46.656</v>
      </c>
      <c r="E35" s="0" t="n">
        <f aca="false">POWER(B35,4)</f>
        <v>167.9616</v>
      </c>
      <c r="F35" s="0" t="n">
        <f aca="false">B35*H35</f>
        <v>1363.71642037008</v>
      </c>
      <c r="G35" s="0" t="n">
        <f aca="false">C35*H35</f>
        <v>4909.37911333229</v>
      </c>
      <c r="H35" s="0" t="n">
        <v>378.810116769467</v>
      </c>
      <c r="J35" s="0" t="n">
        <f aca="false">$U$3*B35+$U$4</f>
        <v>493.716022075709</v>
      </c>
      <c r="K35" s="0" t="n">
        <f aca="false">$Y$3*POWER(B35,2)+$Y$4*B35+$Y$5</f>
        <v>384.083468597298</v>
      </c>
    </row>
    <row r="36" customFormat="false" ht="12.8" hidden="false" customHeight="false" outlineLevel="0" collapsed="false">
      <c r="B36" s="0" t="n">
        <v>3.7</v>
      </c>
      <c r="C36" s="0" t="n">
        <f aca="false">POWER(B36,2)</f>
        <v>13.69</v>
      </c>
      <c r="D36" s="0" t="n">
        <f aca="false">POWER(B36,3)</f>
        <v>50.653</v>
      </c>
      <c r="E36" s="0" t="n">
        <f aca="false">POWER(B36,4)</f>
        <v>187.4161</v>
      </c>
      <c r="F36" s="0" t="n">
        <f aca="false">B36*H36</f>
        <v>1271.03972175853</v>
      </c>
      <c r="G36" s="0" t="n">
        <f aca="false">C36*H36</f>
        <v>4702.84697050656</v>
      </c>
      <c r="H36" s="0" t="n">
        <v>343.524249123927</v>
      </c>
      <c r="J36" s="0" t="n">
        <f aca="false">$U$3*B36+$U$4</f>
        <v>516.296292047051</v>
      </c>
      <c r="K36" s="0" t="n">
        <f aca="false">$Y$3*POWER(B36,2)+$Y$4*B36+$Y$5</f>
        <v>411.695827760592</v>
      </c>
    </row>
    <row r="37" customFormat="false" ht="12.8" hidden="false" customHeight="false" outlineLevel="0" collapsed="false">
      <c r="B37" s="0" t="n">
        <v>3.8</v>
      </c>
      <c r="C37" s="0" t="n">
        <f aca="false">POWER(B37,2)</f>
        <v>14.44</v>
      </c>
      <c r="D37" s="0" t="n">
        <f aca="false">POWER(B37,3)</f>
        <v>54.872</v>
      </c>
      <c r="E37" s="0" t="n">
        <f aca="false">POWER(B37,4)</f>
        <v>208.5136</v>
      </c>
      <c r="F37" s="0" t="n">
        <f aca="false">B37*H37</f>
        <v>1421.81766656827</v>
      </c>
      <c r="G37" s="0" t="n">
        <f aca="false">C37*H37</f>
        <v>5402.90713295944</v>
      </c>
      <c r="H37" s="0" t="n">
        <v>374.162543833756</v>
      </c>
      <c r="J37" s="0" t="n">
        <f aca="false">$U$3*B37+$U$4</f>
        <v>538.876562018393</v>
      </c>
      <c r="K37" s="0" t="n">
        <f aca="false">$Y$3*POWER(B37,2)+$Y$4*B37+$Y$5</f>
        <v>440.43131735701</v>
      </c>
    </row>
    <row r="38" customFormat="false" ht="12.8" hidden="false" customHeight="false" outlineLevel="0" collapsed="false">
      <c r="B38" s="0" t="n">
        <v>3.9</v>
      </c>
      <c r="C38" s="0" t="n">
        <f aca="false">POWER(B38,2)</f>
        <v>15.21</v>
      </c>
      <c r="D38" s="0" t="n">
        <f aca="false">POWER(B38,3)</f>
        <v>59.319</v>
      </c>
      <c r="E38" s="0" t="n">
        <f aca="false">POWER(B38,4)</f>
        <v>231.3441</v>
      </c>
      <c r="F38" s="0" t="n">
        <f aca="false">B38*H38</f>
        <v>1799.06292869596</v>
      </c>
      <c r="G38" s="0" t="n">
        <f aca="false">C38*H38</f>
        <v>7016.34542191423</v>
      </c>
      <c r="H38" s="0" t="n">
        <v>461.298186845117</v>
      </c>
      <c r="J38" s="0" t="n">
        <f aca="false">$U$3*B38+$U$4</f>
        <v>561.456831989735</v>
      </c>
      <c r="K38" s="0" t="n">
        <f aca="false">$Y$3*POWER(B38,2)+$Y$4*B38+$Y$5</f>
        <v>470.289937386553</v>
      </c>
    </row>
    <row r="39" customFormat="false" ht="12.8" hidden="false" customHeight="false" outlineLevel="0" collapsed="false">
      <c r="B39" s="0" t="n">
        <v>4</v>
      </c>
      <c r="C39" s="0" t="n">
        <f aca="false">POWER(B39,2)</f>
        <v>16</v>
      </c>
      <c r="D39" s="0" t="n">
        <f aca="false">POWER(B39,3)</f>
        <v>64</v>
      </c>
      <c r="E39" s="0" t="n">
        <f aca="false">POWER(B39,4)</f>
        <v>256</v>
      </c>
      <c r="F39" s="0" t="n">
        <f aca="false">B39*H39</f>
        <v>1756.19667494747</v>
      </c>
      <c r="G39" s="0" t="n">
        <f aca="false">C39*H39</f>
        <v>7024.78669978989</v>
      </c>
      <c r="H39" s="0" t="n">
        <v>439.049168736868</v>
      </c>
      <c r="J39" s="0" t="n">
        <f aca="false">$U$3*B39+$U$4</f>
        <v>584.037101961077</v>
      </c>
      <c r="K39" s="0" t="n">
        <f aca="false">$Y$3*POWER(B39,2)+$Y$4*B39+$Y$5</f>
        <v>501.27168784922</v>
      </c>
    </row>
    <row r="40" customFormat="false" ht="12.8" hidden="false" customHeight="false" outlineLevel="0" collapsed="false">
      <c r="B40" s="0" t="n">
        <v>4.1</v>
      </c>
      <c r="C40" s="0" t="n">
        <f aca="false">POWER(B40,2)</f>
        <v>16.81</v>
      </c>
      <c r="D40" s="0" t="n">
        <f aca="false">POWER(B40,3)</f>
        <v>68.921</v>
      </c>
      <c r="E40" s="0" t="n">
        <f aca="false">POWER(B40,4)</f>
        <v>282.5761</v>
      </c>
      <c r="F40" s="0" t="n">
        <f aca="false">B40*H40</f>
        <v>2088.18881705314</v>
      </c>
      <c r="G40" s="0" t="n">
        <f aca="false">C40*H40</f>
        <v>8561.57414991785</v>
      </c>
      <c r="H40" s="0" t="n">
        <v>509.314345622716</v>
      </c>
      <c r="J40" s="0" t="n">
        <f aca="false">$U$3*B40+$U$4</f>
        <v>606.617371932419</v>
      </c>
      <c r="K40" s="0" t="n">
        <f aca="false">$Y$3*POWER(B40,2)+$Y$4*B40+$Y$5</f>
        <v>533.376568745011</v>
      </c>
    </row>
    <row r="41" customFormat="false" ht="12.8" hidden="false" customHeight="false" outlineLevel="0" collapsed="false">
      <c r="B41" s="0" t="n">
        <v>4.2</v>
      </c>
      <c r="C41" s="0" t="n">
        <f aca="false">POWER(B41,2)</f>
        <v>17.64</v>
      </c>
      <c r="D41" s="0" t="n">
        <f aca="false">POWER(B41,3)</f>
        <v>74.088</v>
      </c>
      <c r="E41" s="0" t="n">
        <f aca="false">POWER(B41,4)</f>
        <v>311.1696</v>
      </c>
      <c r="F41" s="0" t="n">
        <f aca="false">B41*H41</f>
        <v>2370.49601184557</v>
      </c>
      <c r="G41" s="0" t="n">
        <f aca="false">C41*H41</f>
        <v>9956.08324975141</v>
      </c>
      <c r="H41" s="0" t="n">
        <v>564.403812344184</v>
      </c>
      <c r="J41" s="0" t="n">
        <f aca="false">$U$3*B41+$U$4</f>
        <v>629.197641903761</v>
      </c>
      <c r="K41" s="0" t="n">
        <f aca="false">$Y$3*POWER(B41,2)+$Y$4*B41+$Y$5</f>
        <v>566.604580073927</v>
      </c>
    </row>
    <row r="42" customFormat="false" ht="12.8" hidden="false" customHeight="false" outlineLevel="0" collapsed="false">
      <c r="B42" s="0" t="n">
        <v>4.3</v>
      </c>
      <c r="C42" s="0" t="n">
        <f aca="false">POWER(B42,2)</f>
        <v>18.49</v>
      </c>
      <c r="D42" s="0" t="n">
        <f aca="false">POWER(B42,3)</f>
        <v>79.507</v>
      </c>
      <c r="E42" s="0" t="n">
        <f aca="false">POWER(B42,4)</f>
        <v>341.8801</v>
      </c>
      <c r="F42" s="0" t="n">
        <f aca="false">B42*H42</f>
        <v>2159.148330166</v>
      </c>
      <c r="G42" s="0" t="n">
        <f aca="false">C42*H42</f>
        <v>9284.33781971378</v>
      </c>
      <c r="H42" s="0" t="n">
        <v>502.127518643255</v>
      </c>
      <c r="J42" s="0" t="n">
        <f aca="false">$U$3*B42+$U$4</f>
        <v>651.777911875103</v>
      </c>
      <c r="K42" s="0" t="n">
        <f aca="false">$Y$3*POWER(B42,2)+$Y$4*B42+$Y$5</f>
        <v>600.955721835967</v>
      </c>
    </row>
    <row r="43" customFormat="false" ht="12.8" hidden="false" customHeight="false" outlineLevel="0" collapsed="false">
      <c r="B43" s="0" t="n">
        <v>4.4</v>
      </c>
      <c r="C43" s="0" t="n">
        <f aca="false">POWER(B43,2)</f>
        <v>19.36</v>
      </c>
      <c r="D43" s="0" t="n">
        <f aca="false">POWER(B43,3)</f>
        <v>85.184</v>
      </c>
      <c r="E43" s="0" t="n">
        <f aca="false">POWER(B43,4)</f>
        <v>374.8096</v>
      </c>
      <c r="F43" s="0" t="n">
        <f aca="false">B43*H43</f>
        <v>2640.6027217955</v>
      </c>
      <c r="G43" s="0" t="n">
        <f aca="false">C43*H43</f>
        <v>11618.6519759002</v>
      </c>
      <c r="H43" s="0" t="n">
        <v>600.136982226251</v>
      </c>
      <c r="J43" s="0" t="n">
        <f aca="false">$U$3*B43+$U$4</f>
        <v>674.358181846445</v>
      </c>
      <c r="K43" s="0" t="n">
        <f aca="false">$Y$3*POWER(B43,2)+$Y$4*B43+$Y$5</f>
        <v>636.429994031132</v>
      </c>
    </row>
    <row r="44" customFormat="false" ht="12.8" hidden="false" customHeight="false" outlineLevel="0" collapsed="false">
      <c r="B44" s="0" t="n">
        <v>4.5</v>
      </c>
      <c r="C44" s="0" t="n">
        <f aca="false">POWER(B44,2)</f>
        <v>20.25</v>
      </c>
      <c r="D44" s="0" t="n">
        <f aca="false">POWER(B44,3)</f>
        <v>91.125</v>
      </c>
      <c r="E44" s="0" t="n">
        <f aca="false">POWER(B44,4)</f>
        <v>410.0625</v>
      </c>
      <c r="F44" s="0" t="n">
        <f aca="false">B44*H44</f>
        <v>2962.65511772337</v>
      </c>
      <c r="G44" s="0" t="n">
        <f aca="false">C44*H44</f>
        <v>13331.9480297552</v>
      </c>
      <c r="H44" s="0" t="n">
        <v>658.367803938526</v>
      </c>
      <c r="J44" s="0" t="n">
        <f aca="false">$U$3*B44+$U$4</f>
        <v>696.938451817787</v>
      </c>
      <c r="K44" s="0" t="n">
        <f aca="false">$Y$3*POWER(B44,2)+$Y$4*B44+$Y$5</f>
        <v>673.027396659421</v>
      </c>
    </row>
    <row r="45" customFormat="false" ht="12.8" hidden="false" customHeight="false" outlineLevel="0" collapsed="false">
      <c r="B45" s="0" t="n">
        <v>4.6</v>
      </c>
      <c r="C45" s="0" t="n">
        <f aca="false">POWER(B45,2)</f>
        <v>21.16</v>
      </c>
      <c r="D45" s="0" t="n">
        <f aca="false">POWER(B45,3)</f>
        <v>97.336</v>
      </c>
      <c r="E45" s="0" t="n">
        <f aca="false">POWER(B45,4)</f>
        <v>447.7456</v>
      </c>
      <c r="F45" s="0" t="n">
        <f aca="false">B45*H45</f>
        <v>2945.79300116464</v>
      </c>
      <c r="G45" s="0" t="n">
        <f aca="false">C45*H45</f>
        <v>13550.6478053573</v>
      </c>
      <c r="H45" s="0" t="n">
        <v>640.389782861878</v>
      </c>
      <c r="J45" s="0" t="n">
        <f aca="false">$U$3*B45+$U$4</f>
        <v>719.518721789129</v>
      </c>
      <c r="K45" s="0" t="n">
        <f aca="false">$Y$3*POWER(B45,2)+$Y$4*B45+$Y$5</f>
        <v>710.747929720835</v>
      </c>
    </row>
    <row r="46" customFormat="false" ht="12.8" hidden="false" customHeight="false" outlineLevel="0" collapsed="false">
      <c r="B46" s="0" t="n">
        <v>4.7</v>
      </c>
      <c r="C46" s="0" t="n">
        <f aca="false">POWER(B46,2)</f>
        <v>22.09</v>
      </c>
      <c r="D46" s="0" t="n">
        <f aca="false">POWER(B46,3)</f>
        <v>103.823</v>
      </c>
      <c r="E46" s="0" t="n">
        <f aca="false">POWER(B46,4)</f>
        <v>487.9681</v>
      </c>
      <c r="F46" s="0" t="n">
        <f aca="false">B46*H46</f>
        <v>3395.91680803884</v>
      </c>
      <c r="G46" s="0" t="n">
        <f aca="false">C46*H46</f>
        <v>15960.8089977825</v>
      </c>
      <c r="H46" s="0" t="n">
        <v>722.535491072093</v>
      </c>
      <c r="J46" s="0" t="n">
        <f aca="false">$U$3*B46+$U$4</f>
        <v>742.098991760472</v>
      </c>
      <c r="K46" s="0" t="n">
        <f aca="false">$Y$3*POWER(B46,2)+$Y$4*B46+$Y$5</f>
        <v>749.591593215373</v>
      </c>
    </row>
    <row r="47" customFormat="false" ht="12.8" hidden="false" customHeight="false" outlineLevel="0" collapsed="false">
      <c r="B47" s="0" t="n">
        <v>4.8</v>
      </c>
      <c r="C47" s="0" t="n">
        <f aca="false">POWER(B47,2)</f>
        <v>23.04</v>
      </c>
      <c r="D47" s="0" t="n">
        <f aca="false">POWER(B47,3)</f>
        <v>110.592</v>
      </c>
      <c r="E47" s="0" t="n">
        <f aca="false">POWER(B47,4)</f>
        <v>530.8416</v>
      </c>
      <c r="F47" s="0" t="n">
        <f aca="false">B47*H47</f>
        <v>3271.61060663741</v>
      </c>
      <c r="G47" s="0" t="n">
        <f aca="false">C47*H47</f>
        <v>15703.7309118596</v>
      </c>
      <c r="H47" s="0" t="n">
        <v>681.585543049461</v>
      </c>
      <c r="J47" s="0" t="n">
        <f aca="false">$U$3*B47+$U$4</f>
        <v>764.679261731814</v>
      </c>
      <c r="K47" s="0" t="n">
        <f aca="false">$Y$3*POWER(B47,2)+$Y$4*B47+$Y$5</f>
        <v>789.558387143035</v>
      </c>
    </row>
    <row r="48" customFormat="false" ht="12.8" hidden="false" customHeight="false" outlineLevel="0" collapsed="false">
      <c r="B48" s="0" t="n">
        <v>4.9</v>
      </c>
      <c r="C48" s="0" t="n">
        <f aca="false">POWER(B48,2)</f>
        <v>24.01</v>
      </c>
      <c r="D48" s="0" t="n">
        <f aca="false">POWER(B48,3)</f>
        <v>117.649</v>
      </c>
      <c r="E48" s="0" t="n">
        <f aca="false">POWER(B48,4)</f>
        <v>576.4801</v>
      </c>
      <c r="F48" s="0" t="n">
        <f aca="false">B48*H48</f>
        <v>3959.05155527902</v>
      </c>
      <c r="G48" s="0" t="n">
        <f aca="false">C48*H48</f>
        <v>19399.3526208672</v>
      </c>
      <c r="H48" s="0" t="n">
        <v>807.969705158984</v>
      </c>
      <c r="J48" s="0" t="n">
        <f aca="false">$U$3*B48+$U$4</f>
        <v>787.259531703156</v>
      </c>
      <c r="K48" s="0" t="n">
        <f aca="false">$Y$3*POWER(B48,2)+$Y$4*B48+$Y$5</f>
        <v>830.648311503823</v>
      </c>
    </row>
    <row r="49" customFormat="false" ht="12.8" hidden="false" customHeight="false" outlineLevel="0" collapsed="false">
      <c r="B49" s="0" t="n">
        <v>5</v>
      </c>
      <c r="C49" s="0" t="n">
        <f aca="false">POWER(B49,2)</f>
        <v>25</v>
      </c>
      <c r="D49" s="0" t="n">
        <f aca="false">POWER(B49,3)</f>
        <v>125</v>
      </c>
      <c r="E49" s="0" t="n">
        <f aca="false">POWER(B49,4)</f>
        <v>625</v>
      </c>
      <c r="F49" s="0" t="n">
        <f aca="false">B49*H49</f>
        <v>4700.92734788311</v>
      </c>
      <c r="G49" s="0" t="n">
        <f aca="false">C49*H49</f>
        <v>23504.6367394155</v>
      </c>
      <c r="H49" s="0" t="n">
        <v>940.185469576621</v>
      </c>
      <c r="J49" s="0" t="n">
        <f aca="false">$U$3*B49+$U$4</f>
        <v>809.839801674498</v>
      </c>
      <c r="K49" s="0" t="n">
        <f aca="false">$Y$3*POWER(B49,2)+$Y$4*B49+$Y$5</f>
        <v>872.861366297734</v>
      </c>
    </row>
    <row r="50" customFormat="false" ht="12.8" hidden="false" customHeight="false" outlineLevel="0" collapsed="false">
      <c r="B50" s="0" t="n">
        <v>5.1</v>
      </c>
      <c r="C50" s="0" t="n">
        <f aca="false">POWER(B50,2)</f>
        <v>26.01</v>
      </c>
      <c r="D50" s="0" t="n">
        <f aca="false">POWER(B50,3)</f>
        <v>132.651</v>
      </c>
      <c r="E50" s="0" t="n">
        <f aca="false">POWER(B50,4)</f>
        <v>676.5201</v>
      </c>
      <c r="F50" s="0" t="n">
        <f aca="false">B50*H50</f>
        <v>4878.34689167365</v>
      </c>
      <c r="G50" s="0" t="n">
        <f aca="false">C50*H50</f>
        <v>24879.5691475356</v>
      </c>
      <c r="H50" s="0" t="n">
        <v>956.53860621052</v>
      </c>
      <c r="J50" s="0" t="n">
        <f aca="false">$U$3*B50+$U$4</f>
        <v>832.42007164584</v>
      </c>
      <c r="K50" s="0" t="n">
        <f aca="false">$Y$3*POWER(B50,2)+$Y$4*B50+$Y$5</f>
        <v>916.19755152477</v>
      </c>
    </row>
    <row r="51" customFormat="false" ht="12.8" hidden="false" customHeight="false" outlineLevel="0" collapsed="false">
      <c r="B51" s="0" t="n">
        <v>5.2</v>
      </c>
      <c r="C51" s="0" t="n">
        <f aca="false">POWER(B51,2)</f>
        <v>27.04</v>
      </c>
      <c r="D51" s="0" t="n">
        <f aca="false">POWER(B51,3)</f>
        <v>140.608</v>
      </c>
      <c r="E51" s="0" t="n">
        <f aca="false">POWER(B51,4)</f>
        <v>731.1616</v>
      </c>
      <c r="F51" s="0" t="n">
        <f aca="false">B51*H51</f>
        <v>4725.42455402015</v>
      </c>
      <c r="G51" s="0" t="n">
        <f aca="false">C51*H51</f>
        <v>24572.2076809048</v>
      </c>
      <c r="H51" s="0" t="n">
        <v>908.735491157721</v>
      </c>
      <c r="J51" s="0" t="n">
        <f aca="false">$U$3*B51+$U$4</f>
        <v>855.000341617182</v>
      </c>
      <c r="K51" s="0" t="n">
        <f aca="false">$Y$3*POWER(B51,2)+$Y$4*B51+$Y$5</f>
        <v>960.65686718493</v>
      </c>
    </row>
    <row r="52" customFormat="false" ht="12.8" hidden="false" customHeight="false" outlineLevel="0" collapsed="false">
      <c r="B52" s="0" t="n">
        <v>5.3</v>
      </c>
      <c r="C52" s="0" t="n">
        <f aca="false">POWER(B52,2)</f>
        <v>28.09</v>
      </c>
      <c r="D52" s="0" t="n">
        <f aca="false">POWER(B52,3)</f>
        <v>148.877</v>
      </c>
      <c r="E52" s="0" t="n">
        <f aca="false">POWER(B52,4)</f>
        <v>789.0481</v>
      </c>
      <c r="F52" s="0" t="n">
        <f aca="false">B52*H52</f>
        <v>5683.22692199749</v>
      </c>
      <c r="G52" s="0" t="n">
        <f aca="false">C52*H52</f>
        <v>30121.1026865867</v>
      </c>
      <c r="H52" s="0" t="n">
        <v>1072.30696641462</v>
      </c>
      <c r="J52" s="0" t="n">
        <f aca="false">$U$3*B52+$U$4</f>
        <v>877.580611588524</v>
      </c>
      <c r="K52" s="0" t="n">
        <f aca="false">$Y$3*POWER(B52,2)+$Y$4*B52+$Y$5</f>
        <v>1006.23931327821</v>
      </c>
    </row>
    <row r="53" customFormat="false" ht="12.8" hidden="false" customHeight="false" outlineLevel="0" collapsed="false">
      <c r="B53" s="0" t="n">
        <v>5.4</v>
      </c>
      <c r="C53" s="0" t="n">
        <f aca="false">POWER(B53,2)</f>
        <v>29.16</v>
      </c>
      <c r="D53" s="0" t="n">
        <f aca="false">POWER(B53,3)</f>
        <v>157.464</v>
      </c>
      <c r="E53" s="0" t="n">
        <f aca="false">POWER(B53,4)</f>
        <v>850.3056</v>
      </c>
      <c r="F53" s="0" t="n">
        <f aca="false">B53*H53</f>
        <v>6058.25064570301</v>
      </c>
      <c r="G53" s="0" t="n">
        <f aca="false">C53*H53</f>
        <v>32714.5534867963</v>
      </c>
      <c r="H53" s="0" t="n">
        <v>1121.89826772278</v>
      </c>
      <c r="J53" s="0" t="n">
        <f aca="false">$U$3*B53+$U$4</f>
        <v>900.160881559866</v>
      </c>
      <c r="K53" s="0" t="n">
        <f aca="false">$Y$3*POWER(B53,2)+$Y$4*B53+$Y$5</f>
        <v>1052.94488980462</v>
      </c>
    </row>
    <row r="54" customFormat="false" ht="12.8" hidden="false" customHeight="false" outlineLevel="0" collapsed="false">
      <c r="B54" s="0" t="n">
        <v>5.5</v>
      </c>
      <c r="C54" s="0" t="n">
        <f aca="false">POWER(B54,2)</f>
        <v>30.25</v>
      </c>
      <c r="D54" s="0" t="n">
        <f aca="false">POWER(B54,3)</f>
        <v>166.375</v>
      </c>
      <c r="E54" s="0" t="n">
        <f aca="false">POWER(B54,4)</f>
        <v>915.0625</v>
      </c>
      <c r="F54" s="0" t="n">
        <f aca="false">B54*H54</f>
        <v>6502.08632455976</v>
      </c>
      <c r="G54" s="0" t="n">
        <f aca="false">C54*H54</f>
        <v>35761.4747850787</v>
      </c>
      <c r="H54" s="0" t="n">
        <v>1182.19751355632</v>
      </c>
      <c r="J54" s="0" t="n">
        <f aca="false">$U$3*B54+$U$4</f>
        <v>922.741151531208</v>
      </c>
      <c r="K54" s="0" t="n">
        <f aca="false">$Y$3*POWER(B54,2)+$Y$4*B54+$Y$5</f>
        <v>1100.77359676416</v>
      </c>
    </row>
    <row r="55" customFormat="false" ht="12.8" hidden="false" customHeight="false" outlineLevel="0" collapsed="false">
      <c r="B55" s="0" t="n">
        <v>5.6</v>
      </c>
      <c r="C55" s="0" t="n">
        <f aca="false">POWER(B55,2)</f>
        <v>31.36</v>
      </c>
      <c r="D55" s="0" t="n">
        <f aca="false">POWER(B55,3)</f>
        <v>175.616</v>
      </c>
      <c r="E55" s="0" t="n">
        <f aca="false">POWER(B55,4)</f>
        <v>983.4496</v>
      </c>
      <c r="F55" s="0" t="n">
        <f aca="false">B55*H55</f>
        <v>6386.6455618854</v>
      </c>
      <c r="G55" s="0" t="n">
        <f aca="false">C55*H55</f>
        <v>35765.2151465582</v>
      </c>
      <c r="H55" s="0" t="n">
        <v>1140.47242176525</v>
      </c>
      <c r="J55" s="0" t="n">
        <f aca="false">$U$3*B55+$U$4</f>
        <v>945.32142150255</v>
      </c>
      <c r="K55" s="0" t="n">
        <f aca="false">$Y$3*POWER(B55,2)+$Y$4*B55+$Y$5</f>
        <v>1149.72543415682</v>
      </c>
    </row>
    <row r="56" customFormat="false" ht="12.8" hidden="false" customHeight="false" outlineLevel="0" collapsed="false">
      <c r="B56" s="0" t="n">
        <v>5.7</v>
      </c>
      <c r="C56" s="0" t="n">
        <f aca="false">POWER(B56,2)</f>
        <v>32.49</v>
      </c>
      <c r="D56" s="0" t="n">
        <f aca="false">POWER(B56,3)</f>
        <v>185.193</v>
      </c>
      <c r="E56" s="0" t="n">
        <f aca="false">POWER(B56,4)</f>
        <v>1055.6001</v>
      </c>
      <c r="F56" s="0" t="n">
        <f aca="false">B56*H56</f>
        <v>7206.38489179024</v>
      </c>
      <c r="G56" s="0" t="n">
        <f aca="false">C56*H56</f>
        <v>41076.3938832044</v>
      </c>
      <c r="H56" s="0" t="n">
        <v>1264.27805119127</v>
      </c>
      <c r="J56" s="0" t="n">
        <f aca="false">$U$3*B56+$U$4</f>
        <v>967.901691473893</v>
      </c>
      <c r="K56" s="0" t="n">
        <f aca="false">$Y$3*POWER(B56,2)+$Y$4*B56+$Y$5</f>
        <v>1199.8004019826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2019-11-17T14:53:17Z</dcterms:modified>
  <cp:revision>2</cp:revision>
  <dc:subject/>
  <dc:title/>
</cp:coreProperties>
</file>