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term_5_s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<sst xmlns="http://schemas.openxmlformats.org/spreadsheetml/2006/main" count="43" uniqueCount="33">
  <si>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SPOW2</t>
  </si>
  <si>
    <t xml:space="preserve">n</t>
  </si>
  <si>
    <t xml:space="preserve">SUM</t>
  </si>
  <si>
    <t xml:space="preserve">n+1</t>
  </si>
  <si>
    <t xml:space="preserve">x</t>
  </si>
  <si>
    <t xml:space="preserve">x^2</t>
  </si>
  <si>
    <t xml:space="preserve">x^3</t>
  </si>
  <si>
    <t xml:space="preserve">x^4</t>
  </si>
  <si>
    <t xml:space="preserve">x^5</t>
  </si>
  <si>
    <t xml:space="preserve">x^6</t>
  </si>
  <si>
    <t xml:space="preserve">x*y</t>
  </si>
  <si>
    <t xml:space="preserve">(x^2)*y</t>
  </si>
  <si>
    <t xml:space="preserve">(x^3)*y</t>
  </si>
  <si>
    <t xml:space="preserve">Y</t>
  </si>
  <si>
    <t xml:space="preserve">Y_constant</t>
  </si>
  <si>
    <t xml:space="preserve">Y_linear</t>
  </si>
  <si>
    <t xml:space="preserve">Y_cuadratic</t>
  </si>
  <si>
    <t xml:space="preserve">Y_cubic</t>
  </si>
  <si>
    <t xml:space="preserve">Y-Y_cuadratic</t>
  </si>
  <si>
    <t xml:space="preserve">Y-Y_cubic</t>
  </si>
  <si>
    <t xml:space="preserve">Cubic</t>
  </si>
  <si>
    <t xml:space="preserve">MATRIX (A^t * A)</t>
  </si>
  <si>
    <t xml:space="preserve">((A^t * A)^t)^-1</t>
  </si>
  <si>
    <t xml:space="preserve">A^t * y</t>
  </si>
  <si>
    <t xml:space="preserve">d</t>
  </si>
  <si>
    <t xml:space="preserve">c</t>
  </si>
  <si>
    <t xml:space="preserve">b</t>
  </si>
  <si>
    <t xml:space="preserve">a</t>
  </si>
  <si>
    <t xml:space="preserve">Cuadratic</t>
  </si>
  <si>
    <t xml:space="preserve">Linear</t>
  </si>
  <si>
    <t xml:space="preserve">m</t>
  </si>
  <si>
    <t xml:space="preserve">Constant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</si>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</sst>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midterm_5_sol!$K$3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midterm_5_sol!$K$4:$K$51</c:f>
              <c:numCache>
                <c:formatCode>General</c:formatCode>
                <c:ptCount val="48"/>
                <c:pt idx="0">
                  <c:v>-7.19601880542035</c:v>
                </c:pt>
                <c:pt idx="1">
                  <c:v>32.3150989938933</c:v>
                </c:pt>
                <c:pt idx="2">
                  <c:v>148.217708094056</c:v>
                </c:pt>
                <c:pt idx="3">
                  <c:v>59.6007411058715</c:v>
                </c:pt>
                <c:pt idx="4">
                  <c:v>134.305425921576</c:v>
                </c:pt>
                <c:pt idx="5">
                  <c:v>92.88125841992</c:v>
                </c:pt>
                <c:pt idx="6">
                  <c:v>141.924314083638</c:v>
                </c:pt>
                <c:pt idx="7">
                  <c:v>82.0087031398024</c:v>
                </c:pt>
                <c:pt idx="8">
                  <c:v>154.238152472588</c:v>
                </c:pt>
                <c:pt idx="9">
                  <c:v>199.598708721897</c:v>
                </c:pt>
                <c:pt idx="10">
                  <c:v>13.7906759093514</c:v>
                </c:pt>
                <c:pt idx="11">
                  <c:v>112.122032970465</c:v>
                </c:pt>
                <c:pt idx="12">
                  <c:v>103.05157593952</c:v>
                </c:pt>
                <c:pt idx="13">
                  <c:v>120.538931028764</c:v>
                </c:pt>
                <c:pt idx="14">
                  <c:v>155.180253720328</c:v>
                </c:pt>
                <c:pt idx="15">
                  <c:v>176.150756311279</c:v>
                </c:pt>
                <c:pt idx="16">
                  <c:v>198.275937786816</c:v>
                </c:pt>
                <c:pt idx="17">
                  <c:v>221.834503780039</c:v>
                </c:pt>
                <c:pt idx="18">
                  <c:v>154.669751618268</c:v>
                </c:pt>
                <c:pt idx="19">
                  <c:v>229.610346340341</c:v>
                </c:pt>
                <c:pt idx="20">
                  <c:v>264.572315186164</c:v>
                </c:pt>
                <c:pt idx="21">
                  <c:v>224.021919262669</c:v>
                </c:pt>
                <c:pt idx="22">
                  <c:v>335.611454002676</c:v>
                </c:pt>
                <c:pt idx="23">
                  <c:v>343.070722263035</c:v>
                </c:pt>
                <c:pt idx="24">
                  <c:v>363.489871493927</c:v>
                </c:pt>
                <c:pt idx="25">
                  <c:v>345.389788597293</c:v>
                </c:pt>
                <c:pt idx="26">
                  <c:v>378.810116769467</c:v>
                </c:pt>
                <c:pt idx="27">
                  <c:v>343.524249123927</c:v>
                </c:pt>
                <c:pt idx="28">
                  <c:v>374.162543833756</c:v>
                </c:pt>
                <c:pt idx="29">
                  <c:v>461.298186845117</c:v>
                </c:pt>
                <c:pt idx="30">
                  <c:v>439.049168736868</c:v>
                </c:pt>
                <c:pt idx="31">
                  <c:v>509.314345622716</c:v>
                </c:pt>
                <c:pt idx="32">
                  <c:v>564.403812344184</c:v>
                </c:pt>
                <c:pt idx="33">
                  <c:v>502.127518643255</c:v>
                </c:pt>
                <c:pt idx="34">
                  <c:v>600.136982226251</c:v>
                </c:pt>
                <c:pt idx="35">
                  <c:v>658.367803938526</c:v>
                </c:pt>
                <c:pt idx="36">
                  <c:v>640.389782861878</c:v>
                </c:pt>
                <c:pt idx="37">
                  <c:v>722.535491072093</c:v>
                </c:pt>
                <c:pt idx="38">
                  <c:v>681.585543049461</c:v>
                </c:pt>
                <c:pt idx="39">
                  <c:v>807.969705158984</c:v>
                </c:pt>
                <c:pt idx="40">
                  <c:v>940.185469576621</c:v>
                </c:pt>
                <c:pt idx="41">
                  <c:v>956.53860621052</c:v>
                </c:pt>
                <c:pt idx="42">
                  <c:v>908.735491157721</c:v>
                </c:pt>
                <c:pt idx="43">
                  <c:v>1072.30696641462</c:v>
                </c:pt>
                <c:pt idx="44">
                  <c:v>1121.89826772278</c:v>
                </c:pt>
                <c:pt idx="45">
                  <c:v>1182.19751355632</c:v>
                </c:pt>
                <c:pt idx="46">
                  <c:v>1140.47242176525</c:v>
                </c:pt>
                <c:pt idx="47">
                  <c:v>1264.27805119127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midterm_5_sol!$L$3</c:f>
              <c:strCache>
                <c:ptCount val="1"/>
                <c:pt idx="0">
                  <c:v>Y_constant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midterm_5_sol!$L$4:$L$51</c:f>
              <c:numCache>
                <c:formatCode>General</c:formatCode>
                <c:ptCount val="48"/>
                <c:pt idx="0">
                  <c:v>421.827815636334</c:v>
                </c:pt>
                <c:pt idx="1">
                  <c:v>421.827815636334</c:v>
                </c:pt>
                <c:pt idx="2">
                  <c:v>421.827815636334</c:v>
                </c:pt>
                <c:pt idx="3">
                  <c:v>421.827815636334</c:v>
                </c:pt>
                <c:pt idx="4">
                  <c:v>421.827815636334</c:v>
                </c:pt>
                <c:pt idx="5">
                  <c:v>421.827815636334</c:v>
                </c:pt>
                <c:pt idx="6">
                  <c:v>421.827815636334</c:v>
                </c:pt>
                <c:pt idx="7">
                  <c:v>421.827815636334</c:v>
                </c:pt>
                <c:pt idx="8">
                  <c:v>421.827815636334</c:v>
                </c:pt>
                <c:pt idx="9">
                  <c:v>421.827815636334</c:v>
                </c:pt>
                <c:pt idx="10">
                  <c:v>421.827815636334</c:v>
                </c:pt>
                <c:pt idx="11">
                  <c:v>421.827815636334</c:v>
                </c:pt>
                <c:pt idx="12">
                  <c:v>421.827815636334</c:v>
                </c:pt>
                <c:pt idx="13">
                  <c:v>421.827815636334</c:v>
                </c:pt>
                <c:pt idx="14">
                  <c:v>421.827815636334</c:v>
                </c:pt>
                <c:pt idx="15">
                  <c:v>421.827815636334</c:v>
                </c:pt>
                <c:pt idx="16">
                  <c:v>421.827815636334</c:v>
                </c:pt>
                <c:pt idx="17">
                  <c:v>421.827815636334</c:v>
                </c:pt>
                <c:pt idx="18">
                  <c:v>421.827815636334</c:v>
                </c:pt>
                <c:pt idx="19">
                  <c:v>421.827815636334</c:v>
                </c:pt>
                <c:pt idx="20">
                  <c:v>421.827815636334</c:v>
                </c:pt>
                <c:pt idx="21">
                  <c:v>421.827815636334</c:v>
                </c:pt>
                <c:pt idx="22">
                  <c:v>421.827815636334</c:v>
                </c:pt>
                <c:pt idx="23">
                  <c:v>421.827815636334</c:v>
                </c:pt>
                <c:pt idx="24">
                  <c:v>421.827815636334</c:v>
                </c:pt>
                <c:pt idx="25">
                  <c:v>421.827815636334</c:v>
                </c:pt>
                <c:pt idx="26">
                  <c:v>421.827815636334</c:v>
                </c:pt>
                <c:pt idx="27">
                  <c:v>421.827815636334</c:v>
                </c:pt>
                <c:pt idx="28">
                  <c:v>421.827815636334</c:v>
                </c:pt>
                <c:pt idx="29">
                  <c:v>421.827815636334</c:v>
                </c:pt>
                <c:pt idx="30">
                  <c:v>421.827815636334</c:v>
                </c:pt>
                <c:pt idx="31">
                  <c:v>421.827815636334</c:v>
                </c:pt>
                <c:pt idx="32">
                  <c:v>421.827815636334</c:v>
                </c:pt>
                <c:pt idx="33">
                  <c:v>421.827815636334</c:v>
                </c:pt>
                <c:pt idx="34">
                  <c:v>421.827815636334</c:v>
                </c:pt>
                <c:pt idx="35">
                  <c:v>421.827815636334</c:v>
                </c:pt>
                <c:pt idx="36">
                  <c:v>421.827815636334</c:v>
                </c:pt>
                <c:pt idx="37">
                  <c:v>421.827815636334</c:v>
                </c:pt>
                <c:pt idx="38">
                  <c:v>421.827815636334</c:v>
                </c:pt>
                <c:pt idx="39">
                  <c:v>421.827815636334</c:v>
                </c:pt>
                <c:pt idx="40">
                  <c:v>421.827815636334</c:v>
                </c:pt>
                <c:pt idx="41">
                  <c:v>421.827815636334</c:v>
                </c:pt>
                <c:pt idx="42">
                  <c:v>421.827815636334</c:v>
                </c:pt>
                <c:pt idx="43">
                  <c:v>421.827815636334</c:v>
                </c:pt>
                <c:pt idx="44">
                  <c:v>421.827815636334</c:v>
                </c:pt>
                <c:pt idx="45">
                  <c:v>421.827815636334</c:v>
                </c:pt>
                <c:pt idx="46">
                  <c:v>421.827815636334</c:v>
                </c:pt>
                <c:pt idx="47">
                  <c:v>421.827815636334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midterm_5_sol!$M$3</c:f>
              <c:strCache>
                <c:ptCount val="1"/>
                <c:pt idx="0">
                  <c:v>Y_linear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midterm_5_sol!$M$4:$M$51</c:f>
              <c:numCache>
                <c:formatCode>General</c:formatCode>
                <c:ptCount val="48"/>
                <c:pt idx="0">
                  <c:v>-93.3709971791853</c:v>
                </c:pt>
                <c:pt idx="1">
                  <c:v>-70.7907272078433</c:v>
                </c:pt>
                <c:pt idx="2">
                  <c:v>-48.2104572365012</c:v>
                </c:pt>
                <c:pt idx="3">
                  <c:v>-25.6301872651591</c:v>
                </c:pt>
                <c:pt idx="4">
                  <c:v>-3.04991729381703</c:v>
                </c:pt>
                <c:pt idx="5">
                  <c:v>19.5303526775251</c:v>
                </c:pt>
                <c:pt idx="6">
                  <c:v>42.1106226488672</c:v>
                </c:pt>
                <c:pt idx="7">
                  <c:v>64.6908926202092</c:v>
                </c:pt>
                <c:pt idx="8">
                  <c:v>87.2711625915513</c:v>
                </c:pt>
                <c:pt idx="9">
                  <c:v>109.851432562893</c:v>
                </c:pt>
                <c:pt idx="10">
                  <c:v>132.431702534235</c:v>
                </c:pt>
                <c:pt idx="11">
                  <c:v>155.011972505578</c:v>
                </c:pt>
                <c:pt idx="12">
                  <c:v>177.59224247692</c:v>
                </c:pt>
                <c:pt idx="13">
                  <c:v>200.172512448262</c:v>
                </c:pt>
                <c:pt idx="14">
                  <c:v>222.752782419604</c:v>
                </c:pt>
                <c:pt idx="15">
                  <c:v>245.333052390946</c:v>
                </c:pt>
                <c:pt idx="16">
                  <c:v>267.913322362288</c:v>
                </c:pt>
                <c:pt idx="17">
                  <c:v>290.49359233363</c:v>
                </c:pt>
                <c:pt idx="18">
                  <c:v>313.073862304972</c:v>
                </c:pt>
                <c:pt idx="19">
                  <c:v>335.654132276314</c:v>
                </c:pt>
                <c:pt idx="20">
                  <c:v>358.234402247656</c:v>
                </c:pt>
                <c:pt idx="21">
                  <c:v>380.814672218998</c:v>
                </c:pt>
                <c:pt idx="22">
                  <c:v>403.39494219034</c:v>
                </c:pt>
                <c:pt idx="23">
                  <c:v>425.975212161682</c:v>
                </c:pt>
                <c:pt idx="24">
                  <c:v>448.555482133025</c:v>
                </c:pt>
                <c:pt idx="25">
                  <c:v>471.135752104367</c:v>
                </c:pt>
                <c:pt idx="26">
                  <c:v>493.716022075709</c:v>
                </c:pt>
                <c:pt idx="27">
                  <c:v>516.296292047051</c:v>
                </c:pt>
                <c:pt idx="28">
                  <c:v>538.876562018393</c:v>
                </c:pt>
                <c:pt idx="29">
                  <c:v>561.456831989735</c:v>
                </c:pt>
                <c:pt idx="30">
                  <c:v>584.037101961077</c:v>
                </c:pt>
                <c:pt idx="31">
                  <c:v>606.617371932419</c:v>
                </c:pt>
                <c:pt idx="32">
                  <c:v>629.197641903761</c:v>
                </c:pt>
                <c:pt idx="33">
                  <c:v>651.777911875103</c:v>
                </c:pt>
                <c:pt idx="34">
                  <c:v>674.358181846445</c:v>
                </c:pt>
                <c:pt idx="35">
                  <c:v>696.938451817787</c:v>
                </c:pt>
                <c:pt idx="36">
                  <c:v>719.518721789129</c:v>
                </c:pt>
                <c:pt idx="37">
                  <c:v>742.098991760472</c:v>
                </c:pt>
                <c:pt idx="38">
                  <c:v>764.679261731814</c:v>
                </c:pt>
                <c:pt idx="39">
                  <c:v>787.259531703156</c:v>
                </c:pt>
                <c:pt idx="40">
                  <c:v>809.839801674498</c:v>
                </c:pt>
                <c:pt idx="41">
                  <c:v>832.42007164584</c:v>
                </c:pt>
                <c:pt idx="42">
                  <c:v>855.000341617182</c:v>
                </c:pt>
                <c:pt idx="43">
                  <c:v>877.580611588524</c:v>
                </c:pt>
                <c:pt idx="44">
                  <c:v>900.160881559866</c:v>
                </c:pt>
                <c:pt idx="45">
                  <c:v>922.741151531208</c:v>
                </c:pt>
                <c:pt idx="46">
                  <c:v>945.32142150255</c:v>
                </c:pt>
                <c:pt idx="47">
                  <c:v>967.901691473893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midterm_5_sol!$N$3</c:f>
              <c:strCache>
                <c:ptCount val="1"/>
                <c:pt idx="0">
                  <c:v>Y_cuadratic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midterm_5_sol!$N$4:$N$51</c:f>
              <c:numCache>
                <c:formatCode>General</c:formatCode>
                <c:ptCount val="48"/>
                <c:pt idx="0">
                  <c:v>60.3809123783351</c:v>
                </c:pt>
                <c:pt idx="1">
                  <c:v>58.7918802803926</c:v>
                </c:pt>
                <c:pt idx="2">
                  <c:v>58.3259786155745</c:v>
                </c:pt>
                <c:pt idx="3">
                  <c:v>58.9832073838809</c:v>
                </c:pt>
                <c:pt idx="4">
                  <c:v>60.7635665853116</c:v>
                </c:pt>
                <c:pt idx="5">
                  <c:v>63.6670562198668</c:v>
                </c:pt>
                <c:pt idx="6">
                  <c:v>67.6936762875463</c:v>
                </c:pt>
                <c:pt idx="7">
                  <c:v>72.8434267883503</c:v>
                </c:pt>
                <c:pt idx="8">
                  <c:v>79.1163077222787</c:v>
                </c:pt>
                <c:pt idx="9">
                  <c:v>86.5123190893315</c:v>
                </c:pt>
                <c:pt idx="10">
                  <c:v>95.0314608895087</c:v>
                </c:pt>
                <c:pt idx="11">
                  <c:v>104.67373312281</c:v>
                </c:pt>
                <c:pt idx="12">
                  <c:v>115.439135789236</c:v>
                </c:pt>
                <c:pt idx="13">
                  <c:v>127.327668888787</c:v>
                </c:pt>
                <c:pt idx="14">
                  <c:v>140.339332421462</c:v>
                </c:pt>
                <c:pt idx="15">
                  <c:v>154.474126387261</c:v>
                </c:pt>
                <c:pt idx="16">
                  <c:v>169.732050786185</c:v>
                </c:pt>
                <c:pt idx="17">
                  <c:v>186.113105618233</c:v>
                </c:pt>
                <c:pt idx="18">
                  <c:v>203.617290883405</c:v>
                </c:pt>
                <c:pt idx="19">
                  <c:v>222.244606581702</c:v>
                </c:pt>
                <c:pt idx="20">
                  <c:v>241.995052713123</c:v>
                </c:pt>
                <c:pt idx="21">
                  <c:v>262.868629277669</c:v>
                </c:pt>
                <c:pt idx="22">
                  <c:v>284.865336275339</c:v>
                </c:pt>
                <c:pt idx="23">
                  <c:v>307.985173706134</c:v>
                </c:pt>
                <c:pt idx="24">
                  <c:v>332.228141570053</c:v>
                </c:pt>
                <c:pt idx="25">
                  <c:v>357.594239867096</c:v>
                </c:pt>
                <c:pt idx="26">
                  <c:v>384.083468597264</c:v>
                </c:pt>
                <c:pt idx="27">
                  <c:v>411.695827760556</c:v>
                </c:pt>
                <c:pt idx="28">
                  <c:v>440.431317356973</c:v>
                </c:pt>
                <c:pt idx="29">
                  <c:v>470.289937386514</c:v>
                </c:pt>
                <c:pt idx="30">
                  <c:v>501.271687849179</c:v>
                </c:pt>
                <c:pt idx="31">
                  <c:v>533.376568744969</c:v>
                </c:pt>
                <c:pt idx="32">
                  <c:v>566.604580073883</c:v>
                </c:pt>
                <c:pt idx="33">
                  <c:v>600.955721835922</c:v>
                </c:pt>
                <c:pt idx="34">
                  <c:v>636.429994031085</c:v>
                </c:pt>
                <c:pt idx="35">
                  <c:v>673.027396659372</c:v>
                </c:pt>
                <c:pt idx="36">
                  <c:v>710.747929720784</c:v>
                </c:pt>
                <c:pt idx="37">
                  <c:v>749.591593215321</c:v>
                </c:pt>
                <c:pt idx="38">
                  <c:v>789.558387142982</c:v>
                </c:pt>
                <c:pt idx="39">
                  <c:v>830.648311503767</c:v>
                </c:pt>
                <c:pt idx="40">
                  <c:v>872.861366297676</c:v>
                </c:pt>
                <c:pt idx="41">
                  <c:v>916.19755152471</c:v>
                </c:pt>
                <c:pt idx="42">
                  <c:v>960.656867184869</c:v>
                </c:pt>
                <c:pt idx="43">
                  <c:v>1006.23931327815</c:v>
                </c:pt>
                <c:pt idx="44">
                  <c:v>1052.94488980456</c:v>
                </c:pt>
                <c:pt idx="45">
                  <c:v>1100.77359676409</c:v>
                </c:pt>
                <c:pt idx="46">
                  <c:v>1149.72543415675</c:v>
                </c:pt>
                <c:pt idx="47">
                  <c:v>1199.80040198253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midterm_5_sol!$O$3</c:f>
              <c:strCache>
                <c:ptCount val="1"/>
                <c:pt idx="0">
                  <c:v>Y_cubic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midterm_5_sol!$O$4:$O$51</c:f>
              <c:numCache>
                <c:formatCode>General</c:formatCode>
                <c:ptCount val="48"/>
                <c:pt idx="0">
                  <c:v>62.6545263537159</c:v>
                </c:pt>
                <c:pt idx="1">
                  <c:v>68.3442600179286</c:v>
                </c:pt>
                <c:pt idx="2">
                  <c:v>74.01955836413</c:v>
                </c:pt>
                <c:pt idx="3">
                  <c:v>79.7395325064437</c:v>
                </c:pt>
                <c:pt idx="4">
                  <c:v>85.5632935589936</c:v>
                </c:pt>
                <c:pt idx="5">
                  <c:v>91.5499526359033</c:v>
                </c:pt>
                <c:pt idx="6">
                  <c:v>97.7586208512964</c:v>
                </c:pt>
                <c:pt idx="7">
                  <c:v>104.248409319297</c:v>
                </c:pt>
                <c:pt idx="8">
                  <c:v>111.078429154028</c:v>
                </c:pt>
                <c:pt idx="9">
                  <c:v>118.307791469613</c:v>
                </c:pt>
                <c:pt idx="10">
                  <c:v>125.995607380177</c:v>
                </c:pt>
                <c:pt idx="11">
                  <c:v>134.200987999842</c:v>
                </c:pt>
                <c:pt idx="12">
                  <c:v>142.983044442733</c:v>
                </c:pt>
                <c:pt idx="13">
                  <c:v>152.400887822974</c:v>
                </c:pt>
                <c:pt idx="14">
                  <c:v>162.513629254687</c:v>
                </c:pt>
                <c:pt idx="15">
                  <c:v>173.380379851996</c:v>
                </c:pt>
                <c:pt idx="16">
                  <c:v>185.060250729026</c:v>
                </c:pt>
                <c:pt idx="17">
                  <c:v>197.6123529999</c:v>
                </c:pt>
                <c:pt idx="18">
                  <c:v>211.095797778742</c:v>
                </c:pt>
                <c:pt idx="19">
                  <c:v>225.569696179674</c:v>
                </c:pt>
                <c:pt idx="20">
                  <c:v>241.093159316822</c:v>
                </c:pt>
                <c:pt idx="21">
                  <c:v>257.725298304308</c:v>
                </c:pt>
                <c:pt idx="22">
                  <c:v>275.525224256257</c:v>
                </c:pt>
                <c:pt idx="23">
                  <c:v>294.552048286792</c:v>
                </c:pt>
                <c:pt idx="24">
                  <c:v>314.864881510036</c:v>
                </c:pt>
                <c:pt idx="25">
                  <c:v>336.522835040113</c:v>
                </c:pt>
                <c:pt idx="26">
                  <c:v>359.585019991148</c:v>
                </c:pt>
                <c:pt idx="27">
                  <c:v>384.110547477263</c:v>
                </c:pt>
                <c:pt idx="28">
                  <c:v>410.158528612583</c:v>
                </c:pt>
                <c:pt idx="29">
                  <c:v>437.788074511231</c:v>
                </c:pt>
                <c:pt idx="30">
                  <c:v>467.05829628733</c:v>
                </c:pt>
                <c:pt idx="31">
                  <c:v>498.028305055005</c:v>
                </c:pt>
                <c:pt idx="32">
                  <c:v>530.757211928379</c:v>
                </c:pt>
                <c:pt idx="33">
                  <c:v>565.304128021576</c:v>
                </c:pt>
                <c:pt idx="34">
                  <c:v>601.72816444872</c:v>
                </c:pt>
                <c:pt idx="35">
                  <c:v>640.088432323933</c:v>
                </c:pt>
                <c:pt idx="36">
                  <c:v>680.44404276134</c:v>
                </c:pt>
                <c:pt idx="37">
                  <c:v>722.854106875065</c:v>
                </c:pt>
                <c:pt idx="38">
                  <c:v>767.377735779231</c:v>
                </c:pt>
                <c:pt idx="39">
                  <c:v>814.074040587962</c:v>
                </c:pt>
                <c:pt idx="40">
                  <c:v>863.002132415381</c:v>
                </c:pt>
                <c:pt idx="41">
                  <c:v>914.221122375612</c:v>
                </c:pt>
                <c:pt idx="42">
                  <c:v>967.79012158278</c:v>
                </c:pt>
                <c:pt idx="43">
                  <c:v>1023.76824115101</c:v>
                </c:pt>
                <c:pt idx="44">
                  <c:v>1082.21459219442</c:v>
                </c:pt>
                <c:pt idx="45">
                  <c:v>1143.18828582713</c:v>
                </c:pt>
                <c:pt idx="46">
                  <c:v>1206.74843316328</c:v>
                </c:pt>
                <c:pt idx="47">
                  <c:v>1272.95414531698</c:v>
                </c:pt>
              </c:numCache>
            </c:numRef>
          </c:yVal>
          <c:smooth val="0"/>
        </c:ser>
        <c:axId val="20707308"/>
        <c:axId val="60204122"/>
      </c:scatterChart>
      <c:valAx>
        <c:axId val="207073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204122"/>
        <c:crosses val="autoZero"/>
        <c:crossBetween val="midCat"/>
      </c:valAx>
      <c:valAx>
        <c:axId val="602041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70730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midterm_5_sol!$P$3</c:f>
              <c:strCache>
                <c:ptCount val="1"/>
                <c:pt idx="0">
                  <c:v>Y-Y_cuadratic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midterm_5_sol!$P$4:$P$51</c:f>
              <c:numCache>
                <c:formatCode>General</c:formatCode>
                <c:ptCount val="48"/>
                <c:pt idx="0">
                  <c:v>67.5769311837554</c:v>
                </c:pt>
                <c:pt idx="1">
                  <c:v>26.4767812864993</c:v>
                </c:pt>
                <c:pt idx="2">
                  <c:v>89.8917294784815</c:v>
                </c:pt>
                <c:pt idx="3">
                  <c:v>0.617533721990633</c:v>
                </c:pt>
                <c:pt idx="4">
                  <c:v>73.5418593362644</c:v>
                </c:pt>
                <c:pt idx="5">
                  <c:v>29.2142022000532</c:v>
                </c:pt>
                <c:pt idx="6">
                  <c:v>74.2306377960917</c:v>
                </c:pt>
                <c:pt idx="7">
                  <c:v>9.16527635145209</c:v>
                </c:pt>
                <c:pt idx="8">
                  <c:v>75.1218447503093</c:v>
                </c:pt>
                <c:pt idx="9">
                  <c:v>113.086389632565</c:v>
                </c:pt>
                <c:pt idx="10">
                  <c:v>81.2407849801573</c:v>
                </c:pt>
                <c:pt idx="11">
                  <c:v>7.44829984765468</c:v>
                </c:pt>
                <c:pt idx="12">
                  <c:v>12.3875598497163</c:v>
                </c:pt>
                <c:pt idx="13">
                  <c:v>6.78873786002278</c:v>
                </c:pt>
                <c:pt idx="14">
                  <c:v>14.8409212988663</c:v>
                </c:pt>
                <c:pt idx="15">
                  <c:v>21.6766299240181</c:v>
                </c:pt>
                <c:pt idx="16">
                  <c:v>28.5438870006314</c:v>
                </c:pt>
                <c:pt idx="17">
                  <c:v>35.7213981618063</c:v>
                </c:pt>
                <c:pt idx="18">
                  <c:v>48.9475392651372</c:v>
                </c:pt>
                <c:pt idx="19">
                  <c:v>7.36573975863891</c:v>
                </c:pt>
                <c:pt idx="20">
                  <c:v>22.5772624730406</c:v>
                </c:pt>
                <c:pt idx="21">
                  <c:v>38.8467100150002</c:v>
                </c:pt>
                <c:pt idx="22">
                  <c:v>50.7461177273366</c:v>
                </c:pt>
                <c:pt idx="23">
                  <c:v>35.0855485569012</c:v>
                </c:pt>
                <c:pt idx="24">
                  <c:v>31.2617299238742</c:v>
                </c:pt>
                <c:pt idx="25">
                  <c:v>12.2044512698031</c:v>
                </c:pt>
                <c:pt idx="26">
                  <c:v>5.27335182779694</c:v>
                </c:pt>
                <c:pt idx="27">
                  <c:v>68.1715786366292</c:v>
                </c:pt>
                <c:pt idx="28">
                  <c:v>66.2687735232169</c:v>
                </c:pt>
                <c:pt idx="29">
                  <c:v>8.99175054139675</c:v>
                </c:pt>
                <c:pt idx="30">
                  <c:v>62.2225191123112</c:v>
                </c:pt>
                <c:pt idx="31">
                  <c:v>24.062223122253</c:v>
                </c:pt>
                <c:pt idx="32">
                  <c:v>2.20076772969935</c:v>
                </c:pt>
                <c:pt idx="33">
                  <c:v>98.8282031926669</c:v>
                </c:pt>
                <c:pt idx="34">
                  <c:v>36.293011804834</c:v>
                </c:pt>
                <c:pt idx="35">
                  <c:v>14.6595927208465</c:v>
                </c:pt>
                <c:pt idx="36">
                  <c:v>70.3581468589063</c:v>
                </c:pt>
                <c:pt idx="37">
                  <c:v>27.0561021432279</c:v>
                </c:pt>
                <c:pt idx="38">
                  <c:v>107.972844093521</c:v>
                </c:pt>
                <c:pt idx="39">
                  <c:v>22.6786063447828</c:v>
                </c:pt>
                <c:pt idx="40">
                  <c:v>67.3241032789449</c:v>
                </c:pt>
                <c:pt idx="41">
                  <c:v>40.34105468581</c:v>
                </c:pt>
                <c:pt idx="42">
                  <c:v>51.9213760271476</c:v>
                </c:pt>
                <c:pt idx="43">
                  <c:v>66.0676531364688</c:v>
                </c:pt>
                <c:pt idx="44">
                  <c:v>68.9533779182216</c:v>
                </c:pt>
                <c:pt idx="45">
                  <c:v>81.4239167922301</c:v>
                </c:pt>
                <c:pt idx="46">
                  <c:v>9.25301239149599</c:v>
                </c:pt>
                <c:pt idx="47">
                  <c:v>64.4776492087435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midterm_5_sol!$Q$3</c:f>
              <c:strCache>
                <c:ptCount val="1"/>
                <c:pt idx="0">
                  <c:v>Y-Y_cubic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midterm_5_sol!$B$4:$B$51</c:f>
              <c:numCache>
                <c:formatCode>General</c:formatCode>
                <c:ptCount val="48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</c:v>
                </c:pt>
                <c:pt idx="13">
                  <c:v>2.3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4.1</c:v>
                </c:pt>
                <c:pt idx="32">
                  <c:v>4.2</c:v>
                </c:pt>
                <c:pt idx="33">
                  <c:v>4.3</c:v>
                </c:pt>
                <c:pt idx="34">
                  <c:v>4.4</c:v>
                </c:pt>
                <c:pt idx="35">
                  <c:v>4.5</c:v>
                </c:pt>
                <c:pt idx="36">
                  <c:v>4.6</c:v>
                </c:pt>
                <c:pt idx="37">
                  <c:v>4.7</c:v>
                </c:pt>
                <c:pt idx="38">
                  <c:v>4.8</c:v>
                </c:pt>
                <c:pt idx="39">
                  <c:v>4.9</c:v>
                </c:pt>
                <c:pt idx="40">
                  <c:v>5</c:v>
                </c:pt>
                <c:pt idx="41">
                  <c:v>5.1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</c:numCache>
            </c:numRef>
          </c:xVal>
          <c:yVal>
            <c:numRef>
              <c:f>midterm_5_sol!$Q$4:$Q$51</c:f>
              <c:numCache>
                <c:formatCode>General</c:formatCode>
                <c:ptCount val="48"/>
                <c:pt idx="0">
                  <c:v>69.8505451591363</c:v>
                </c:pt>
                <c:pt idx="1">
                  <c:v>36.0291610240353</c:v>
                </c:pt>
                <c:pt idx="2">
                  <c:v>74.1981497299261</c:v>
                </c:pt>
                <c:pt idx="3">
                  <c:v>20.1387914005722</c:v>
                </c:pt>
                <c:pt idx="4">
                  <c:v>48.7421323625824</c:v>
                </c:pt>
                <c:pt idx="5">
                  <c:v>1.33130578401675</c:v>
                </c:pt>
                <c:pt idx="6">
                  <c:v>44.1656932323417</c:v>
                </c:pt>
                <c:pt idx="7">
                  <c:v>22.2397061794942</c:v>
                </c:pt>
                <c:pt idx="8">
                  <c:v>43.1597233185604</c:v>
                </c:pt>
                <c:pt idx="9">
                  <c:v>81.2909172522839</c:v>
                </c:pt>
                <c:pt idx="10">
                  <c:v>112.204931470825</c:v>
                </c:pt>
                <c:pt idx="11">
                  <c:v>22.0789550293773</c:v>
                </c:pt>
                <c:pt idx="12">
                  <c:v>39.9314685032134</c:v>
                </c:pt>
                <c:pt idx="13">
                  <c:v>31.8619567942096</c:v>
                </c:pt>
                <c:pt idx="14">
                  <c:v>7.33337553435874</c:v>
                </c:pt>
                <c:pt idx="15">
                  <c:v>2.77037645928254</c:v>
                </c:pt>
                <c:pt idx="16">
                  <c:v>13.2156870577896</c:v>
                </c:pt>
                <c:pt idx="17">
                  <c:v>24.2221507801387</c:v>
                </c:pt>
                <c:pt idx="18">
                  <c:v>56.4260461604736</c:v>
                </c:pt>
                <c:pt idx="19">
                  <c:v>4.04065016066664</c:v>
                </c:pt>
                <c:pt idx="20">
                  <c:v>23.479155869342</c:v>
                </c:pt>
                <c:pt idx="21">
                  <c:v>33.7033790416393</c:v>
                </c:pt>
                <c:pt idx="22">
                  <c:v>60.086229746419</c:v>
                </c:pt>
                <c:pt idx="23">
                  <c:v>48.5186739762434</c:v>
                </c:pt>
                <c:pt idx="24">
                  <c:v>48.6249899838912</c:v>
                </c:pt>
                <c:pt idx="25">
                  <c:v>8.86695355717956</c:v>
                </c:pt>
                <c:pt idx="26">
                  <c:v>19.2250967783189</c:v>
                </c:pt>
                <c:pt idx="27">
                  <c:v>40.5862983533364</c:v>
                </c:pt>
                <c:pt idx="28">
                  <c:v>35.9959847788271</c:v>
                </c:pt>
                <c:pt idx="29">
                  <c:v>23.5101123338861</c:v>
                </c:pt>
                <c:pt idx="30">
                  <c:v>28.0091275504624</c:v>
                </c:pt>
                <c:pt idx="31">
                  <c:v>11.2860405677108</c:v>
                </c:pt>
                <c:pt idx="32">
                  <c:v>33.6466004158045</c:v>
                </c:pt>
                <c:pt idx="33">
                  <c:v>63.1766093783213</c:v>
                </c:pt>
                <c:pt idx="34">
                  <c:v>1.59118222246877</c:v>
                </c:pt>
                <c:pt idx="35">
                  <c:v>18.2793716145931</c:v>
                </c:pt>
                <c:pt idx="36">
                  <c:v>40.0542598994622</c:v>
                </c:pt>
                <c:pt idx="37">
                  <c:v>0.318615802971863</c:v>
                </c:pt>
                <c:pt idx="38">
                  <c:v>85.7921927297697</c:v>
                </c:pt>
                <c:pt idx="39">
                  <c:v>6.10433542897772</c:v>
                </c:pt>
                <c:pt idx="40">
                  <c:v>77.1833371612402</c:v>
                </c:pt>
                <c:pt idx="41">
                  <c:v>42.3174838349079</c:v>
                </c:pt>
                <c:pt idx="42">
                  <c:v>59.0546304250587</c:v>
                </c:pt>
                <c:pt idx="43">
                  <c:v>48.5387252636137</c:v>
                </c:pt>
                <c:pt idx="44">
                  <c:v>39.683675528363</c:v>
                </c:pt>
                <c:pt idx="45">
                  <c:v>39.009227729186</c:v>
                </c:pt>
                <c:pt idx="46">
                  <c:v>66.2760113980314</c:v>
                </c:pt>
                <c:pt idx="47">
                  <c:v>8.67609412571369</c:v>
                </c:pt>
              </c:numCache>
            </c:numRef>
          </c:yVal>
          <c:smooth val="1"/>
        </c:ser>
        <c:axId val="74687028"/>
        <c:axId val="45784657"/>
      </c:scatterChart>
      <c:valAx>
        <c:axId val="746870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784657"/>
        <c:crosses val="autoZero"/>
        <c:crossBetween val="midCat"/>
      </c:valAx>
      <c:valAx>
        <c:axId val="457846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68702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93240</xdr:colOff>
      <xdr:row>3</xdr:row>
      <xdr:rowOff>68040</xdr:rowOff>
    </xdr:from>
    <xdr:to>
      <xdr:col>24</xdr:col>
      <xdr:colOff>93240</xdr:colOff>
      <xdr:row>19</xdr:row>
      <xdr:rowOff>8640</xdr:rowOff>
    </xdr:to>
    <xdr:graphicFrame>
      <xdr:nvGraphicFramePr>
        <xdr:cNvPr id="0" name="Gráfico 1"/>
        <xdr:cNvGraphicFramePr/>
      </xdr:nvGraphicFramePr>
      <xdr:xfrm>
        <a:off x="13809240" y="593640"/>
        <a:ext cx="4518360" cy="274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413280</xdr:colOff>
      <xdr:row>26</xdr:row>
      <xdr:rowOff>137520</xdr:rowOff>
    </xdr:from>
    <xdr:to>
      <xdr:col>24</xdr:col>
      <xdr:colOff>413280</xdr:colOff>
      <xdr:row>42</xdr:row>
      <xdr:rowOff>78120</xdr:rowOff>
    </xdr:to>
    <xdr:graphicFrame>
      <xdr:nvGraphicFramePr>
        <xdr:cNvPr id="1" name="Gráfico 1"/>
        <xdr:cNvGraphicFramePr/>
      </xdr:nvGraphicFramePr>
      <xdr:xfrm>
        <a:off x="14129280" y="4694040"/>
        <a:ext cx="4518360" cy="274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2"/>
  <sheetViews>
    <sheetView showFormulas="false" showGridLines="true" showRowColHeaders="true" showZeros="true" rightToLeft="false" tabSelected="true" showOutlineSymbols="true" defaultGridColor="true" view="normal" topLeftCell="M25" colorId="64" zoomScale="120" zoomScaleNormal="120" zoomScalePageLayoutView="100" workbookViewId="0">
      <selection pane="topLeft" activeCell="R52" activeCellId="0" sqref="R52"/>
    </sheetView>
  </sheetViews>
  <sheetFormatPr defaultRowHeight="13.8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1.86"/>
    <col collapsed="false" customWidth="true" hidden="false" outlineLevel="0" max="15" min="6" style="0" width="10.67"/>
    <col collapsed="false" customWidth="true" hidden="false" outlineLevel="0" max="16" min="16" style="0" width="12.98"/>
    <col collapsed="false" customWidth="true" hidden="false" outlineLevel="0" max="17" min="17" style="0" width="9.44"/>
    <col collapsed="false" customWidth="true" hidden="false" outlineLevel="0" max="1025" min="18" style="0" width="10.67"/>
  </cols>
  <sheetData>
    <row r="1" customFormat="false" ht="13.8" hidden="false" customHeight="false" outlineLevel="0" collapsed="false">
      <c r="A1" s="0" t="s">
        <v>0</v>
      </c>
      <c r="B1" s="0" t="n">
        <f aca="false">POWER(B2,2)</f>
        <v>25856.64</v>
      </c>
      <c r="C1" s="0" t="n">
        <f aca="false">POWER(C2,2)</f>
        <v>397908.64</v>
      </c>
      <c r="D1" s="0" t="n">
        <f aca="false">POWER(D2,2)</f>
        <v>7454996.787456</v>
      </c>
      <c r="E1" s="0" t="n">
        <f aca="false">POWER(E2,2)</f>
        <v>157911413.144449</v>
      </c>
      <c r="F1" s="0" t="n">
        <f aca="false">POWER(F2,2)</f>
        <v>3625482304.3064</v>
      </c>
      <c r="G1" s="0" t="n">
        <f aca="false">POWER(G2,2)</f>
        <v>88042242606.445</v>
      </c>
      <c r="H1" s="0" t="n">
        <f aca="false">POWER(H2,2)</f>
        <v>8301617495.51328</v>
      </c>
      <c r="I1" s="0" t="n">
        <f aca="false">POWER(I2,2)</f>
        <v>182652894861.22</v>
      </c>
      <c r="J1" s="0" t="n">
        <f aca="false">POWER(J2,2)</f>
        <v>4336618876461.03</v>
      </c>
      <c r="K1" s="0" t="n">
        <f aca="false">POWER(K2,2)</f>
        <v>427230833.212894</v>
      </c>
      <c r="S1" s="0" t="s">
        <v>1</v>
      </c>
      <c r="T1" s="0" t="n">
        <f aca="false">COUNT(B4:B51)</f>
        <v>48</v>
      </c>
    </row>
    <row r="2" customFormat="false" ht="13.8" hidden="false" customHeight="false" outlineLevel="0" collapsed="false">
      <c r="A2" s="0" t="s">
        <v>2</v>
      </c>
      <c r="B2" s="0" t="n">
        <f aca="false">SUM(B4:B51)</f>
        <v>160.8</v>
      </c>
      <c r="C2" s="0" t="n">
        <f aca="false">SUM(C4:C51)</f>
        <v>630.8</v>
      </c>
      <c r="D2" s="0" t="n">
        <f aca="false">SUM(D4:D51)</f>
        <v>2730.384</v>
      </c>
      <c r="E2" s="0" t="n">
        <f aca="false">SUM(E4:E51)</f>
        <v>12566.2808</v>
      </c>
      <c r="F2" s="0" t="n">
        <f aca="false">SUM(F4:F51)</f>
        <v>60211.97808</v>
      </c>
      <c r="G2" s="0" t="n">
        <f aca="false">SUM(G4:G51)</f>
        <v>296719.13084</v>
      </c>
      <c r="H2" s="0" t="n">
        <f aca="false">SUM(H4:H51)</f>
        <v>91113.2125188947</v>
      </c>
      <c r="I2" s="0" t="n">
        <f aca="false">SUM(I4:I51)</f>
        <v>427379.09970098</v>
      </c>
      <c r="J2" s="0" t="n">
        <f aca="false">SUM(J4:J51)</f>
        <v>2082455.01186965</v>
      </c>
      <c r="K2" s="0" t="n">
        <f aca="false">SUM(K4:K51)</f>
        <v>20669.5629661803</v>
      </c>
      <c r="S2" s="0" t="s">
        <v>3</v>
      </c>
      <c r="T2" s="0" t="n">
        <f aca="false">T1+1</f>
        <v>49</v>
      </c>
    </row>
    <row r="3" customFormat="false" ht="13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</row>
    <row r="4" customFormat="false" ht="13.8" hidden="false" customHeight="false" outlineLevel="0" collapsed="false">
      <c r="B4" s="0" t="n">
        <v>1</v>
      </c>
      <c r="C4" s="0" t="n">
        <f aca="false">POWER(B4,2)</f>
        <v>1</v>
      </c>
      <c r="D4" s="0" t="n">
        <f aca="false">POWER(B4,3)</f>
        <v>1</v>
      </c>
      <c r="E4" s="0" t="n">
        <f aca="false">POWER(B4,4)</f>
        <v>1</v>
      </c>
      <c r="F4" s="0" t="n">
        <f aca="false">POWER(B4,5)</f>
        <v>1</v>
      </c>
      <c r="G4" s="0" t="n">
        <f aca="false">POWER(B4,6)</f>
        <v>1</v>
      </c>
      <c r="H4" s="0" t="n">
        <f aca="false">B4*K4</f>
        <v>-7.19601880542035</v>
      </c>
      <c r="I4" s="0" t="n">
        <f aca="false">C4*K4</f>
        <v>-7.19601880542035</v>
      </c>
      <c r="J4" s="0" t="n">
        <f aca="false">D4*K4</f>
        <v>-7.19601880542035</v>
      </c>
      <c r="K4" s="0" t="n">
        <v>-7.19601880542035</v>
      </c>
      <c r="L4" s="0" t="n">
        <f aca="false">$AD$25</f>
        <v>421.827815636334</v>
      </c>
      <c r="M4" s="0" t="n">
        <f aca="false">B4*$AD$21+$AD$20</f>
        <v>-93.3709971791853</v>
      </c>
      <c r="N4" s="0" t="n">
        <f aca="false">$AD$16*C4+$AD$15*B4+$AD$14</f>
        <v>60.3809123783351</v>
      </c>
      <c r="O4" s="0" t="n">
        <f aca="false">$AD$10*D4+$AD$9*C4+$AD$8*B4+$AD$7</f>
        <v>62.6545263537159</v>
      </c>
      <c r="P4" s="0" t="n">
        <f aca="false">ABS(K4-N4)</f>
        <v>67.5769311837554</v>
      </c>
      <c r="Q4" s="0" t="n">
        <f aca="false">ABS(K4-O4)</f>
        <v>69.8505451591363</v>
      </c>
    </row>
    <row r="5" customFormat="false" ht="13.8" hidden="false" customHeight="false" outlineLevel="0" collapsed="false">
      <c r="B5" s="0" t="n">
        <v>1.1</v>
      </c>
      <c r="C5" s="0" t="n">
        <f aca="false">POWER(B5,2)</f>
        <v>1.21</v>
      </c>
      <c r="D5" s="0" t="n">
        <f aca="false">POWER(B5,3)</f>
        <v>1.331</v>
      </c>
      <c r="E5" s="0" t="n">
        <f aca="false">POWER(B5,4)</f>
        <v>1.4641</v>
      </c>
      <c r="F5" s="0" t="n">
        <f aca="false">POWER(B5,5)</f>
        <v>1.61051</v>
      </c>
      <c r="G5" s="0" t="n">
        <f aca="false">POWER(B5,6)</f>
        <v>1.771561</v>
      </c>
      <c r="H5" s="0" t="n">
        <f aca="false">B5*K5</f>
        <v>35.5466088932826</v>
      </c>
      <c r="I5" s="0" t="n">
        <f aca="false">C5*K5</f>
        <v>39.1012697826109</v>
      </c>
      <c r="J5" s="0" t="n">
        <f aca="false">D5*K5</f>
        <v>43.011396760872</v>
      </c>
      <c r="K5" s="0" t="n">
        <v>32.3150989938933</v>
      </c>
      <c r="L5" s="0" t="n">
        <f aca="false">$AD$25</f>
        <v>421.827815636334</v>
      </c>
      <c r="M5" s="0" t="n">
        <f aca="false">B5*$AD$21+$AD$20</f>
        <v>-70.7907272078433</v>
      </c>
      <c r="N5" s="0" t="n">
        <f aca="false">$AD$16*C5+$AD$15*B5+$AD$14</f>
        <v>58.7918802803926</v>
      </c>
      <c r="O5" s="0" t="n">
        <f aca="false">$AD$10*D5+$AD$9*C5+$AD$8*B5+$AD$7</f>
        <v>68.3442600179286</v>
      </c>
      <c r="P5" s="0" t="n">
        <f aca="false">ABS(K5-N5)</f>
        <v>26.4767812864993</v>
      </c>
      <c r="Q5" s="0" t="n">
        <f aca="false">ABS(K5-O5)</f>
        <v>36.0291610240353</v>
      </c>
      <c r="X5" s="1" t="s">
        <v>20</v>
      </c>
      <c r="Y5" s="1"/>
      <c r="Z5" s="1"/>
      <c r="AA5" s="1"/>
    </row>
    <row r="6" customFormat="false" ht="13.8" hidden="false" customHeight="false" outlineLevel="0" collapsed="false">
      <c r="B6" s="0" t="n">
        <v>1.2</v>
      </c>
      <c r="C6" s="0" t="n">
        <f aca="false">POWER(B6,2)</f>
        <v>1.44</v>
      </c>
      <c r="D6" s="0" t="n">
        <f aca="false">POWER(B6,3)</f>
        <v>1.728</v>
      </c>
      <c r="E6" s="0" t="n">
        <f aca="false">POWER(B6,4)</f>
        <v>2.0736</v>
      </c>
      <c r="F6" s="0" t="n">
        <f aca="false">POWER(B6,5)</f>
        <v>2.48832</v>
      </c>
      <c r="G6" s="0" t="n">
        <f aca="false">POWER(B6,6)</f>
        <v>2.985984</v>
      </c>
      <c r="H6" s="0" t="n">
        <f aca="false">B6*K6</f>
        <v>177.861249712867</v>
      </c>
      <c r="I6" s="0" t="n">
        <f aca="false">C6*K6</f>
        <v>213.433499655441</v>
      </c>
      <c r="J6" s="0" t="n">
        <f aca="false">D6*K6</f>
        <v>256.120199586529</v>
      </c>
      <c r="K6" s="0" t="n">
        <v>148.217708094056</v>
      </c>
      <c r="L6" s="0" t="n">
        <f aca="false">$AD$25</f>
        <v>421.827815636334</v>
      </c>
      <c r="M6" s="0" t="n">
        <f aca="false">B6*$AD$21+$AD$20</f>
        <v>-48.2104572365012</v>
      </c>
      <c r="N6" s="0" t="n">
        <f aca="false">$AD$16*C6+$AD$15*B6+$AD$14</f>
        <v>58.3259786155745</v>
      </c>
      <c r="O6" s="0" t="n">
        <f aca="false">$AD$10*D6+$AD$9*C6+$AD$8*B6+$AD$7</f>
        <v>74.01955836413</v>
      </c>
      <c r="P6" s="0" t="n">
        <f aca="false">ABS(K6-N6)</f>
        <v>89.8917294784815</v>
      </c>
      <c r="Q6" s="0" t="n">
        <f aca="false">ABS(K6-O6)</f>
        <v>74.1981497299261</v>
      </c>
      <c r="S6" s="0" t="s">
        <v>21</v>
      </c>
      <c r="X6" s="1" t="s">
        <v>22</v>
      </c>
      <c r="Y6" s="1"/>
      <c r="Z6" s="1"/>
      <c r="AA6" s="1"/>
      <c r="AB6" s="0" t="s">
        <v>23</v>
      </c>
    </row>
    <row r="7" customFormat="false" ht="13.8" hidden="false" customHeight="false" outlineLevel="0" collapsed="false">
      <c r="B7" s="0" t="n">
        <v>1.3</v>
      </c>
      <c r="C7" s="0" t="n">
        <f aca="false">POWER(B7,2)</f>
        <v>1.69</v>
      </c>
      <c r="D7" s="0" t="n">
        <f aca="false">POWER(B7,3)</f>
        <v>2.197</v>
      </c>
      <c r="E7" s="0" t="n">
        <f aca="false">POWER(B7,4)</f>
        <v>2.8561</v>
      </c>
      <c r="F7" s="0" t="n">
        <f aca="false">POWER(B7,5)</f>
        <v>3.71293</v>
      </c>
      <c r="G7" s="0" t="n">
        <f aca="false">POWER(B7,6)</f>
        <v>4.826809</v>
      </c>
      <c r="H7" s="0" t="n">
        <f aca="false">B7*K7</f>
        <v>77.480963437633</v>
      </c>
      <c r="I7" s="0" t="n">
        <f aca="false">C7*K7</f>
        <v>100.725252468923</v>
      </c>
      <c r="J7" s="0" t="n">
        <f aca="false">D7*K7</f>
        <v>130.9428282096</v>
      </c>
      <c r="K7" s="0" t="n">
        <v>59.6007411058715</v>
      </c>
      <c r="L7" s="0" t="n">
        <f aca="false">$AD$25</f>
        <v>421.827815636334</v>
      </c>
      <c r="M7" s="0" t="n">
        <f aca="false">B7*$AD$21+$AD$20</f>
        <v>-25.6301872651591</v>
      </c>
      <c r="N7" s="0" t="n">
        <f aca="false">$AD$16*C7+$AD$15*B7+$AD$14</f>
        <v>58.9832073838809</v>
      </c>
      <c r="O7" s="0" t="n">
        <f aca="false">$AD$10*D7+$AD$9*C7+$AD$8*B7+$AD$7</f>
        <v>79.7395325064437</v>
      </c>
      <c r="P7" s="0" t="n">
        <f aca="false">ABS(K7-N7)</f>
        <v>0.617533721990633</v>
      </c>
      <c r="Q7" s="0" t="n">
        <f aca="false">ABS(K7-O7)</f>
        <v>20.1387914005722</v>
      </c>
      <c r="S7" s="0" t="n">
        <f aca="false">T2</f>
        <v>49</v>
      </c>
      <c r="T7" s="0" t="n">
        <f aca="false">B2</f>
        <v>160.8</v>
      </c>
      <c r="U7" s="0" t="n">
        <f aca="false">T8</f>
        <v>630.8</v>
      </c>
      <c r="V7" s="0" t="n">
        <f aca="false">U8</f>
        <v>2730.384</v>
      </c>
      <c r="X7" s="0" t="n">
        <f aca="false" t="array" ref="X7:AA10">MINVERSE(S7:V10)</f>
        <v>0.800264252316557</v>
      </c>
      <c r="Y7" s="0" t="n">
        <v>-0.849205386094592</v>
      </c>
      <c r="Z7" s="0" t="n">
        <v>0.263881766959889</v>
      </c>
      <c r="AA7" s="0" t="n">
        <v>-0.0249478977600949</v>
      </c>
      <c r="AB7" s="0" t="n">
        <f aca="false">K2</f>
        <v>20669.5629661803</v>
      </c>
      <c r="AC7" s="0" t="s">
        <v>24</v>
      </c>
      <c r="AD7" s="0" t="n">
        <f aca="false" t="array" ref="AD7:AD10">MMULT(X7:AA10,AB7:AB10)</f>
        <v>-8.04119788623939</v>
      </c>
    </row>
    <row r="8" customFormat="false" ht="13.8" hidden="false" customHeight="false" outlineLevel="0" collapsed="false">
      <c r="B8" s="0" t="n">
        <v>1.4</v>
      </c>
      <c r="C8" s="0" t="n">
        <f aca="false">POWER(B8,2)</f>
        <v>1.96</v>
      </c>
      <c r="D8" s="0" t="n">
        <f aca="false">POWER(B8,3)</f>
        <v>2.744</v>
      </c>
      <c r="E8" s="0" t="n">
        <f aca="false">POWER(B8,4)</f>
        <v>3.8416</v>
      </c>
      <c r="F8" s="0" t="n">
        <f aca="false">POWER(B8,5)</f>
        <v>5.37824</v>
      </c>
      <c r="G8" s="0" t="n">
        <f aca="false">POWER(B8,6)</f>
        <v>7.529536</v>
      </c>
      <c r="H8" s="0" t="n">
        <f aca="false">B8*K8</f>
        <v>188.027596290206</v>
      </c>
      <c r="I8" s="0" t="n">
        <f aca="false">C8*K8</f>
        <v>263.238634806289</v>
      </c>
      <c r="J8" s="0" t="n">
        <f aca="false">D8*K8</f>
        <v>368.534088728804</v>
      </c>
      <c r="K8" s="0" t="n">
        <v>134.305425921576</v>
      </c>
      <c r="L8" s="0" t="n">
        <f aca="false">$AD$25</f>
        <v>421.827815636334</v>
      </c>
      <c r="M8" s="0" t="n">
        <f aca="false">B8*$AD$21+$AD$20</f>
        <v>-3.04991729381703</v>
      </c>
      <c r="N8" s="0" t="n">
        <f aca="false">$AD$16*C8+$AD$15*B8+$AD$14</f>
        <v>60.7635665853116</v>
      </c>
      <c r="O8" s="0" t="n">
        <f aca="false">$AD$10*D8+$AD$9*C8+$AD$8*B8+$AD$7</f>
        <v>85.5632935589936</v>
      </c>
      <c r="P8" s="0" t="n">
        <f aca="false">ABS(K8-N8)</f>
        <v>73.5418593362644</v>
      </c>
      <c r="Q8" s="0" t="n">
        <f aca="false">ABS(K8-O8)</f>
        <v>48.7421323625824</v>
      </c>
      <c r="S8" s="0" t="n">
        <f aca="false">T7</f>
        <v>160.8</v>
      </c>
      <c r="T8" s="0" t="n">
        <f aca="false">C2</f>
        <v>630.8</v>
      </c>
      <c r="U8" s="0" t="n">
        <f aca="false">D2</f>
        <v>2730.384</v>
      </c>
      <c r="V8" s="0" t="n">
        <f aca="false">U9</f>
        <v>12566.2808</v>
      </c>
      <c r="X8" s="0" t="n">
        <v>-0.849205386094567</v>
      </c>
      <c r="Y8" s="0" t="n">
        <v>1.09898120227506</v>
      </c>
      <c r="Z8" s="0" t="n">
        <v>-0.382640978425589</v>
      </c>
      <c r="AA8" s="0" t="n">
        <v>0.0389193665739568</v>
      </c>
      <c r="AB8" s="0" t="n">
        <f aca="false">H2</f>
        <v>91113.2125188947</v>
      </c>
      <c r="AC8" s="0" t="s">
        <v>25</v>
      </c>
      <c r="AD8" s="0" t="n">
        <v>94.0767505545955</v>
      </c>
    </row>
    <row r="9" customFormat="false" ht="13.8" hidden="false" customHeight="false" outlineLevel="0" collapsed="false">
      <c r="B9" s="0" t="n">
        <v>1.5</v>
      </c>
      <c r="C9" s="0" t="n">
        <f aca="false">POWER(B9,2)</f>
        <v>2.25</v>
      </c>
      <c r="D9" s="0" t="n">
        <f aca="false">POWER(B9,3)</f>
        <v>3.375</v>
      </c>
      <c r="E9" s="0" t="n">
        <f aca="false">POWER(B9,4)</f>
        <v>5.0625</v>
      </c>
      <c r="F9" s="0" t="n">
        <f aca="false">POWER(B9,5)</f>
        <v>7.59375</v>
      </c>
      <c r="G9" s="0" t="n">
        <f aca="false">POWER(B9,6)</f>
        <v>11.390625</v>
      </c>
      <c r="H9" s="0" t="n">
        <f aca="false">B9*K9</f>
        <v>139.32188762988</v>
      </c>
      <c r="I9" s="0" t="n">
        <f aca="false">C9*K9</f>
        <v>208.98283144482</v>
      </c>
      <c r="J9" s="0" t="n">
        <f aca="false">D9*K9</f>
        <v>313.47424716723</v>
      </c>
      <c r="K9" s="0" t="n">
        <v>92.88125841992</v>
      </c>
      <c r="L9" s="0" t="n">
        <f aca="false">$AD$25</f>
        <v>421.827815636334</v>
      </c>
      <c r="M9" s="0" t="n">
        <f aca="false">B9*$AD$21+$AD$20</f>
        <v>19.5303526775251</v>
      </c>
      <c r="N9" s="0" t="n">
        <f aca="false">$AD$16*C9+$AD$15*B9+$AD$14</f>
        <v>63.6670562198668</v>
      </c>
      <c r="O9" s="0" t="n">
        <f aca="false">$AD$10*D9+$AD$9*C9+$AD$8*B9+$AD$7</f>
        <v>91.5499526359033</v>
      </c>
      <c r="P9" s="0" t="n">
        <f aca="false">ABS(K9-N9)</f>
        <v>29.2142022000532</v>
      </c>
      <c r="Q9" s="0" t="n">
        <f aca="false">ABS(K9-O9)</f>
        <v>1.33130578401675</v>
      </c>
      <c r="S9" s="0" t="n">
        <f aca="false">T8</f>
        <v>630.8</v>
      </c>
      <c r="T9" s="0" t="n">
        <f aca="false">U8</f>
        <v>2730.384</v>
      </c>
      <c r="U9" s="0" t="n">
        <f aca="false">T10</f>
        <v>12566.2808</v>
      </c>
      <c r="V9" s="0" t="n">
        <f aca="false">U10</f>
        <v>60211.97808</v>
      </c>
      <c r="X9" s="0" t="n">
        <v>0.263881766959875</v>
      </c>
      <c r="Y9" s="0" t="n">
        <v>-0.382640978425582</v>
      </c>
      <c r="Z9" s="0" t="n">
        <v>0.143119167890016</v>
      </c>
      <c r="AA9" s="0" t="n">
        <v>-0.015265658000934</v>
      </c>
      <c r="AB9" s="0" t="n">
        <f aca="false">I2</f>
        <v>427379.09970098</v>
      </c>
      <c r="AC9" s="0" t="s">
        <v>26</v>
      </c>
      <c r="AD9" s="0" t="n">
        <v>-33.2328786685866</v>
      </c>
    </row>
    <row r="10" customFormat="false" ht="13.8" hidden="false" customHeight="false" outlineLevel="0" collapsed="false">
      <c r="B10" s="0" t="n">
        <v>1.6</v>
      </c>
      <c r="C10" s="0" t="n">
        <f aca="false">POWER(B10,2)</f>
        <v>2.56</v>
      </c>
      <c r="D10" s="0" t="n">
        <f aca="false">POWER(B10,3)</f>
        <v>4.096</v>
      </c>
      <c r="E10" s="0" t="n">
        <f aca="false">POWER(B10,4)</f>
        <v>6.5536</v>
      </c>
      <c r="F10" s="0" t="n">
        <f aca="false">POWER(B10,5)</f>
        <v>10.48576</v>
      </c>
      <c r="G10" s="0" t="n">
        <f aca="false">POWER(B10,6)</f>
        <v>16.777216</v>
      </c>
      <c r="H10" s="0" t="n">
        <f aca="false">B10*K10</f>
        <v>227.078902533821</v>
      </c>
      <c r="I10" s="0" t="n">
        <f aca="false">C10*K10</f>
        <v>363.326244054113</v>
      </c>
      <c r="J10" s="0" t="n">
        <f aca="false">D10*K10</f>
        <v>581.321990486581</v>
      </c>
      <c r="K10" s="0" t="n">
        <v>141.924314083638</v>
      </c>
      <c r="L10" s="0" t="n">
        <f aca="false">$AD$25</f>
        <v>421.827815636334</v>
      </c>
      <c r="M10" s="0" t="n">
        <f aca="false">B10*$AD$21+$AD$20</f>
        <v>42.1106226488672</v>
      </c>
      <c r="N10" s="0" t="n">
        <f aca="false">$AD$16*C10+$AD$15*B10+$AD$14</f>
        <v>67.6936762875463</v>
      </c>
      <c r="O10" s="0" t="n">
        <f aca="false">$AD$10*D10+$AD$9*C10+$AD$8*B10+$AD$7</f>
        <v>97.7586208512964</v>
      </c>
      <c r="P10" s="0" t="n">
        <f aca="false">ABS(K10-N10)</f>
        <v>74.2306377960917</v>
      </c>
      <c r="Q10" s="0" t="n">
        <f aca="false">ABS(K10-O10)</f>
        <v>44.1656932323417</v>
      </c>
      <c r="S10" s="0" t="n">
        <f aca="false">T9</f>
        <v>2730.384</v>
      </c>
      <c r="T10" s="0" t="n">
        <f aca="false">E2</f>
        <v>12566.2808</v>
      </c>
      <c r="U10" s="0" t="n">
        <f aca="false">F2</f>
        <v>60211.97808</v>
      </c>
      <c r="V10" s="0" t="n">
        <f aca="false">G2</f>
        <v>296719.13084</v>
      </c>
      <c r="X10" s="0" t="n">
        <v>-0.0249478977600931</v>
      </c>
      <c r="Y10" s="0" t="n">
        <v>0.0389193665739555</v>
      </c>
      <c r="Z10" s="0" t="n">
        <v>-0.0152656580009339</v>
      </c>
      <c r="AA10" s="0" t="n">
        <v>0.0016824702723652</v>
      </c>
      <c r="AB10" s="0" t="n">
        <f aca="false">J2</f>
        <v>2082455.01186965</v>
      </c>
      <c r="AC10" s="0" t="s">
        <v>27</v>
      </c>
      <c r="AD10" s="0" t="n">
        <v>9.85185235394647</v>
      </c>
    </row>
    <row r="11" customFormat="false" ht="13.8" hidden="false" customHeight="false" outlineLevel="0" collapsed="false">
      <c r="B11" s="0" t="n">
        <v>1.7</v>
      </c>
      <c r="C11" s="0" t="n">
        <f aca="false">POWER(B11,2)</f>
        <v>2.89</v>
      </c>
      <c r="D11" s="0" t="n">
        <f aca="false">POWER(B11,3)</f>
        <v>4.913</v>
      </c>
      <c r="E11" s="0" t="n">
        <f aca="false">POWER(B11,4)</f>
        <v>8.3521</v>
      </c>
      <c r="F11" s="0" t="n">
        <f aca="false">POWER(B11,5)</f>
        <v>14.19857</v>
      </c>
      <c r="G11" s="0" t="n">
        <f aca="false">POWER(B11,6)</f>
        <v>24.137569</v>
      </c>
      <c r="H11" s="0" t="n">
        <f aca="false">B11*K11</f>
        <v>139.414795337664</v>
      </c>
      <c r="I11" s="0" t="n">
        <f aca="false">C11*K11</f>
        <v>237.005152074029</v>
      </c>
      <c r="J11" s="0" t="n">
        <f aca="false">D11*K11</f>
        <v>402.908758525849</v>
      </c>
      <c r="K11" s="0" t="n">
        <v>82.0087031398024</v>
      </c>
      <c r="L11" s="0" t="n">
        <f aca="false">$AD$25</f>
        <v>421.827815636334</v>
      </c>
      <c r="M11" s="0" t="n">
        <f aca="false">B11*$AD$21+$AD$20</f>
        <v>64.6908926202092</v>
      </c>
      <c r="N11" s="0" t="n">
        <f aca="false">$AD$16*C11+$AD$15*B11+$AD$14</f>
        <v>72.8434267883503</v>
      </c>
      <c r="O11" s="0" t="n">
        <f aca="false">$AD$10*D11+$AD$9*C11+$AD$8*B11+$AD$7</f>
        <v>104.248409319297</v>
      </c>
      <c r="P11" s="0" t="n">
        <f aca="false">ABS(K11-N11)</f>
        <v>9.16527635145209</v>
      </c>
      <c r="Q11" s="0" t="n">
        <f aca="false">ABS(K11-O11)</f>
        <v>22.2397061794942</v>
      </c>
    </row>
    <row r="12" customFormat="false" ht="13.8" hidden="false" customHeight="false" outlineLevel="0" collapsed="false">
      <c r="B12" s="0" t="n">
        <v>1.8</v>
      </c>
      <c r="C12" s="0" t="n">
        <f aca="false">POWER(B12,2)</f>
        <v>3.24</v>
      </c>
      <c r="D12" s="0" t="n">
        <f aca="false">POWER(B12,3)</f>
        <v>5.832</v>
      </c>
      <c r="E12" s="0" t="n">
        <f aca="false">POWER(B12,4)</f>
        <v>10.4976</v>
      </c>
      <c r="F12" s="0" t="n">
        <f aca="false">POWER(B12,5)</f>
        <v>18.89568</v>
      </c>
      <c r="G12" s="0" t="n">
        <f aca="false">POWER(B12,6)</f>
        <v>34.012224</v>
      </c>
      <c r="H12" s="0" t="n">
        <f aca="false">B12*K12</f>
        <v>277.628674450658</v>
      </c>
      <c r="I12" s="0" t="n">
        <f aca="false">C12*K12</f>
        <v>499.731614011185</v>
      </c>
      <c r="J12" s="0" t="n">
        <f aca="false">D12*K12</f>
        <v>899.516905220133</v>
      </c>
      <c r="K12" s="0" t="n">
        <v>154.238152472588</v>
      </c>
      <c r="L12" s="0" t="n">
        <f aca="false">$AD$25</f>
        <v>421.827815636334</v>
      </c>
      <c r="M12" s="0" t="n">
        <f aca="false">B12*$AD$21+$AD$20</f>
        <v>87.2711625915513</v>
      </c>
      <c r="N12" s="0" t="n">
        <f aca="false">$AD$16*C12+$AD$15*B12+$AD$14</f>
        <v>79.1163077222787</v>
      </c>
      <c r="O12" s="0" t="n">
        <f aca="false">$AD$10*D12+$AD$9*C12+$AD$8*B12+$AD$7</f>
        <v>111.078429154028</v>
      </c>
      <c r="P12" s="0" t="n">
        <f aca="false">ABS(K12-N12)</f>
        <v>75.1218447503093</v>
      </c>
      <c r="Q12" s="0" t="n">
        <f aca="false">ABS(K12-O12)</f>
        <v>43.1597233185604</v>
      </c>
      <c r="X12" s="1" t="s">
        <v>28</v>
      </c>
      <c r="Y12" s="1"/>
      <c r="Z12" s="1"/>
      <c r="AA12" s="1"/>
    </row>
    <row r="13" customFormat="false" ht="13.8" hidden="false" customHeight="false" outlineLevel="0" collapsed="false">
      <c r="B13" s="0" t="n">
        <v>1.9</v>
      </c>
      <c r="C13" s="0" t="n">
        <f aca="false">POWER(B13,2)</f>
        <v>3.61</v>
      </c>
      <c r="D13" s="0" t="n">
        <f aca="false">POWER(B13,3)</f>
        <v>6.859</v>
      </c>
      <c r="E13" s="0" t="n">
        <f aca="false">POWER(B13,4)</f>
        <v>13.0321</v>
      </c>
      <c r="F13" s="0" t="n">
        <f aca="false">POWER(B13,5)</f>
        <v>24.76099</v>
      </c>
      <c r="G13" s="0" t="n">
        <f aca="false">POWER(B13,6)</f>
        <v>47.045881</v>
      </c>
      <c r="H13" s="0" t="n">
        <f aca="false">B13*K13</f>
        <v>379.237546571604</v>
      </c>
      <c r="I13" s="0" t="n">
        <f aca="false">C13*K13</f>
        <v>720.551338486048</v>
      </c>
      <c r="J13" s="0" t="n">
        <f aca="false">D13*K13</f>
        <v>1369.04754312349</v>
      </c>
      <c r="K13" s="0" t="n">
        <v>199.598708721897</v>
      </c>
      <c r="L13" s="0" t="n">
        <f aca="false">$AD$25</f>
        <v>421.827815636334</v>
      </c>
      <c r="M13" s="0" t="n">
        <f aca="false">B13*$AD$21+$AD$20</f>
        <v>109.851432562893</v>
      </c>
      <c r="N13" s="0" t="n">
        <f aca="false">$AD$16*C13+$AD$15*B13+$AD$14</f>
        <v>86.5123190893315</v>
      </c>
      <c r="O13" s="0" t="n">
        <f aca="false">$AD$10*D13+$AD$9*C13+$AD$8*B13+$AD$7</f>
        <v>118.307791469613</v>
      </c>
      <c r="P13" s="0" t="n">
        <f aca="false">ABS(K13-N13)</f>
        <v>113.086389632565</v>
      </c>
      <c r="Q13" s="0" t="n">
        <f aca="false">ABS(K13-O13)</f>
        <v>81.2909172522839</v>
      </c>
      <c r="X13" s="1" t="s">
        <v>22</v>
      </c>
      <c r="Y13" s="1"/>
      <c r="Z13" s="1"/>
      <c r="AA13" s="1"/>
      <c r="AB13" s="0" t="s">
        <v>23</v>
      </c>
    </row>
    <row r="14" customFormat="false" ht="13.8" hidden="false" customHeight="false" outlineLevel="0" collapsed="false">
      <c r="B14" s="0" t="n">
        <v>2</v>
      </c>
      <c r="C14" s="0" t="n">
        <f aca="false">POWER(B14,2)</f>
        <v>4</v>
      </c>
      <c r="D14" s="0" t="n">
        <f aca="false">POWER(B14,3)</f>
        <v>8</v>
      </c>
      <c r="E14" s="0" t="n">
        <f aca="false">POWER(B14,4)</f>
        <v>16</v>
      </c>
      <c r="F14" s="0" t="n">
        <f aca="false">POWER(B14,5)</f>
        <v>32</v>
      </c>
      <c r="G14" s="0" t="n">
        <f aca="false">POWER(B14,6)</f>
        <v>64</v>
      </c>
      <c r="H14" s="0" t="n">
        <f aca="false">B14*K14</f>
        <v>27.5813518187028</v>
      </c>
      <c r="I14" s="0" t="n">
        <f aca="false">C14*K14</f>
        <v>55.1627036374056</v>
      </c>
      <c r="J14" s="0" t="n">
        <f aca="false">D14*K14</f>
        <v>110.325407274811</v>
      </c>
      <c r="K14" s="0" t="n">
        <v>13.7906759093514</v>
      </c>
      <c r="L14" s="0" t="n">
        <f aca="false">$AD$25</f>
        <v>421.827815636334</v>
      </c>
      <c r="M14" s="0" t="n">
        <f aca="false">B14*$AD$21+$AD$20</f>
        <v>132.431702534235</v>
      </c>
      <c r="N14" s="0" t="n">
        <f aca="false">$AD$16*C14+$AD$15*B14+$AD$14</f>
        <v>95.0314608895087</v>
      </c>
      <c r="O14" s="0" t="n">
        <f aca="false">$AD$10*D14+$AD$9*C14+$AD$8*B14+$AD$7</f>
        <v>125.995607380177</v>
      </c>
      <c r="P14" s="0" t="n">
        <f aca="false">ABS(K14-N14)</f>
        <v>81.2407849801573</v>
      </c>
      <c r="Q14" s="0" t="n">
        <f aca="false">ABS(K14-O14)</f>
        <v>112.204931470825</v>
      </c>
      <c r="X14" s="0" t="n">
        <f aca="false" t="array" ref="X14:Z16">MINVERSE(S7:U9)</f>
        <v>0.43033343518946</v>
      </c>
      <c r="Y14" s="0" t="n">
        <v>-0.272103731389134</v>
      </c>
      <c r="Z14" s="0" t="n">
        <v>0.0375205163016632</v>
      </c>
      <c r="AB14" s="0" t="n">
        <f aca="false">AB7</f>
        <v>20669.5629661803</v>
      </c>
      <c r="AC14" s="0" t="s">
        <v>25</v>
      </c>
      <c r="AD14" s="0" t="n">
        <f aca="false" t="array" ref="AD14:AD16">MMULT(X14:Z16,AB14:AB16)</f>
        <v>138.043407179603</v>
      </c>
    </row>
    <row r="15" customFormat="false" ht="13.8" hidden="false" customHeight="false" outlineLevel="0" collapsed="false">
      <c r="B15" s="0" t="n">
        <v>2.1</v>
      </c>
      <c r="C15" s="0" t="n">
        <f aca="false">POWER(B15,2)</f>
        <v>4.41</v>
      </c>
      <c r="D15" s="0" t="n">
        <f aca="false">POWER(B15,3)</f>
        <v>9.261</v>
      </c>
      <c r="E15" s="0" t="n">
        <f aca="false">POWER(B15,4)</f>
        <v>19.4481</v>
      </c>
      <c r="F15" s="0" t="n">
        <f aca="false">POWER(B15,5)</f>
        <v>40.84101</v>
      </c>
      <c r="G15" s="0" t="n">
        <f aca="false">POWER(B15,6)</f>
        <v>85.766121</v>
      </c>
      <c r="H15" s="0" t="n">
        <f aca="false">B15*K15</f>
        <v>235.456269237977</v>
      </c>
      <c r="I15" s="0" t="n">
        <f aca="false">C15*K15</f>
        <v>494.458165399751</v>
      </c>
      <c r="J15" s="0" t="n">
        <f aca="false">D15*K15</f>
        <v>1038.36214733948</v>
      </c>
      <c r="K15" s="0" t="n">
        <v>112.122032970465</v>
      </c>
      <c r="L15" s="0" t="n">
        <f aca="false">$AD$25</f>
        <v>421.827815636334</v>
      </c>
      <c r="M15" s="0" t="n">
        <f aca="false">B15*$AD$21+$AD$20</f>
        <v>155.011972505578</v>
      </c>
      <c r="N15" s="0" t="n">
        <f aca="false">$AD$16*C15+$AD$15*B15+$AD$14</f>
        <v>104.67373312281</v>
      </c>
      <c r="O15" s="0" t="n">
        <f aca="false">$AD$10*D15+$AD$9*C15+$AD$8*B15+$AD$7</f>
        <v>134.200987999842</v>
      </c>
      <c r="P15" s="0" t="n">
        <f aca="false">ABS(K15-N15)</f>
        <v>7.44829984765468</v>
      </c>
      <c r="Q15" s="0" t="n">
        <f aca="false">ABS(K15-O15)</f>
        <v>22.0789550293773</v>
      </c>
      <c r="X15" s="0" t="n">
        <v>-0.272103731389134</v>
      </c>
      <c r="Y15" s="0" t="n">
        <v>0.198687675906476</v>
      </c>
      <c r="Z15" s="0" t="n">
        <v>-0.0295115653894955</v>
      </c>
      <c r="AB15" s="0" t="n">
        <f aca="false">AB8</f>
        <v>91113.2125188947</v>
      </c>
      <c r="AC15" s="0" t="s">
        <v>26</v>
      </c>
      <c r="AD15" s="0" t="n">
        <v>-133.819016457488</v>
      </c>
    </row>
    <row r="16" customFormat="false" ht="13.8" hidden="false" customHeight="false" outlineLevel="0" collapsed="false">
      <c r="B16" s="0" t="n">
        <v>2.2</v>
      </c>
      <c r="C16" s="0" t="n">
        <f aca="false">POWER(B16,2)</f>
        <v>4.84</v>
      </c>
      <c r="D16" s="0" t="n">
        <f aca="false">POWER(B16,3)</f>
        <v>10.648</v>
      </c>
      <c r="E16" s="0" t="n">
        <f aca="false">POWER(B16,4)</f>
        <v>23.4256</v>
      </c>
      <c r="F16" s="0" t="n">
        <f aca="false">POWER(B16,5)</f>
        <v>51.53632</v>
      </c>
      <c r="G16" s="0" t="n">
        <f aca="false">POWER(B16,6)</f>
        <v>113.379904</v>
      </c>
      <c r="H16" s="0" t="n">
        <f aca="false">B16*K16</f>
        <v>226.713467066944</v>
      </c>
      <c r="I16" s="0" t="n">
        <f aca="false">C16*K16</f>
        <v>498.769627547277</v>
      </c>
      <c r="J16" s="0" t="n">
        <f aca="false">D16*K16</f>
        <v>1097.29318060401</v>
      </c>
      <c r="K16" s="0" t="n">
        <v>103.05157593952</v>
      </c>
      <c r="L16" s="0" t="n">
        <f aca="false">$AD$25</f>
        <v>421.827815636334</v>
      </c>
      <c r="M16" s="0" t="n">
        <f aca="false">B16*$AD$21+$AD$20</f>
        <v>177.59224247692</v>
      </c>
      <c r="N16" s="0" t="n">
        <f aca="false">$AD$16*C16+$AD$15*B16+$AD$14</f>
        <v>115.439135789236</v>
      </c>
      <c r="O16" s="0" t="n">
        <f aca="false">$AD$10*D16+$AD$9*C16+$AD$8*B16+$AD$7</f>
        <v>142.983044442733</v>
      </c>
      <c r="P16" s="0" t="n">
        <f aca="false">ABS(K16-N16)</f>
        <v>12.3875598497163</v>
      </c>
      <c r="Q16" s="0" t="n">
        <f aca="false">ABS(K16-O16)</f>
        <v>39.9314685032134</v>
      </c>
      <c r="X16" s="0" t="n">
        <v>0.0375205163016632</v>
      </c>
      <c r="Y16" s="0" t="n">
        <v>-0.0295115653894955</v>
      </c>
      <c r="Z16" s="0" t="n">
        <v>0.00460836147090896</v>
      </c>
      <c r="AB16" s="0" t="n">
        <f aca="false">AB9</f>
        <v>427379.09970098</v>
      </c>
      <c r="AC16" s="0" t="s">
        <v>27</v>
      </c>
      <c r="AD16" s="0" t="n">
        <v>56.1565216562205</v>
      </c>
    </row>
    <row r="17" customFormat="false" ht="13.8" hidden="false" customHeight="false" outlineLevel="0" collapsed="false">
      <c r="B17" s="0" t="n">
        <v>2.3</v>
      </c>
      <c r="C17" s="0" t="n">
        <f aca="false">POWER(B17,2)</f>
        <v>5.29</v>
      </c>
      <c r="D17" s="0" t="n">
        <f aca="false">POWER(B17,3)</f>
        <v>12.167</v>
      </c>
      <c r="E17" s="0" t="n">
        <f aca="false">POWER(B17,4)</f>
        <v>27.9841</v>
      </c>
      <c r="F17" s="0" t="n">
        <f aca="false">POWER(B17,5)</f>
        <v>64.36343</v>
      </c>
      <c r="G17" s="0" t="n">
        <f aca="false">POWER(B17,6)</f>
        <v>148.035889</v>
      </c>
      <c r="H17" s="0" t="n">
        <f aca="false">B17*K17</f>
        <v>277.239541366157</v>
      </c>
      <c r="I17" s="0" t="n">
        <f aca="false">C17*K17</f>
        <v>637.650945142161</v>
      </c>
      <c r="J17" s="0" t="n">
        <f aca="false">D17*K17</f>
        <v>1466.59717382697</v>
      </c>
      <c r="K17" s="0" t="n">
        <v>120.538931028764</v>
      </c>
      <c r="L17" s="0" t="n">
        <f aca="false">$AD$25</f>
        <v>421.827815636334</v>
      </c>
      <c r="M17" s="0" t="n">
        <f aca="false">B17*$AD$21+$AD$20</f>
        <v>200.172512448262</v>
      </c>
      <c r="N17" s="0" t="n">
        <f aca="false">$AD$16*C17+$AD$15*B17+$AD$14</f>
        <v>127.327668888787</v>
      </c>
      <c r="O17" s="0" t="n">
        <f aca="false">$AD$10*D17+$AD$9*C17+$AD$8*B17+$AD$7</f>
        <v>152.400887822974</v>
      </c>
      <c r="P17" s="0" t="n">
        <f aca="false">ABS(K17-N17)</f>
        <v>6.78873786002278</v>
      </c>
      <c r="Q17" s="0" t="n">
        <f aca="false">ABS(K17-O17)</f>
        <v>31.8619567942096</v>
      </c>
    </row>
    <row r="18" customFormat="false" ht="13.8" hidden="false" customHeight="false" outlineLevel="0" collapsed="false">
      <c r="B18" s="0" t="n">
        <v>2.4</v>
      </c>
      <c r="C18" s="0" t="n">
        <f aca="false">POWER(B18,2)</f>
        <v>5.76</v>
      </c>
      <c r="D18" s="0" t="n">
        <f aca="false">POWER(B18,3)</f>
        <v>13.824</v>
      </c>
      <c r="E18" s="0" t="n">
        <f aca="false">POWER(B18,4)</f>
        <v>33.1776</v>
      </c>
      <c r="F18" s="0" t="n">
        <f aca="false">POWER(B18,5)</f>
        <v>79.62624</v>
      </c>
      <c r="G18" s="0" t="n">
        <f aca="false">POWER(B18,6)</f>
        <v>191.102976</v>
      </c>
      <c r="H18" s="0" t="n">
        <f aca="false">B18*K18</f>
        <v>372.432608928787</v>
      </c>
      <c r="I18" s="0" t="n">
        <f aca="false">C18*K18</f>
        <v>893.838261429089</v>
      </c>
      <c r="J18" s="0" t="n">
        <f aca="false">D18*K18</f>
        <v>2145.21182742981</v>
      </c>
      <c r="K18" s="0" t="n">
        <v>155.180253720328</v>
      </c>
      <c r="L18" s="0" t="n">
        <f aca="false">$AD$25</f>
        <v>421.827815636334</v>
      </c>
      <c r="M18" s="0" t="n">
        <f aca="false">B18*$AD$21+$AD$20</f>
        <v>222.752782419604</v>
      </c>
      <c r="N18" s="0" t="n">
        <f aca="false">$AD$16*C18+$AD$15*B18+$AD$14</f>
        <v>140.339332421462</v>
      </c>
      <c r="O18" s="0" t="n">
        <f aca="false">$AD$10*D18+$AD$9*C18+$AD$8*B18+$AD$7</f>
        <v>162.513629254687</v>
      </c>
      <c r="P18" s="0" t="n">
        <f aca="false">ABS(K18-N18)</f>
        <v>14.8409212988663</v>
      </c>
      <c r="Q18" s="0" t="n">
        <f aca="false">ABS(K18-O18)</f>
        <v>7.33337553435874</v>
      </c>
      <c r="X18" s="1" t="s">
        <v>29</v>
      </c>
      <c r="Y18" s="1"/>
      <c r="Z18" s="1"/>
      <c r="AA18" s="1"/>
    </row>
    <row r="19" customFormat="false" ht="13.8" hidden="false" customHeight="false" outlineLevel="0" collapsed="false">
      <c r="B19" s="0" t="n">
        <v>2.5</v>
      </c>
      <c r="C19" s="0" t="n">
        <f aca="false">POWER(B19,2)</f>
        <v>6.25</v>
      </c>
      <c r="D19" s="0" t="n">
        <f aca="false">POWER(B19,3)</f>
        <v>15.625</v>
      </c>
      <c r="E19" s="0" t="n">
        <f aca="false">POWER(B19,4)</f>
        <v>39.0625</v>
      </c>
      <c r="F19" s="0" t="n">
        <f aca="false">POWER(B19,5)</f>
        <v>97.65625</v>
      </c>
      <c r="G19" s="0" t="n">
        <f aca="false">POWER(B19,6)</f>
        <v>244.140625</v>
      </c>
      <c r="H19" s="0" t="n">
        <f aca="false">B19*K19</f>
        <v>440.376890778198</v>
      </c>
      <c r="I19" s="0" t="n">
        <f aca="false">C19*K19</f>
        <v>1100.94222694549</v>
      </c>
      <c r="J19" s="0" t="n">
        <f aca="false">D19*K19</f>
        <v>2752.35556736373</v>
      </c>
      <c r="K19" s="0" t="n">
        <v>176.150756311279</v>
      </c>
      <c r="L19" s="0" t="n">
        <f aca="false">$AD$25</f>
        <v>421.827815636334</v>
      </c>
      <c r="M19" s="0" t="n">
        <f aca="false">B19*$AD$21+$AD$20</f>
        <v>245.333052390946</v>
      </c>
      <c r="N19" s="0" t="n">
        <f aca="false">$AD$16*C19+$AD$15*B19+$AD$14</f>
        <v>154.474126387261</v>
      </c>
      <c r="O19" s="0" t="n">
        <f aca="false">$AD$10*D19+$AD$9*C19+$AD$8*B19+$AD$7</f>
        <v>173.380379851996</v>
      </c>
      <c r="P19" s="0" t="n">
        <f aca="false">ABS(K19-N19)</f>
        <v>21.6766299240181</v>
      </c>
      <c r="Q19" s="0" t="n">
        <f aca="false">ABS(K19-O19)</f>
        <v>2.77037645928254</v>
      </c>
      <c r="X19" s="1" t="s">
        <v>22</v>
      </c>
      <c r="Y19" s="1"/>
      <c r="Z19" s="1"/>
      <c r="AA19" s="1"/>
      <c r="AB19" s="0" t="s">
        <v>23</v>
      </c>
    </row>
    <row r="20" customFormat="false" ht="13.8" hidden="false" customHeight="false" outlineLevel="0" collapsed="false">
      <c r="B20" s="0" t="n">
        <v>2.6</v>
      </c>
      <c r="C20" s="0" t="n">
        <f aca="false">POWER(B20,2)</f>
        <v>6.76</v>
      </c>
      <c r="D20" s="0" t="n">
        <f aca="false">POWER(B20,3)</f>
        <v>17.576</v>
      </c>
      <c r="E20" s="0" t="n">
        <f aca="false">POWER(B20,4)</f>
        <v>45.6976</v>
      </c>
      <c r="F20" s="0" t="n">
        <f aca="false">POWER(B20,5)</f>
        <v>118.81376</v>
      </c>
      <c r="G20" s="0" t="n">
        <f aca="false">POWER(B20,6)</f>
        <v>308.915776</v>
      </c>
      <c r="H20" s="0" t="n">
        <f aca="false">B20*K20</f>
        <v>515.517438245722</v>
      </c>
      <c r="I20" s="0" t="n">
        <f aca="false">C20*K20</f>
        <v>1340.34533943888</v>
      </c>
      <c r="J20" s="0" t="n">
        <f aca="false">D20*K20</f>
        <v>3484.89788254108</v>
      </c>
      <c r="K20" s="0" t="n">
        <v>198.275937786816</v>
      </c>
      <c r="L20" s="0" t="n">
        <f aca="false">$AD$25</f>
        <v>421.827815636334</v>
      </c>
      <c r="M20" s="0" t="n">
        <f aca="false">B20*$AD$21+$AD$20</f>
        <v>267.913322362288</v>
      </c>
      <c r="N20" s="0" t="n">
        <f aca="false">$AD$16*C20+$AD$15*B20+$AD$14</f>
        <v>169.732050786185</v>
      </c>
      <c r="O20" s="0" t="n">
        <f aca="false">$AD$10*D20+$AD$9*C20+$AD$8*B20+$AD$7</f>
        <v>185.060250729026</v>
      </c>
      <c r="P20" s="0" t="n">
        <f aca="false">ABS(K20-N20)</f>
        <v>28.5438870006314</v>
      </c>
      <c r="Q20" s="0" t="n">
        <f aca="false">ABS(K20-O20)</f>
        <v>13.2156870577896</v>
      </c>
      <c r="X20" s="0" t="n">
        <f aca="false" t="array" ref="X20:Y21">MINVERSE(S7:T8)</f>
        <v>0.124847602007695</v>
      </c>
      <c r="Y20" s="0" t="n">
        <v>-0.0318254508605538</v>
      </c>
      <c r="AB20" s="0" t="n">
        <f aca="false">AB14</f>
        <v>20669.5629661803</v>
      </c>
      <c r="AC20" s="0" t="s">
        <v>26</v>
      </c>
      <c r="AD20" s="0" t="n">
        <f aca="false" t="array" ref="AD20:AD21">MMULT(X20:Y21,AB20:AB21)</f>
        <v>-319.173696892606</v>
      </c>
    </row>
    <row r="21" customFormat="false" ht="13.8" hidden="false" customHeight="false" outlineLevel="0" collapsed="false">
      <c r="B21" s="0" t="n">
        <v>2.7</v>
      </c>
      <c r="C21" s="0" t="n">
        <f aca="false">POWER(B21,2)</f>
        <v>7.29</v>
      </c>
      <c r="D21" s="0" t="n">
        <f aca="false">POWER(B21,3)</f>
        <v>19.683</v>
      </c>
      <c r="E21" s="0" t="n">
        <f aca="false">POWER(B21,4)</f>
        <v>53.1441</v>
      </c>
      <c r="F21" s="0" t="n">
        <f aca="false">POWER(B21,5)</f>
        <v>143.48907</v>
      </c>
      <c r="G21" s="0" t="n">
        <f aca="false">POWER(B21,6)</f>
        <v>387.420489</v>
      </c>
      <c r="H21" s="0" t="n">
        <f aca="false">B21*K21</f>
        <v>598.953160206105</v>
      </c>
      <c r="I21" s="0" t="n">
        <f aca="false">C21*K21</f>
        <v>1617.17353255648</v>
      </c>
      <c r="J21" s="0" t="n">
        <f aca="false">D21*K21</f>
        <v>4366.36853790251</v>
      </c>
      <c r="K21" s="0" t="n">
        <v>221.834503780039</v>
      </c>
      <c r="L21" s="0" t="n">
        <f aca="false">$AD$25</f>
        <v>421.827815636334</v>
      </c>
      <c r="M21" s="0" t="n">
        <f aca="false">B21*$AD$21+$AD$20</f>
        <v>290.49359233363</v>
      </c>
      <c r="N21" s="0" t="n">
        <f aca="false">$AD$16*C21+$AD$15*B21+$AD$14</f>
        <v>186.113105618233</v>
      </c>
      <c r="O21" s="0" t="n">
        <f aca="false">$AD$10*D21+$AD$9*C21+$AD$8*B21+$AD$7</f>
        <v>197.6123529999</v>
      </c>
      <c r="P21" s="0" t="n">
        <f aca="false">ABS(K21-N21)</f>
        <v>35.7213981618063</v>
      </c>
      <c r="Q21" s="0" t="n">
        <f aca="false">ABS(K21-O21)</f>
        <v>24.2221507801387</v>
      </c>
      <c r="X21" s="0" t="n">
        <v>-0.0318254508605538</v>
      </c>
      <c r="Y21" s="0" t="n">
        <v>0.00969805405576577</v>
      </c>
      <c r="AB21" s="0" t="n">
        <f aca="false">AB15</f>
        <v>91113.2125188947</v>
      </c>
      <c r="AC21" s="0" t="s">
        <v>30</v>
      </c>
      <c r="AD21" s="0" t="n">
        <v>225.802699713421</v>
      </c>
    </row>
    <row r="22" customFormat="false" ht="13.8" hidden="false" customHeight="false" outlineLevel="0" collapsed="false">
      <c r="B22" s="0" t="n">
        <v>2.8</v>
      </c>
      <c r="C22" s="0" t="n">
        <f aca="false">POWER(B22,2)</f>
        <v>7.84</v>
      </c>
      <c r="D22" s="0" t="n">
        <f aca="false">POWER(B22,3)</f>
        <v>21.952</v>
      </c>
      <c r="E22" s="0" t="n">
        <f aca="false">POWER(B22,4)</f>
        <v>61.4656</v>
      </c>
      <c r="F22" s="0" t="n">
        <f aca="false">POWER(B22,5)</f>
        <v>172.10368</v>
      </c>
      <c r="G22" s="0" t="n">
        <f aca="false">POWER(B22,6)</f>
        <v>481.890304</v>
      </c>
      <c r="H22" s="0" t="n">
        <f aca="false">B22*K22</f>
        <v>433.07530453115</v>
      </c>
      <c r="I22" s="0" t="n">
        <f aca="false">C22*K22</f>
        <v>1212.61085268722</v>
      </c>
      <c r="J22" s="0" t="n">
        <f aca="false">D22*K22</f>
        <v>3395.31038752422</v>
      </c>
      <c r="K22" s="0" t="n">
        <v>154.669751618268</v>
      </c>
      <c r="L22" s="0" t="n">
        <f aca="false">$AD$25</f>
        <v>421.827815636334</v>
      </c>
      <c r="M22" s="0" t="n">
        <f aca="false">B22*$AD$21+$AD$20</f>
        <v>313.073862304972</v>
      </c>
      <c r="N22" s="0" t="n">
        <f aca="false">$AD$16*C22+$AD$15*B22+$AD$14</f>
        <v>203.617290883405</v>
      </c>
      <c r="O22" s="0" t="n">
        <f aca="false">$AD$10*D22+$AD$9*C22+$AD$8*B22+$AD$7</f>
        <v>211.095797778742</v>
      </c>
      <c r="P22" s="0" t="n">
        <f aca="false">ABS(K22-N22)</f>
        <v>48.9475392651372</v>
      </c>
      <c r="Q22" s="0" t="n">
        <f aca="false">ABS(K22-O22)</f>
        <v>56.4260461604736</v>
      </c>
    </row>
    <row r="23" customFormat="false" ht="13.8" hidden="false" customHeight="false" outlineLevel="0" collapsed="false">
      <c r="B23" s="0" t="n">
        <v>2.9</v>
      </c>
      <c r="C23" s="0" t="n">
        <f aca="false">POWER(B23,2)</f>
        <v>8.41</v>
      </c>
      <c r="D23" s="0" t="n">
        <f aca="false">POWER(B23,3)</f>
        <v>24.389</v>
      </c>
      <c r="E23" s="0" t="n">
        <f aca="false">POWER(B23,4)</f>
        <v>70.7281</v>
      </c>
      <c r="F23" s="0" t="n">
        <f aca="false">POWER(B23,5)</f>
        <v>205.11149</v>
      </c>
      <c r="G23" s="0" t="n">
        <f aca="false">POWER(B23,6)</f>
        <v>594.823321</v>
      </c>
      <c r="H23" s="0" t="n">
        <f aca="false">B23*K23</f>
        <v>665.870004386989</v>
      </c>
      <c r="I23" s="0" t="n">
        <f aca="false">C23*K23</f>
        <v>1931.02301272227</v>
      </c>
      <c r="J23" s="0" t="n">
        <f aca="false">D23*K23</f>
        <v>5599.96673689458</v>
      </c>
      <c r="K23" s="0" t="n">
        <v>229.610346340341</v>
      </c>
      <c r="L23" s="0" t="n">
        <f aca="false">$AD$25</f>
        <v>421.827815636334</v>
      </c>
      <c r="M23" s="0" t="n">
        <f aca="false">B23*$AD$21+$AD$20</f>
        <v>335.654132276314</v>
      </c>
      <c r="N23" s="0" t="n">
        <f aca="false">$AD$16*C23+$AD$15*B23+$AD$14</f>
        <v>222.244606581702</v>
      </c>
      <c r="O23" s="0" t="n">
        <f aca="false">$AD$10*D23+$AD$9*C23+$AD$8*B23+$AD$7</f>
        <v>225.569696179674</v>
      </c>
      <c r="P23" s="0" t="n">
        <f aca="false">ABS(K23-N23)</f>
        <v>7.36573975863891</v>
      </c>
      <c r="Q23" s="0" t="n">
        <f aca="false">ABS(K23-O23)</f>
        <v>4.04065016066664</v>
      </c>
      <c r="X23" s="1" t="s">
        <v>31</v>
      </c>
      <c r="Y23" s="1"/>
      <c r="Z23" s="1"/>
      <c r="AA23" s="1"/>
    </row>
    <row r="24" customFormat="false" ht="13.8" hidden="false" customHeight="false" outlineLevel="0" collapsed="false">
      <c r="B24" s="0" t="n">
        <v>3</v>
      </c>
      <c r="C24" s="0" t="n">
        <f aca="false">POWER(B24,2)</f>
        <v>9</v>
      </c>
      <c r="D24" s="0" t="n">
        <f aca="false">POWER(B24,3)</f>
        <v>27</v>
      </c>
      <c r="E24" s="0" t="n">
        <f aca="false">POWER(B24,4)</f>
        <v>81</v>
      </c>
      <c r="F24" s="0" t="n">
        <f aca="false">POWER(B24,5)</f>
        <v>243</v>
      </c>
      <c r="G24" s="0" t="n">
        <f aca="false">POWER(B24,6)</f>
        <v>729</v>
      </c>
      <c r="H24" s="0" t="n">
        <f aca="false">B24*K24</f>
        <v>793.716945558492</v>
      </c>
      <c r="I24" s="0" t="n">
        <f aca="false">C24*K24</f>
        <v>2381.15083667548</v>
      </c>
      <c r="J24" s="0" t="n">
        <f aca="false">D24*K24</f>
        <v>7143.45251002643</v>
      </c>
      <c r="K24" s="0" t="n">
        <v>264.572315186164</v>
      </c>
      <c r="L24" s="0" t="n">
        <f aca="false">$AD$25</f>
        <v>421.827815636334</v>
      </c>
      <c r="M24" s="0" t="n">
        <f aca="false">B24*$AD$21+$AD$20</f>
        <v>358.234402247656</v>
      </c>
      <c r="N24" s="0" t="n">
        <f aca="false">$AD$16*C24+$AD$15*B24+$AD$14</f>
        <v>241.995052713123</v>
      </c>
      <c r="O24" s="0" t="n">
        <f aca="false">$AD$10*D24+$AD$9*C24+$AD$8*B24+$AD$7</f>
        <v>241.093159316822</v>
      </c>
      <c r="P24" s="0" t="n">
        <f aca="false">ABS(K24-N24)</f>
        <v>22.5772624730406</v>
      </c>
      <c r="Q24" s="0" t="n">
        <f aca="false">ABS(K24-O24)</f>
        <v>23.479155869342</v>
      </c>
      <c r="X24" s="1" t="s">
        <v>22</v>
      </c>
      <c r="Y24" s="1"/>
      <c r="Z24" s="1"/>
      <c r="AA24" s="1"/>
      <c r="AB24" s="0" t="s">
        <v>23</v>
      </c>
    </row>
    <row r="25" customFormat="false" ht="13.8" hidden="false" customHeight="false" outlineLevel="0" collapsed="false">
      <c r="B25" s="0" t="n">
        <v>3.1</v>
      </c>
      <c r="C25" s="0" t="n">
        <f aca="false">POWER(B25,2)</f>
        <v>9.61</v>
      </c>
      <c r="D25" s="0" t="n">
        <f aca="false">POWER(B25,3)</f>
        <v>29.791</v>
      </c>
      <c r="E25" s="0" t="n">
        <f aca="false">POWER(B25,4)</f>
        <v>92.3521</v>
      </c>
      <c r="F25" s="0" t="n">
        <f aca="false">POWER(B25,5)</f>
        <v>286.29151</v>
      </c>
      <c r="G25" s="0" t="n">
        <f aca="false">POWER(B25,6)</f>
        <v>887.503681</v>
      </c>
      <c r="H25" s="0" t="n">
        <f aca="false">B25*K25</f>
        <v>694.467949714274</v>
      </c>
      <c r="I25" s="0" t="n">
        <f aca="false">C25*K25</f>
        <v>2152.85064411425</v>
      </c>
      <c r="J25" s="0" t="n">
        <f aca="false">D25*K25</f>
        <v>6673.83699675417</v>
      </c>
      <c r="K25" s="0" t="n">
        <v>224.021919262669</v>
      </c>
      <c r="L25" s="0" t="n">
        <f aca="false">$AD$25</f>
        <v>421.827815636334</v>
      </c>
      <c r="M25" s="0" t="n">
        <f aca="false">B25*$AD$21+$AD$20</f>
        <v>380.814672218998</v>
      </c>
      <c r="N25" s="0" t="n">
        <f aca="false">$AD$16*C25+$AD$15*B25+$AD$14</f>
        <v>262.868629277669</v>
      </c>
      <c r="O25" s="0" t="n">
        <f aca="false">$AD$10*D25+$AD$9*C25+$AD$8*B25+$AD$7</f>
        <v>257.725298304308</v>
      </c>
      <c r="P25" s="0" t="n">
        <f aca="false">ABS(K25-N25)</f>
        <v>38.8467100150002</v>
      </c>
      <c r="Q25" s="0" t="n">
        <f aca="false">ABS(K25-O25)</f>
        <v>33.7033790416393</v>
      </c>
      <c r="X25" s="0" t="n">
        <f aca="false">MINVERSE(S7)</f>
        <v>0.0204081632653061</v>
      </c>
      <c r="AB25" s="0" t="n">
        <f aca="false">AB20</f>
        <v>20669.5629661803</v>
      </c>
      <c r="AC25" s="0" t="s">
        <v>32</v>
      </c>
      <c r="AD25" s="0" t="n">
        <f aca="false" t="array" ref="AD25:AD25">MMULT(X25,AB25)</f>
        <v>421.827815636334</v>
      </c>
    </row>
    <row r="26" customFormat="false" ht="13.8" hidden="false" customHeight="false" outlineLevel="0" collapsed="false">
      <c r="B26" s="0" t="n">
        <v>3.2</v>
      </c>
      <c r="C26" s="0" t="n">
        <f aca="false">POWER(B26,2)</f>
        <v>10.24</v>
      </c>
      <c r="D26" s="0" t="n">
        <f aca="false">POWER(B26,3)</f>
        <v>32.768</v>
      </c>
      <c r="E26" s="0" t="n">
        <f aca="false">POWER(B26,4)</f>
        <v>104.8576</v>
      </c>
      <c r="F26" s="0" t="n">
        <f aca="false">POWER(B26,5)</f>
        <v>335.54432</v>
      </c>
      <c r="G26" s="0" t="n">
        <f aca="false">POWER(B26,6)</f>
        <v>1073.741824</v>
      </c>
      <c r="H26" s="0" t="n">
        <f aca="false">B26*K26</f>
        <v>1073.95665280856</v>
      </c>
      <c r="I26" s="0" t="n">
        <f aca="false">C26*K26</f>
        <v>3436.6612889874</v>
      </c>
      <c r="J26" s="0" t="n">
        <f aca="false">D26*K26</f>
        <v>10997.3161247597</v>
      </c>
      <c r="K26" s="0" t="n">
        <v>335.611454002676</v>
      </c>
      <c r="L26" s="0" t="n">
        <f aca="false">$AD$25</f>
        <v>421.827815636334</v>
      </c>
      <c r="M26" s="0" t="n">
        <f aca="false">B26*$AD$21+$AD$20</f>
        <v>403.39494219034</v>
      </c>
      <c r="N26" s="0" t="n">
        <f aca="false">$AD$16*C26+$AD$15*B26+$AD$14</f>
        <v>284.865336275339</v>
      </c>
      <c r="O26" s="0" t="n">
        <f aca="false">$AD$10*D26+$AD$9*C26+$AD$8*B26+$AD$7</f>
        <v>275.525224256257</v>
      </c>
      <c r="P26" s="0" t="n">
        <f aca="false">ABS(K26-N26)</f>
        <v>50.7461177273366</v>
      </c>
      <c r="Q26" s="0" t="n">
        <f aca="false">ABS(K26-O26)</f>
        <v>60.086229746419</v>
      </c>
    </row>
    <row r="27" customFormat="false" ht="13.8" hidden="false" customHeight="false" outlineLevel="0" collapsed="false">
      <c r="B27" s="0" t="n">
        <v>3.3</v>
      </c>
      <c r="C27" s="0" t="n">
        <f aca="false">POWER(B27,2)</f>
        <v>10.89</v>
      </c>
      <c r="D27" s="0" t="n">
        <f aca="false">POWER(B27,3)</f>
        <v>35.937</v>
      </c>
      <c r="E27" s="0" t="n">
        <f aca="false">POWER(B27,4)</f>
        <v>118.5921</v>
      </c>
      <c r="F27" s="0" t="n">
        <f aca="false">POWER(B27,5)</f>
        <v>391.35393</v>
      </c>
      <c r="G27" s="0" t="n">
        <f aca="false">POWER(B27,6)</f>
        <v>1291.467969</v>
      </c>
      <c r="H27" s="0" t="n">
        <f aca="false">B27*K27</f>
        <v>1132.13338346802</v>
      </c>
      <c r="I27" s="0" t="n">
        <f aca="false">C27*K27</f>
        <v>3736.04016544445</v>
      </c>
      <c r="J27" s="0" t="n">
        <f aca="false">D27*K27</f>
        <v>12328.9325459667</v>
      </c>
      <c r="K27" s="0" t="n">
        <v>343.070722263035</v>
      </c>
      <c r="L27" s="0" t="n">
        <f aca="false">$AD$25</f>
        <v>421.827815636334</v>
      </c>
      <c r="M27" s="0" t="n">
        <f aca="false">B27*$AD$21+$AD$20</f>
        <v>425.975212161682</v>
      </c>
      <c r="N27" s="0" t="n">
        <f aca="false">$AD$16*C27+$AD$15*B27+$AD$14</f>
        <v>307.985173706134</v>
      </c>
      <c r="O27" s="0" t="n">
        <f aca="false">$AD$10*D27+$AD$9*C27+$AD$8*B27+$AD$7</f>
        <v>294.552048286792</v>
      </c>
      <c r="P27" s="0" t="n">
        <f aca="false">ABS(K27-N27)</f>
        <v>35.0855485569012</v>
      </c>
      <c r="Q27" s="0" t="n">
        <f aca="false">ABS(K27-O27)</f>
        <v>48.5186739762434</v>
      </c>
    </row>
    <row r="28" customFormat="false" ht="13.8" hidden="false" customHeight="false" outlineLevel="0" collapsed="false">
      <c r="B28" s="0" t="n">
        <v>3.4</v>
      </c>
      <c r="C28" s="0" t="n">
        <f aca="false">POWER(B28,2)</f>
        <v>11.56</v>
      </c>
      <c r="D28" s="0" t="n">
        <f aca="false">POWER(B28,3)</f>
        <v>39.304</v>
      </c>
      <c r="E28" s="0" t="n">
        <f aca="false">POWER(B28,4)</f>
        <v>133.6336</v>
      </c>
      <c r="F28" s="0" t="n">
        <f aca="false">POWER(B28,5)</f>
        <v>454.35424</v>
      </c>
      <c r="G28" s="0" t="n">
        <f aca="false">POWER(B28,6)</f>
        <v>1544.804416</v>
      </c>
      <c r="H28" s="0" t="n">
        <f aca="false">B28*K28</f>
        <v>1235.86556307935</v>
      </c>
      <c r="I28" s="0" t="n">
        <f aca="false">C28*K28</f>
        <v>4201.9429144698</v>
      </c>
      <c r="J28" s="0" t="n">
        <f aca="false">D28*K28</f>
        <v>14286.6059091973</v>
      </c>
      <c r="K28" s="0" t="n">
        <v>363.489871493927</v>
      </c>
      <c r="L28" s="0" t="n">
        <f aca="false">$AD$25</f>
        <v>421.827815636334</v>
      </c>
      <c r="M28" s="0" t="n">
        <f aca="false">B28*$AD$21+$AD$20</f>
        <v>448.555482133025</v>
      </c>
      <c r="N28" s="0" t="n">
        <f aca="false">$AD$16*C28+$AD$15*B28+$AD$14</f>
        <v>332.228141570053</v>
      </c>
      <c r="O28" s="0" t="n">
        <f aca="false">$AD$10*D28+$AD$9*C28+$AD$8*B28+$AD$7</f>
        <v>314.864881510036</v>
      </c>
      <c r="P28" s="0" t="n">
        <f aca="false">ABS(K28-N28)</f>
        <v>31.2617299238742</v>
      </c>
      <c r="Q28" s="0" t="n">
        <f aca="false">ABS(K28-O28)</f>
        <v>48.6249899838912</v>
      </c>
    </row>
    <row r="29" customFormat="false" ht="13.8" hidden="false" customHeight="false" outlineLevel="0" collapsed="false">
      <c r="B29" s="0" t="n">
        <v>3.5</v>
      </c>
      <c r="C29" s="0" t="n">
        <f aca="false">POWER(B29,2)</f>
        <v>12.25</v>
      </c>
      <c r="D29" s="0" t="n">
        <f aca="false">POWER(B29,3)</f>
        <v>42.875</v>
      </c>
      <c r="E29" s="0" t="n">
        <f aca="false">POWER(B29,4)</f>
        <v>150.0625</v>
      </c>
      <c r="F29" s="0" t="n">
        <f aca="false">POWER(B29,5)</f>
        <v>525.21875</v>
      </c>
      <c r="G29" s="0" t="n">
        <f aca="false">POWER(B29,6)</f>
        <v>1838.265625</v>
      </c>
      <c r="H29" s="0" t="n">
        <f aca="false">B29*K29</f>
        <v>1208.86426009053</v>
      </c>
      <c r="I29" s="0" t="n">
        <f aca="false">C29*K29</f>
        <v>4231.02491031684</v>
      </c>
      <c r="J29" s="0" t="n">
        <f aca="false">D29*K29</f>
        <v>14808.5871861089</v>
      </c>
      <c r="K29" s="0" t="n">
        <v>345.389788597293</v>
      </c>
      <c r="L29" s="0" t="n">
        <f aca="false">$AD$25</f>
        <v>421.827815636334</v>
      </c>
      <c r="M29" s="0" t="n">
        <f aca="false">B29*$AD$21+$AD$20</f>
        <v>471.135752104367</v>
      </c>
      <c r="N29" s="0" t="n">
        <f aca="false">$AD$16*C29+$AD$15*B29+$AD$14</f>
        <v>357.594239867096</v>
      </c>
      <c r="O29" s="0" t="n">
        <f aca="false">$AD$10*D29+$AD$9*C29+$AD$8*B29+$AD$7</f>
        <v>336.522835040113</v>
      </c>
      <c r="P29" s="0" t="n">
        <f aca="false">ABS(K29-N29)</f>
        <v>12.2044512698031</v>
      </c>
      <c r="Q29" s="0" t="n">
        <f aca="false">ABS(K29-O29)</f>
        <v>8.86695355717956</v>
      </c>
    </row>
    <row r="30" customFormat="false" ht="13.8" hidden="false" customHeight="false" outlineLevel="0" collapsed="false">
      <c r="B30" s="0" t="n">
        <v>3.6</v>
      </c>
      <c r="C30" s="0" t="n">
        <f aca="false">POWER(B30,2)</f>
        <v>12.96</v>
      </c>
      <c r="D30" s="0" t="n">
        <f aca="false">POWER(B30,3)</f>
        <v>46.656</v>
      </c>
      <c r="E30" s="0" t="n">
        <f aca="false">POWER(B30,4)</f>
        <v>167.9616</v>
      </c>
      <c r="F30" s="0" t="n">
        <f aca="false">POWER(B30,5)</f>
        <v>604.66176</v>
      </c>
      <c r="G30" s="0" t="n">
        <f aca="false">POWER(B30,6)</f>
        <v>2176.782336</v>
      </c>
      <c r="H30" s="0" t="n">
        <f aca="false">B30*K30</f>
        <v>1363.71642037008</v>
      </c>
      <c r="I30" s="0" t="n">
        <f aca="false">C30*K30</f>
        <v>4909.37911333229</v>
      </c>
      <c r="J30" s="0" t="n">
        <f aca="false">D30*K30</f>
        <v>17673.7648079963</v>
      </c>
      <c r="K30" s="0" t="n">
        <v>378.810116769467</v>
      </c>
      <c r="L30" s="0" t="n">
        <f aca="false">$AD$25</f>
        <v>421.827815636334</v>
      </c>
      <c r="M30" s="0" t="n">
        <f aca="false">B30*$AD$21+$AD$20</f>
        <v>493.716022075709</v>
      </c>
      <c r="N30" s="0" t="n">
        <f aca="false">$AD$16*C30+$AD$15*B30+$AD$14</f>
        <v>384.083468597264</v>
      </c>
      <c r="O30" s="0" t="n">
        <f aca="false">$AD$10*D30+$AD$9*C30+$AD$8*B30+$AD$7</f>
        <v>359.585019991148</v>
      </c>
      <c r="P30" s="0" t="n">
        <f aca="false">ABS(K30-N30)</f>
        <v>5.27335182779694</v>
      </c>
      <c r="Q30" s="0" t="n">
        <f aca="false">ABS(K30-O30)</f>
        <v>19.2250967783189</v>
      </c>
    </row>
    <row r="31" customFormat="false" ht="13.8" hidden="false" customHeight="false" outlineLevel="0" collapsed="false">
      <c r="B31" s="0" t="n">
        <v>3.7</v>
      </c>
      <c r="C31" s="0" t="n">
        <f aca="false">POWER(B31,2)</f>
        <v>13.69</v>
      </c>
      <c r="D31" s="0" t="n">
        <f aca="false">POWER(B31,3)</f>
        <v>50.653</v>
      </c>
      <c r="E31" s="0" t="n">
        <f aca="false">POWER(B31,4)</f>
        <v>187.4161</v>
      </c>
      <c r="F31" s="0" t="n">
        <f aca="false">POWER(B31,5)</f>
        <v>693.43957</v>
      </c>
      <c r="G31" s="0" t="n">
        <f aca="false">POWER(B31,6)</f>
        <v>2565.726409</v>
      </c>
      <c r="H31" s="0" t="n">
        <f aca="false">B31*K31</f>
        <v>1271.03972175853</v>
      </c>
      <c r="I31" s="0" t="n">
        <f aca="false">C31*K31</f>
        <v>4702.84697050656</v>
      </c>
      <c r="J31" s="0" t="n">
        <f aca="false">D31*K31</f>
        <v>17400.5337908743</v>
      </c>
      <c r="K31" s="0" t="n">
        <v>343.524249123927</v>
      </c>
      <c r="L31" s="0" t="n">
        <f aca="false">$AD$25</f>
        <v>421.827815636334</v>
      </c>
      <c r="M31" s="0" t="n">
        <f aca="false">B31*$AD$21+$AD$20</f>
        <v>516.296292047051</v>
      </c>
      <c r="N31" s="0" t="n">
        <f aca="false">$AD$16*C31+$AD$15*B31+$AD$14</f>
        <v>411.695827760556</v>
      </c>
      <c r="O31" s="0" t="n">
        <f aca="false">$AD$10*D31+$AD$9*C31+$AD$8*B31+$AD$7</f>
        <v>384.110547477263</v>
      </c>
      <c r="P31" s="0" t="n">
        <f aca="false">ABS(K31-N31)</f>
        <v>68.1715786366292</v>
      </c>
      <c r="Q31" s="0" t="n">
        <f aca="false">ABS(K31-O31)</f>
        <v>40.5862983533364</v>
      </c>
    </row>
    <row r="32" customFormat="false" ht="13.8" hidden="false" customHeight="false" outlineLevel="0" collapsed="false">
      <c r="B32" s="0" t="n">
        <v>3.8</v>
      </c>
      <c r="C32" s="0" t="n">
        <f aca="false">POWER(B32,2)</f>
        <v>14.44</v>
      </c>
      <c r="D32" s="0" t="n">
        <f aca="false">POWER(B32,3)</f>
        <v>54.872</v>
      </c>
      <c r="E32" s="0" t="n">
        <f aca="false">POWER(B32,4)</f>
        <v>208.5136</v>
      </c>
      <c r="F32" s="0" t="n">
        <f aca="false">POWER(B32,5)</f>
        <v>792.35168</v>
      </c>
      <c r="G32" s="0" t="n">
        <f aca="false">POWER(B32,6)</f>
        <v>3010.936384</v>
      </c>
      <c r="H32" s="0" t="n">
        <f aca="false">B32*K32</f>
        <v>1421.81766656827</v>
      </c>
      <c r="I32" s="0" t="n">
        <f aca="false">C32*K32</f>
        <v>5402.90713295944</v>
      </c>
      <c r="J32" s="0" t="n">
        <f aca="false">D32*K32</f>
        <v>20531.0471052459</v>
      </c>
      <c r="K32" s="0" t="n">
        <v>374.162543833756</v>
      </c>
      <c r="L32" s="0" t="n">
        <f aca="false">$AD$25</f>
        <v>421.827815636334</v>
      </c>
      <c r="M32" s="0" t="n">
        <f aca="false">B32*$AD$21+$AD$20</f>
        <v>538.876562018393</v>
      </c>
      <c r="N32" s="0" t="n">
        <f aca="false">$AD$16*C32+$AD$15*B32+$AD$14</f>
        <v>440.431317356973</v>
      </c>
      <c r="O32" s="0" t="n">
        <f aca="false">$AD$10*D32+$AD$9*C32+$AD$8*B32+$AD$7</f>
        <v>410.158528612583</v>
      </c>
      <c r="P32" s="0" t="n">
        <f aca="false">ABS(K32-N32)</f>
        <v>66.2687735232169</v>
      </c>
      <c r="Q32" s="0" t="n">
        <f aca="false">ABS(K32-O32)</f>
        <v>35.9959847788271</v>
      </c>
    </row>
    <row r="33" customFormat="false" ht="13.8" hidden="false" customHeight="false" outlineLevel="0" collapsed="false">
      <c r="B33" s="0" t="n">
        <v>3.9</v>
      </c>
      <c r="C33" s="0" t="n">
        <f aca="false">POWER(B33,2)</f>
        <v>15.21</v>
      </c>
      <c r="D33" s="0" t="n">
        <f aca="false">POWER(B33,3)</f>
        <v>59.319</v>
      </c>
      <c r="E33" s="0" t="n">
        <f aca="false">POWER(B33,4)</f>
        <v>231.3441</v>
      </c>
      <c r="F33" s="0" t="n">
        <f aca="false">POWER(B33,5)</f>
        <v>902.24199</v>
      </c>
      <c r="G33" s="0" t="n">
        <f aca="false">POWER(B33,6)</f>
        <v>3518.743761</v>
      </c>
      <c r="H33" s="0" t="n">
        <f aca="false">B33*K33</f>
        <v>1799.06292869596</v>
      </c>
      <c r="I33" s="0" t="n">
        <f aca="false">C33*K33</f>
        <v>7016.34542191423</v>
      </c>
      <c r="J33" s="0" t="n">
        <f aca="false">D33*K33</f>
        <v>27363.7471454655</v>
      </c>
      <c r="K33" s="0" t="n">
        <v>461.298186845117</v>
      </c>
      <c r="L33" s="0" t="n">
        <f aca="false">$AD$25</f>
        <v>421.827815636334</v>
      </c>
      <c r="M33" s="0" t="n">
        <f aca="false">B33*$AD$21+$AD$20</f>
        <v>561.456831989735</v>
      </c>
      <c r="N33" s="0" t="n">
        <f aca="false">$AD$16*C33+$AD$15*B33+$AD$14</f>
        <v>470.289937386514</v>
      </c>
      <c r="O33" s="0" t="n">
        <f aca="false">$AD$10*D33+$AD$9*C33+$AD$8*B33+$AD$7</f>
        <v>437.788074511231</v>
      </c>
      <c r="P33" s="0" t="n">
        <f aca="false">ABS(K33-N33)</f>
        <v>8.99175054139675</v>
      </c>
      <c r="Q33" s="0" t="n">
        <f aca="false">ABS(K33-O33)</f>
        <v>23.5101123338861</v>
      </c>
    </row>
    <row r="34" customFormat="false" ht="13.8" hidden="false" customHeight="false" outlineLevel="0" collapsed="false">
      <c r="B34" s="0" t="n">
        <v>4</v>
      </c>
      <c r="C34" s="0" t="n">
        <f aca="false">POWER(B34,2)</f>
        <v>16</v>
      </c>
      <c r="D34" s="0" t="n">
        <f aca="false">POWER(B34,3)</f>
        <v>64</v>
      </c>
      <c r="E34" s="0" t="n">
        <f aca="false">POWER(B34,4)</f>
        <v>256</v>
      </c>
      <c r="F34" s="0" t="n">
        <f aca="false">POWER(B34,5)</f>
        <v>1024</v>
      </c>
      <c r="G34" s="0" t="n">
        <f aca="false">POWER(B34,6)</f>
        <v>4096</v>
      </c>
      <c r="H34" s="0" t="n">
        <f aca="false">B34*K34</f>
        <v>1756.19667494747</v>
      </c>
      <c r="I34" s="0" t="n">
        <f aca="false">C34*K34</f>
        <v>7024.78669978989</v>
      </c>
      <c r="J34" s="0" t="n">
        <f aca="false">D34*K34</f>
        <v>28099.1467991596</v>
      </c>
      <c r="K34" s="0" t="n">
        <v>439.049168736868</v>
      </c>
      <c r="L34" s="0" t="n">
        <f aca="false">$AD$25</f>
        <v>421.827815636334</v>
      </c>
      <c r="M34" s="0" t="n">
        <f aca="false">B34*$AD$21+$AD$20</f>
        <v>584.037101961077</v>
      </c>
      <c r="N34" s="0" t="n">
        <f aca="false">$AD$16*C34+$AD$15*B34+$AD$14</f>
        <v>501.271687849179</v>
      </c>
      <c r="O34" s="0" t="n">
        <f aca="false">$AD$10*D34+$AD$9*C34+$AD$8*B34+$AD$7</f>
        <v>467.05829628733</v>
      </c>
      <c r="P34" s="0" t="n">
        <f aca="false">ABS(K34-N34)</f>
        <v>62.2225191123112</v>
      </c>
      <c r="Q34" s="0" t="n">
        <f aca="false">ABS(K34-O34)</f>
        <v>28.0091275504624</v>
      </c>
    </row>
    <row r="35" customFormat="false" ht="13.8" hidden="false" customHeight="false" outlineLevel="0" collapsed="false">
      <c r="B35" s="0" t="n">
        <v>4.1</v>
      </c>
      <c r="C35" s="0" t="n">
        <f aca="false">POWER(B35,2)</f>
        <v>16.81</v>
      </c>
      <c r="D35" s="0" t="n">
        <f aca="false">POWER(B35,3)</f>
        <v>68.921</v>
      </c>
      <c r="E35" s="0" t="n">
        <f aca="false">POWER(B35,4)</f>
        <v>282.5761</v>
      </c>
      <c r="F35" s="0" t="n">
        <f aca="false">POWER(B35,5)</f>
        <v>1158.56201</v>
      </c>
      <c r="G35" s="0" t="n">
        <f aca="false">POWER(B35,6)</f>
        <v>4750.104241</v>
      </c>
      <c r="H35" s="0" t="n">
        <f aca="false">B35*K35</f>
        <v>2088.18881705314</v>
      </c>
      <c r="I35" s="0" t="n">
        <f aca="false">C35*K35</f>
        <v>8561.57414991785</v>
      </c>
      <c r="J35" s="0" t="n">
        <f aca="false">D35*K35</f>
        <v>35102.4540146632</v>
      </c>
      <c r="K35" s="0" t="n">
        <v>509.314345622716</v>
      </c>
      <c r="L35" s="0" t="n">
        <f aca="false">$AD$25</f>
        <v>421.827815636334</v>
      </c>
      <c r="M35" s="0" t="n">
        <f aca="false">B35*$AD$21+$AD$20</f>
        <v>606.617371932419</v>
      </c>
      <c r="N35" s="0" t="n">
        <f aca="false">$AD$16*C35+$AD$15*B35+$AD$14</f>
        <v>533.376568744969</v>
      </c>
      <c r="O35" s="0" t="n">
        <f aca="false">$AD$10*D35+$AD$9*C35+$AD$8*B35+$AD$7</f>
        <v>498.028305055005</v>
      </c>
      <c r="P35" s="0" t="n">
        <f aca="false">ABS(K35-N35)</f>
        <v>24.062223122253</v>
      </c>
      <c r="Q35" s="0" t="n">
        <f aca="false">ABS(K35-O35)</f>
        <v>11.2860405677108</v>
      </c>
    </row>
    <row r="36" customFormat="false" ht="13.8" hidden="false" customHeight="false" outlineLevel="0" collapsed="false">
      <c r="B36" s="0" t="n">
        <v>4.2</v>
      </c>
      <c r="C36" s="0" t="n">
        <f aca="false">POWER(B36,2)</f>
        <v>17.64</v>
      </c>
      <c r="D36" s="0" t="n">
        <f aca="false">POWER(B36,3)</f>
        <v>74.088</v>
      </c>
      <c r="E36" s="0" t="n">
        <f aca="false">POWER(B36,4)</f>
        <v>311.1696</v>
      </c>
      <c r="F36" s="0" t="n">
        <f aca="false">POWER(B36,5)</f>
        <v>1306.91232</v>
      </c>
      <c r="G36" s="0" t="n">
        <f aca="false">POWER(B36,6)</f>
        <v>5489.031744</v>
      </c>
      <c r="H36" s="0" t="n">
        <f aca="false">B36*K36</f>
        <v>2370.49601184557</v>
      </c>
      <c r="I36" s="0" t="n">
        <f aca="false">C36*K36</f>
        <v>9956.08324975141</v>
      </c>
      <c r="J36" s="0" t="n">
        <f aca="false">D36*K36</f>
        <v>41815.5496489559</v>
      </c>
      <c r="K36" s="0" t="n">
        <v>564.403812344184</v>
      </c>
      <c r="L36" s="0" t="n">
        <f aca="false">$AD$25</f>
        <v>421.827815636334</v>
      </c>
      <c r="M36" s="0" t="n">
        <f aca="false">B36*$AD$21+$AD$20</f>
        <v>629.197641903761</v>
      </c>
      <c r="N36" s="0" t="n">
        <f aca="false">$AD$16*C36+$AD$15*B36+$AD$14</f>
        <v>566.604580073883</v>
      </c>
      <c r="O36" s="0" t="n">
        <f aca="false">$AD$10*D36+$AD$9*C36+$AD$8*B36+$AD$7</f>
        <v>530.757211928379</v>
      </c>
      <c r="P36" s="0" t="n">
        <f aca="false">ABS(K36-N36)</f>
        <v>2.20076772969935</v>
      </c>
      <c r="Q36" s="0" t="n">
        <f aca="false">ABS(K36-O36)</f>
        <v>33.6466004158045</v>
      </c>
    </row>
    <row r="37" customFormat="false" ht="13.8" hidden="false" customHeight="false" outlineLevel="0" collapsed="false">
      <c r="B37" s="0" t="n">
        <v>4.3</v>
      </c>
      <c r="C37" s="0" t="n">
        <f aca="false">POWER(B37,2)</f>
        <v>18.49</v>
      </c>
      <c r="D37" s="0" t="n">
        <f aca="false">POWER(B37,3)</f>
        <v>79.507</v>
      </c>
      <c r="E37" s="0" t="n">
        <f aca="false">POWER(B37,4)</f>
        <v>341.8801</v>
      </c>
      <c r="F37" s="0" t="n">
        <f aca="false">POWER(B37,5)</f>
        <v>1470.08443</v>
      </c>
      <c r="G37" s="0" t="n">
        <f aca="false">POWER(B37,6)</f>
        <v>6321.363049</v>
      </c>
      <c r="H37" s="0" t="n">
        <f aca="false">B37*K37</f>
        <v>2159.148330166</v>
      </c>
      <c r="I37" s="0" t="n">
        <f aca="false">C37*K37</f>
        <v>9284.33781971378</v>
      </c>
      <c r="J37" s="0" t="n">
        <f aca="false">D37*K37</f>
        <v>39922.6526247693</v>
      </c>
      <c r="K37" s="0" t="n">
        <v>502.127518643255</v>
      </c>
      <c r="L37" s="0" t="n">
        <f aca="false">$AD$25</f>
        <v>421.827815636334</v>
      </c>
      <c r="M37" s="0" t="n">
        <f aca="false">B37*$AD$21+$AD$20</f>
        <v>651.777911875103</v>
      </c>
      <c r="N37" s="0" t="n">
        <f aca="false">$AD$16*C37+$AD$15*B37+$AD$14</f>
        <v>600.955721835922</v>
      </c>
      <c r="O37" s="0" t="n">
        <f aca="false">$AD$10*D37+$AD$9*C37+$AD$8*B37+$AD$7</f>
        <v>565.304128021576</v>
      </c>
      <c r="P37" s="0" t="n">
        <f aca="false">ABS(K37-N37)</f>
        <v>98.8282031926669</v>
      </c>
      <c r="Q37" s="0" t="n">
        <f aca="false">ABS(K37-O37)</f>
        <v>63.1766093783213</v>
      </c>
    </row>
    <row r="38" customFormat="false" ht="13.8" hidden="false" customHeight="false" outlineLevel="0" collapsed="false">
      <c r="B38" s="0" t="n">
        <v>4.4</v>
      </c>
      <c r="C38" s="0" t="n">
        <f aca="false">POWER(B38,2)</f>
        <v>19.36</v>
      </c>
      <c r="D38" s="0" t="n">
        <f aca="false">POWER(B38,3)</f>
        <v>85.184</v>
      </c>
      <c r="E38" s="0" t="n">
        <f aca="false">POWER(B38,4)</f>
        <v>374.8096</v>
      </c>
      <c r="F38" s="0" t="n">
        <f aca="false">POWER(B38,5)</f>
        <v>1649.16224</v>
      </c>
      <c r="G38" s="0" t="n">
        <f aca="false">POWER(B38,6)</f>
        <v>7256.313856</v>
      </c>
      <c r="H38" s="0" t="n">
        <f aca="false">B38*K38</f>
        <v>2640.6027217955</v>
      </c>
      <c r="I38" s="0" t="n">
        <f aca="false">C38*K38</f>
        <v>11618.6519759002</v>
      </c>
      <c r="J38" s="0" t="n">
        <f aca="false">D38*K38</f>
        <v>51122.068693961</v>
      </c>
      <c r="K38" s="0" t="n">
        <v>600.136982226251</v>
      </c>
      <c r="L38" s="0" t="n">
        <f aca="false">$AD$25</f>
        <v>421.827815636334</v>
      </c>
      <c r="M38" s="0" t="n">
        <f aca="false">B38*$AD$21+$AD$20</f>
        <v>674.358181846445</v>
      </c>
      <c r="N38" s="0" t="n">
        <f aca="false">$AD$16*C38+$AD$15*B38+$AD$14</f>
        <v>636.429994031085</v>
      </c>
      <c r="O38" s="0" t="n">
        <f aca="false">$AD$10*D38+$AD$9*C38+$AD$8*B38+$AD$7</f>
        <v>601.72816444872</v>
      </c>
      <c r="P38" s="0" t="n">
        <f aca="false">ABS(K38-N38)</f>
        <v>36.293011804834</v>
      </c>
      <c r="Q38" s="0" t="n">
        <f aca="false">ABS(K38-O38)</f>
        <v>1.59118222246877</v>
      </c>
    </row>
    <row r="39" customFormat="false" ht="13.8" hidden="false" customHeight="false" outlineLevel="0" collapsed="false">
      <c r="B39" s="0" t="n">
        <v>4.5</v>
      </c>
      <c r="C39" s="0" t="n">
        <f aca="false">POWER(B39,2)</f>
        <v>20.25</v>
      </c>
      <c r="D39" s="0" t="n">
        <f aca="false">POWER(B39,3)</f>
        <v>91.125</v>
      </c>
      <c r="E39" s="0" t="n">
        <f aca="false">POWER(B39,4)</f>
        <v>410.0625</v>
      </c>
      <c r="F39" s="0" t="n">
        <f aca="false">POWER(B39,5)</f>
        <v>1845.28125</v>
      </c>
      <c r="G39" s="0" t="n">
        <f aca="false">POWER(B39,6)</f>
        <v>8303.765625</v>
      </c>
      <c r="H39" s="0" t="n">
        <f aca="false">B39*K39</f>
        <v>2962.65511772337</v>
      </c>
      <c r="I39" s="0" t="n">
        <f aca="false">C39*K39</f>
        <v>13331.9480297552</v>
      </c>
      <c r="J39" s="0" t="n">
        <f aca="false">D39*K39</f>
        <v>59993.7661338982</v>
      </c>
      <c r="K39" s="0" t="n">
        <v>658.367803938526</v>
      </c>
      <c r="L39" s="0" t="n">
        <f aca="false">$AD$25</f>
        <v>421.827815636334</v>
      </c>
      <c r="M39" s="0" t="n">
        <f aca="false">B39*$AD$21+$AD$20</f>
        <v>696.938451817787</v>
      </c>
      <c r="N39" s="0" t="n">
        <f aca="false">$AD$16*C39+$AD$15*B39+$AD$14</f>
        <v>673.027396659372</v>
      </c>
      <c r="O39" s="0" t="n">
        <f aca="false">$AD$10*D39+$AD$9*C39+$AD$8*B39+$AD$7</f>
        <v>640.088432323933</v>
      </c>
      <c r="P39" s="0" t="n">
        <f aca="false">ABS(K39-N39)</f>
        <v>14.6595927208465</v>
      </c>
      <c r="Q39" s="0" t="n">
        <f aca="false">ABS(K39-O39)</f>
        <v>18.2793716145931</v>
      </c>
    </row>
    <row r="40" customFormat="false" ht="13.8" hidden="false" customHeight="false" outlineLevel="0" collapsed="false">
      <c r="B40" s="0" t="n">
        <v>4.6</v>
      </c>
      <c r="C40" s="0" t="n">
        <f aca="false">POWER(B40,2)</f>
        <v>21.16</v>
      </c>
      <c r="D40" s="0" t="n">
        <f aca="false">POWER(B40,3)</f>
        <v>97.336</v>
      </c>
      <c r="E40" s="0" t="n">
        <f aca="false">POWER(B40,4)</f>
        <v>447.7456</v>
      </c>
      <c r="F40" s="0" t="n">
        <f aca="false">POWER(B40,5)</f>
        <v>2059.62976</v>
      </c>
      <c r="G40" s="0" t="n">
        <f aca="false">POWER(B40,6)</f>
        <v>9474.296896</v>
      </c>
      <c r="H40" s="0" t="n">
        <f aca="false">B40*K40</f>
        <v>2945.79300116464</v>
      </c>
      <c r="I40" s="0" t="n">
        <f aca="false">C40*K40</f>
        <v>13550.6478053573</v>
      </c>
      <c r="J40" s="0" t="n">
        <f aca="false">D40*K40</f>
        <v>62332.9799046437</v>
      </c>
      <c r="K40" s="0" t="n">
        <v>640.389782861878</v>
      </c>
      <c r="L40" s="0" t="n">
        <f aca="false">$AD$25</f>
        <v>421.827815636334</v>
      </c>
      <c r="M40" s="0" t="n">
        <f aca="false">B40*$AD$21+$AD$20</f>
        <v>719.518721789129</v>
      </c>
      <c r="N40" s="0" t="n">
        <f aca="false">$AD$16*C40+$AD$15*B40+$AD$14</f>
        <v>710.747929720784</v>
      </c>
      <c r="O40" s="0" t="n">
        <f aca="false">$AD$10*D40+$AD$9*C40+$AD$8*B40+$AD$7</f>
        <v>680.44404276134</v>
      </c>
      <c r="P40" s="0" t="n">
        <f aca="false">ABS(K40-N40)</f>
        <v>70.3581468589063</v>
      </c>
      <c r="Q40" s="0" t="n">
        <f aca="false">ABS(K40-O40)</f>
        <v>40.0542598994622</v>
      </c>
    </row>
    <row r="41" customFormat="false" ht="13.8" hidden="false" customHeight="false" outlineLevel="0" collapsed="false">
      <c r="B41" s="0" t="n">
        <v>4.7</v>
      </c>
      <c r="C41" s="0" t="n">
        <f aca="false">POWER(B41,2)</f>
        <v>22.09</v>
      </c>
      <c r="D41" s="0" t="n">
        <f aca="false">POWER(B41,3)</f>
        <v>103.823</v>
      </c>
      <c r="E41" s="0" t="n">
        <f aca="false">POWER(B41,4)</f>
        <v>487.9681</v>
      </c>
      <c r="F41" s="0" t="n">
        <f aca="false">POWER(B41,5)</f>
        <v>2293.45007</v>
      </c>
      <c r="G41" s="0" t="n">
        <f aca="false">POWER(B41,6)</f>
        <v>10779.215329</v>
      </c>
      <c r="H41" s="0" t="n">
        <f aca="false">B41*K41</f>
        <v>3395.91680803884</v>
      </c>
      <c r="I41" s="0" t="n">
        <f aca="false">C41*K41</f>
        <v>15960.8089977825</v>
      </c>
      <c r="J41" s="0" t="n">
        <f aca="false">D41*K41</f>
        <v>75015.8022895779</v>
      </c>
      <c r="K41" s="0" t="n">
        <v>722.535491072093</v>
      </c>
      <c r="L41" s="0" t="n">
        <f aca="false">$AD$25</f>
        <v>421.827815636334</v>
      </c>
      <c r="M41" s="0" t="n">
        <f aca="false">B41*$AD$21+$AD$20</f>
        <v>742.098991760472</v>
      </c>
      <c r="N41" s="0" t="n">
        <f aca="false">$AD$16*C41+$AD$15*B41+$AD$14</f>
        <v>749.591593215321</v>
      </c>
      <c r="O41" s="0" t="n">
        <f aca="false">$AD$10*D41+$AD$9*C41+$AD$8*B41+$AD$7</f>
        <v>722.854106875065</v>
      </c>
      <c r="P41" s="0" t="n">
        <f aca="false">ABS(K41-N41)</f>
        <v>27.0561021432279</v>
      </c>
      <c r="Q41" s="0" t="n">
        <f aca="false">ABS(K41-O41)</f>
        <v>0.318615802971863</v>
      </c>
    </row>
    <row r="42" customFormat="false" ht="13.8" hidden="false" customHeight="false" outlineLevel="0" collapsed="false">
      <c r="B42" s="0" t="n">
        <v>4.8</v>
      </c>
      <c r="C42" s="0" t="n">
        <f aca="false">POWER(B42,2)</f>
        <v>23.04</v>
      </c>
      <c r="D42" s="0" t="n">
        <f aca="false">POWER(B42,3)</f>
        <v>110.592</v>
      </c>
      <c r="E42" s="0" t="n">
        <f aca="false">POWER(B42,4)</f>
        <v>530.8416</v>
      </c>
      <c r="F42" s="0" t="n">
        <f aca="false">POWER(B42,5)</f>
        <v>2548.03968</v>
      </c>
      <c r="G42" s="0" t="n">
        <f aca="false">POWER(B42,6)</f>
        <v>12230.590464</v>
      </c>
      <c r="H42" s="0" t="n">
        <f aca="false">B42*K42</f>
        <v>3271.61060663741</v>
      </c>
      <c r="I42" s="0" t="n">
        <f aca="false">C42*K42</f>
        <v>15703.7309118596</v>
      </c>
      <c r="J42" s="0" t="n">
        <f aca="false">D42*K42</f>
        <v>75377.908376926</v>
      </c>
      <c r="K42" s="0" t="n">
        <v>681.585543049461</v>
      </c>
      <c r="L42" s="0" t="n">
        <f aca="false">$AD$25</f>
        <v>421.827815636334</v>
      </c>
      <c r="M42" s="0" t="n">
        <f aca="false">B42*$AD$21+$AD$20</f>
        <v>764.679261731814</v>
      </c>
      <c r="N42" s="0" t="n">
        <f aca="false">$AD$16*C42+$AD$15*B42+$AD$14</f>
        <v>789.558387142982</v>
      </c>
      <c r="O42" s="0" t="n">
        <f aca="false">$AD$10*D42+$AD$9*C42+$AD$8*B42+$AD$7</f>
        <v>767.377735779231</v>
      </c>
      <c r="P42" s="0" t="n">
        <f aca="false">ABS(K42-N42)</f>
        <v>107.972844093521</v>
      </c>
      <c r="Q42" s="0" t="n">
        <f aca="false">ABS(K42-O42)</f>
        <v>85.7921927297697</v>
      </c>
    </row>
    <row r="43" customFormat="false" ht="13.8" hidden="false" customHeight="false" outlineLevel="0" collapsed="false">
      <c r="B43" s="0" t="n">
        <v>4.9</v>
      </c>
      <c r="C43" s="0" t="n">
        <f aca="false">POWER(B43,2)</f>
        <v>24.01</v>
      </c>
      <c r="D43" s="0" t="n">
        <f aca="false">POWER(B43,3)</f>
        <v>117.649</v>
      </c>
      <c r="E43" s="0" t="n">
        <f aca="false">POWER(B43,4)</f>
        <v>576.4801</v>
      </c>
      <c r="F43" s="0" t="n">
        <f aca="false">POWER(B43,5)</f>
        <v>2824.75249</v>
      </c>
      <c r="G43" s="0" t="n">
        <f aca="false">POWER(B43,6)</f>
        <v>13841.287201</v>
      </c>
      <c r="H43" s="0" t="n">
        <f aca="false">B43*K43</f>
        <v>3959.05155527902</v>
      </c>
      <c r="I43" s="0" t="n">
        <f aca="false">C43*K43</f>
        <v>19399.3526208672</v>
      </c>
      <c r="J43" s="0" t="n">
        <f aca="false">D43*K43</f>
        <v>95056.8278422493</v>
      </c>
      <c r="K43" s="0" t="n">
        <v>807.969705158984</v>
      </c>
      <c r="L43" s="0" t="n">
        <f aca="false">$AD$25</f>
        <v>421.827815636334</v>
      </c>
      <c r="M43" s="0" t="n">
        <f aca="false">B43*$AD$21+$AD$20</f>
        <v>787.259531703156</v>
      </c>
      <c r="N43" s="0" t="n">
        <f aca="false">$AD$16*C43+$AD$15*B43+$AD$14</f>
        <v>830.648311503767</v>
      </c>
      <c r="O43" s="0" t="n">
        <f aca="false">$AD$10*D43+$AD$9*C43+$AD$8*B43+$AD$7</f>
        <v>814.074040587962</v>
      </c>
      <c r="P43" s="0" t="n">
        <f aca="false">ABS(K43-N43)</f>
        <v>22.6786063447828</v>
      </c>
      <c r="Q43" s="0" t="n">
        <f aca="false">ABS(K43-O43)</f>
        <v>6.10433542897772</v>
      </c>
    </row>
    <row r="44" customFormat="false" ht="13.8" hidden="false" customHeight="false" outlineLevel="0" collapsed="false">
      <c r="B44" s="0" t="n">
        <v>5</v>
      </c>
      <c r="C44" s="0" t="n">
        <f aca="false">POWER(B44,2)</f>
        <v>25</v>
      </c>
      <c r="D44" s="0" t="n">
        <f aca="false">POWER(B44,3)</f>
        <v>125</v>
      </c>
      <c r="E44" s="0" t="n">
        <f aca="false">POWER(B44,4)</f>
        <v>625</v>
      </c>
      <c r="F44" s="0" t="n">
        <f aca="false">POWER(B44,5)</f>
        <v>3125</v>
      </c>
      <c r="G44" s="0" t="n">
        <f aca="false">POWER(B44,6)</f>
        <v>15625</v>
      </c>
      <c r="H44" s="0" t="n">
        <f aca="false">B44*K44</f>
        <v>4700.92734788311</v>
      </c>
      <c r="I44" s="0" t="n">
        <f aca="false">C44*K44</f>
        <v>23504.6367394155</v>
      </c>
      <c r="J44" s="0" t="n">
        <f aca="false">D44*K44</f>
        <v>117523.183697078</v>
      </c>
      <c r="K44" s="0" t="n">
        <v>940.185469576621</v>
      </c>
      <c r="L44" s="0" t="n">
        <f aca="false">$AD$25</f>
        <v>421.827815636334</v>
      </c>
      <c r="M44" s="0" t="n">
        <f aca="false">B44*$AD$21+$AD$20</f>
        <v>809.839801674498</v>
      </c>
      <c r="N44" s="0" t="n">
        <f aca="false">$AD$16*C44+$AD$15*B44+$AD$14</f>
        <v>872.861366297676</v>
      </c>
      <c r="O44" s="0" t="n">
        <f aca="false">$AD$10*D44+$AD$9*C44+$AD$8*B44+$AD$7</f>
        <v>863.002132415381</v>
      </c>
      <c r="P44" s="0" t="n">
        <f aca="false">ABS(K44-N44)</f>
        <v>67.3241032789449</v>
      </c>
      <c r="Q44" s="0" t="n">
        <f aca="false">ABS(K44-O44)</f>
        <v>77.1833371612402</v>
      </c>
    </row>
    <row r="45" customFormat="false" ht="13.8" hidden="false" customHeight="false" outlineLevel="0" collapsed="false">
      <c r="B45" s="0" t="n">
        <v>5.1</v>
      </c>
      <c r="C45" s="0" t="n">
        <f aca="false">POWER(B45,2)</f>
        <v>26.01</v>
      </c>
      <c r="D45" s="0" t="n">
        <f aca="false">POWER(B45,3)</f>
        <v>132.651</v>
      </c>
      <c r="E45" s="0" t="n">
        <f aca="false">POWER(B45,4)</f>
        <v>676.5201</v>
      </c>
      <c r="F45" s="0" t="n">
        <f aca="false">POWER(B45,5)</f>
        <v>3450.25251</v>
      </c>
      <c r="G45" s="0" t="n">
        <f aca="false">POWER(B45,6)</f>
        <v>17596.287801</v>
      </c>
      <c r="H45" s="0" t="n">
        <f aca="false">B45*K45</f>
        <v>4878.34689167365</v>
      </c>
      <c r="I45" s="0" t="n">
        <f aca="false">C45*K45</f>
        <v>24879.5691475356</v>
      </c>
      <c r="J45" s="0" t="n">
        <f aca="false">D45*K45</f>
        <v>126885.802652432</v>
      </c>
      <c r="K45" s="0" t="n">
        <v>956.53860621052</v>
      </c>
      <c r="L45" s="0" t="n">
        <f aca="false">$AD$25</f>
        <v>421.827815636334</v>
      </c>
      <c r="M45" s="0" t="n">
        <f aca="false">B45*$AD$21+$AD$20</f>
        <v>832.42007164584</v>
      </c>
      <c r="N45" s="0" t="n">
        <f aca="false">$AD$16*C45+$AD$15*B45+$AD$14</f>
        <v>916.19755152471</v>
      </c>
      <c r="O45" s="0" t="n">
        <f aca="false">$AD$10*D45+$AD$9*C45+$AD$8*B45+$AD$7</f>
        <v>914.221122375612</v>
      </c>
      <c r="P45" s="0" t="n">
        <f aca="false">ABS(K45-N45)</f>
        <v>40.34105468581</v>
      </c>
      <c r="Q45" s="0" t="n">
        <f aca="false">ABS(K45-O45)</f>
        <v>42.3174838349079</v>
      </c>
    </row>
    <row r="46" customFormat="false" ht="13.8" hidden="false" customHeight="false" outlineLevel="0" collapsed="false">
      <c r="B46" s="0" t="n">
        <v>5.2</v>
      </c>
      <c r="C46" s="0" t="n">
        <f aca="false">POWER(B46,2)</f>
        <v>27.04</v>
      </c>
      <c r="D46" s="0" t="n">
        <f aca="false">POWER(B46,3)</f>
        <v>140.608</v>
      </c>
      <c r="E46" s="0" t="n">
        <f aca="false">POWER(B46,4)</f>
        <v>731.1616</v>
      </c>
      <c r="F46" s="0" t="n">
        <f aca="false">POWER(B46,5)</f>
        <v>3802.04032</v>
      </c>
      <c r="G46" s="0" t="n">
        <f aca="false">POWER(B46,6)</f>
        <v>19770.609664</v>
      </c>
      <c r="H46" s="0" t="n">
        <f aca="false">B46*K46</f>
        <v>4725.42455402015</v>
      </c>
      <c r="I46" s="0" t="n">
        <f aca="false">C46*K46</f>
        <v>24572.2076809048</v>
      </c>
      <c r="J46" s="0" t="n">
        <f aca="false">D46*K46</f>
        <v>127775.479940705</v>
      </c>
      <c r="K46" s="0" t="n">
        <v>908.735491157721</v>
      </c>
      <c r="L46" s="0" t="n">
        <f aca="false">$AD$25</f>
        <v>421.827815636334</v>
      </c>
      <c r="M46" s="0" t="n">
        <f aca="false">B46*$AD$21+$AD$20</f>
        <v>855.000341617182</v>
      </c>
      <c r="N46" s="0" t="n">
        <f aca="false">$AD$16*C46+$AD$15*B46+$AD$14</f>
        <v>960.656867184869</v>
      </c>
      <c r="O46" s="0" t="n">
        <f aca="false">$AD$10*D46+$AD$9*C46+$AD$8*B46+$AD$7</f>
        <v>967.79012158278</v>
      </c>
      <c r="P46" s="0" t="n">
        <f aca="false">ABS(K46-N46)</f>
        <v>51.9213760271476</v>
      </c>
      <c r="Q46" s="0" t="n">
        <f aca="false">ABS(K46-O46)</f>
        <v>59.0546304250587</v>
      </c>
    </row>
    <row r="47" customFormat="false" ht="13.8" hidden="false" customHeight="false" outlineLevel="0" collapsed="false">
      <c r="B47" s="0" t="n">
        <v>5.3</v>
      </c>
      <c r="C47" s="0" t="n">
        <f aca="false">POWER(B47,2)</f>
        <v>28.09</v>
      </c>
      <c r="D47" s="0" t="n">
        <f aca="false">POWER(B47,3)</f>
        <v>148.877</v>
      </c>
      <c r="E47" s="0" t="n">
        <f aca="false">POWER(B47,4)</f>
        <v>789.0481</v>
      </c>
      <c r="F47" s="0" t="n">
        <f aca="false">POWER(B47,5)</f>
        <v>4181.95493</v>
      </c>
      <c r="G47" s="0" t="n">
        <f aca="false">POWER(B47,6)</f>
        <v>22164.361129</v>
      </c>
      <c r="H47" s="0" t="n">
        <f aca="false">B47*K47</f>
        <v>5683.22692199749</v>
      </c>
      <c r="I47" s="0" t="n">
        <f aca="false">C47*K47</f>
        <v>30121.1026865867</v>
      </c>
      <c r="J47" s="0" t="n">
        <f aca="false">D47*K47</f>
        <v>159641.844238909</v>
      </c>
      <c r="K47" s="0" t="n">
        <v>1072.30696641462</v>
      </c>
      <c r="L47" s="0" t="n">
        <f aca="false">$AD$25</f>
        <v>421.827815636334</v>
      </c>
      <c r="M47" s="0" t="n">
        <f aca="false">B47*$AD$21+$AD$20</f>
        <v>877.580611588524</v>
      </c>
      <c r="N47" s="0" t="n">
        <f aca="false">$AD$16*C47+$AD$15*B47+$AD$14</f>
        <v>1006.23931327815</v>
      </c>
      <c r="O47" s="0" t="n">
        <f aca="false">$AD$10*D47+$AD$9*C47+$AD$8*B47+$AD$7</f>
        <v>1023.76824115101</v>
      </c>
      <c r="P47" s="0" t="n">
        <f aca="false">ABS(K47-N47)</f>
        <v>66.0676531364688</v>
      </c>
      <c r="Q47" s="0" t="n">
        <f aca="false">ABS(K47-O47)</f>
        <v>48.5387252636137</v>
      </c>
    </row>
    <row r="48" customFormat="false" ht="13.8" hidden="false" customHeight="false" outlineLevel="0" collapsed="false">
      <c r="B48" s="0" t="n">
        <v>5.4</v>
      </c>
      <c r="C48" s="0" t="n">
        <f aca="false">POWER(B48,2)</f>
        <v>29.16</v>
      </c>
      <c r="D48" s="0" t="n">
        <f aca="false">POWER(B48,3)</f>
        <v>157.464</v>
      </c>
      <c r="E48" s="0" t="n">
        <f aca="false">POWER(B48,4)</f>
        <v>850.3056</v>
      </c>
      <c r="F48" s="0" t="n">
        <f aca="false">POWER(B48,5)</f>
        <v>4591.65024</v>
      </c>
      <c r="G48" s="0" t="n">
        <f aca="false">POWER(B48,6)</f>
        <v>24794.911296</v>
      </c>
      <c r="H48" s="0" t="n">
        <f aca="false">B48*K48</f>
        <v>6058.25064570301</v>
      </c>
      <c r="I48" s="0" t="n">
        <f aca="false">C48*K48</f>
        <v>32714.5534867963</v>
      </c>
      <c r="J48" s="0" t="n">
        <f aca="false">D48*K48</f>
        <v>176658.5888287</v>
      </c>
      <c r="K48" s="0" t="n">
        <v>1121.89826772278</v>
      </c>
      <c r="L48" s="0" t="n">
        <f aca="false">$AD$25</f>
        <v>421.827815636334</v>
      </c>
      <c r="M48" s="0" t="n">
        <f aca="false">B48*$AD$21+$AD$20</f>
        <v>900.160881559866</v>
      </c>
      <c r="N48" s="0" t="n">
        <f aca="false">$AD$16*C48+$AD$15*B48+$AD$14</f>
        <v>1052.94488980456</v>
      </c>
      <c r="O48" s="0" t="n">
        <f aca="false">$AD$10*D48+$AD$9*C48+$AD$8*B48+$AD$7</f>
        <v>1082.21459219442</v>
      </c>
      <c r="P48" s="0" t="n">
        <f aca="false">ABS(K48-N48)</f>
        <v>68.9533779182216</v>
      </c>
      <c r="Q48" s="0" t="n">
        <f aca="false">ABS(K48-O48)</f>
        <v>39.683675528363</v>
      </c>
    </row>
    <row r="49" customFormat="false" ht="13.8" hidden="false" customHeight="false" outlineLevel="0" collapsed="false">
      <c r="B49" s="0" t="n">
        <v>5.5</v>
      </c>
      <c r="C49" s="0" t="n">
        <f aca="false">POWER(B49,2)</f>
        <v>30.25</v>
      </c>
      <c r="D49" s="0" t="n">
        <f aca="false">POWER(B49,3)</f>
        <v>166.375</v>
      </c>
      <c r="E49" s="0" t="n">
        <f aca="false">POWER(B49,4)</f>
        <v>915.0625</v>
      </c>
      <c r="F49" s="0" t="n">
        <f aca="false">POWER(B49,5)</f>
        <v>5032.84375</v>
      </c>
      <c r="G49" s="0" t="n">
        <f aca="false">POWER(B49,6)</f>
        <v>27680.640625</v>
      </c>
      <c r="H49" s="0" t="n">
        <f aca="false">B49*K49</f>
        <v>6502.08632455976</v>
      </c>
      <c r="I49" s="0" t="n">
        <f aca="false">C49*K49</f>
        <v>35761.4747850787</v>
      </c>
      <c r="J49" s="0" t="n">
        <f aca="false">D49*K49</f>
        <v>196688.111317933</v>
      </c>
      <c r="K49" s="0" t="n">
        <v>1182.19751355632</v>
      </c>
      <c r="L49" s="0" t="n">
        <f aca="false">$AD$25</f>
        <v>421.827815636334</v>
      </c>
      <c r="M49" s="0" t="n">
        <f aca="false">B49*$AD$21+$AD$20</f>
        <v>922.741151531208</v>
      </c>
      <c r="N49" s="0" t="n">
        <f aca="false">$AD$16*C49+$AD$15*B49+$AD$14</f>
        <v>1100.77359676409</v>
      </c>
      <c r="O49" s="0" t="n">
        <f aca="false">$AD$10*D49+$AD$9*C49+$AD$8*B49+$AD$7</f>
        <v>1143.18828582713</v>
      </c>
      <c r="P49" s="0" t="n">
        <f aca="false">ABS(K49-N49)</f>
        <v>81.4239167922301</v>
      </c>
      <c r="Q49" s="0" t="n">
        <f aca="false">ABS(K49-O49)</f>
        <v>39.009227729186</v>
      </c>
    </row>
    <row r="50" customFormat="false" ht="13.8" hidden="false" customHeight="false" outlineLevel="0" collapsed="false">
      <c r="B50" s="0" t="n">
        <v>5.6</v>
      </c>
      <c r="C50" s="0" t="n">
        <f aca="false">POWER(B50,2)</f>
        <v>31.36</v>
      </c>
      <c r="D50" s="0" t="n">
        <f aca="false">POWER(B50,3)</f>
        <v>175.616</v>
      </c>
      <c r="E50" s="0" t="n">
        <f aca="false">POWER(B50,4)</f>
        <v>983.4496</v>
      </c>
      <c r="F50" s="0" t="n">
        <f aca="false">POWER(B50,5)</f>
        <v>5507.31776</v>
      </c>
      <c r="G50" s="0" t="n">
        <f aca="false">POWER(B50,6)</f>
        <v>30840.979456</v>
      </c>
      <c r="H50" s="0" t="n">
        <f aca="false">B50*K50</f>
        <v>6386.6455618854</v>
      </c>
      <c r="I50" s="0" t="n">
        <f aca="false">C50*K50</f>
        <v>35765.2151465582</v>
      </c>
      <c r="J50" s="0" t="n">
        <f aca="false">D50*K50</f>
        <v>200285.204820726</v>
      </c>
      <c r="K50" s="0" t="n">
        <v>1140.47242176525</v>
      </c>
      <c r="L50" s="0" t="n">
        <f aca="false">$AD$25</f>
        <v>421.827815636334</v>
      </c>
      <c r="M50" s="0" t="n">
        <f aca="false">B50*$AD$21+$AD$20</f>
        <v>945.32142150255</v>
      </c>
      <c r="N50" s="0" t="n">
        <f aca="false">$AD$16*C50+$AD$15*B50+$AD$14</f>
        <v>1149.72543415675</v>
      </c>
      <c r="O50" s="0" t="n">
        <f aca="false">$AD$10*D50+$AD$9*C50+$AD$8*B50+$AD$7</f>
        <v>1206.74843316328</v>
      </c>
      <c r="P50" s="0" t="n">
        <f aca="false">ABS(K50-N50)</f>
        <v>9.25301239149599</v>
      </c>
      <c r="Q50" s="0" t="n">
        <f aca="false">ABS(K50-O50)</f>
        <v>66.2760113980314</v>
      </c>
    </row>
    <row r="51" customFormat="false" ht="13.8" hidden="false" customHeight="false" outlineLevel="0" collapsed="false">
      <c r="B51" s="0" t="n">
        <v>5.7</v>
      </c>
      <c r="C51" s="0" t="n">
        <f aca="false">POWER(B51,2)</f>
        <v>32.49</v>
      </c>
      <c r="D51" s="0" t="n">
        <f aca="false">POWER(B51,3)</f>
        <v>185.193</v>
      </c>
      <c r="E51" s="0" t="n">
        <f aca="false">POWER(B51,4)</f>
        <v>1055.6001</v>
      </c>
      <c r="F51" s="0" t="n">
        <f aca="false">POWER(B51,5)</f>
        <v>6016.92057</v>
      </c>
      <c r="G51" s="0" t="n">
        <f aca="false">POWER(B51,6)</f>
        <v>34296.447249</v>
      </c>
      <c r="H51" s="0" t="n">
        <f aca="false">B51*K51</f>
        <v>7206.38489179024</v>
      </c>
      <c r="I51" s="0" t="n">
        <f aca="false">C51*K51</f>
        <v>41076.3938832044</v>
      </c>
      <c r="J51" s="0" t="n">
        <f aca="false">D51*K51</f>
        <v>234135.445134265</v>
      </c>
      <c r="K51" s="0" t="n">
        <v>1264.27805119127</v>
      </c>
      <c r="L51" s="0" t="n">
        <f aca="false">$AD$25</f>
        <v>421.827815636334</v>
      </c>
      <c r="M51" s="0" t="n">
        <f aca="false">B51*$AD$21+$AD$20</f>
        <v>967.901691473893</v>
      </c>
      <c r="N51" s="0" t="n">
        <f aca="false">$AD$16*C51+$AD$15*B51+$AD$14</f>
        <v>1199.80040198253</v>
      </c>
      <c r="O51" s="0" t="n">
        <f aca="false">$AD$10*D51+$AD$9*C51+$AD$8*B51+$AD$7</f>
        <v>1272.95414531698</v>
      </c>
      <c r="P51" s="0" t="n">
        <f aca="false">ABS(K51-N51)</f>
        <v>64.4776492087435</v>
      </c>
      <c r="Q51" s="0" t="n">
        <f aca="false">ABS(K51-O51)</f>
        <v>8.67609412571369</v>
      </c>
    </row>
    <row r="52" customFormat="false" ht="13.8" hidden="false" customHeight="false" outlineLevel="0" collapsed="false">
      <c r="P52" s="0" t="n">
        <f aca="false">AVERAGE(P4:P51)</f>
        <v>43.3209608071087</v>
      </c>
      <c r="Q52" s="0" t="n">
        <f aca="false">AVERAGE(Q4:Q51)</f>
        <v>36.8088774768547</v>
      </c>
    </row>
  </sheetData>
  <mergeCells count="8">
    <mergeCell ref="X5:AA5"/>
    <mergeCell ref="X6:AA6"/>
    <mergeCell ref="X12:AA12"/>
    <mergeCell ref="X13:AA13"/>
    <mergeCell ref="X18:AA18"/>
    <mergeCell ref="X19:AA19"/>
    <mergeCell ref="X23:AA23"/>
    <mergeCell ref="X24:AA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2019-11-19T00:30:02Z</dcterms:created>
  <dc:creator>ingenierias</dc:creator>
  <dc:description/>
  <dc:language>en-US</dc:language>
  <cp:lastModifiedBy/>
  <dcterms:modified xsi:type="dcterms:W3CDTF">2019-11-24T09:59:59Z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