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dterm_5_so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<sst xmlns="http://schemas.openxmlformats.org/spreadsheetml/2006/main" count="43" uniqueCount="33">
  <si>
    <t xml:space="preserve">SPOW2</t>
  </si>
  <si>
    <t xml:space="preserve">n</t>
  </si>
  <si>
    <t xml:space="preserve">SUM</t>
  </si>
  <si>
    <t xml:space="preserve">n+1</t>
  </si>
  <si>
    <t xml:space="preserve">x</t>
  </si>
  <si>
    <t xml:space="preserve">x^2</t>
  </si>
  <si>
    <t xml:space="preserve">x^3</t>
  </si>
  <si>
    <t xml:space="preserve">x^4</t>
  </si>
  <si>
    <t xml:space="preserve">x^5</t>
  </si>
  <si>
    <t xml:space="preserve">x^6</t>
  </si>
  <si>
    <t xml:space="preserve">x*y</t>
  </si>
  <si>
    <t xml:space="preserve">(x^2)*y</t>
  </si>
  <si>
    <t xml:space="preserve">(x^3)*y</t>
  </si>
  <si>
    <t xml:space="preserve">Y</t>
  </si>
  <si>
    <t xml:space="preserve">Y_constant</t>
  </si>
  <si>
    <t xml:space="preserve">Y_linear</t>
  </si>
  <si>
    <t xml:space="preserve">Y_cuadratic</t>
  </si>
  <si>
    <t xml:space="preserve">Y_cubic</t>
  </si>
  <si>
    <t xml:space="preserve">Y-Y_cuadratic</t>
  </si>
  <si>
    <t xml:space="preserve">Y-Y_cubic</t>
  </si>
  <si>
    <t xml:space="preserve">Cubic</t>
  </si>
  <si>
    <t xml:space="preserve">MATRIX (A^t * A)</t>
  </si>
  <si>
    <t xml:space="preserve">((A^t * A)^t)^-1</t>
  </si>
  <si>
    <t xml:space="preserve">A^t * y</t>
  </si>
  <si>
    <t xml:space="preserve">d</t>
  </si>
  <si>
    <t xml:space="preserve">c</t>
  </si>
  <si>
    <t xml:space="preserve">b</t>
  </si>
  <si>
    <t xml:space="preserve">a</t>
  </si>
  <si>
    <t xml:space="preserve">Cuadratic</t>
  </si>
  <si>
    <t xml:space="preserve">Linear</t>
  </si>
  <si>
    <t xml:space="preserve">m</t>
  </si>
  <si>
    <t xml:space="preserve">Constant</t>
  </si>
  <si>
    <t xml:space="preserve">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</si>
</sst>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midterm_5_sol!$K$3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midterm_5_sol!$B$4:$B$51</c:f>
              <c:numCache>
                <c:formatCode>General</c:formatCode>
                <c:ptCount val="48"/>
                <c:pt idx="0">
                  <c:v>1</c:v>
                </c:pt>
                <c:pt idx="1">
                  <c:v>1.1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</c:v>
                </c:pt>
                <c:pt idx="13">
                  <c:v>2.3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4.1</c:v>
                </c:pt>
                <c:pt idx="32">
                  <c:v>4.2</c:v>
                </c:pt>
                <c:pt idx="33">
                  <c:v>4.3</c:v>
                </c:pt>
                <c:pt idx="34">
                  <c:v>4.4</c:v>
                </c:pt>
                <c:pt idx="35">
                  <c:v>4.5</c:v>
                </c:pt>
                <c:pt idx="36">
                  <c:v>4.6</c:v>
                </c:pt>
                <c:pt idx="37">
                  <c:v>4.7</c:v>
                </c:pt>
                <c:pt idx="38">
                  <c:v>4.8</c:v>
                </c:pt>
                <c:pt idx="39">
                  <c:v>4.9</c:v>
                </c:pt>
                <c:pt idx="40">
                  <c:v>5</c:v>
                </c:pt>
                <c:pt idx="41">
                  <c:v>5.1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</c:numCache>
            </c:numRef>
          </c:xVal>
          <c:yVal>
            <c:numRef>
              <c:f>midterm_5_sol!$K$4:$K$51</c:f>
              <c:numCache>
                <c:formatCode>General</c:formatCode>
                <c:ptCount val="48"/>
                <c:pt idx="0">
                  <c:v>18.88059998599</c:v>
                </c:pt>
                <c:pt idx="1">
                  <c:v>44.4181523334765</c:v>
                </c:pt>
                <c:pt idx="2">
                  <c:v>117.863602048885</c:v>
                </c:pt>
                <c:pt idx="3">
                  <c:v>28.750856354342</c:v>
                </c:pt>
                <c:pt idx="4">
                  <c:v>81.6703221219582</c:v>
                </c:pt>
                <c:pt idx="5">
                  <c:v>41.9272193158962</c:v>
                </c:pt>
                <c:pt idx="6">
                  <c:v>-12.9608411728262</c:v>
                </c:pt>
                <c:pt idx="7">
                  <c:v>-112.462581949317</c:v>
                </c:pt>
                <c:pt idx="8">
                  <c:v>99.7387783081531</c:v>
                </c:pt>
                <c:pt idx="9">
                  <c:v>44.4298808836248</c:v>
                </c:pt>
                <c:pt idx="10">
                  <c:v>128.762754968288</c:v>
                </c:pt>
                <c:pt idx="11">
                  <c:v>139.494144073468</c:v>
                </c:pt>
                <c:pt idx="12">
                  <c:v>93.5162084485336</c:v>
                </c:pt>
                <c:pt idx="13">
                  <c:v>96.8418532865313</c:v>
                </c:pt>
                <c:pt idx="14">
                  <c:v>107.280026411656</c:v>
                </c:pt>
                <c:pt idx="15">
                  <c:v>61.4522843224225</c:v>
                </c:pt>
                <c:pt idx="16">
                  <c:v>21.6514198620985</c:v>
                </c:pt>
                <c:pt idx="17">
                  <c:v>181.782217542054</c:v>
                </c:pt>
                <c:pt idx="18">
                  <c:v>137.982580444498</c:v>
                </c:pt>
                <c:pt idx="19">
                  <c:v>91.2689540885191</c:v>
                </c:pt>
                <c:pt idx="20">
                  <c:v>73.5716812325121</c:v>
                </c:pt>
                <c:pt idx="21">
                  <c:v>67.5569448167891</c:v>
                </c:pt>
                <c:pt idx="22">
                  <c:v>96.7312990051558</c:v>
                </c:pt>
                <c:pt idx="23">
                  <c:v>159.171684994583</c:v>
                </c:pt>
                <c:pt idx="24">
                  <c:v>57.5942040665997</c:v>
                </c:pt>
                <c:pt idx="25">
                  <c:v>46.2303797433718</c:v>
                </c:pt>
                <c:pt idx="26">
                  <c:v>130.03391142696</c:v>
                </c:pt>
                <c:pt idx="27">
                  <c:v>217.627439974997</c:v>
                </c:pt>
                <c:pt idx="28">
                  <c:v>152.096944208334</c:v>
                </c:pt>
                <c:pt idx="29">
                  <c:v>197.355243143851</c:v>
                </c:pt>
                <c:pt idx="30">
                  <c:v>143.220262701712</c:v>
                </c:pt>
                <c:pt idx="31">
                  <c:v>302.151012388028</c:v>
                </c:pt>
                <c:pt idx="32">
                  <c:v>203.059575948821</c:v>
                </c:pt>
                <c:pt idx="33">
                  <c:v>212.577374004988</c:v>
                </c:pt>
                <c:pt idx="34">
                  <c:v>128.066392589703</c:v>
                </c:pt>
                <c:pt idx="35">
                  <c:v>162.976566923189</c:v>
                </c:pt>
                <c:pt idx="36">
                  <c:v>168.8534712927</c:v>
                </c:pt>
                <c:pt idx="37">
                  <c:v>257.141085081401</c:v>
                </c:pt>
                <c:pt idx="38">
                  <c:v>212.955140598101</c:v>
                </c:pt>
                <c:pt idx="39">
                  <c:v>180.366756055772</c:v>
                </c:pt>
                <c:pt idx="40">
                  <c:v>187.463166832545</c:v>
                </c:pt>
                <c:pt idx="41">
                  <c:v>290.659194665532</c:v>
                </c:pt>
                <c:pt idx="42">
                  <c:v>265.897201106598</c:v>
                </c:pt>
                <c:pt idx="43">
                  <c:v>222.661810284942</c:v>
                </c:pt>
                <c:pt idx="44">
                  <c:v>319.625502866217</c:v>
                </c:pt>
                <c:pt idx="45">
                  <c:v>265.695234326361</c:v>
                </c:pt>
                <c:pt idx="46">
                  <c:v>297.941196661334</c:v>
                </c:pt>
                <c:pt idx="47">
                  <c:v>320.170493751779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midterm_5_sol!$L$3</c:f>
              <c:strCache>
                <c:ptCount val="1"/>
                <c:pt idx="0">
                  <c:v>Y_constant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midterm_5_sol!$B$4:$B$51</c:f>
              <c:numCache>
                <c:formatCode>General</c:formatCode>
                <c:ptCount val="48"/>
                <c:pt idx="0">
                  <c:v>1</c:v>
                </c:pt>
                <c:pt idx="1">
                  <c:v>1.1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</c:v>
                </c:pt>
                <c:pt idx="13">
                  <c:v>2.3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4.1</c:v>
                </c:pt>
                <c:pt idx="32">
                  <c:v>4.2</c:v>
                </c:pt>
                <c:pt idx="33">
                  <c:v>4.3</c:v>
                </c:pt>
                <c:pt idx="34">
                  <c:v>4.4</c:v>
                </c:pt>
                <c:pt idx="35">
                  <c:v>4.5</c:v>
                </c:pt>
                <c:pt idx="36">
                  <c:v>4.6</c:v>
                </c:pt>
                <c:pt idx="37">
                  <c:v>4.7</c:v>
                </c:pt>
                <c:pt idx="38">
                  <c:v>4.8</c:v>
                </c:pt>
                <c:pt idx="39">
                  <c:v>4.9</c:v>
                </c:pt>
                <c:pt idx="40">
                  <c:v>5</c:v>
                </c:pt>
                <c:pt idx="41">
                  <c:v>5.1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</c:numCache>
            </c:numRef>
          </c:xVal>
          <c:yVal>
            <c:numRef>
              <c:f>midterm_5_sol!$L$4:$L$51</c:f>
              <c:numCache>
                <c:formatCode>General</c:formatCode>
                <c:ptCount val="48"/>
                <c:pt idx="0">
                  <c:v>137.790604130023</c:v>
                </c:pt>
                <c:pt idx="1">
                  <c:v>137.790604130023</c:v>
                </c:pt>
                <c:pt idx="2">
                  <c:v>137.790604130023</c:v>
                </c:pt>
                <c:pt idx="3">
                  <c:v>137.790604130023</c:v>
                </c:pt>
                <c:pt idx="4">
                  <c:v>137.790604130023</c:v>
                </c:pt>
                <c:pt idx="5">
                  <c:v>137.790604130023</c:v>
                </c:pt>
                <c:pt idx="6">
                  <c:v>137.790604130023</c:v>
                </c:pt>
                <c:pt idx="7">
                  <c:v>137.790604130023</c:v>
                </c:pt>
                <c:pt idx="8">
                  <c:v>137.790604130023</c:v>
                </c:pt>
                <c:pt idx="9">
                  <c:v>137.790604130023</c:v>
                </c:pt>
                <c:pt idx="10">
                  <c:v>137.790604130023</c:v>
                </c:pt>
                <c:pt idx="11">
                  <c:v>137.790604130023</c:v>
                </c:pt>
                <c:pt idx="12">
                  <c:v>137.790604130023</c:v>
                </c:pt>
                <c:pt idx="13">
                  <c:v>137.790604130023</c:v>
                </c:pt>
                <c:pt idx="14">
                  <c:v>137.790604130023</c:v>
                </c:pt>
                <c:pt idx="15">
                  <c:v>137.790604130023</c:v>
                </c:pt>
                <c:pt idx="16">
                  <c:v>137.790604130023</c:v>
                </c:pt>
                <c:pt idx="17">
                  <c:v>137.790604130023</c:v>
                </c:pt>
                <c:pt idx="18">
                  <c:v>137.790604130023</c:v>
                </c:pt>
                <c:pt idx="19">
                  <c:v>137.790604130023</c:v>
                </c:pt>
                <c:pt idx="20">
                  <c:v>137.790604130023</c:v>
                </c:pt>
                <c:pt idx="21">
                  <c:v>137.790604130023</c:v>
                </c:pt>
                <c:pt idx="22">
                  <c:v>137.790604130023</c:v>
                </c:pt>
                <c:pt idx="23">
                  <c:v>137.790604130023</c:v>
                </c:pt>
                <c:pt idx="24">
                  <c:v>137.790604130023</c:v>
                </c:pt>
                <c:pt idx="25">
                  <c:v>137.790604130023</c:v>
                </c:pt>
                <c:pt idx="26">
                  <c:v>137.790604130023</c:v>
                </c:pt>
                <c:pt idx="27">
                  <c:v>137.790604130023</c:v>
                </c:pt>
                <c:pt idx="28">
                  <c:v>137.790604130023</c:v>
                </c:pt>
                <c:pt idx="29">
                  <c:v>137.790604130023</c:v>
                </c:pt>
                <c:pt idx="30">
                  <c:v>137.790604130023</c:v>
                </c:pt>
                <c:pt idx="31">
                  <c:v>137.790604130023</c:v>
                </c:pt>
                <c:pt idx="32">
                  <c:v>137.790604130023</c:v>
                </c:pt>
                <c:pt idx="33">
                  <c:v>137.790604130023</c:v>
                </c:pt>
                <c:pt idx="34">
                  <c:v>137.790604130023</c:v>
                </c:pt>
                <c:pt idx="35">
                  <c:v>137.790604130023</c:v>
                </c:pt>
                <c:pt idx="36">
                  <c:v>137.790604130023</c:v>
                </c:pt>
                <c:pt idx="37">
                  <c:v>137.790604130023</c:v>
                </c:pt>
                <c:pt idx="38">
                  <c:v>137.790604130023</c:v>
                </c:pt>
                <c:pt idx="39">
                  <c:v>137.790604130023</c:v>
                </c:pt>
                <c:pt idx="40">
                  <c:v>137.790604130023</c:v>
                </c:pt>
                <c:pt idx="41">
                  <c:v>137.790604130023</c:v>
                </c:pt>
                <c:pt idx="42">
                  <c:v>137.790604130023</c:v>
                </c:pt>
                <c:pt idx="43">
                  <c:v>137.790604130023</c:v>
                </c:pt>
                <c:pt idx="44">
                  <c:v>137.790604130023</c:v>
                </c:pt>
                <c:pt idx="45">
                  <c:v>137.790604130023</c:v>
                </c:pt>
                <c:pt idx="46">
                  <c:v>137.790604130023</c:v>
                </c:pt>
                <c:pt idx="47">
                  <c:v>137.790604130023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midterm_5_sol!$M$3</c:f>
              <c:strCache>
                <c:ptCount val="1"/>
                <c:pt idx="0">
                  <c:v>Y_linear</c:v>
                </c:pt>
              </c:strCache>
            </c:strRef>
          </c:tx>
          <c:spPr>
            <a:solidFill>
              <a:srgbClr val="a5a5a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midterm_5_sol!$B$4:$B$51</c:f>
              <c:numCache>
                <c:formatCode>General</c:formatCode>
                <c:ptCount val="48"/>
                <c:pt idx="0">
                  <c:v>1</c:v>
                </c:pt>
                <c:pt idx="1">
                  <c:v>1.1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</c:v>
                </c:pt>
                <c:pt idx="13">
                  <c:v>2.3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4.1</c:v>
                </c:pt>
                <c:pt idx="32">
                  <c:v>4.2</c:v>
                </c:pt>
                <c:pt idx="33">
                  <c:v>4.3</c:v>
                </c:pt>
                <c:pt idx="34">
                  <c:v>4.4</c:v>
                </c:pt>
                <c:pt idx="35">
                  <c:v>4.5</c:v>
                </c:pt>
                <c:pt idx="36">
                  <c:v>4.6</c:v>
                </c:pt>
                <c:pt idx="37">
                  <c:v>4.7</c:v>
                </c:pt>
                <c:pt idx="38">
                  <c:v>4.8</c:v>
                </c:pt>
                <c:pt idx="39">
                  <c:v>4.9</c:v>
                </c:pt>
                <c:pt idx="40">
                  <c:v>5</c:v>
                </c:pt>
                <c:pt idx="41">
                  <c:v>5.1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</c:numCache>
            </c:numRef>
          </c:xVal>
          <c:yVal>
            <c:numRef>
              <c:f>midterm_5_sol!$M$4:$M$51</c:f>
              <c:numCache>
                <c:formatCode>General</c:formatCode>
                <c:ptCount val="48"/>
                <c:pt idx="0">
                  <c:v>14.3018386855142</c:v>
                </c:pt>
                <c:pt idx="1">
                  <c:v>19.7141369921162</c:v>
                </c:pt>
                <c:pt idx="2">
                  <c:v>25.1264352987181</c:v>
                </c:pt>
                <c:pt idx="3">
                  <c:v>30.53873360532</c:v>
                </c:pt>
                <c:pt idx="4">
                  <c:v>35.9510319119219</c:v>
                </c:pt>
                <c:pt idx="5">
                  <c:v>41.3633302185238</c:v>
                </c:pt>
                <c:pt idx="6">
                  <c:v>46.7756285251257</c:v>
                </c:pt>
                <c:pt idx="7">
                  <c:v>52.1879268317276</c:v>
                </c:pt>
                <c:pt idx="8">
                  <c:v>57.6002251383295</c:v>
                </c:pt>
                <c:pt idx="9">
                  <c:v>63.0125234449314</c:v>
                </c:pt>
                <c:pt idx="10">
                  <c:v>68.4248217515333</c:v>
                </c:pt>
                <c:pt idx="11">
                  <c:v>73.8371200581352</c:v>
                </c:pt>
                <c:pt idx="12">
                  <c:v>79.2494183647371</c:v>
                </c:pt>
                <c:pt idx="13">
                  <c:v>84.661716671339</c:v>
                </c:pt>
                <c:pt idx="14">
                  <c:v>90.074014977941</c:v>
                </c:pt>
                <c:pt idx="15">
                  <c:v>95.4863132845429</c:v>
                </c:pt>
                <c:pt idx="16">
                  <c:v>100.898611591145</c:v>
                </c:pt>
                <c:pt idx="17">
                  <c:v>106.310909897747</c:v>
                </c:pt>
                <c:pt idx="18">
                  <c:v>111.723208204349</c:v>
                </c:pt>
                <c:pt idx="19">
                  <c:v>117.13550651095</c:v>
                </c:pt>
                <c:pt idx="20">
                  <c:v>122.547804817552</c:v>
                </c:pt>
                <c:pt idx="21">
                  <c:v>127.960103124154</c:v>
                </c:pt>
                <c:pt idx="22">
                  <c:v>133.372401430756</c:v>
                </c:pt>
                <c:pt idx="23">
                  <c:v>138.784699737358</c:v>
                </c:pt>
                <c:pt idx="24">
                  <c:v>144.19699804396</c:v>
                </c:pt>
                <c:pt idx="25">
                  <c:v>149.609296350562</c:v>
                </c:pt>
                <c:pt idx="26">
                  <c:v>155.021594657164</c:v>
                </c:pt>
                <c:pt idx="27">
                  <c:v>160.433892963766</c:v>
                </c:pt>
                <c:pt idx="28">
                  <c:v>165.846191270368</c:v>
                </c:pt>
                <c:pt idx="29">
                  <c:v>171.258489576969</c:v>
                </c:pt>
                <c:pt idx="30">
                  <c:v>176.670787883571</c:v>
                </c:pt>
                <c:pt idx="31">
                  <c:v>182.083086190173</c:v>
                </c:pt>
                <c:pt idx="32">
                  <c:v>187.495384496775</c:v>
                </c:pt>
                <c:pt idx="33">
                  <c:v>192.907682803377</c:v>
                </c:pt>
                <c:pt idx="34">
                  <c:v>198.319981109979</c:v>
                </c:pt>
                <c:pt idx="35">
                  <c:v>203.732279416581</c:v>
                </c:pt>
                <c:pt idx="36">
                  <c:v>209.144577723183</c:v>
                </c:pt>
                <c:pt idx="37">
                  <c:v>214.556876029785</c:v>
                </c:pt>
                <c:pt idx="38">
                  <c:v>219.969174336387</c:v>
                </c:pt>
                <c:pt idx="39">
                  <c:v>225.381472642989</c:v>
                </c:pt>
                <c:pt idx="40">
                  <c:v>230.79377094959</c:v>
                </c:pt>
                <c:pt idx="41">
                  <c:v>236.206069256192</c:v>
                </c:pt>
                <c:pt idx="42">
                  <c:v>241.618367562794</c:v>
                </c:pt>
                <c:pt idx="43">
                  <c:v>247.030665869396</c:v>
                </c:pt>
                <c:pt idx="44">
                  <c:v>252.442964175998</c:v>
                </c:pt>
                <c:pt idx="45">
                  <c:v>257.8552624826</c:v>
                </c:pt>
                <c:pt idx="46">
                  <c:v>263.267560789202</c:v>
                </c:pt>
                <c:pt idx="47">
                  <c:v>268.679859095804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midterm_5_sol!$N$3</c:f>
              <c:strCache>
                <c:ptCount val="1"/>
                <c:pt idx="0">
                  <c:v>Y_cuadratic</c:v>
                </c:pt>
              </c:strCache>
            </c:strRef>
          </c:tx>
          <c:spPr>
            <a:solidFill>
              <a:srgbClr val="ffc0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midterm_5_sol!$B$4:$B$51</c:f>
              <c:numCache>
                <c:formatCode>General</c:formatCode>
                <c:ptCount val="48"/>
                <c:pt idx="0">
                  <c:v>1</c:v>
                </c:pt>
                <c:pt idx="1">
                  <c:v>1.1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</c:v>
                </c:pt>
                <c:pt idx="13">
                  <c:v>2.3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4.1</c:v>
                </c:pt>
                <c:pt idx="32">
                  <c:v>4.2</c:v>
                </c:pt>
                <c:pt idx="33">
                  <c:v>4.3</c:v>
                </c:pt>
                <c:pt idx="34">
                  <c:v>4.4</c:v>
                </c:pt>
                <c:pt idx="35">
                  <c:v>4.5</c:v>
                </c:pt>
                <c:pt idx="36">
                  <c:v>4.6</c:v>
                </c:pt>
                <c:pt idx="37">
                  <c:v>4.7</c:v>
                </c:pt>
                <c:pt idx="38">
                  <c:v>4.8</c:v>
                </c:pt>
                <c:pt idx="39">
                  <c:v>4.9</c:v>
                </c:pt>
                <c:pt idx="40">
                  <c:v>5</c:v>
                </c:pt>
                <c:pt idx="41">
                  <c:v>5.1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</c:numCache>
            </c:numRef>
          </c:xVal>
          <c:yVal>
            <c:numRef>
              <c:f>midterm_5_sol!$N$4:$N$51</c:f>
              <c:numCache>
                <c:formatCode>General</c:formatCode>
                <c:ptCount val="48"/>
                <c:pt idx="0">
                  <c:v>33.3403603972346</c:v>
                </c:pt>
                <c:pt idx="1">
                  <c:v>35.7598647702372</c:v>
                </c:pt>
                <c:pt idx="2">
                  <c:v>38.3184421680724</c:v>
                </c:pt>
                <c:pt idx="3">
                  <c:v>41.0160925907414</c:v>
                </c:pt>
                <c:pt idx="4">
                  <c:v>43.8528160382442</c:v>
                </c:pt>
                <c:pt idx="5">
                  <c:v>46.8286125105808</c:v>
                </c:pt>
                <c:pt idx="6">
                  <c:v>49.9434820077512</c:v>
                </c:pt>
                <c:pt idx="7">
                  <c:v>53.1974245297553</c:v>
                </c:pt>
                <c:pt idx="8">
                  <c:v>56.5904400765933</c:v>
                </c:pt>
                <c:pt idx="9">
                  <c:v>60.122528648265</c:v>
                </c:pt>
                <c:pt idx="10">
                  <c:v>63.7936902447705</c:v>
                </c:pt>
                <c:pt idx="11">
                  <c:v>67.6039248661097</c:v>
                </c:pt>
                <c:pt idx="12">
                  <c:v>71.5532325122828</c:v>
                </c:pt>
                <c:pt idx="13">
                  <c:v>75.6416131832896</c:v>
                </c:pt>
                <c:pt idx="14">
                  <c:v>79.8690668791302</c:v>
                </c:pt>
                <c:pt idx="15">
                  <c:v>84.2355935998046</c:v>
                </c:pt>
                <c:pt idx="16">
                  <c:v>88.7411933453128</c:v>
                </c:pt>
                <c:pt idx="17">
                  <c:v>93.3858661156548</c:v>
                </c:pt>
                <c:pt idx="18">
                  <c:v>98.1696119108305</c:v>
                </c:pt>
                <c:pt idx="19">
                  <c:v>103.09243073084</c:v>
                </c:pt>
                <c:pt idx="20">
                  <c:v>108.154322575683</c:v>
                </c:pt>
                <c:pt idx="21">
                  <c:v>113.35528744536</c:v>
                </c:pt>
                <c:pt idx="22">
                  <c:v>118.695325339871</c:v>
                </c:pt>
                <c:pt idx="23">
                  <c:v>124.174436259216</c:v>
                </c:pt>
                <c:pt idx="24">
                  <c:v>129.792620203394</c:v>
                </c:pt>
                <c:pt idx="25">
                  <c:v>135.549877172407</c:v>
                </c:pt>
                <c:pt idx="26">
                  <c:v>141.446207166253</c:v>
                </c:pt>
                <c:pt idx="27">
                  <c:v>147.481610184932</c:v>
                </c:pt>
                <c:pt idx="28">
                  <c:v>153.656086228446</c:v>
                </c:pt>
                <c:pt idx="29">
                  <c:v>159.969635296793</c:v>
                </c:pt>
                <c:pt idx="30">
                  <c:v>166.422257389974</c:v>
                </c:pt>
                <c:pt idx="31">
                  <c:v>173.013952507989</c:v>
                </c:pt>
                <c:pt idx="32">
                  <c:v>179.744720650838</c:v>
                </c:pt>
                <c:pt idx="33">
                  <c:v>186.61456181852</c:v>
                </c:pt>
                <c:pt idx="34">
                  <c:v>193.623476011036</c:v>
                </c:pt>
                <c:pt idx="35">
                  <c:v>200.771463228386</c:v>
                </c:pt>
                <c:pt idx="36">
                  <c:v>208.05852347057</c:v>
                </c:pt>
                <c:pt idx="37">
                  <c:v>215.484656737588</c:v>
                </c:pt>
                <c:pt idx="38">
                  <c:v>223.049863029439</c:v>
                </c:pt>
                <c:pt idx="39">
                  <c:v>230.754142346124</c:v>
                </c:pt>
                <c:pt idx="40">
                  <c:v>238.597494687643</c:v>
                </c:pt>
                <c:pt idx="41">
                  <c:v>246.579920053996</c:v>
                </c:pt>
                <c:pt idx="42">
                  <c:v>254.701418445182</c:v>
                </c:pt>
                <c:pt idx="43">
                  <c:v>262.961989861203</c:v>
                </c:pt>
                <c:pt idx="44">
                  <c:v>271.361634302057</c:v>
                </c:pt>
                <c:pt idx="45">
                  <c:v>279.900351767744</c:v>
                </c:pt>
                <c:pt idx="46">
                  <c:v>288.578142258266</c:v>
                </c:pt>
                <c:pt idx="47">
                  <c:v>297.395005773622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midterm_5_sol!$O$3</c:f>
              <c:strCache>
                <c:ptCount val="1"/>
                <c:pt idx="0">
                  <c:v>Y_cubic</c:v>
                </c:pt>
              </c:strCache>
            </c:strRef>
          </c:tx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midterm_5_sol!$B$4:$B$51</c:f>
              <c:numCache>
                <c:formatCode>General</c:formatCode>
                <c:ptCount val="48"/>
                <c:pt idx="0">
                  <c:v>1</c:v>
                </c:pt>
                <c:pt idx="1">
                  <c:v>1.1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</c:v>
                </c:pt>
                <c:pt idx="13">
                  <c:v>2.3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4.1</c:v>
                </c:pt>
                <c:pt idx="32">
                  <c:v>4.2</c:v>
                </c:pt>
                <c:pt idx="33">
                  <c:v>4.3</c:v>
                </c:pt>
                <c:pt idx="34">
                  <c:v>4.4</c:v>
                </c:pt>
                <c:pt idx="35">
                  <c:v>4.5</c:v>
                </c:pt>
                <c:pt idx="36">
                  <c:v>4.6</c:v>
                </c:pt>
                <c:pt idx="37">
                  <c:v>4.7</c:v>
                </c:pt>
                <c:pt idx="38">
                  <c:v>4.8</c:v>
                </c:pt>
                <c:pt idx="39">
                  <c:v>4.9</c:v>
                </c:pt>
                <c:pt idx="40">
                  <c:v>5</c:v>
                </c:pt>
                <c:pt idx="41">
                  <c:v>5.1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</c:numCache>
            </c:numRef>
          </c:xVal>
          <c:yVal>
            <c:numRef>
              <c:f>midterm_5_sol!$O$4:$O$51</c:f>
              <c:numCache>
                <c:formatCode>General</c:formatCode>
                <c:ptCount val="48"/>
                <c:pt idx="0">
                  <c:v>33.5774154811196</c:v>
                </c:pt>
                <c:pt idx="1">
                  <c:v>36.755829874381</c:v>
                </c:pt>
                <c:pt idx="2">
                  <c:v>39.9547106391709</c:v>
                </c:pt>
                <c:pt idx="3">
                  <c:v>43.1802209105982</c:v>
                </c:pt>
                <c:pt idx="4">
                  <c:v>46.4385238237716</c:v>
                </c:pt>
                <c:pt idx="5">
                  <c:v>49.7357825137999</c:v>
                </c:pt>
                <c:pt idx="6">
                  <c:v>53.0781601157918</c:v>
                </c:pt>
                <c:pt idx="7">
                  <c:v>56.4718197648561</c:v>
                </c:pt>
                <c:pt idx="8">
                  <c:v>59.9229245961015</c:v>
                </c:pt>
                <c:pt idx="9">
                  <c:v>63.4376377446369</c:v>
                </c:pt>
                <c:pt idx="10">
                  <c:v>67.022122345571</c:v>
                </c:pt>
                <c:pt idx="11">
                  <c:v>70.6825415340126</c:v>
                </c:pt>
                <c:pt idx="12">
                  <c:v>74.4250584450703</c:v>
                </c:pt>
                <c:pt idx="13">
                  <c:v>78.2558362138531</c:v>
                </c:pt>
                <c:pt idx="14">
                  <c:v>82.1810379754696</c:v>
                </c:pt>
                <c:pt idx="15">
                  <c:v>86.2068268650286</c:v>
                </c:pt>
                <c:pt idx="16">
                  <c:v>90.3393660176389</c:v>
                </c:pt>
                <c:pt idx="17">
                  <c:v>94.5848185684093</c:v>
                </c:pt>
                <c:pt idx="18">
                  <c:v>98.9493476524484</c:v>
                </c:pt>
                <c:pt idx="19">
                  <c:v>103.439116404865</c:v>
                </c:pt>
                <c:pt idx="20">
                  <c:v>108.060287960768</c:v>
                </c:pt>
                <c:pt idx="21">
                  <c:v>112.819025455266</c:v>
                </c:pt>
                <c:pt idx="22">
                  <c:v>117.721492023469</c:v>
                </c:pt>
                <c:pt idx="23">
                  <c:v>122.773850800483</c:v>
                </c:pt>
                <c:pt idx="24">
                  <c:v>127.982264921419</c:v>
                </c:pt>
                <c:pt idx="25">
                  <c:v>133.352897521386</c:v>
                </c:pt>
                <c:pt idx="26">
                  <c:v>138.891911735491</c:v>
                </c:pt>
                <c:pt idx="27">
                  <c:v>144.605470698844</c:v>
                </c:pt>
                <c:pt idx="28">
                  <c:v>150.499737546553</c:v>
                </c:pt>
                <c:pt idx="29">
                  <c:v>156.580875413728</c:v>
                </c:pt>
                <c:pt idx="30">
                  <c:v>162.855047435476</c:v>
                </c:pt>
                <c:pt idx="31">
                  <c:v>169.328416746907</c:v>
                </c:pt>
                <c:pt idx="32">
                  <c:v>176.00714648313</c:v>
                </c:pt>
                <c:pt idx="33">
                  <c:v>182.897399779253</c:v>
                </c:pt>
                <c:pt idx="34">
                  <c:v>190.005339770385</c:v>
                </c:pt>
                <c:pt idx="35">
                  <c:v>197.337129591635</c:v>
                </c:pt>
                <c:pt idx="36">
                  <c:v>204.898932378112</c:v>
                </c:pt>
                <c:pt idx="37">
                  <c:v>212.696911264924</c:v>
                </c:pt>
                <c:pt idx="38">
                  <c:v>220.73722938718</c:v>
                </c:pt>
                <c:pt idx="39">
                  <c:v>229.026049879989</c:v>
                </c:pt>
                <c:pt idx="40">
                  <c:v>237.569535878459</c:v>
                </c:pt>
                <c:pt idx="41">
                  <c:v>246.3738505177</c:v>
                </c:pt>
                <c:pt idx="42">
                  <c:v>255.44515693282</c:v>
                </c:pt>
                <c:pt idx="43">
                  <c:v>264.789618258928</c:v>
                </c:pt>
                <c:pt idx="44">
                  <c:v>274.413397631133</c:v>
                </c:pt>
                <c:pt idx="45">
                  <c:v>284.322658184543</c:v>
                </c:pt>
                <c:pt idx="46">
                  <c:v>294.523563054267</c:v>
                </c:pt>
                <c:pt idx="47">
                  <c:v>305.022275375414</c:v>
                </c:pt>
              </c:numCache>
            </c:numRef>
          </c:yVal>
          <c:smooth val="0"/>
        </c:ser>
        <c:axId val="84247140"/>
        <c:axId val="38118170"/>
      </c:scatterChart>
      <c:valAx>
        <c:axId val="8424714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8118170"/>
        <c:crosses val="autoZero"/>
        <c:crossBetween val="midCat"/>
      </c:valAx>
      <c:valAx>
        <c:axId val="3811817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24714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midterm_5_sol!$P$3</c:f>
              <c:strCache>
                <c:ptCount val="1"/>
                <c:pt idx="0">
                  <c:v>Y-Y_cuadratic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midterm_5_sol!$B$4:$B$51</c:f>
              <c:numCache>
                <c:formatCode>General</c:formatCode>
                <c:ptCount val="48"/>
                <c:pt idx="0">
                  <c:v>1</c:v>
                </c:pt>
                <c:pt idx="1">
                  <c:v>1.1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</c:v>
                </c:pt>
                <c:pt idx="13">
                  <c:v>2.3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4.1</c:v>
                </c:pt>
                <c:pt idx="32">
                  <c:v>4.2</c:v>
                </c:pt>
                <c:pt idx="33">
                  <c:v>4.3</c:v>
                </c:pt>
                <c:pt idx="34">
                  <c:v>4.4</c:v>
                </c:pt>
                <c:pt idx="35">
                  <c:v>4.5</c:v>
                </c:pt>
                <c:pt idx="36">
                  <c:v>4.6</c:v>
                </c:pt>
                <c:pt idx="37">
                  <c:v>4.7</c:v>
                </c:pt>
                <c:pt idx="38">
                  <c:v>4.8</c:v>
                </c:pt>
                <c:pt idx="39">
                  <c:v>4.9</c:v>
                </c:pt>
                <c:pt idx="40">
                  <c:v>5</c:v>
                </c:pt>
                <c:pt idx="41">
                  <c:v>5.1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</c:numCache>
            </c:numRef>
          </c:xVal>
          <c:yVal>
            <c:numRef>
              <c:f>midterm_5_sol!$P$4:$P$51</c:f>
              <c:numCache>
                <c:formatCode>General</c:formatCode>
                <c:ptCount val="48"/>
                <c:pt idx="0">
                  <c:v>14.4597604112446</c:v>
                </c:pt>
                <c:pt idx="1">
                  <c:v>8.65828756323933</c:v>
                </c:pt>
                <c:pt idx="2">
                  <c:v>79.5451598808126</c:v>
                </c:pt>
                <c:pt idx="3">
                  <c:v>12.2652362363994</c:v>
                </c:pt>
                <c:pt idx="4">
                  <c:v>37.817506083714</c:v>
                </c:pt>
                <c:pt idx="5">
                  <c:v>4.90139319468462</c:v>
                </c:pt>
                <c:pt idx="6">
                  <c:v>62.9043231805774</c:v>
                </c:pt>
                <c:pt idx="7">
                  <c:v>165.660006479072</c:v>
                </c:pt>
                <c:pt idx="8">
                  <c:v>43.1483382315598</c:v>
                </c:pt>
                <c:pt idx="9">
                  <c:v>15.6926477646402</c:v>
                </c:pt>
                <c:pt idx="10">
                  <c:v>64.9690647235175</c:v>
                </c:pt>
                <c:pt idx="11">
                  <c:v>71.8902192073583</c:v>
                </c:pt>
                <c:pt idx="12">
                  <c:v>21.9629759362508</c:v>
                </c:pt>
                <c:pt idx="13">
                  <c:v>21.2002401032417</c:v>
                </c:pt>
                <c:pt idx="14">
                  <c:v>27.4109595325258</c:v>
                </c:pt>
                <c:pt idx="15">
                  <c:v>22.7833092773821</c:v>
                </c:pt>
                <c:pt idx="16">
                  <c:v>67.0897734832143</c:v>
                </c:pt>
                <c:pt idx="17">
                  <c:v>88.3963514263993</c:v>
                </c:pt>
                <c:pt idx="18">
                  <c:v>39.8129685336675</c:v>
                </c:pt>
                <c:pt idx="19">
                  <c:v>11.8234766423209</c:v>
                </c:pt>
                <c:pt idx="20">
                  <c:v>34.5826413431712</c:v>
                </c:pt>
                <c:pt idx="21">
                  <c:v>45.7983426285713</c:v>
                </c:pt>
                <c:pt idx="22">
                  <c:v>21.9640263347154</c:v>
                </c:pt>
                <c:pt idx="23">
                  <c:v>34.9972487353671</c:v>
                </c:pt>
                <c:pt idx="24">
                  <c:v>72.1984161367946</c:v>
                </c:pt>
                <c:pt idx="25">
                  <c:v>89.3194974290347</c:v>
                </c:pt>
                <c:pt idx="26">
                  <c:v>11.4122957392925</c:v>
                </c:pt>
                <c:pt idx="27">
                  <c:v>70.1458297900647</c:v>
                </c:pt>
                <c:pt idx="28">
                  <c:v>1.55914202011178</c:v>
                </c:pt>
                <c:pt idx="29">
                  <c:v>37.3856078470579</c:v>
                </c:pt>
                <c:pt idx="30">
                  <c:v>23.2019946882622</c:v>
                </c:pt>
                <c:pt idx="31">
                  <c:v>129.137059880039</c:v>
                </c:pt>
                <c:pt idx="32">
                  <c:v>23.3148552979832</c:v>
                </c:pt>
                <c:pt idx="33">
                  <c:v>25.9628121864678</c:v>
                </c:pt>
                <c:pt idx="34">
                  <c:v>65.5570834213335</c:v>
                </c:pt>
                <c:pt idx="35">
                  <c:v>37.7948963051975</c:v>
                </c:pt>
                <c:pt idx="36">
                  <c:v>39.2050521778702</c:v>
                </c:pt>
                <c:pt idx="37">
                  <c:v>41.6564283438131</c:v>
                </c:pt>
                <c:pt idx="38">
                  <c:v>10.0947224313382</c:v>
                </c:pt>
                <c:pt idx="39">
                  <c:v>50.3873862903524</c:v>
                </c:pt>
                <c:pt idx="40">
                  <c:v>51.1343278550982</c:v>
                </c:pt>
                <c:pt idx="41">
                  <c:v>44.0792746115361</c:v>
                </c:pt>
                <c:pt idx="42">
                  <c:v>11.1957826614156</c:v>
                </c:pt>
                <c:pt idx="43">
                  <c:v>40.3001795762607</c:v>
                </c:pt>
                <c:pt idx="44">
                  <c:v>48.2638685641603</c:v>
                </c:pt>
                <c:pt idx="45">
                  <c:v>14.2051174413835</c:v>
                </c:pt>
                <c:pt idx="46">
                  <c:v>9.36305440306791</c:v>
                </c:pt>
                <c:pt idx="47">
                  <c:v>22.7754879781575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midterm_5_sol!$Q$3</c:f>
              <c:strCache>
                <c:ptCount val="1"/>
                <c:pt idx="0">
                  <c:v>Y-Y_cubic</c:v>
                </c:pt>
              </c:strCache>
            </c:strRef>
          </c:tx>
          <c:spPr>
            <a:solidFill>
              <a:srgbClr val="a5a5a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midterm_5_sol!$B$4:$B$51</c:f>
              <c:numCache>
                <c:formatCode>General</c:formatCode>
                <c:ptCount val="48"/>
                <c:pt idx="0">
                  <c:v>1</c:v>
                </c:pt>
                <c:pt idx="1">
                  <c:v>1.1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</c:v>
                </c:pt>
                <c:pt idx="13">
                  <c:v>2.3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4.1</c:v>
                </c:pt>
                <c:pt idx="32">
                  <c:v>4.2</c:v>
                </c:pt>
                <c:pt idx="33">
                  <c:v>4.3</c:v>
                </c:pt>
                <c:pt idx="34">
                  <c:v>4.4</c:v>
                </c:pt>
                <c:pt idx="35">
                  <c:v>4.5</c:v>
                </c:pt>
                <c:pt idx="36">
                  <c:v>4.6</c:v>
                </c:pt>
                <c:pt idx="37">
                  <c:v>4.7</c:v>
                </c:pt>
                <c:pt idx="38">
                  <c:v>4.8</c:v>
                </c:pt>
                <c:pt idx="39">
                  <c:v>4.9</c:v>
                </c:pt>
                <c:pt idx="40">
                  <c:v>5</c:v>
                </c:pt>
                <c:pt idx="41">
                  <c:v>5.1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</c:numCache>
            </c:numRef>
          </c:xVal>
          <c:yVal>
            <c:numRef>
              <c:f>midterm_5_sol!$Q$4:$Q$51</c:f>
              <c:numCache>
                <c:formatCode>General</c:formatCode>
                <c:ptCount val="48"/>
                <c:pt idx="0">
                  <c:v>14.6968154951296</c:v>
                </c:pt>
                <c:pt idx="1">
                  <c:v>7.66232245909553</c:v>
                </c:pt>
                <c:pt idx="2">
                  <c:v>77.9088914097141</c:v>
                </c:pt>
                <c:pt idx="3">
                  <c:v>14.4293645562562</c:v>
                </c:pt>
                <c:pt idx="4">
                  <c:v>35.2317982981866</c:v>
                </c:pt>
                <c:pt idx="5">
                  <c:v>7.80856319790366</c:v>
                </c:pt>
                <c:pt idx="6">
                  <c:v>66.039001288618</c:v>
                </c:pt>
                <c:pt idx="7">
                  <c:v>168.934401714173</c:v>
                </c:pt>
                <c:pt idx="8">
                  <c:v>39.8158537120516</c:v>
                </c:pt>
                <c:pt idx="9">
                  <c:v>19.0077568610121</c:v>
                </c:pt>
                <c:pt idx="10">
                  <c:v>61.740632622717</c:v>
                </c:pt>
                <c:pt idx="11">
                  <c:v>68.8116025394554</c:v>
                </c:pt>
                <c:pt idx="12">
                  <c:v>19.0911500034633</c:v>
                </c:pt>
                <c:pt idx="13">
                  <c:v>18.5860170726782</c:v>
                </c:pt>
                <c:pt idx="14">
                  <c:v>25.0989884361864</c:v>
                </c:pt>
                <c:pt idx="15">
                  <c:v>24.7545425426061</c:v>
                </c:pt>
                <c:pt idx="16">
                  <c:v>68.6879461555404</c:v>
                </c:pt>
                <c:pt idx="17">
                  <c:v>87.1973989736447</c:v>
                </c:pt>
                <c:pt idx="18">
                  <c:v>39.0332327920496</c:v>
                </c:pt>
                <c:pt idx="19">
                  <c:v>12.1701623163461</c:v>
                </c:pt>
                <c:pt idx="20">
                  <c:v>34.4886067282562</c:v>
                </c:pt>
                <c:pt idx="21">
                  <c:v>45.2620806384774</c:v>
                </c:pt>
                <c:pt idx="22">
                  <c:v>20.9901930183127</c:v>
                </c:pt>
                <c:pt idx="23">
                  <c:v>36.3978341940998</c:v>
                </c:pt>
                <c:pt idx="24">
                  <c:v>70.3880608548196</c:v>
                </c:pt>
                <c:pt idx="25">
                  <c:v>87.1225177780138</c:v>
                </c:pt>
                <c:pt idx="26">
                  <c:v>8.85800030853076</c:v>
                </c:pt>
                <c:pt idx="27">
                  <c:v>73.0219692761534</c:v>
                </c:pt>
                <c:pt idx="28">
                  <c:v>1.59720666178103</c:v>
                </c:pt>
                <c:pt idx="29">
                  <c:v>40.7743677301235</c:v>
                </c:pt>
                <c:pt idx="30">
                  <c:v>19.6347847337641</c:v>
                </c:pt>
                <c:pt idx="31">
                  <c:v>132.822595641121</c:v>
                </c:pt>
                <c:pt idx="32">
                  <c:v>27.0524294656908</c:v>
                </c:pt>
                <c:pt idx="33">
                  <c:v>29.6799742257347</c:v>
                </c:pt>
                <c:pt idx="34">
                  <c:v>61.9389471806825</c:v>
                </c:pt>
                <c:pt idx="35">
                  <c:v>34.3605626684464</c:v>
                </c:pt>
                <c:pt idx="36">
                  <c:v>36.0454610854119</c:v>
                </c:pt>
                <c:pt idx="37">
                  <c:v>44.4441738164772</c:v>
                </c:pt>
                <c:pt idx="38">
                  <c:v>7.78208878907873</c:v>
                </c:pt>
                <c:pt idx="39">
                  <c:v>48.6592938242166</c:v>
                </c:pt>
                <c:pt idx="40">
                  <c:v>50.1063690459141</c:v>
                </c:pt>
                <c:pt idx="41">
                  <c:v>44.2853441478321</c:v>
                </c:pt>
                <c:pt idx="42">
                  <c:v>10.452044173778</c:v>
                </c:pt>
                <c:pt idx="43">
                  <c:v>42.1278079739859</c:v>
                </c:pt>
                <c:pt idx="44">
                  <c:v>45.2121052350844</c:v>
                </c:pt>
                <c:pt idx="45">
                  <c:v>18.6274238581817</c:v>
                </c:pt>
                <c:pt idx="46">
                  <c:v>3.41763360706699</c:v>
                </c:pt>
                <c:pt idx="47">
                  <c:v>15.1482183763646</c:v>
                </c:pt>
              </c:numCache>
            </c:numRef>
          </c:yVal>
          <c:smooth val="0"/>
        </c:ser>
        <c:axId val="95766696"/>
        <c:axId val="59183082"/>
      </c:scatterChart>
      <c:valAx>
        <c:axId val="9576669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9183082"/>
        <c:crosses val="autoZero"/>
        <c:crossBetween val="midCat"/>
      </c:valAx>
      <c:valAx>
        <c:axId val="5918308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5766696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18</xdr:col>
      <xdr:colOff>323280</xdr:colOff>
      <xdr:row>13</xdr:row>
      <xdr:rowOff>170640</xdr:rowOff>
    </xdr:from>
    <xdr:to>
      <xdr:col>24</xdr:col>
      <xdr:colOff>322920</xdr:colOff>
      <xdr:row>29</xdr:row>
      <xdr:rowOff>110520</xdr:rowOff>
    </xdr:to>
    <xdr:graphicFrame>
      <xdr:nvGraphicFramePr>
        <xdr:cNvPr id="0" name="Gráfico 1"/>
        <xdr:cNvGraphicFramePr/>
      </xdr:nvGraphicFramePr>
      <xdr:xfrm>
        <a:off x="13962960" y="2448720"/>
        <a:ext cx="4518360" cy="2744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42120</xdr:colOff>
      <xdr:row>32</xdr:row>
      <xdr:rowOff>160200</xdr:rowOff>
    </xdr:from>
    <xdr:to>
      <xdr:col>24</xdr:col>
      <xdr:colOff>41760</xdr:colOff>
      <xdr:row>48</xdr:row>
      <xdr:rowOff>100080</xdr:rowOff>
    </xdr:to>
    <xdr:graphicFrame>
      <xdr:nvGraphicFramePr>
        <xdr:cNvPr id="1" name="Gráfico 1"/>
        <xdr:cNvGraphicFramePr/>
      </xdr:nvGraphicFramePr>
      <xdr:xfrm>
        <a:off x="13681800" y="5768280"/>
        <a:ext cx="4518360" cy="2744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Z38" activeCellId="0" sqref="Z38"/>
    </sheetView>
  </sheetViews>
  <sheetFormatPr defaultRowHeight="13.8" zeroHeight="false" outlineLevelRow="0" outlineLevelCol="0"/>
  <cols>
    <col collapsed="false" customWidth="true" hidden="false" outlineLevel="0" max="4" min="1" style="0" width="10.67"/>
    <col collapsed="false" customWidth="true" hidden="false" outlineLevel="0" max="5" min="5" style="0" width="11.86"/>
    <col collapsed="false" customWidth="true" hidden="false" outlineLevel="0" max="1025" min="6" style="0" width="10.67"/>
  </cols>
  <sheetData>
    <row r="1" customFormat="false" ht="13.8" hidden="false" customHeight="false" outlineLevel="0" collapsed="false">
      <c r="A1" s="0" t="s">
        <v>0</v>
      </c>
      <c r="B1" s="0" t="n">
        <f aca="false">POWER(B2,2)</f>
        <v>25856.64</v>
      </c>
      <c r="C1" s="0" t="n">
        <f aca="false">POWER(C2,2)</f>
        <v>397908.64</v>
      </c>
      <c r="D1" s="0" t="n">
        <f aca="false">POWER(D2,2)</f>
        <v>7454996.787456</v>
      </c>
      <c r="E1" s="0" t="n">
        <f aca="false">POWER(E2,2)</f>
        <v>157911413.144449</v>
      </c>
      <c r="F1" s="0" t="n">
        <f aca="false">POWER(F2,2)</f>
        <v>3625482304.3064</v>
      </c>
      <c r="G1" s="0" t="n">
        <f aca="false">POWER(G2,2)</f>
        <v>88042242606.445</v>
      </c>
      <c r="H1" s="0" t="n">
        <f aca="false">POWER(H2,2)</f>
        <v>769370997.750991</v>
      </c>
      <c r="I1" s="0" t="n">
        <f aca="false">POWER(I2,2)</f>
        <v>15417262519.3844</v>
      </c>
      <c r="J1" s="0" t="n">
        <f aca="false">POWER(J2,2)</f>
        <v>343043424796.963</v>
      </c>
      <c r="K1" s="0" t="n">
        <f aca="false">POWER(K2,2)</f>
        <v>45585987.6582266</v>
      </c>
      <c r="R1" s="0" t="s">
        <v>1</v>
      </c>
      <c r="S1" s="0" t="n">
        <f aca="false">COUNT(B4:B51)</f>
        <v>48</v>
      </c>
    </row>
    <row r="2" customFormat="false" ht="13.8" hidden="false" customHeight="false" outlineLevel="0" collapsed="false">
      <c r="A2" s="0" t="s">
        <v>2</v>
      </c>
      <c r="B2" s="0" t="n">
        <f aca="false">SUM(B4:B51)</f>
        <v>160.8</v>
      </c>
      <c r="C2" s="0" t="n">
        <f aca="false">SUM(C4:C51)</f>
        <v>630.8</v>
      </c>
      <c r="D2" s="0" t="n">
        <f aca="false">SUM(D4:D51)</f>
        <v>2730.384</v>
      </c>
      <c r="E2" s="0" t="n">
        <f aca="false">SUM(E4:E51)</f>
        <v>12566.2808</v>
      </c>
      <c r="F2" s="0" t="n">
        <f aca="false">SUM(F4:F51)</f>
        <v>60211.97808</v>
      </c>
      <c r="G2" s="0" t="n">
        <f aca="false">SUM(G4:G51)</f>
        <v>296719.13084</v>
      </c>
      <c r="H2" s="0" t="n">
        <f aca="false">SUM(H4:H51)</f>
        <v>27737.5377016597</v>
      </c>
      <c r="I2" s="0" t="n">
        <f aca="false">SUM(I4:I51)</f>
        <v>124166.269652367</v>
      </c>
      <c r="J2" s="0" t="n">
        <f aca="false">SUM(J4:J51)</f>
        <v>585699.090657449</v>
      </c>
      <c r="K2" s="0" t="n">
        <f aca="false">SUM(K4:K51)</f>
        <v>6751.73960237113</v>
      </c>
      <c r="R2" s="0" t="s">
        <v>3</v>
      </c>
      <c r="S2" s="0" t="n">
        <f aca="false">S1+1</f>
        <v>49</v>
      </c>
    </row>
    <row r="3" customFormat="false" ht="13.8" hidden="false" customHeight="false" outlineLevel="0" collapsed="false"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1" t="s">
        <v>19</v>
      </c>
    </row>
    <row r="4" customFormat="false" ht="13.8" hidden="false" customHeight="false" outlineLevel="0" collapsed="false">
      <c r="B4" s="0" t="n">
        <v>1</v>
      </c>
      <c r="C4" s="0" t="n">
        <f aca="false">POWER(B4,2)</f>
        <v>1</v>
      </c>
      <c r="D4" s="0" t="n">
        <f aca="false">POWER(B4,3)</f>
        <v>1</v>
      </c>
      <c r="E4" s="0" t="n">
        <f aca="false">POWER(B4,4)</f>
        <v>1</v>
      </c>
      <c r="F4" s="0" t="n">
        <f aca="false">POWER(B4,5)</f>
        <v>1</v>
      </c>
      <c r="G4" s="0" t="n">
        <f aca="false">POWER(B4,6)</f>
        <v>1</v>
      </c>
      <c r="H4" s="0" t="n">
        <f aca="false">B4*K4</f>
        <v>18.88059998599</v>
      </c>
      <c r="I4" s="0" t="n">
        <f aca="false">C4*K4</f>
        <v>18.88059998599</v>
      </c>
      <c r="J4" s="0" t="n">
        <f aca="false">D4*K4</f>
        <v>18.88059998599</v>
      </c>
      <c r="K4" s="0" t="n">
        <v>18.88059998599</v>
      </c>
      <c r="L4" s="0" t="n">
        <f aca="false">$AC$25</f>
        <v>137.790604130023</v>
      </c>
      <c r="M4" s="0" t="n">
        <f aca="false">B4*$AC$21+$AC$20</f>
        <v>14.3018386855142</v>
      </c>
      <c r="N4" s="0" t="n">
        <f aca="false">$AC$16*C4+$AC$15*B4+$AC$14</f>
        <v>33.3403603972346</v>
      </c>
      <c r="O4" s="0" t="n">
        <f aca="false">$AC$10*D4+$AC$9*C4+$AC$8*B4+$AC$7</f>
        <v>33.5774154811196</v>
      </c>
      <c r="P4" s="0" t="n">
        <f aca="false">ABS(K4-N4)</f>
        <v>14.4597604112446</v>
      </c>
      <c r="Q4" s="0" t="n">
        <f aca="false">ABS(K4-O4)</f>
        <v>14.6968154951296</v>
      </c>
    </row>
    <row r="5" customFormat="false" ht="13.8" hidden="false" customHeight="false" outlineLevel="0" collapsed="false">
      <c r="B5" s="0" t="n">
        <v>1.1</v>
      </c>
      <c r="C5" s="0" t="n">
        <f aca="false">POWER(B5,2)</f>
        <v>1.21</v>
      </c>
      <c r="D5" s="0" t="n">
        <f aca="false">POWER(B5,3)</f>
        <v>1.331</v>
      </c>
      <c r="E5" s="0" t="n">
        <f aca="false">POWER(B5,4)</f>
        <v>1.4641</v>
      </c>
      <c r="F5" s="0" t="n">
        <f aca="false">POWER(B5,5)</f>
        <v>1.61051</v>
      </c>
      <c r="G5" s="0" t="n">
        <f aca="false">POWER(B5,6)</f>
        <v>1.771561</v>
      </c>
      <c r="H5" s="0" t="n">
        <f aca="false">B5*K5</f>
        <v>48.8599675668242</v>
      </c>
      <c r="I5" s="0" t="n">
        <f aca="false">C5*K5</f>
        <v>53.7459643235066</v>
      </c>
      <c r="J5" s="0" t="n">
        <f aca="false">D5*K5</f>
        <v>59.1205607558572</v>
      </c>
      <c r="K5" s="0" t="n">
        <v>44.4181523334765</v>
      </c>
      <c r="L5" s="0" t="n">
        <f aca="false">$AC$25</f>
        <v>137.790604130023</v>
      </c>
      <c r="M5" s="0" t="n">
        <f aca="false">B5*$AC$21+$AC$20</f>
        <v>19.7141369921162</v>
      </c>
      <c r="N5" s="0" t="n">
        <f aca="false">$AC$16*C5+$AC$15*B5+$AC$14</f>
        <v>35.7598647702372</v>
      </c>
      <c r="O5" s="0" t="n">
        <f aca="false">$AC$10*D5+$AC$9*C5+$AC$8*B5+$AC$7</f>
        <v>36.755829874381</v>
      </c>
      <c r="P5" s="0" t="n">
        <f aca="false">ABS(K5-N5)</f>
        <v>8.65828756323933</v>
      </c>
      <c r="Q5" s="0" t="n">
        <f aca="false">ABS(K5-O5)</f>
        <v>7.66232245909553</v>
      </c>
      <c r="W5" s="2" t="s">
        <v>20</v>
      </c>
      <c r="X5" s="2"/>
      <c r="Y5" s="2"/>
      <c r="Z5" s="2"/>
    </row>
    <row r="6" customFormat="false" ht="13.8" hidden="false" customHeight="false" outlineLevel="0" collapsed="false">
      <c r="B6" s="0" t="n">
        <v>1.2</v>
      </c>
      <c r="C6" s="0" t="n">
        <f aca="false">POWER(B6,2)</f>
        <v>1.44</v>
      </c>
      <c r="D6" s="0" t="n">
        <f aca="false">POWER(B6,3)</f>
        <v>1.728</v>
      </c>
      <c r="E6" s="0" t="n">
        <f aca="false">POWER(B6,4)</f>
        <v>2.0736</v>
      </c>
      <c r="F6" s="0" t="n">
        <f aca="false">POWER(B6,5)</f>
        <v>2.48832</v>
      </c>
      <c r="G6" s="0" t="n">
        <f aca="false">POWER(B6,6)</f>
        <v>2.985984</v>
      </c>
      <c r="H6" s="0" t="n">
        <f aca="false">B6*K6</f>
        <v>141.436322458662</v>
      </c>
      <c r="I6" s="0" t="n">
        <f aca="false">C6*K6</f>
        <v>169.723586950394</v>
      </c>
      <c r="J6" s="0" t="n">
        <f aca="false">D6*K6</f>
        <v>203.668304340473</v>
      </c>
      <c r="K6" s="0" t="n">
        <v>117.863602048885</v>
      </c>
      <c r="L6" s="0" t="n">
        <f aca="false">$AC$25</f>
        <v>137.790604130023</v>
      </c>
      <c r="M6" s="0" t="n">
        <f aca="false">B6*$AC$21+$AC$20</f>
        <v>25.1264352987181</v>
      </c>
      <c r="N6" s="0" t="n">
        <f aca="false">$AC$16*C6+$AC$15*B6+$AC$14</f>
        <v>38.3184421680724</v>
      </c>
      <c r="O6" s="0" t="n">
        <f aca="false">$AC$10*D6+$AC$9*C6+$AC$8*B6+$AC$7</f>
        <v>39.9547106391709</v>
      </c>
      <c r="P6" s="0" t="n">
        <f aca="false">ABS(K6-N6)</f>
        <v>79.5451598808126</v>
      </c>
      <c r="Q6" s="0" t="n">
        <f aca="false">ABS(K6-O6)</f>
        <v>77.9088914097141</v>
      </c>
      <c r="R6" s="0" t="s">
        <v>21</v>
      </c>
      <c r="W6" s="2" t="s">
        <v>22</v>
      </c>
      <c r="X6" s="2"/>
      <c r="Y6" s="2"/>
      <c r="Z6" s="2"/>
      <c r="AA6" s="0" t="s">
        <v>23</v>
      </c>
    </row>
    <row r="7" customFormat="false" ht="13.8" hidden="false" customHeight="false" outlineLevel="0" collapsed="false">
      <c r="B7" s="0" t="n">
        <v>1.3</v>
      </c>
      <c r="C7" s="0" t="n">
        <f aca="false">POWER(B7,2)</f>
        <v>1.69</v>
      </c>
      <c r="D7" s="0" t="n">
        <f aca="false">POWER(B7,3)</f>
        <v>2.197</v>
      </c>
      <c r="E7" s="0" t="n">
        <f aca="false">POWER(B7,4)</f>
        <v>2.8561</v>
      </c>
      <c r="F7" s="0" t="n">
        <f aca="false">POWER(B7,5)</f>
        <v>3.71293</v>
      </c>
      <c r="G7" s="0" t="n">
        <f aca="false">POWER(B7,6)</f>
        <v>4.826809</v>
      </c>
      <c r="H7" s="0" t="n">
        <f aca="false">B7*K7</f>
        <v>37.3761132606446</v>
      </c>
      <c r="I7" s="0" t="n">
        <f aca="false">C7*K7</f>
        <v>48.588947238838</v>
      </c>
      <c r="J7" s="0" t="n">
        <f aca="false">D7*K7</f>
        <v>63.1656314104894</v>
      </c>
      <c r="K7" s="0" t="n">
        <v>28.750856354342</v>
      </c>
      <c r="L7" s="0" t="n">
        <f aca="false">$AC$25</f>
        <v>137.790604130023</v>
      </c>
      <c r="M7" s="0" t="n">
        <f aca="false">B7*$AC$21+$AC$20</f>
        <v>30.53873360532</v>
      </c>
      <c r="N7" s="0" t="n">
        <f aca="false">$AC$16*C7+$AC$15*B7+$AC$14</f>
        <v>41.0160925907414</v>
      </c>
      <c r="O7" s="0" t="n">
        <f aca="false">$AC$10*D7+$AC$9*C7+$AC$8*B7+$AC$7</f>
        <v>43.1802209105982</v>
      </c>
      <c r="P7" s="0" t="n">
        <f aca="false">ABS(K7-N7)</f>
        <v>12.2652362363994</v>
      </c>
      <c r="Q7" s="0" t="n">
        <f aca="false">ABS(K7-O7)</f>
        <v>14.4293645562562</v>
      </c>
      <c r="R7" s="0" t="n">
        <f aca="false">S2</f>
        <v>49</v>
      </c>
      <c r="S7" s="0" t="n">
        <f aca="false">B2</f>
        <v>160.8</v>
      </c>
      <c r="T7" s="0" t="n">
        <f aca="false">S8</f>
        <v>630.8</v>
      </c>
      <c r="U7" s="0" t="n">
        <f aca="false">T8</f>
        <v>2730.384</v>
      </c>
      <c r="W7" s="0" t="n">
        <f aca="false" t="array" ref="W7:Z10">MINVERSE(R7:U10)</f>
        <v>0.800264252316557</v>
      </c>
      <c r="X7" s="0" t="n">
        <v>-0.849205386094592</v>
      </c>
      <c r="Y7" s="0" t="n">
        <v>0.263881766959889</v>
      </c>
      <c r="Z7" s="0" t="n">
        <v>-0.0249478977600949</v>
      </c>
      <c r="AA7" s="0" t="n">
        <f aca="false">K2</f>
        <v>6751.73960237113</v>
      </c>
      <c r="AB7" s="0" t="s">
        <v>24</v>
      </c>
      <c r="AC7" s="0" t="n">
        <f aca="false" t="array" ref="AC7:AC10">MMULT(W7:Z10,AA7:AA10)</f>
        <v>1.5630322586494</v>
      </c>
    </row>
    <row r="8" customFormat="false" ht="13.8" hidden="false" customHeight="false" outlineLevel="0" collapsed="false">
      <c r="B8" s="0" t="n">
        <v>1.4</v>
      </c>
      <c r="C8" s="0" t="n">
        <f aca="false">POWER(B8,2)</f>
        <v>1.96</v>
      </c>
      <c r="D8" s="0" t="n">
        <f aca="false">POWER(B8,3)</f>
        <v>2.744</v>
      </c>
      <c r="E8" s="0" t="n">
        <f aca="false">POWER(B8,4)</f>
        <v>3.8416</v>
      </c>
      <c r="F8" s="0" t="n">
        <f aca="false">POWER(B8,5)</f>
        <v>5.37824</v>
      </c>
      <c r="G8" s="0" t="n">
        <f aca="false">POWER(B8,6)</f>
        <v>7.529536</v>
      </c>
      <c r="H8" s="0" t="n">
        <f aca="false">B8*K8</f>
        <v>114.338450970741</v>
      </c>
      <c r="I8" s="0" t="n">
        <f aca="false">C8*K8</f>
        <v>160.073831359038</v>
      </c>
      <c r="J8" s="0" t="n">
        <f aca="false">D8*K8</f>
        <v>224.103363902653</v>
      </c>
      <c r="K8" s="0" t="n">
        <v>81.6703221219582</v>
      </c>
      <c r="L8" s="0" t="n">
        <f aca="false">$AC$25</f>
        <v>137.790604130023</v>
      </c>
      <c r="M8" s="0" t="n">
        <f aca="false">B8*$AC$21+$AC$20</f>
        <v>35.9510319119219</v>
      </c>
      <c r="N8" s="0" t="n">
        <f aca="false">$AC$16*C8+$AC$15*B8+$AC$14</f>
        <v>43.8528160382442</v>
      </c>
      <c r="O8" s="0" t="n">
        <f aca="false">$AC$10*D8+$AC$9*C8+$AC$8*B8+$AC$7</f>
        <v>46.4385238237716</v>
      </c>
      <c r="P8" s="0" t="n">
        <f aca="false">ABS(K8-N8)</f>
        <v>37.817506083714</v>
      </c>
      <c r="Q8" s="0" t="n">
        <f aca="false">ABS(K8-O8)</f>
        <v>35.2317982981866</v>
      </c>
      <c r="R8" s="0" t="n">
        <f aca="false">S7</f>
        <v>160.8</v>
      </c>
      <c r="S8" s="0" t="n">
        <f aca="false">C2</f>
        <v>630.8</v>
      </c>
      <c r="T8" s="0" t="n">
        <f aca="false">D2</f>
        <v>2730.384</v>
      </c>
      <c r="U8" s="0" t="n">
        <f aca="false">T9</f>
        <v>12566.2808</v>
      </c>
      <c r="W8" s="0" t="n">
        <v>-0.849205386094567</v>
      </c>
      <c r="X8" s="0" t="n">
        <v>1.09898120227506</v>
      </c>
      <c r="Y8" s="0" t="n">
        <v>-0.382640978425589</v>
      </c>
      <c r="Z8" s="0" t="n">
        <v>0.0389193665739568</v>
      </c>
      <c r="AA8" s="0" t="n">
        <f aca="false">H2</f>
        <v>27737.5377016597</v>
      </c>
      <c r="AB8" s="0" t="s">
        <v>25</v>
      </c>
      <c r="AC8" s="0" t="n">
        <v>33.3535997710678</v>
      </c>
    </row>
    <row r="9" customFormat="false" ht="13.8" hidden="false" customHeight="false" outlineLevel="0" collapsed="false">
      <c r="B9" s="0" t="n">
        <v>1.5</v>
      </c>
      <c r="C9" s="0" t="n">
        <f aca="false">POWER(B9,2)</f>
        <v>2.25</v>
      </c>
      <c r="D9" s="0" t="n">
        <f aca="false">POWER(B9,3)</f>
        <v>3.375</v>
      </c>
      <c r="E9" s="0" t="n">
        <f aca="false">POWER(B9,4)</f>
        <v>5.0625</v>
      </c>
      <c r="F9" s="0" t="n">
        <f aca="false">POWER(B9,5)</f>
        <v>7.59375</v>
      </c>
      <c r="G9" s="0" t="n">
        <f aca="false">POWER(B9,6)</f>
        <v>11.390625</v>
      </c>
      <c r="H9" s="0" t="n">
        <f aca="false">B9*K9</f>
        <v>62.8908289738443</v>
      </c>
      <c r="I9" s="0" t="n">
        <f aca="false">C9*K9</f>
        <v>94.3362434607665</v>
      </c>
      <c r="J9" s="0" t="n">
        <f aca="false">D9*K9</f>
        <v>141.50436519115</v>
      </c>
      <c r="K9" s="0" t="n">
        <v>41.9272193158962</v>
      </c>
      <c r="L9" s="0" t="n">
        <f aca="false">$AC$25</f>
        <v>137.790604130023</v>
      </c>
      <c r="M9" s="0" t="n">
        <f aca="false">B9*$AC$21+$AC$20</f>
        <v>41.3633302185238</v>
      </c>
      <c r="N9" s="0" t="n">
        <f aca="false">$AC$16*C9+$AC$15*B9+$AC$14</f>
        <v>46.8286125105808</v>
      </c>
      <c r="O9" s="0" t="n">
        <f aca="false">$AC$10*D9+$AC$9*C9+$AC$8*B9+$AC$7</f>
        <v>49.7357825137999</v>
      </c>
      <c r="P9" s="0" t="n">
        <f aca="false">ABS(K9-N9)</f>
        <v>4.90139319468462</v>
      </c>
      <c r="Q9" s="0" t="n">
        <f aca="false">ABS(K9-O9)</f>
        <v>7.80856319790366</v>
      </c>
      <c r="R9" s="0" t="n">
        <f aca="false">S8</f>
        <v>630.8</v>
      </c>
      <c r="S9" s="0" t="n">
        <f aca="false">T8</f>
        <v>2730.384</v>
      </c>
      <c r="T9" s="0" t="n">
        <f aca="false">S10</f>
        <v>12566.2808</v>
      </c>
      <c r="U9" s="0" t="n">
        <f aca="false">T10</f>
        <v>60211.97808</v>
      </c>
      <c r="W9" s="0" t="n">
        <v>0.263881766959875</v>
      </c>
      <c r="X9" s="0" t="n">
        <v>-0.382640978425582</v>
      </c>
      <c r="Y9" s="0" t="n">
        <v>0.143119167890016</v>
      </c>
      <c r="Z9" s="0" t="n">
        <v>-0.015265658000934</v>
      </c>
      <c r="AA9" s="0" t="n">
        <f aca="false">I2</f>
        <v>124166.269652367</v>
      </c>
      <c r="AB9" s="0" t="s">
        <v>26</v>
      </c>
      <c r="AC9" s="0" t="n">
        <v>-2.36640573339173</v>
      </c>
    </row>
    <row r="10" customFormat="false" ht="13.8" hidden="false" customHeight="false" outlineLevel="0" collapsed="false">
      <c r="B10" s="0" t="n">
        <v>1.6</v>
      </c>
      <c r="C10" s="0" t="n">
        <f aca="false">POWER(B10,2)</f>
        <v>2.56</v>
      </c>
      <c r="D10" s="0" t="n">
        <f aca="false">POWER(B10,3)</f>
        <v>4.096</v>
      </c>
      <c r="E10" s="0" t="n">
        <f aca="false">POWER(B10,4)</f>
        <v>6.5536</v>
      </c>
      <c r="F10" s="0" t="n">
        <f aca="false">POWER(B10,5)</f>
        <v>10.48576</v>
      </c>
      <c r="G10" s="0" t="n">
        <f aca="false">POWER(B10,6)</f>
        <v>16.777216</v>
      </c>
      <c r="H10" s="0" t="n">
        <f aca="false">B10*K10</f>
        <v>-20.7373458765219</v>
      </c>
      <c r="I10" s="0" t="n">
        <f aca="false">C10*K10</f>
        <v>-33.1797534024351</v>
      </c>
      <c r="J10" s="0" t="n">
        <f aca="false">D10*K10</f>
        <v>-53.0876054438961</v>
      </c>
      <c r="K10" s="0" t="n">
        <v>-12.9608411728262</v>
      </c>
      <c r="L10" s="0" t="n">
        <f aca="false">$AC$25</f>
        <v>137.790604130023</v>
      </c>
      <c r="M10" s="0" t="n">
        <f aca="false">B10*$AC$21+$AC$20</f>
        <v>46.7756285251257</v>
      </c>
      <c r="N10" s="0" t="n">
        <f aca="false">$AC$16*C10+$AC$15*B10+$AC$14</f>
        <v>49.9434820077512</v>
      </c>
      <c r="O10" s="0" t="n">
        <f aca="false">$AC$10*D10+$AC$9*C10+$AC$8*B10+$AC$7</f>
        <v>53.0781601157918</v>
      </c>
      <c r="P10" s="0" t="n">
        <f aca="false">ABS(K10-N10)</f>
        <v>62.9043231805774</v>
      </c>
      <c r="Q10" s="0" t="n">
        <f aca="false">ABS(K10-O10)</f>
        <v>66.039001288618</v>
      </c>
      <c r="R10" s="0" t="n">
        <f aca="false">S9</f>
        <v>2730.384</v>
      </c>
      <c r="S10" s="0" t="n">
        <f aca="false">E2</f>
        <v>12566.2808</v>
      </c>
      <c r="T10" s="0" t="n">
        <f aca="false">F2</f>
        <v>60211.97808</v>
      </c>
      <c r="U10" s="0" t="n">
        <f aca="false">G2</f>
        <v>296719.13084</v>
      </c>
      <c r="W10" s="0" t="n">
        <v>-0.0249478977600931</v>
      </c>
      <c r="X10" s="0" t="n">
        <v>0.0389193665739555</v>
      </c>
      <c r="Y10" s="0" t="n">
        <v>-0.0152656580009339</v>
      </c>
      <c r="Z10" s="0" t="n">
        <v>0.0016824702723652</v>
      </c>
      <c r="AA10" s="0" t="n">
        <f aca="false">J2</f>
        <v>585699.090657449</v>
      </c>
      <c r="AB10" s="0" t="s">
        <v>27</v>
      </c>
      <c r="AC10" s="0" t="n">
        <v>1.02718918479411</v>
      </c>
    </row>
    <row r="11" customFormat="false" ht="13.8" hidden="false" customHeight="false" outlineLevel="0" collapsed="false">
      <c r="B11" s="0" t="n">
        <v>1.7</v>
      </c>
      <c r="C11" s="0" t="n">
        <f aca="false">POWER(B11,2)</f>
        <v>2.89</v>
      </c>
      <c r="D11" s="0" t="n">
        <f aca="false">POWER(B11,3)</f>
        <v>4.913</v>
      </c>
      <c r="E11" s="0" t="n">
        <f aca="false">POWER(B11,4)</f>
        <v>8.3521</v>
      </c>
      <c r="F11" s="0" t="n">
        <f aca="false">POWER(B11,5)</f>
        <v>14.19857</v>
      </c>
      <c r="G11" s="0" t="n">
        <f aca="false">POWER(B11,6)</f>
        <v>24.137569</v>
      </c>
      <c r="H11" s="0" t="n">
        <f aca="false">B11*K11</f>
        <v>-191.186389313839</v>
      </c>
      <c r="I11" s="0" t="n">
        <f aca="false">C11*K11</f>
        <v>-325.016861833526</v>
      </c>
      <c r="J11" s="0" t="n">
        <f aca="false">D11*K11</f>
        <v>-552.528665116995</v>
      </c>
      <c r="K11" s="0" t="n">
        <v>-112.462581949317</v>
      </c>
      <c r="L11" s="0" t="n">
        <f aca="false">$AC$25</f>
        <v>137.790604130023</v>
      </c>
      <c r="M11" s="0" t="n">
        <f aca="false">B11*$AC$21+$AC$20</f>
        <v>52.1879268317276</v>
      </c>
      <c r="N11" s="0" t="n">
        <f aca="false">$AC$16*C11+$AC$15*B11+$AC$14</f>
        <v>53.1974245297553</v>
      </c>
      <c r="O11" s="0" t="n">
        <f aca="false">$AC$10*D11+$AC$9*C11+$AC$8*B11+$AC$7</f>
        <v>56.4718197648561</v>
      </c>
      <c r="P11" s="0" t="n">
        <f aca="false">ABS(K11-N11)</f>
        <v>165.660006479072</v>
      </c>
      <c r="Q11" s="0" t="n">
        <f aca="false">ABS(K11-O11)</f>
        <v>168.934401714173</v>
      </c>
    </row>
    <row r="12" customFormat="false" ht="13.8" hidden="false" customHeight="false" outlineLevel="0" collapsed="false">
      <c r="B12" s="0" t="n">
        <v>1.8</v>
      </c>
      <c r="C12" s="0" t="n">
        <f aca="false">POWER(B12,2)</f>
        <v>3.24</v>
      </c>
      <c r="D12" s="0" t="n">
        <f aca="false">POWER(B12,3)</f>
        <v>5.832</v>
      </c>
      <c r="E12" s="0" t="n">
        <f aca="false">POWER(B12,4)</f>
        <v>10.4976</v>
      </c>
      <c r="F12" s="0" t="n">
        <f aca="false">POWER(B12,5)</f>
        <v>18.89568</v>
      </c>
      <c r="G12" s="0" t="n">
        <f aca="false">POWER(B12,6)</f>
        <v>34.012224</v>
      </c>
      <c r="H12" s="0" t="n">
        <f aca="false">B12*K12</f>
        <v>179.529800954676</v>
      </c>
      <c r="I12" s="0" t="n">
        <f aca="false">C12*K12</f>
        <v>323.153641718416</v>
      </c>
      <c r="J12" s="0" t="n">
        <f aca="false">D12*K12</f>
        <v>581.676555093149</v>
      </c>
      <c r="K12" s="0" t="n">
        <v>99.7387783081531</v>
      </c>
      <c r="L12" s="0" t="n">
        <f aca="false">$AC$25</f>
        <v>137.790604130023</v>
      </c>
      <c r="M12" s="0" t="n">
        <f aca="false">B12*$AC$21+$AC$20</f>
        <v>57.6002251383295</v>
      </c>
      <c r="N12" s="0" t="n">
        <f aca="false">$AC$16*C12+$AC$15*B12+$AC$14</f>
        <v>56.5904400765933</v>
      </c>
      <c r="O12" s="0" t="n">
        <f aca="false">$AC$10*D12+$AC$9*C12+$AC$8*B12+$AC$7</f>
        <v>59.9229245961015</v>
      </c>
      <c r="P12" s="0" t="n">
        <f aca="false">ABS(K12-N12)</f>
        <v>43.1483382315598</v>
      </c>
      <c r="Q12" s="0" t="n">
        <f aca="false">ABS(K12-O12)</f>
        <v>39.8158537120516</v>
      </c>
      <c r="W12" s="2" t="s">
        <v>28</v>
      </c>
      <c r="X12" s="2"/>
      <c r="Y12" s="2"/>
      <c r="Z12" s="2"/>
    </row>
    <row r="13" customFormat="false" ht="13.8" hidden="false" customHeight="false" outlineLevel="0" collapsed="false">
      <c r="B13" s="0" t="n">
        <v>1.9</v>
      </c>
      <c r="C13" s="0" t="n">
        <f aca="false">POWER(B13,2)</f>
        <v>3.61</v>
      </c>
      <c r="D13" s="0" t="n">
        <f aca="false">POWER(B13,3)</f>
        <v>6.859</v>
      </c>
      <c r="E13" s="0" t="n">
        <f aca="false">POWER(B13,4)</f>
        <v>13.0321</v>
      </c>
      <c r="F13" s="0" t="n">
        <f aca="false">POWER(B13,5)</f>
        <v>24.76099</v>
      </c>
      <c r="G13" s="0" t="n">
        <f aca="false">POWER(B13,6)</f>
        <v>47.045881</v>
      </c>
      <c r="H13" s="0" t="n">
        <f aca="false">B13*K13</f>
        <v>84.4167736788871</v>
      </c>
      <c r="I13" s="0" t="n">
        <f aca="false">C13*K13</f>
        <v>160.391869989886</v>
      </c>
      <c r="J13" s="0" t="n">
        <f aca="false">D13*K13</f>
        <v>304.744552980782</v>
      </c>
      <c r="K13" s="0" t="n">
        <v>44.4298808836248</v>
      </c>
      <c r="L13" s="0" t="n">
        <f aca="false">$AC$25</f>
        <v>137.790604130023</v>
      </c>
      <c r="M13" s="0" t="n">
        <f aca="false">B13*$AC$21+$AC$20</f>
        <v>63.0125234449314</v>
      </c>
      <c r="N13" s="0" t="n">
        <f aca="false">$AC$16*C13+$AC$15*B13+$AC$14</f>
        <v>60.122528648265</v>
      </c>
      <c r="O13" s="0" t="n">
        <f aca="false">$AC$10*D13+$AC$9*C13+$AC$8*B13+$AC$7</f>
        <v>63.4376377446369</v>
      </c>
      <c r="P13" s="0" t="n">
        <f aca="false">ABS(K13-N13)</f>
        <v>15.6926477646402</v>
      </c>
      <c r="Q13" s="0" t="n">
        <f aca="false">ABS(K13-O13)</f>
        <v>19.0077568610121</v>
      </c>
      <c r="W13" s="2" t="s">
        <v>22</v>
      </c>
      <c r="X13" s="2"/>
      <c r="Y13" s="2"/>
      <c r="Z13" s="2"/>
      <c r="AA13" s="0" t="s">
        <v>23</v>
      </c>
    </row>
    <row r="14" customFormat="false" ht="13.8" hidden="false" customHeight="false" outlineLevel="0" collapsed="false">
      <c r="B14" s="0" t="n">
        <v>2</v>
      </c>
      <c r="C14" s="0" t="n">
        <f aca="false">POWER(B14,2)</f>
        <v>4</v>
      </c>
      <c r="D14" s="0" t="n">
        <f aca="false">POWER(B14,3)</f>
        <v>8</v>
      </c>
      <c r="E14" s="0" t="n">
        <f aca="false">POWER(B14,4)</f>
        <v>16</v>
      </c>
      <c r="F14" s="0" t="n">
        <f aca="false">POWER(B14,5)</f>
        <v>32</v>
      </c>
      <c r="G14" s="0" t="n">
        <f aca="false">POWER(B14,6)</f>
        <v>64</v>
      </c>
      <c r="H14" s="0" t="n">
        <f aca="false">B14*K14</f>
        <v>257.525509936576</v>
      </c>
      <c r="I14" s="0" t="n">
        <f aca="false">C14*K14</f>
        <v>515.051019873152</v>
      </c>
      <c r="J14" s="0" t="n">
        <f aca="false">D14*K14</f>
        <v>1030.1020397463</v>
      </c>
      <c r="K14" s="0" t="n">
        <v>128.762754968288</v>
      </c>
      <c r="L14" s="0" t="n">
        <f aca="false">$AC$25</f>
        <v>137.790604130023</v>
      </c>
      <c r="M14" s="0" t="n">
        <f aca="false">B14*$AC$21+$AC$20</f>
        <v>68.4248217515333</v>
      </c>
      <c r="N14" s="0" t="n">
        <f aca="false">$AC$16*C14+$AC$15*B14+$AC$14</f>
        <v>63.7936902447705</v>
      </c>
      <c r="O14" s="0" t="n">
        <f aca="false">$AC$10*D14+$AC$9*C14+$AC$8*B14+$AC$7</f>
        <v>67.022122345571</v>
      </c>
      <c r="P14" s="0" t="n">
        <f aca="false">ABS(K14-N14)</f>
        <v>64.9690647235175</v>
      </c>
      <c r="Q14" s="0" t="n">
        <f aca="false">ABS(K14-O14)</f>
        <v>61.740632622717</v>
      </c>
      <c r="W14" s="0" t="n">
        <f aca="false" t="array" ref="W14:Y16">MINVERSE(R7:T9)</f>
        <v>0.43033343518946</v>
      </c>
      <c r="X14" s="0" t="n">
        <v>-0.272103731389134</v>
      </c>
      <c r="Y14" s="0" t="n">
        <v>0.0375205163016632</v>
      </c>
      <c r="AA14" s="0" t="n">
        <f aca="false">AA7</f>
        <v>6751.73960237113</v>
      </c>
      <c r="AB14" s="0" t="s">
        <v>25</v>
      </c>
      <c r="AC14" s="0" t="n">
        <f aca="false" t="array" ref="AC14:AC16">MMULT(W14:Y16,AA14:AA16)</f>
        <v>16.7943330330791</v>
      </c>
    </row>
    <row r="15" customFormat="false" ht="13.8" hidden="false" customHeight="false" outlineLevel="0" collapsed="false">
      <c r="B15" s="0" t="n">
        <v>2.1</v>
      </c>
      <c r="C15" s="0" t="n">
        <f aca="false">POWER(B15,2)</f>
        <v>4.41</v>
      </c>
      <c r="D15" s="0" t="n">
        <f aca="false">POWER(B15,3)</f>
        <v>9.261</v>
      </c>
      <c r="E15" s="0" t="n">
        <f aca="false">POWER(B15,4)</f>
        <v>19.4481</v>
      </c>
      <c r="F15" s="0" t="n">
        <f aca="false">POWER(B15,5)</f>
        <v>40.84101</v>
      </c>
      <c r="G15" s="0" t="n">
        <f aca="false">POWER(B15,6)</f>
        <v>85.766121</v>
      </c>
      <c r="H15" s="0" t="n">
        <f aca="false">B15*K15</f>
        <v>292.937702554283</v>
      </c>
      <c r="I15" s="0" t="n">
        <f aca="false">C15*K15</f>
        <v>615.169175363994</v>
      </c>
      <c r="J15" s="0" t="n">
        <f aca="false">D15*K15</f>
        <v>1291.85526826439</v>
      </c>
      <c r="K15" s="0" t="n">
        <v>139.494144073468</v>
      </c>
      <c r="L15" s="0" t="n">
        <f aca="false">$AC$25</f>
        <v>137.790604130023</v>
      </c>
      <c r="M15" s="0" t="n">
        <f aca="false">B15*$AC$21+$AC$20</f>
        <v>73.8371200581352</v>
      </c>
      <c r="N15" s="0" t="n">
        <f aca="false">$AC$16*C15+$AC$15*B15+$AC$14</f>
        <v>67.6039248661097</v>
      </c>
      <c r="O15" s="0" t="n">
        <f aca="false">$AC$10*D15+$AC$9*C15+$AC$8*B15+$AC$7</f>
        <v>70.6825415340126</v>
      </c>
      <c r="P15" s="0" t="n">
        <f aca="false">ABS(K15-N15)</f>
        <v>71.8902192073583</v>
      </c>
      <c r="Q15" s="0" t="n">
        <f aca="false">ABS(K15-O15)</f>
        <v>68.8116025394554</v>
      </c>
      <c r="W15" s="0" t="n">
        <v>-0.272103731389134</v>
      </c>
      <c r="X15" s="0" t="n">
        <v>0.198687675906476</v>
      </c>
      <c r="Y15" s="0" t="n">
        <v>-0.0295115653894955</v>
      </c>
      <c r="AA15" s="0" t="n">
        <f aca="false">AA8</f>
        <v>27737.5377016597</v>
      </c>
      <c r="AB15" s="0" t="s">
        <v>26</v>
      </c>
      <c r="AC15" s="0" t="n">
        <v>9.59237612246761</v>
      </c>
    </row>
    <row r="16" customFormat="false" ht="13.8" hidden="false" customHeight="false" outlineLevel="0" collapsed="false">
      <c r="B16" s="0" t="n">
        <v>2.2</v>
      </c>
      <c r="C16" s="0" t="n">
        <f aca="false">POWER(B16,2)</f>
        <v>4.84</v>
      </c>
      <c r="D16" s="0" t="n">
        <f aca="false">POWER(B16,3)</f>
        <v>10.648</v>
      </c>
      <c r="E16" s="0" t="n">
        <f aca="false">POWER(B16,4)</f>
        <v>23.4256</v>
      </c>
      <c r="F16" s="0" t="n">
        <f aca="false">POWER(B16,5)</f>
        <v>51.53632</v>
      </c>
      <c r="G16" s="0" t="n">
        <f aca="false">POWER(B16,6)</f>
        <v>113.379904</v>
      </c>
      <c r="H16" s="0" t="n">
        <f aca="false">B16*K16</f>
        <v>205.735658586774</v>
      </c>
      <c r="I16" s="0" t="n">
        <f aca="false">C16*K16</f>
        <v>452.618448890903</v>
      </c>
      <c r="J16" s="0" t="n">
        <f aca="false">D16*K16</f>
        <v>995.760587559986</v>
      </c>
      <c r="K16" s="0" t="n">
        <v>93.5162084485336</v>
      </c>
      <c r="L16" s="0" t="n">
        <f aca="false">$AC$25</f>
        <v>137.790604130023</v>
      </c>
      <c r="M16" s="0" t="n">
        <f aca="false">B16*$AC$21+$AC$20</f>
        <v>79.2494183647371</v>
      </c>
      <c r="N16" s="0" t="n">
        <f aca="false">$AC$16*C16+$AC$15*B16+$AC$14</f>
        <v>71.5532325122828</v>
      </c>
      <c r="O16" s="0" t="n">
        <f aca="false">$AC$10*D16+$AC$9*C16+$AC$8*B16+$AC$7</f>
        <v>74.4250584450703</v>
      </c>
      <c r="P16" s="0" t="n">
        <f aca="false">ABS(K16-N16)</f>
        <v>21.9629759362508</v>
      </c>
      <c r="Q16" s="0" t="n">
        <f aca="false">ABS(K16-O16)</f>
        <v>19.0911500034633</v>
      </c>
      <c r="W16" s="0" t="n">
        <v>0.0375205163016632</v>
      </c>
      <c r="X16" s="0" t="n">
        <v>-0.0295115653894955</v>
      </c>
      <c r="Y16" s="0" t="n">
        <v>0.00460836147090896</v>
      </c>
      <c r="AA16" s="0" t="n">
        <f aca="false">AA9</f>
        <v>124166.269652367</v>
      </c>
      <c r="AB16" s="0" t="s">
        <v>27</v>
      </c>
      <c r="AC16" s="0" t="n">
        <v>6.95365124168904</v>
      </c>
    </row>
    <row r="17" customFormat="false" ht="13.8" hidden="false" customHeight="false" outlineLevel="0" collapsed="false">
      <c r="B17" s="0" t="n">
        <v>2.3</v>
      </c>
      <c r="C17" s="0" t="n">
        <f aca="false">POWER(B17,2)</f>
        <v>5.29</v>
      </c>
      <c r="D17" s="0" t="n">
        <f aca="false">POWER(B17,3)</f>
        <v>12.167</v>
      </c>
      <c r="E17" s="0" t="n">
        <f aca="false">POWER(B17,4)</f>
        <v>27.9841</v>
      </c>
      <c r="F17" s="0" t="n">
        <f aca="false">POWER(B17,5)</f>
        <v>64.36343</v>
      </c>
      <c r="G17" s="0" t="n">
        <f aca="false">POWER(B17,6)</f>
        <v>148.035889</v>
      </c>
      <c r="H17" s="0" t="n">
        <f aca="false">B17*K17</f>
        <v>222.736262559022</v>
      </c>
      <c r="I17" s="0" t="n">
        <f aca="false">C17*K17</f>
        <v>512.293403885751</v>
      </c>
      <c r="J17" s="0" t="n">
        <f aca="false">D17*K17</f>
        <v>1178.27482893723</v>
      </c>
      <c r="K17" s="0" t="n">
        <v>96.8418532865313</v>
      </c>
      <c r="L17" s="0" t="n">
        <f aca="false">$AC$25</f>
        <v>137.790604130023</v>
      </c>
      <c r="M17" s="0" t="n">
        <f aca="false">B17*$AC$21+$AC$20</f>
        <v>84.661716671339</v>
      </c>
      <c r="N17" s="0" t="n">
        <f aca="false">$AC$16*C17+$AC$15*B17+$AC$14</f>
        <v>75.6416131832896</v>
      </c>
      <c r="O17" s="0" t="n">
        <f aca="false">$AC$10*D17+$AC$9*C17+$AC$8*B17+$AC$7</f>
        <v>78.2558362138531</v>
      </c>
      <c r="P17" s="0" t="n">
        <f aca="false">ABS(K17-N17)</f>
        <v>21.2002401032417</v>
      </c>
      <c r="Q17" s="0" t="n">
        <f aca="false">ABS(K17-O17)</f>
        <v>18.5860170726782</v>
      </c>
    </row>
    <row r="18" customFormat="false" ht="13.8" hidden="false" customHeight="false" outlineLevel="0" collapsed="false">
      <c r="B18" s="0" t="n">
        <v>2.4</v>
      </c>
      <c r="C18" s="0" t="n">
        <f aca="false">POWER(B18,2)</f>
        <v>5.76</v>
      </c>
      <c r="D18" s="0" t="n">
        <f aca="false">POWER(B18,3)</f>
        <v>13.824</v>
      </c>
      <c r="E18" s="0" t="n">
        <f aca="false">POWER(B18,4)</f>
        <v>33.1776</v>
      </c>
      <c r="F18" s="0" t="n">
        <f aca="false">POWER(B18,5)</f>
        <v>79.62624</v>
      </c>
      <c r="G18" s="0" t="n">
        <f aca="false">POWER(B18,6)</f>
        <v>191.102976</v>
      </c>
      <c r="H18" s="0" t="n">
        <f aca="false">B18*K18</f>
        <v>257.472063387974</v>
      </c>
      <c r="I18" s="0" t="n">
        <f aca="false">C18*K18</f>
        <v>617.932952131139</v>
      </c>
      <c r="J18" s="0" t="n">
        <f aca="false">D18*K18</f>
        <v>1483.03908511473</v>
      </c>
      <c r="K18" s="0" t="n">
        <v>107.280026411656</v>
      </c>
      <c r="L18" s="0" t="n">
        <f aca="false">$AC$25</f>
        <v>137.790604130023</v>
      </c>
      <c r="M18" s="0" t="n">
        <f aca="false">B18*$AC$21+$AC$20</f>
        <v>90.074014977941</v>
      </c>
      <c r="N18" s="0" t="n">
        <f aca="false">$AC$16*C18+$AC$15*B18+$AC$14</f>
        <v>79.8690668791302</v>
      </c>
      <c r="O18" s="0" t="n">
        <f aca="false">$AC$10*D18+$AC$9*C18+$AC$8*B18+$AC$7</f>
        <v>82.1810379754696</v>
      </c>
      <c r="P18" s="0" t="n">
        <f aca="false">ABS(K18-N18)</f>
        <v>27.4109595325258</v>
      </c>
      <c r="Q18" s="0" t="n">
        <f aca="false">ABS(K18-O18)</f>
        <v>25.0989884361864</v>
      </c>
      <c r="W18" s="2" t="s">
        <v>29</v>
      </c>
      <c r="X18" s="2"/>
      <c r="Y18" s="2"/>
      <c r="Z18" s="2"/>
    </row>
    <row r="19" customFormat="false" ht="13.8" hidden="false" customHeight="false" outlineLevel="0" collapsed="false">
      <c r="B19" s="0" t="n">
        <v>2.5</v>
      </c>
      <c r="C19" s="0" t="n">
        <f aca="false">POWER(B19,2)</f>
        <v>6.25</v>
      </c>
      <c r="D19" s="0" t="n">
        <f aca="false">POWER(B19,3)</f>
        <v>15.625</v>
      </c>
      <c r="E19" s="0" t="n">
        <f aca="false">POWER(B19,4)</f>
        <v>39.0625</v>
      </c>
      <c r="F19" s="0" t="n">
        <f aca="false">POWER(B19,5)</f>
        <v>97.65625</v>
      </c>
      <c r="G19" s="0" t="n">
        <f aca="false">POWER(B19,6)</f>
        <v>244.140625</v>
      </c>
      <c r="H19" s="0" t="n">
        <f aca="false">B19*K19</f>
        <v>153.630710806056</v>
      </c>
      <c r="I19" s="0" t="n">
        <f aca="false">C19*K19</f>
        <v>384.076777015141</v>
      </c>
      <c r="J19" s="0" t="n">
        <f aca="false">D19*K19</f>
        <v>960.191942537852</v>
      </c>
      <c r="K19" s="0" t="n">
        <v>61.4522843224225</v>
      </c>
      <c r="L19" s="0" t="n">
        <f aca="false">$AC$25</f>
        <v>137.790604130023</v>
      </c>
      <c r="M19" s="0" t="n">
        <f aca="false">B19*$AC$21+$AC$20</f>
        <v>95.4863132845429</v>
      </c>
      <c r="N19" s="0" t="n">
        <f aca="false">$AC$16*C19+$AC$15*B19+$AC$14</f>
        <v>84.2355935998046</v>
      </c>
      <c r="O19" s="0" t="n">
        <f aca="false">$AC$10*D19+$AC$9*C19+$AC$8*B19+$AC$7</f>
        <v>86.2068268650286</v>
      </c>
      <c r="P19" s="0" t="n">
        <f aca="false">ABS(K19-N19)</f>
        <v>22.7833092773821</v>
      </c>
      <c r="Q19" s="0" t="n">
        <f aca="false">ABS(K19-O19)</f>
        <v>24.7545425426061</v>
      </c>
      <c r="W19" s="2" t="s">
        <v>22</v>
      </c>
      <c r="X19" s="2"/>
      <c r="Y19" s="2"/>
      <c r="Z19" s="2"/>
      <c r="AA19" s="0" t="s">
        <v>23</v>
      </c>
    </row>
    <row r="20" customFormat="false" ht="13.8" hidden="false" customHeight="false" outlineLevel="0" collapsed="false">
      <c r="B20" s="0" t="n">
        <v>2.6</v>
      </c>
      <c r="C20" s="0" t="n">
        <f aca="false">POWER(B20,2)</f>
        <v>6.76</v>
      </c>
      <c r="D20" s="0" t="n">
        <f aca="false">POWER(B20,3)</f>
        <v>17.576</v>
      </c>
      <c r="E20" s="0" t="n">
        <f aca="false">POWER(B20,4)</f>
        <v>45.6976</v>
      </c>
      <c r="F20" s="0" t="n">
        <f aca="false">POWER(B20,5)</f>
        <v>118.81376</v>
      </c>
      <c r="G20" s="0" t="n">
        <f aca="false">POWER(B20,6)</f>
        <v>308.915776</v>
      </c>
      <c r="H20" s="0" t="n">
        <f aca="false">B20*K20</f>
        <v>56.2936916414561</v>
      </c>
      <c r="I20" s="0" t="n">
        <f aca="false">C20*K20</f>
        <v>146.363598267786</v>
      </c>
      <c r="J20" s="0" t="n">
        <f aca="false">D20*K20</f>
        <v>380.545355496243</v>
      </c>
      <c r="K20" s="0" t="n">
        <v>21.6514198620985</v>
      </c>
      <c r="L20" s="0" t="n">
        <f aca="false">$AC$25</f>
        <v>137.790604130023</v>
      </c>
      <c r="M20" s="0" t="n">
        <f aca="false">B20*$AC$21+$AC$20</f>
        <v>100.898611591145</v>
      </c>
      <c r="N20" s="0" t="n">
        <f aca="false">$AC$16*C20+$AC$15*B20+$AC$14</f>
        <v>88.7411933453128</v>
      </c>
      <c r="O20" s="0" t="n">
        <f aca="false">$AC$10*D20+$AC$9*C20+$AC$8*B20+$AC$7</f>
        <v>90.3393660176389</v>
      </c>
      <c r="P20" s="0" t="n">
        <f aca="false">ABS(K20-N20)</f>
        <v>67.0897734832143</v>
      </c>
      <c r="Q20" s="0" t="n">
        <f aca="false">ABS(K20-O20)</f>
        <v>68.6879461555404</v>
      </c>
      <c r="W20" s="0" t="n">
        <f aca="false" t="array" ref="W20:X21">MINVERSE(R7:S8)</f>
        <v>0.124847602007695</v>
      </c>
      <c r="X20" s="0" t="n">
        <v>-0.0318254508605538</v>
      </c>
      <c r="AA20" s="0" t="n">
        <f aca="false">AA14</f>
        <v>6751.73960237113</v>
      </c>
      <c r="AB20" s="0" t="s">
        <v>26</v>
      </c>
      <c r="AC20" s="0" t="n">
        <f aca="false" t="array" ref="AC20:AC21">MMULT(W20:X21,AA20:AA21)</f>
        <v>-39.8211443805047</v>
      </c>
    </row>
    <row r="21" customFormat="false" ht="13.8" hidden="false" customHeight="false" outlineLevel="0" collapsed="false">
      <c r="B21" s="0" t="n">
        <v>2.7</v>
      </c>
      <c r="C21" s="0" t="n">
        <f aca="false">POWER(B21,2)</f>
        <v>7.29</v>
      </c>
      <c r="D21" s="0" t="n">
        <f aca="false">POWER(B21,3)</f>
        <v>19.683</v>
      </c>
      <c r="E21" s="0" t="n">
        <f aca="false">POWER(B21,4)</f>
        <v>53.1441</v>
      </c>
      <c r="F21" s="0" t="n">
        <f aca="false">POWER(B21,5)</f>
        <v>143.48907</v>
      </c>
      <c r="G21" s="0" t="n">
        <f aca="false">POWER(B21,6)</f>
        <v>387.420489</v>
      </c>
      <c r="H21" s="0" t="n">
        <f aca="false">B21*K21</f>
        <v>490.811987363546</v>
      </c>
      <c r="I21" s="0" t="n">
        <f aca="false">C21*K21</f>
        <v>1325.19236588157</v>
      </c>
      <c r="J21" s="0" t="n">
        <f aca="false">D21*K21</f>
        <v>3578.01938788025</v>
      </c>
      <c r="K21" s="0" t="n">
        <v>181.782217542054</v>
      </c>
      <c r="L21" s="0" t="n">
        <f aca="false">$AC$25</f>
        <v>137.790604130023</v>
      </c>
      <c r="M21" s="0" t="n">
        <f aca="false">B21*$AC$21+$AC$20</f>
        <v>106.310909897747</v>
      </c>
      <c r="N21" s="0" t="n">
        <f aca="false">$AC$16*C21+$AC$15*B21+$AC$14</f>
        <v>93.3858661156548</v>
      </c>
      <c r="O21" s="0" t="n">
        <f aca="false">$AC$10*D21+$AC$9*C21+$AC$8*B21+$AC$7</f>
        <v>94.5848185684093</v>
      </c>
      <c r="P21" s="0" t="n">
        <f aca="false">ABS(K21-N21)</f>
        <v>88.3963514263993</v>
      </c>
      <c r="Q21" s="0" t="n">
        <f aca="false">ABS(K21-O21)</f>
        <v>87.1973989736447</v>
      </c>
      <c r="W21" s="0" t="n">
        <v>-0.0318254508605538</v>
      </c>
      <c r="X21" s="0" t="n">
        <v>0.00969805405576577</v>
      </c>
      <c r="AA21" s="0" t="n">
        <f aca="false">AA15</f>
        <v>27737.5377016597</v>
      </c>
      <c r="AB21" s="0" t="s">
        <v>30</v>
      </c>
      <c r="AC21" s="0" t="n">
        <v>54.122983066019</v>
      </c>
    </row>
    <row r="22" customFormat="false" ht="13.8" hidden="false" customHeight="false" outlineLevel="0" collapsed="false">
      <c r="B22" s="0" t="n">
        <v>2.8</v>
      </c>
      <c r="C22" s="0" t="n">
        <f aca="false">POWER(B22,2)</f>
        <v>7.84</v>
      </c>
      <c r="D22" s="0" t="n">
        <f aca="false">POWER(B22,3)</f>
        <v>21.952</v>
      </c>
      <c r="E22" s="0" t="n">
        <f aca="false">POWER(B22,4)</f>
        <v>61.4656</v>
      </c>
      <c r="F22" s="0" t="n">
        <f aca="false">POWER(B22,5)</f>
        <v>172.10368</v>
      </c>
      <c r="G22" s="0" t="n">
        <f aca="false">POWER(B22,6)</f>
        <v>481.890304</v>
      </c>
      <c r="H22" s="0" t="n">
        <f aca="false">B22*K22</f>
        <v>386.351225244594</v>
      </c>
      <c r="I22" s="0" t="n">
        <f aca="false">C22*K22</f>
        <v>1081.78343068486</v>
      </c>
      <c r="J22" s="0" t="n">
        <f aca="false">D22*K22</f>
        <v>3028.99360591762</v>
      </c>
      <c r="K22" s="0" t="n">
        <v>137.982580444498</v>
      </c>
      <c r="L22" s="0" t="n">
        <f aca="false">$AC$25</f>
        <v>137.790604130023</v>
      </c>
      <c r="M22" s="0" t="n">
        <f aca="false">B22*$AC$21+$AC$20</f>
        <v>111.723208204349</v>
      </c>
      <c r="N22" s="0" t="n">
        <f aca="false">$AC$16*C22+$AC$15*B22+$AC$14</f>
        <v>98.1696119108305</v>
      </c>
      <c r="O22" s="0" t="n">
        <f aca="false">$AC$10*D22+$AC$9*C22+$AC$8*B22+$AC$7</f>
        <v>98.9493476524484</v>
      </c>
      <c r="P22" s="0" t="n">
        <f aca="false">ABS(K22-N22)</f>
        <v>39.8129685336675</v>
      </c>
      <c r="Q22" s="0" t="n">
        <f aca="false">ABS(K22-O22)</f>
        <v>39.0332327920496</v>
      </c>
    </row>
    <row r="23" customFormat="false" ht="13.8" hidden="false" customHeight="false" outlineLevel="0" collapsed="false">
      <c r="B23" s="0" t="n">
        <v>2.9</v>
      </c>
      <c r="C23" s="0" t="n">
        <f aca="false">POWER(B23,2)</f>
        <v>8.41</v>
      </c>
      <c r="D23" s="0" t="n">
        <f aca="false">POWER(B23,3)</f>
        <v>24.389</v>
      </c>
      <c r="E23" s="0" t="n">
        <f aca="false">POWER(B23,4)</f>
        <v>70.7281</v>
      </c>
      <c r="F23" s="0" t="n">
        <f aca="false">POWER(B23,5)</f>
        <v>205.11149</v>
      </c>
      <c r="G23" s="0" t="n">
        <f aca="false">POWER(B23,6)</f>
        <v>594.823321</v>
      </c>
      <c r="H23" s="0" t="n">
        <f aca="false">B23*K23</f>
        <v>264.679966856705</v>
      </c>
      <c r="I23" s="0" t="n">
        <f aca="false">C23*K23</f>
        <v>767.571903884446</v>
      </c>
      <c r="J23" s="0" t="n">
        <f aca="false">D23*K23</f>
        <v>2225.95852126489</v>
      </c>
      <c r="K23" s="0" t="n">
        <v>91.2689540885191</v>
      </c>
      <c r="L23" s="0" t="n">
        <f aca="false">$AC$25</f>
        <v>137.790604130023</v>
      </c>
      <c r="M23" s="0" t="n">
        <f aca="false">B23*$AC$21+$AC$20</f>
        <v>117.13550651095</v>
      </c>
      <c r="N23" s="0" t="n">
        <f aca="false">$AC$16*C23+$AC$15*B23+$AC$14</f>
        <v>103.09243073084</v>
      </c>
      <c r="O23" s="0" t="n">
        <f aca="false">$AC$10*D23+$AC$9*C23+$AC$8*B23+$AC$7</f>
        <v>103.439116404865</v>
      </c>
      <c r="P23" s="0" t="n">
        <f aca="false">ABS(K23-N23)</f>
        <v>11.8234766423209</v>
      </c>
      <c r="Q23" s="0" t="n">
        <f aca="false">ABS(K23-O23)</f>
        <v>12.1701623163461</v>
      </c>
      <c r="W23" s="2" t="s">
        <v>31</v>
      </c>
      <c r="X23" s="2"/>
      <c r="Y23" s="2"/>
      <c r="Z23" s="2"/>
    </row>
    <row r="24" customFormat="false" ht="13.8" hidden="false" customHeight="false" outlineLevel="0" collapsed="false">
      <c r="B24" s="0" t="n">
        <v>3</v>
      </c>
      <c r="C24" s="0" t="n">
        <f aca="false">POWER(B24,2)</f>
        <v>9</v>
      </c>
      <c r="D24" s="0" t="n">
        <f aca="false">POWER(B24,3)</f>
        <v>27</v>
      </c>
      <c r="E24" s="0" t="n">
        <f aca="false">POWER(B24,4)</f>
        <v>81</v>
      </c>
      <c r="F24" s="0" t="n">
        <f aca="false">POWER(B24,5)</f>
        <v>243</v>
      </c>
      <c r="G24" s="0" t="n">
        <f aca="false">POWER(B24,6)</f>
        <v>729</v>
      </c>
      <c r="H24" s="0" t="n">
        <f aca="false">B24*K24</f>
        <v>220.715043697536</v>
      </c>
      <c r="I24" s="0" t="n">
        <f aca="false">C24*K24</f>
        <v>662.145131092609</v>
      </c>
      <c r="J24" s="0" t="n">
        <f aca="false">D24*K24</f>
        <v>1986.43539327783</v>
      </c>
      <c r="K24" s="0" t="n">
        <v>73.5716812325121</v>
      </c>
      <c r="L24" s="0" t="n">
        <f aca="false">$AC$25</f>
        <v>137.790604130023</v>
      </c>
      <c r="M24" s="0" t="n">
        <f aca="false">B24*$AC$21+$AC$20</f>
        <v>122.547804817552</v>
      </c>
      <c r="N24" s="0" t="n">
        <f aca="false">$AC$16*C24+$AC$15*B24+$AC$14</f>
        <v>108.154322575683</v>
      </c>
      <c r="O24" s="0" t="n">
        <f aca="false">$AC$10*D24+$AC$9*C24+$AC$8*B24+$AC$7</f>
        <v>108.060287960768</v>
      </c>
      <c r="P24" s="0" t="n">
        <f aca="false">ABS(K24-N24)</f>
        <v>34.5826413431712</v>
      </c>
      <c r="Q24" s="0" t="n">
        <f aca="false">ABS(K24-O24)</f>
        <v>34.4886067282562</v>
      </c>
      <c r="W24" s="2" t="s">
        <v>22</v>
      </c>
      <c r="X24" s="2"/>
      <c r="Y24" s="2"/>
      <c r="Z24" s="2"/>
      <c r="AA24" s="0" t="s">
        <v>23</v>
      </c>
    </row>
    <row r="25" customFormat="false" ht="13.8" hidden="false" customHeight="false" outlineLevel="0" collapsed="false">
      <c r="B25" s="0" t="n">
        <v>3.1</v>
      </c>
      <c r="C25" s="0" t="n">
        <f aca="false">POWER(B25,2)</f>
        <v>9.61</v>
      </c>
      <c r="D25" s="0" t="n">
        <f aca="false">POWER(B25,3)</f>
        <v>29.791</v>
      </c>
      <c r="E25" s="0" t="n">
        <f aca="false">POWER(B25,4)</f>
        <v>92.3521</v>
      </c>
      <c r="F25" s="0" t="n">
        <f aca="false">POWER(B25,5)</f>
        <v>286.29151</v>
      </c>
      <c r="G25" s="0" t="n">
        <f aca="false">POWER(B25,6)</f>
        <v>887.503681</v>
      </c>
      <c r="H25" s="0" t="n">
        <f aca="false">B25*K25</f>
        <v>209.426528932046</v>
      </c>
      <c r="I25" s="0" t="n">
        <f aca="false">C25*K25</f>
        <v>649.222239689343</v>
      </c>
      <c r="J25" s="0" t="n">
        <f aca="false">D25*K25</f>
        <v>2012.58894303696</v>
      </c>
      <c r="K25" s="0" t="n">
        <v>67.5569448167891</v>
      </c>
      <c r="L25" s="0" t="n">
        <f aca="false">$AC$25</f>
        <v>137.790604130023</v>
      </c>
      <c r="M25" s="0" t="n">
        <f aca="false">B25*$AC$21+$AC$20</f>
        <v>127.960103124154</v>
      </c>
      <c r="N25" s="0" t="n">
        <f aca="false">$AC$16*C25+$AC$15*B25+$AC$14</f>
        <v>113.35528744536</v>
      </c>
      <c r="O25" s="0" t="n">
        <f aca="false">$AC$10*D25+$AC$9*C25+$AC$8*B25+$AC$7</f>
        <v>112.819025455266</v>
      </c>
      <c r="P25" s="0" t="n">
        <f aca="false">ABS(K25-N25)</f>
        <v>45.7983426285713</v>
      </c>
      <c r="Q25" s="0" t="n">
        <f aca="false">ABS(K25-O25)</f>
        <v>45.2620806384774</v>
      </c>
      <c r="W25" s="0" t="n">
        <f aca="false">MINVERSE(R7)</f>
        <v>0.0204081632653061</v>
      </c>
      <c r="AA25" s="0" t="n">
        <f aca="false">AA20</f>
        <v>6751.73960237113</v>
      </c>
      <c r="AB25" s="0" t="s">
        <v>32</v>
      </c>
      <c r="AC25" s="0" t="n">
        <f aca="false" t="array" ref="AC25:AC25">MMULT(W25,AA25)</f>
        <v>137.790604130023</v>
      </c>
    </row>
    <row r="26" customFormat="false" ht="13.8" hidden="false" customHeight="false" outlineLevel="0" collapsed="false">
      <c r="B26" s="0" t="n">
        <v>3.2</v>
      </c>
      <c r="C26" s="0" t="n">
        <f aca="false">POWER(B26,2)</f>
        <v>10.24</v>
      </c>
      <c r="D26" s="0" t="n">
        <f aca="false">POWER(B26,3)</f>
        <v>32.768</v>
      </c>
      <c r="E26" s="0" t="n">
        <f aca="false">POWER(B26,4)</f>
        <v>104.8576</v>
      </c>
      <c r="F26" s="0" t="n">
        <f aca="false">POWER(B26,5)</f>
        <v>335.54432</v>
      </c>
      <c r="G26" s="0" t="n">
        <f aca="false">POWER(B26,6)</f>
        <v>1073.741824</v>
      </c>
      <c r="H26" s="0" t="n">
        <f aca="false">B26*K26</f>
        <v>309.540156816499</v>
      </c>
      <c r="I26" s="0" t="n">
        <f aca="false">C26*K26</f>
        <v>990.528501812796</v>
      </c>
      <c r="J26" s="0" t="n">
        <f aca="false">D26*K26</f>
        <v>3169.69120580095</v>
      </c>
      <c r="K26" s="0" t="n">
        <v>96.7312990051558</v>
      </c>
      <c r="L26" s="0" t="n">
        <f aca="false">$AC$25</f>
        <v>137.790604130023</v>
      </c>
      <c r="M26" s="0" t="n">
        <f aca="false">B26*$AC$21+$AC$20</f>
        <v>133.372401430756</v>
      </c>
      <c r="N26" s="0" t="n">
        <f aca="false">$AC$16*C26+$AC$15*B26+$AC$14</f>
        <v>118.695325339871</v>
      </c>
      <c r="O26" s="0" t="n">
        <f aca="false">$AC$10*D26+$AC$9*C26+$AC$8*B26+$AC$7</f>
        <v>117.721492023469</v>
      </c>
      <c r="P26" s="0" t="n">
        <f aca="false">ABS(K26-N26)</f>
        <v>21.9640263347154</v>
      </c>
      <c r="Q26" s="0" t="n">
        <f aca="false">ABS(K26-O26)</f>
        <v>20.9901930183127</v>
      </c>
    </row>
    <row r="27" customFormat="false" ht="13.8" hidden="false" customHeight="false" outlineLevel="0" collapsed="false">
      <c r="B27" s="0" t="n">
        <v>3.3</v>
      </c>
      <c r="C27" s="0" t="n">
        <f aca="false">POWER(B27,2)</f>
        <v>10.89</v>
      </c>
      <c r="D27" s="0" t="n">
        <f aca="false">POWER(B27,3)</f>
        <v>35.937</v>
      </c>
      <c r="E27" s="0" t="n">
        <f aca="false">POWER(B27,4)</f>
        <v>118.5921</v>
      </c>
      <c r="F27" s="0" t="n">
        <f aca="false">POWER(B27,5)</f>
        <v>391.35393</v>
      </c>
      <c r="G27" s="0" t="n">
        <f aca="false">POWER(B27,6)</f>
        <v>1291.467969</v>
      </c>
      <c r="H27" s="0" t="n">
        <f aca="false">B27*K27</f>
        <v>525.266560482124</v>
      </c>
      <c r="I27" s="0" t="n">
        <f aca="false">C27*K27</f>
        <v>1733.37964959101</v>
      </c>
      <c r="J27" s="0" t="n">
        <f aca="false">D27*K27</f>
        <v>5720.15284365033</v>
      </c>
      <c r="K27" s="0" t="n">
        <v>159.171684994583</v>
      </c>
      <c r="L27" s="0" t="n">
        <f aca="false">$AC$25</f>
        <v>137.790604130023</v>
      </c>
      <c r="M27" s="0" t="n">
        <f aca="false">B27*$AC$21+$AC$20</f>
        <v>138.784699737358</v>
      </c>
      <c r="N27" s="0" t="n">
        <f aca="false">$AC$16*C27+$AC$15*B27+$AC$14</f>
        <v>124.174436259216</v>
      </c>
      <c r="O27" s="0" t="n">
        <f aca="false">$AC$10*D27+$AC$9*C27+$AC$8*B27+$AC$7</f>
        <v>122.773850800483</v>
      </c>
      <c r="P27" s="0" t="n">
        <f aca="false">ABS(K27-N27)</f>
        <v>34.9972487353671</v>
      </c>
      <c r="Q27" s="0" t="n">
        <f aca="false">ABS(K27-O27)</f>
        <v>36.3978341940998</v>
      </c>
    </row>
    <row r="28" customFormat="false" ht="13.8" hidden="false" customHeight="false" outlineLevel="0" collapsed="false">
      <c r="B28" s="0" t="n">
        <v>3.4</v>
      </c>
      <c r="C28" s="0" t="n">
        <f aca="false">POWER(B28,2)</f>
        <v>11.56</v>
      </c>
      <c r="D28" s="0" t="n">
        <f aca="false">POWER(B28,3)</f>
        <v>39.304</v>
      </c>
      <c r="E28" s="0" t="n">
        <f aca="false">POWER(B28,4)</f>
        <v>133.6336</v>
      </c>
      <c r="F28" s="0" t="n">
        <f aca="false">POWER(B28,5)</f>
        <v>454.35424</v>
      </c>
      <c r="G28" s="0" t="n">
        <f aca="false">POWER(B28,6)</f>
        <v>1544.804416</v>
      </c>
      <c r="H28" s="0" t="n">
        <f aca="false">B28*K28</f>
        <v>195.820293826439</v>
      </c>
      <c r="I28" s="0" t="n">
        <f aca="false">C28*K28</f>
        <v>665.788999009892</v>
      </c>
      <c r="J28" s="0" t="n">
        <f aca="false">D28*K28</f>
        <v>2263.68259663363</v>
      </c>
      <c r="K28" s="0" t="n">
        <v>57.5942040665997</v>
      </c>
      <c r="L28" s="0" t="n">
        <f aca="false">$AC$25</f>
        <v>137.790604130023</v>
      </c>
      <c r="M28" s="0" t="n">
        <f aca="false">B28*$AC$21+$AC$20</f>
        <v>144.19699804396</v>
      </c>
      <c r="N28" s="0" t="n">
        <f aca="false">$AC$16*C28+$AC$15*B28+$AC$14</f>
        <v>129.792620203394</v>
      </c>
      <c r="O28" s="0" t="n">
        <f aca="false">$AC$10*D28+$AC$9*C28+$AC$8*B28+$AC$7</f>
        <v>127.982264921419</v>
      </c>
      <c r="P28" s="0" t="n">
        <f aca="false">ABS(K28-N28)</f>
        <v>72.1984161367946</v>
      </c>
      <c r="Q28" s="0" t="n">
        <f aca="false">ABS(K28-O28)</f>
        <v>70.3880608548196</v>
      </c>
    </row>
    <row r="29" customFormat="false" ht="13.8" hidden="false" customHeight="false" outlineLevel="0" collapsed="false">
      <c r="B29" s="0" t="n">
        <v>3.5</v>
      </c>
      <c r="C29" s="0" t="n">
        <f aca="false">POWER(B29,2)</f>
        <v>12.25</v>
      </c>
      <c r="D29" s="0" t="n">
        <f aca="false">POWER(B29,3)</f>
        <v>42.875</v>
      </c>
      <c r="E29" s="0" t="n">
        <f aca="false">POWER(B29,4)</f>
        <v>150.0625</v>
      </c>
      <c r="F29" s="0" t="n">
        <f aca="false">POWER(B29,5)</f>
        <v>525.21875</v>
      </c>
      <c r="G29" s="0" t="n">
        <f aca="false">POWER(B29,6)</f>
        <v>1838.265625</v>
      </c>
      <c r="H29" s="0" t="n">
        <f aca="false">B29*K29</f>
        <v>161.806329101801</v>
      </c>
      <c r="I29" s="0" t="n">
        <f aca="false">C29*K29</f>
        <v>566.322151856305</v>
      </c>
      <c r="J29" s="0" t="n">
        <f aca="false">D29*K29</f>
        <v>1982.12753149707</v>
      </c>
      <c r="K29" s="0" t="n">
        <v>46.2303797433718</v>
      </c>
      <c r="L29" s="0" t="n">
        <f aca="false">$AC$25</f>
        <v>137.790604130023</v>
      </c>
      <c r="M29" s="0" t="n">
        <f aca="false">B29*$AC$21+$AC$20</f>
        <v>149.609296350562</v>
      </c>
      <c r="N29" s="0" t="n">
        <f aca="false">$AC$16*C29+$AC$15*B29+$AC$14</f>
        <v>135.549877172407</v>
      </c>
      <c r="O29" s="0" t="n">
        <f aca="false">$AC$10*D29+$AC$9*C29+$AC$8*B29+$AC$7</f>
        <v>133.352897521386</v>
      </c>
      <c r="P29" s="0" t="n">
        <f aca="false">ABS(K29-N29)</f>
        <v>89.3194974290347</v>
      </c>
      <c r="Q29" s="0" t="n">
        <f aca="false">ABS(K29-O29)</f>
        <v>87.1225177780138</v>
      </c>
    </row>
    <row r="30" customFormat="false" ht="13.8" hidden="false" customHeight="false" outlineLevel="0" collapsed="false">
      <c r="B30" s="0" t="n">
        <v>3.6</v>
      </c>
      <c r="C30" s="0" t="n">
        <f aca="false">POWER(B30,2)</f>
        <v>12.96</v>
      </c>
      <c r="D30" s="0" t="n">
        <f aca="false">POWER(B30,3)</f>
        <v>46.656</v>
      </c>
      <c r="E30" s="0" t="n">
        <f aca="false">POWER(B30,4)</f>
        <v>167.9616</v>
      </c>
      <c r="F30" s="0" t="n">
        <f aca="false">POWER(B30,5)</f>
        <v>604.66176</v>
      </c>
      <c r="G30" s="0" t="n">
        <f aca="false">POWER(B30,6)</f>
        <v>2176.782336</v>
      </c>
      <c r="H30" s="0" t="n">
        <f aca="false">B30*K30</f>
        <v>468.122081137056</v>
      </c>
      <c r="I30" s="0" t="n">
        <f aca="false">C30*K30</f>
        <v>1685.2394920934</v>
      </c>
      <c r="J30" s="0" t="n">
        <f aca="false">D30*K30</f>
        <v>6066.86217153625</v>
      </c>
      <c r="K30" s="0" t="n">
        <v>130.03391142696</v>
      </c>
      <c r="L30" s="0" t="n">
        <f aca="false">$AC$25</f>
        <v>137.790604130023</v>
      </c>
      <c r="M30" s="0" t="n">
        <f aca="false">B30*$AC$21+$AC$20</f>
        <v>155.021594657164</v>
      </c>
      <c r="N30" s="0" t="n">
        <f aca="false">$AC$16*C30+$AC$15*B30+$AC$14</f>
        <v>141.446207166253</v>
      </c>
      <c r="O30" s="0" t="n">
        <f aca="false">$AC$10*D30+$AC$9*C30+$AC$8*B30+$AC$7</f>
        <v>138.891911735491</v>
      </c>
      <c r="P30" s="0" t="n">
        <f aca="false">ABS(K30-N30)</f>
        <v>11.4122957392925</v>
      </c>
      <c r="Q30" s="0" t="n">
        <f aca="false">ABS(K30-O30)</f>
        <v>8.85800030853076</v>
      </c>
    </row>
    <row r="31" customFormat="false" ht="13.8" hidden="false" customHeight="false" outlineLevel="0" collapsed="false">
      <c r="B31" s="0" t="n">
        <v>3.7</v>
      </c>
      <c r="C31" s="0" t="n">
        <f aca="false">POWER(B31,2)</f>
        <v>13.69</v>
      </c>
      <c r="D31" s="0" t="n">
        <f aca="false">POWER(B31,3)</f>
        <v>50.653</v>
      </c>
      <c r="E31" s="0" t="n">
        <f aca="false">POWER(B31,4)</f>
        <v>187.4161</v>
      </c>
      <c r="F31" s="0" t="n">
        <f aca="false">POWER(B31,5)</f>
        <v>693.43957</v>
      </c>
      <c r="G31" s="0" t="n">
        <f aca="false">POWER(B31,6)</f>
        <v>2565.726409</v>
      </c>
      <c r="H31" s="0" t="n">
        <f aca="false">B31*K31</f>
        <v>805.221527907489</v>
      </c>
      <c r="I31" s="0" t="n">
        <f aca="false">C31*K31</f>
        <v>2979.31965325771</v>
      </c>
      <c r="J31" s="0" t="n">
        <f aca="false">D31*K31</f>
        <v>11023.4827170535</v>
      </c>
      <c r="K31" s="0" t="n">
        <v>217.627439974997</v>
      </c>
      <c r="L31" s="0" t="n">
        <f aca="false">$AC$25</f>
        <v>137.790604130023</v>
      </c>
      <c r="M31" s="0" t="n">
        <f aca="false">B31*$AC$21+$AC$20</f>
        <v>160.433892963766</v>
      </c>
      <c r="N31" s="0" t="n">
        <f aca="false">$AC$16*C31+$AC$15*B31+$AC$14</f>
        <v>147.481610184932</v>
      </c>
      <c r="O31" s="0" t="n">
        <f aca="false">$AC$10*D31+$AC$9*C31+$AC$8*B31+$AC$7</f>
        <v>144.605470698844</v>
      </c>
      <c r="P31" s="0" t="n">
        <f aca="false">ABS(K31-N31)</f>
        <v>70.1458297900647</v>
      </c>
      <c r="Q31" s="0" t="n">
        <f aca="false">ABS(K31-O31)</f>
        <v>73.0219692761534</v>
      </c>
    </row>
    <row r="32" customFormat="false" ht="13.8" hidden="false" customHeight="false" outlineLevel="0" collapsed="false">
      <c r="B32" s="0" t="n">
        <v>3.8</v>
      </c>
      <c r="C32" s="0" t="n">
        <f aca="false">POWER(B32,2)</f>
        <v>14.44</v>
      </c>
      <c r="D32" s="0" t="n">
        <f aca="false">POWER(B32,3)</f>
        <v>54.872</v>
      </c>
      <c r="E32" s="0" t="n">
        <f aca="false">POWER(B32,4)</f>
        <v>208.5136</v>
      </c>
      <c r="F32" s="0" t="n">
        <f aca="false">POWER(B32,5)</f>
        <v>792.35168</v>
      </c>
      <c r="G32" s="0" t="n">
        <f aca="false">POWER(B32,6)</f>
        <v>3010.936384</v>
      </c>
      <c r="H32" s="0" t="n">
        <f aca="false">B32*K32</f>
        <v>577.968387991669</v>
      </c>
      <c r="I32" s="0" t="n">
        <f aca="false">C32*K32</f>
        <v>2196.27987436834</v>
      </c>
      <c r="J32" s="0" t="n">
        <f aca="false">D32*K32</f>
        <v>8345.8635225997</v>
      </c>
      <c r="K32" s="0" t="n">
        <v>152.096944208334</v>
      </c>
      <c r="L32" s="0" t="n">
        <f aca="false">$AC$25</f>
        <v>137.790604130023</v>
      </c>
      <c r="M32" s="0" t="n">
        <f aca="false">B32*$AC$21+$AC$20</f>
        <v>165.846191270368</v>
      </c>
      <c r="N32" s="0" t="n">
        <f aca="false">$AC$16*C32+$AC$15*B32+$AC$14</f>
        <v>153.656086228446</v>
      </c>
      <c r="O32" s="0" t="n">
        <f aca="false">$AC$10*D32+$AC$9*C32+$AC$8*B32+$AC$7</f>
        <v>150.499737546553</v>
      </c>
      <c r="P32" s="0" t="n">
        <f aca="false">ABS(K32-N32)</f>
        <v>1.55914202011178</v>
      </c>
      <c r="Q32" s="0" t="n">
        <f aca="false">ABS(K32-O32)</f>
        <v>1.59720666178103</v>
      </c>
    </row>
    <row r="33" customFormat="false" ht="13.8" hidden="false" customHeight="false" outlineLevel="0" collapsed="false">
      <c r="B33" s="0" t="n">
        <v>3.9</v>
      </c>
      <c r="C33" s="0" t="n">
        <f aca="false">POWER(B33,2)</f>
        <v>15.21</v>
      </c>
      <c r="D33" s="0" t="n">
        <f aca="false">POWER(B33,3)</f>
        <v>59.319</v>
      </c>
      <c r="E33" s="0" t="n">
        <f aca="false">POWER(B33,4)</f>
        <v>231.3441</v>
      </c>
      <c r="F33" s="0" t="n">
        <f aca="false">POWER(B33,5)</f>
        <v>902.24199</v>
      </c>
      <c r="G33" s="0" t="n">
        <f aca="false">POWER(B33,6)</f>
        <v>3518.743761</v>
      </c>
      <c r="H33" s="0" t="n">
        <f aca="false">B33*K33</f>
        <v>769.685448261019</v>
      </c>
      <c r="I33" s="0" t="n">
        <f aca="false">C33*K33</f>
        <v>3001.77324821797</v>
      </c>
      <c r="J33" s="0" t="n">
        <f aca="false">D33*K33</f>
        <v>11706.9156680501</v>
      </c>
      <c r="K33" s="0" t="n">
        <v>197.355243143851</v>
      </c>
      <c r="L33" s="0" t="n">
        <f aca="false">$AC$25</f>
        <v>137.790604130023</v>
      </c>
      <c r="M33" s="0" t="n">
        <f aca="false">B33*$AC$21+$AC$20</f>
        <v>171.258489576969</v>
      </c>
      <c r="N33" s="0" t="n">
        <f aca="false">$AC$16*C33+$AC$15*B33+$AC$14</f>
        <v>159.969635296793</v>
      </c>
      <c r="O33" s="0" t="n">
        <f aca="false">$AC$10*D33+$AC$9*C33+$AC$8*B33+$AC$7</f>
        <v>156.580875413728</v>
      </c>
      <c r="P33" s="0" t="n">
        <f aca="false">ABS(K33-N33)</f>
        <v>37.3856078470579</v>
      </c>
      <c r="Q33" s="0" t="n">
        <f aca="false">ABS(K33-O33)</f>
        <v>40.7743677301235</v>
      </c>
    </row>
    <row r="34" customFormat="false" ht="13.8" hidden="false" customHeight="false" outlineLevel="0" collapsed="false">
      <c r="B34" s="0" t="n">
        <v>4</v>
      </c>
      <c r="C34" s="0" t="n">
        <f aca="false">POWER(B34,2)</f>
        <v>16</v>
      </c>
      <c r="D34" s="0" t="n">
        <f aca="false">POWER(B34,3)</f>
        <v>64</v>
      </c>
      <c r="E34" s="0" t="n">
        <f aca="false">POWER(B34,4)</f>
        <v>256</v>
      </c>
      <c r="F34" s="0" t="n">
        <f aca="false">POWER(B34,5)</f>
        <v>1024</v>
      </c>
      <c r="G34" s="0" t="n">
        <f aca="false">POWER(B34,6)</f>
        <v>4096</v>
      </c>
      <c r="H34" s="0" t="n">
        <f aca="false">B34*K34</f>
        <v>572.881050806848</v>
      </c>
      <c r="I34" s="0" t="n">
        <f aca="false">C34*K34</f>
        <v>2291.52420322739</v>
      </c>
      <c r="J34" s="0" t="n">
        <f aca="false">D34*K34</f>
        <v>9166.09681290957</v>
      </c>
      <c r="K34" s="0" t="n">
        <v>143.220262701712</v>
      </c>
      <c r="L34" s="0" t="n">
        <f aca="false">$AC$25</f>
        <v>137.790604130023</v>
      </c>
      <c r="M34" s="0" t="n">
        <f aca="false">B34*$AC$21+$AC$20</f>
        <v>176.670787883571</v>
      </c>
      <c r="N34" s="0" t="n">
        <f aca="false">$AC$16*C34+$AC$15*B34+$AC$14</f>
        <v>166.422257389974</v>
      </c>
      <c r="O34" s="0" t="n">
        <f aca="false">$AC$10*D34+$AC$9*C34+$AC$8*B34+$AC$7</f>
        <v>162.855047435476</v>
      </c>
      <c r="P34" s="0" t="n">
        <f aca="false">ABS(K34-N34)</f>
        <v>23.2019946882622</v>
      </c>
      <c r="Q34" s="0" t="n">
        <f aca="false">ABS(K34-O34)</f>
        <v>19.6347847337641</v>
      </c>
    </row>
    <row r="35" customFormat="false" ht="13.8" hidden="false" customHeight="false" outlineLevel="0" collapsed="false">
      <c r="B35" s="0" t="n">
        <v>4.1</v>
      </c>
      <c r="C35" s="0" t="n">
        <f aca="false">POWER(B35,2)</f>
        <v>16.81</v>
      </c>
      <c r="D35" s="0" t="n">
        <f aca="false">POWER(B35,3)</f>
        <v>68.921</v>
      </c>
      <c r="E35" s="0" t="n">
        <f aca="false">POWER(B35,4)</f>
        <v>282.5761</v>
      </c>
      <c r="F35" s="0" t="n">
        <f aca="false">POWER(B35,5)</f>
        <v>1158.56201</v>
      </c>
      <c r="G35" s="0" t="n">
        <f aca="false">POWER(B35,6)</f>
        <v>4750.104241</v>
      </c>
      <c r="H35" s="0" t="n">
        <f aca="false">B35*K35</f>
        <v>1238.81915079091</v>
      </c>
      <c r="I35" s="0" t="n">
        <f aca="false">C35*K35</f>
        <v>5079.15851824275</v>
      </c>
      <c r="J35" s="0" t="n">
        <f aca="false">D35*K35</f>
        <v>20824.5499247953</v>
      </c>
      <c r="K35" s="0" t="n">
        <v>302.151012388028</v>
      </c>
      <c r="L35" s="0" t="n">
        <f aca="false">$AC$25</f>
        <v>137.790604130023</v>
      </c>
      <c r="M35" s="0" t="n">
        <f aca="false">B35*$AC$21+$AC$20</f>
        <v>182.083086190173</v>
      </c>
      <c r="N35" s="0" t="n">
        <f aca="false">$AC$16*C35+$AC$15*B35+$AC$14</f>
        <v>173.013952507989</v>
      </c>
      <c r="O35" s="0" t="n">
        <f aca="false">$AC$10*D35+$AC$9*C35+$AC$8*B35+$AC$7</f>
        <v>169.328416746907</v>
      </c>
      <c r="P35" s="0" t="n">
        <f aca="false">ABS(K35-N35)</f>
        <v>129.137059880039</v>
      </c>
      <c r="Q35" s="0" t="n">
        <f aca="false">ABS(K35-O35)</f>
        <v>132.822595641121</v>
      </c>
    </row>
    <row r="36" customFormat="false" ht="13.8" hidden="false" customHeight="false" outlineLevel="0" collapsed="false">
      <c r="B36" s="0" t="n">
        <v>4.2</v>
      </c>
      <c r="C36" s="0" t="n">
        <f aca="false">POWER(B36,2)</f>
        <v>17.64</v>
      </c>
      <c r="D36" s="0" t="n">
        <f aca="false">POWER(B36,3)</f>
        <v>74.088</v>
      </c>
      <c r="E36" s="0" t="n">
        <f aca="false">POWER(B36,4)</f>
        <v>311.1696</v>
      </c>
      <c r="F36" s="0" t="n">
        <f aca="false">POWER(B36,5)</f>
        <v>1306.91232</v>
      </c>
      <c r="G36" s="0" t="n">
        <f aca="false">POWER(B36,6)</f>
        <v>5489.031744</v>
      </c>
      <c r="H36" s="0" t="n">
        <f aca="false">B36*K36</f>
        <v>852.850218985048</v>
      </c>
      <c r="I36" s="0" t="n">
        <f aca="false">C36*K36</f>
        <v>3581.9709197372</v>
      </c>
      <c r="J36" s="0" t="n">
        <f aca="false">D36*K36</f>
        <v>15044.2778628963</v>
      </c>
      <c r="K36" s="0" t="n">
        <v>203.059575948821</v>
      </c>
      <c r="L36" s="0" t="n">
        <f aca="false">$AC$25</f>
        <v>137.790604130023</v>
      </c>
      <c r="M36" s="0" t="n">
        <f aca="false">B36*$AC$21+$AC$20</f>
        <v>187.495384496775</v>
      </c>
      <c r="N36" s="0" t="n">
        <f aca="false">$AC$16*C36+$AC$15*B36+$AC$14</f>
        <v>179.744720650838</v>
      </c>
      <c r="O36" s="0" t="n">
        <f aca="false">$AC$10*D36+$AC$9*C36+$AC$8*B36+$AC$7</f>
        <v>176.00714648313</v>
      </c>
      <c r="P36" s="0" t="n">
        <f aca="false">ABS(K36-N36)</f>
        <v>23.3148552979832</v>
      </c>
      <c r="Q36" s="0" t="n">
        <f aca="false">ABS(K36-O36)</f>
        <v>27.0524294656908</v>
      </c>
    </row>
    <row r="37" customFormat="false" ht="13.8" hidden="false" customHeight="false" outlineLevel="0" collapsed="false">
      <c r="B37" s="0" t="n">
        <v>4.3</v>
      </c>
      <c r="C37" s="0" t="n">
        <f aca="false">POWER(B37,2)</f>
        <v>18.49</v>
      </c>
      <c r="D37" s="0" t="n">
        <f aca="false">POWER(B37,3)</f>
        <v>79.507</v>
      </c>
      <c r="E37" s="0" t="n">
        <f aca="false">POWER(B37,4)</f>
        <v>341.8801</v>
      </c>
      <c r="F37" s="0" t="n">
        <f aca="false">POWER(B37,5)</f>
        <v>1470.08443</v>
      </c>
      <c r="G37" s="0" t="n">
        <f aca="false">POWER(B37,6)</f>
        <v>6321.363049</v>
      </c>
      <c r="H37" s="0" t="n">
        <f aca="false">B37*K37</f>
        <v>914.082708221448</v>
      </c>
      <c r="I37" s="0" t="n">
        <f aca="false">C37*K37</f>
        <v>3930.55564535223</v>
      </c>
      <c r="J37" s="0" t="n">
        <f aca="false">D37*K37</f>
        <v>16901.3892750146</v>
      </c>
      <c r="K37" s="0" t="n">
        <v>212.577374004988</v>
      </c>
      <c r="L37" s="0" t="n">
        <f aca="false">$AC$25</f>
        <v>137.790604130023</v>
      </c>
      <c r="M37" s="0" t="n">
        <f aca="false">B37*$AC$21+$AC$20</f>
        <v>192.907682803377</v>
      </c>
      <c r="N37" s="0" t="n">
        <f aca="false">$AC$16*C37+$AC$15*B37+$AC$14</f>
        <v>186.61456181852</v>
      </c>
      <c r="O37" s="0" t="n">
        <f aca="false">$AC$10*D37+$AC$9*C37+$AC$8*B37+$AC$7</f>
        <v>182.897399779253</v>
      </c>
      <c r="P37" s="0" t="n">
        <f aca="false">ABS(K37-N37)</f>
        <v>25.9628121864678</v>
      </c>
      <c r="Q37" s="0" t="n">
        <f aca="false">ABS(K37-O37)</f>
        <v>29.6799742257347</v>
      </c>
    </row>
    <row r="38" customFormat="false" ht="13.8" hidden="false" customHeight="false" outlineLevel="0" collapsed="false">
      <c r="B38" s="0" t="n">
        <v>4.4</v>
      </c>
      <c r="C38" s="0" t="n">
        <f aca="false">POWER(B38,2)</f>
        <v>19.36</v>
      </c>
      <c r="D38" s="0" t="n">
        <f aca="false">POWER(B38,3)</f>
        <v>85.184</v>
      </c>
      <c r="E38" s="0" t="n">
        <f aca="false">POWER(B38,4)</f>
        <v>374.8096</v>
      </c>
      <c r="F38" s="0" t="n">
        <f aca="false">POWER(B38,5)</f>
        <v>1649.16224</v>
      </c>
      <c r="G38" s="0" t="n">
        <f aca="false">POWER(B38,6)</f>
        <v>7256.313856</v>
      </c>
      <c r="H38" s="0" t="n">
        <f aca="false">B38*K38</f>
        <v>563.492127394693</v>
      </c>
      <c r="I38" s="0" t="n">
        <f aca="false">C38*K38</f>
        <v>2479.36536053665</v>
      </c>
      <c r="J38" s="0" t="n">
        <f aca="false">D38*K38</f>
        <v>10909.2075863613</v>
      </c>
      <c r="K38" s="0" t="n">
        <v>128.066392589703</v>
      </c>
      <c r="L38" s="0" t="n">
        <f aca="false">$AC$25</f>
        <v>137.790604130023</v>
      </c>
      <c r="M38" s="0" t="n">
        <f aca="false">B38*$AC$21+$AC$20</f>
        <v>198.319981109979</v>
      </c>
      <c r="N38" s="0" t="n">
        <f aca="false">$AC$16*C38+$AC$15*B38+$AC$14</f>
        <v>193.623476011036</v>
      </c>
      <c r="O38" s="0" t="n">
        <f aca="false">$AC$10*D38+$AC$9*C38+$AC$8*B38+$AC$7</f>
        <v>190.005339770385</v>
      </c>
      <c r="P38" s="0" t="n">
        <f aca="false">ABS(K38-N38)</f>
        <v>65.5570834213335</v>
      </c>
      <c r="Q38" s="0" t="n">
        <f aca="false">ABS(K38-O38)</f>
        <v>61.9389471806825</v>
      </c>
    </row>
    <row r="39" customFormat="false" ht="13.8" hidden="false" customHeight="false" outlineLevel="0" collapsed="false">
      <c r="B39" s="0" t="n">
        <v>4.5</v>
      </c>
      <c r="C39" s="0" t="n">
        <f aca="false">POWER(B39,2)</f>
        <v>20.25</v>
      </c>
      <c r="D39" s="0" t="n">
        <f aca="false">POWER(B39,3)</f>
        <v>91.125</v>
      </c>
      <c r="E39" s="0" t="n">
        <f aca="false">POWER(B39,4)</f>
        <v>410.0625</v>
      </c>
      <c r="F39" s="0" t="n">
        <f aca="false">POWER(B39,5)</f>
        <v>1845.28125</v>
      </c>
      <c r="G39" s="0" t="n">
        <f aca="false">POWER(B39,6)</f>
        <v>8303.765625</v>
      </c>
      <c r="H39" s="0" t="n">
        <f aca="false">B39*K39</f>
        <v>733.394551154351</v>
      </c>
      <c r="I39" s="0" t="n">
        <f aca="false">C39*K39</f>
        <v>3300.27548019458</v>
      </c>
      <c r="J39" s="0" t="n">
        <f aca="false">D39*K39</f>
        <v>14851.2396608756</v>
      </c>
      <c r="K39" s="0" t="n">
        <v>162.976566923189</v>
      </c>
      <c r="L39" s="0" t="n">
        <f aca="false">$AC$25</f>
        <v>137.790604130023</v>
      </c>
      <c r="M39" s="0" t="n">
        <f aca="false">B39*$AC$21+$AC$20</f>
        <v>203.732279416581</v>
      </c>
      <c r="N39" s="0" t="n">
        <f aca="false">$AC$16*C39+$AC$15*B39+$AC$14</f>
        <v>200.771463228386</v>
      </c>
      <c r="O39" s="0" t="n">
        <f aca="false">$AC$10*D39+$AC$9*C39+$AC$8*B39+$AC$7</f>
        <v>197.337129591635</v>
      </c>
      <c r="P39" s="0" t="n">
        <f aca="false">ABS(K39-N39)</f>
        <v>37.7948963051975</v>
      </c>
      <c r="Q39" s="0" t="n">
        <f aca="false">ABS(K39-O39)</f>
        <v>34.3605626684464</v>
      </c>
    </row>
    <row r="40" customFormat="false" ht="13.8" hidden="false" customHeight="false" outlineLevel="0" collapsed="false">
      <c r="B40" s="0" t="n">
        <v>4.6</v>
      </c>
      <c r="C40" s="0" t="n">
        <f aca="false">POWER(B40,2)</f>
        <v>21.16</v>
      </c>
      <c r="D40" s="0" t="n">
        <f aca="false">POWER(B40,3)</f>
        <v>97.336</v>
      </c>
      <c r="E40" s="0" t="n">
        <f aca="false">POWER(B40,4)</f>
        <v>447.7456</v>
      </c>
      <c r="F40" s="0" t="n">
        <f aca="false">POWER(B40,5)</f>
        <v>2059.62976</v>
      </c>
      <c r="G40" s="0" t="n">
        <f aca="false">POWER(B40,6)</f>
        <v>9474.296896</v>
      </c>
      <c r="H40" s="0" t="n">
        <f aca="false">B40*K40</f>
        <v>776.72596794642</v>
      </c>
      <c r="I40" s="0" t="n">
        <f aca="false">C40*K40</f>
        <v>3572.93945255353</v>
      </c>
      <c r="J40" s="0" t="n">
        <f aca="false">D40*K40</f>
        <v>16435.5214817462</v>
      </c>
      <c r="K40" s="0" t="n">
        <v>168.8534712927</v>
      </c>
      <c r="L40" s="0" t="n">
        <f aca="false">$AC$25</f>
        <v>137.790604130023</v>
      </c>
      <c r="M40" s="0" t="n">
        <f aca="false">B40*$AC$21+$AC$20</f>
        <v>209.144577723183</v>
      </c>
      <c r="N40" s="0" t="n">
        <f aca="false">$AC$16*C40+$AC$15*B40+$AC$14</f>
        <v>208.05852347057</v>
      </c>
      <c r="O40" s="0" t="n">
        <f aca="false">$AC$10*D40+$AC$9*C40+$AC$8*B40+$AC$7</f>
        <v>204.898932378112</v>
      </c>
      <c r="P40" s="0" t="n">
        <f aca="false">ABS(K40-N40)</f>
        <v>39.2050521778702</v>
      </c>
      <c r="Q40" s="0" t="n">
        <f aca="false">ABS(K40-O40)</f>
        <v>36.0454610854119</v>
      </c>
    </row>
    <row r="41" customFormat="false" ht="13.8" hidden="false" customHeight="false" outlineLevel="0" collapsed="false">
      <c r="B41" s="0" t="n">
        <v>4.7</v>
      </c>
      <c r="C41" s="0" t="n">
        <f aca="false">POWER(B41,2)</f>
        <v>22.09</v>
      </c>
      <c r="D41" s="0" t="n">
        <f aca="false">POWER(B41,3)</f>
        <v>103.823</v>
      </c>
      <c r="E41" s="0" t="n">
        <f aca="false">POWER(B41,4)</f>
        <v>487.9681</v>
      </c>
      <c r="F41" s="0" t="n">
        <f aca="false">POWER(B41,5)</f>
        <v>2293.45007</v>
      </c>
      <c r="G41" s="0" t="n">
        <f aca="false">POWER(B41,6)</f>
        <v>10779.215329</v>
      </c>
      <c r="H41" s="0" t="n">
        <f aca="false">B41*K41</f>
        <v>1208.56309988258</v>
      </c>
      <c r="I41" s="0" t="n">
        <f aca="false">C41*K41</f>
        <v>5680.24656944815</v>
      </c>
      <c r="J41" s="0" t="n">
        <f aca="false">D41*K41</f>
        <v>26697.1588764063</v>
      </c>
      <c r="K41" s="0" t="n">
        <v>257.141085081401</v>
      </c>
      <c r="L41" s="0" t="n">
        <f aca="false">$AC$25</f>
        <v>137.790604130023</v>
      </c>
      <c r="M41" s="0" t="n">
        <f aca="false">B41*$AC$21+$AC$20</f>
        <v>214.556876029785</v>
      </c>
      <c r="N41" s="0" t="n">
        <f aca="false">$AC$16*C41+$AC$15*B41+$AC$14</f>
        <v>215.484656737588</v>
      </c>
      <c r="O41" s="0" t="n">
        <f aca="false">$AC$10*D41+$AC$9*C41+$AC$8*B41+$AC$7</f>
        <v>212.696911264924</v>
      </c>
      <c r="P41" s="0" t="n">
        <f aca="false">ABS(K41-N41)</f>
        <v>41.6564283438131</v>
      </c>
      <c r="Q41" s="0" t="n">
        <f aca="false">ABS(K41-O41)</f>
        <v>44.4441738164772</v>
      </c>
    </row>
    <row r="42" customFormat="false" ht="13.8" hidden="false" customHeight="false" outlineLevel="0" collapsed="false">
      <c r="B42" s="0" t="n">
        <v>4.8</v>
      </c>
      <c r="C42" s="0" t="n">
        <f aca="false">POWER(B42,2)</f>
        <v>23.04</v>
      </c>
      <c r="D42" s="0" t="n">
        <f aca="false">POWER(B42,3)</f>
        <v>110.592</v>
      </c>
      <c r="E42" s="0" t="n">
        <f aca="false">POWER(B42,4)</f>
        <v>530.8416</v>
      </c>
      <c r="F42" s="0" t="n">
        <f aca="false">POWER(B42,5)</f>
        <v>2548.03968</v>
      </c>
      <c r="G42" s="0" t="n">
        <f aca="false">POWER(B42,6)</f>
        <v>12230.590464</v>
      </c>
      <c r="H42" s="0" t="n">
        <f aca="false">B42*K42</f>
        <v>1022.18467487088</v>
      </c>
      <c r="I42" s="0" t="n">
        <f aca="false">C42*K42</f>
        <v>4906.48643938025</v>
      </c>
      <c r="J42" s="0" t="n">
        <f aca="false">D42*K42</f>
        <v>23551.1349090252</v>
      </c>
      <c r="K42" s="0" t="n">
        <v>212.955140598101</v>
      </c>
      <c r="L42" s="0" t="n">
        <f aca="false">$AC$25</f>
        <v>137.790604130023</v>
      </c>
      <c r="M42" s="0" t="n">
        <f aca="false">B42*$AC$21+$AC$20</f>
        <v>219.969174336387</v>
      </c>
      <c r="N42" s="0" t="n">
        <f aca="false">$AC$16*C42+$AC$15*B42+$AC$14</f>
        <v>223.049863029439</v>
      </c>
      <c r="O42" s="0" t="n">
        <f aca="false">$AC$10*D42+$AC$9*C42+$AC$8*B42+$AC$7</f>
        <v>220.73722938718</v>
      </c>
      <c r="P42" s="0" t="n">
        <f aca="false">ABS(K42-N42)</f>
        <v>10.0947224313382</v>
      </c>
      <c r="Q42" s="0" t="n">
        <f aca="false">ABS(K42-O42)</f>
        <v>7.78208878907873</v>
      </c>
    </row>
    <row r="43" customFormat="false" ht="13.8" hidden="false" customHeight="false" outlineLevel="0" collapsed="false">
      <c r="B43" s="0" t="n">
        <v>4.9</v>
      </c>
      <c r="C43" s="0" t="n">
        <f aca="false">POWER(B43,2)</f>
        <v>24.01</v>
      </c>
      <c r="D43" s="0" t="n">
        <f aca="false">POWER(B43,3)</f>
        <v>117.649</v>
      </c>
      <c r="E43" s="0" t="n">
        <f aca="false">POWER(B43,4)</f>
        <v>576.4801</v>
      </c>
      <c r="F43" s="0" t="n">
        <f aca="false">POWER(B43,5)</f>
        <v>2824.75249</v>
      </c>
      <c r="G43" s="0" t="n">
        <f aca="false">POWER(B43,6)</f>
        <v>13841.287201</v>
      </c>
      <c r="H43" s="0" t="n">
        <f aca="false">B43*K43</f>
        <v>883.797104673283</v>
      </c>
      <c r="I43" s="0" t="n">
        <f aca="false">C43*K43</f>
        <v>4330.60581289909</v>
      </c>
      <c r="J43" s="0" t="n">
        <f aca="false">D43*K43</f>
        <v>21219.9684832055</v>
      </c>
      <c r="K43" s="0" t="n">
        <v>180.366756055772</v>
      </c>
      <c r="L43" s="0" t="n">
        <f aca="false">$AC$25</f>
        <v>137.790604130023</v>
      </c>
      <c r="M43" s="0" t="n">
        <f aca="false">B43*$AC$21+$AC$20</f>
        <v>225.381472642989</v>
      </c>
      <c r="N43" s="0" t="n">
        <f aca="false">$AC$16*C43+$AC$15*B43+$AC$14</f>
        <v>230.754142346124</v>
      </c>
      <c r="O43" s="0" t="n">
        <f aca="false">$AC$10*D43+$AC$9*C43+$AC$8*B43+$AC$7</f>
        <v>229.026049879989</v>
      </c>
      <c r="P43" s="0" t="n">
        <f aca="false">ABS(K43-N43)</f>
        <v>50.3873862903524</v>
      </c>
      <c r="Q43" s="0" t="n">
        <f aca="false">ABS(K43-O43)</f>
        <v>48.6592938242166</v>
      </c>
    </row>
    <row r="44" customFormat="false" ht="13.8" hidden="false" customHeight="false" outlineLevel="0" collapsed="false">
      <c r="B44" s="0" t="n">
        <v>5</v>
      </c>
      <c r="C44" s="0" t="n">
        <f aca="false">POWER(B44,2)</f>
        <v>25</v>
      </c>
      <c r="D44" s="0" t="n">
        <f aca="false">POWER(B44,3)</f>
        <v>125</v>
      </c>
      <c r="E44" s="0" t="n">
        <f aca="false">POWER(B44,4)</f>
        <v>625</v>
      </c>
      <c r="F44" s="0" t="n">
        <f aca="false">POWER(B44,5)</f>
        <v>3125</v>
      </c>
      <c r="G44" s="0" t="n">
        <f aca="false">POWER(B44,6)</f>
        <v>15625</v>
      </c>
      <c r="H44" s="0" t="n">
        <f aca="false">B44*K44</f>
        <v>937.315834162725</v>
      </c>
      <c r="I44" s="0" t="n">
        <f aca="false">C44*K44</f>
        <v>4686.57917081362</v>
      </c>
      <c r="J44" s="0" t="n">
        <f aca="false">D44*K44</f>
        <v>23432.8958540681</v>
      </c>
      <c r="K44" s="0" t="n">
        <v>187.463166832545</v>
      </c>
      <c r="L44" s="0" t="n">
        <f aca="false">$AC$25</f>
        <v>137.790604130023</v>
      </c>
      <c r="M44" s="0" t="n">
        <f aca="false">B44*$AC$21+$AC$20</f>
        <v>230.79377094959</v>
      </c>
      <c r="N44" s="0" t="n">
        <f aca="false">$AC$16*C44+$AC$15*B44+$AC$14</f>
        <v>238.597494687643</v>
      </c>
      <c r="O44" s="0" t="n">
        <f aca="false">$AC$10*D44+$AC$9*C44+$AC$8*B44+$AC$7</f>
        <v>237.569535878459</v>
      </c>
      <c r="P44" s="0" t="n">
        <f aca="false">ABS(K44-N44)</f>
        <v>51.1343278550982</v>
      </c>
      <c r="Q44" s="0" t="n">
        <f aca="false">ABS(K44-O44)</f>
        <v>50.1063690459141</v>
      </c>
    </row>
    <row r="45" customFormat="false" ht="13.8" hidden="false" customHeight="false" outlineLevel="0" collapsed="false">
      <c r="B45" s="0" t="n">
        <v>5.1</v>
      </c>
      <c r="C45" s="0" t="n">
        <f aca="false">POWER(B45,2)</f>
        <v>26.01</v>
      </c>
      <c r="D45" s="0" t="n">
        <f aca="false">POWER(B45,3)</f>
        <v>132.651</v>
      </c>
      <c r="E45" s="0" t="n">
        <f aca="false">POWER(B45,4)</f>
        <v>676.5201</v>
      </c>
      <c r="F45" s="0" t="n">
        <f aca="false">POWER(B45,5)</f>
        <v>3450.25251</v>
      </c>
      <c r="G45" s="0" t="n">
        <f aca="false">POWER(B45,6)</f>
        <v>17596.287801</v>
      </c>
      <c r="H45" s="0" t="n">
        <f aca="false">B45*K45</f>
        <v>1482.36189279421</v>
      </c>
      <c r="I45" s="0" t="n">
        <f aca="false">C45*K45</f>
        <v>7560.04565325049</v>
      </c>
      <c r="J45" s="0" t="n">
        <f aca="false">D45*K45</f>
        <v>38556.2328315775</v>
      </c>
      <c r="K45" s="0" t="n">
        <v>290.659194665532</v>
      </c>
      <c r="L45" s="0" t="n">
        <f aca="false">$AC$25</f>
        <v>137.790604130023</v>
      </c>
      <c r="M45" s="0" t="n">
        <f aca="false">B45*$AC$21+$AC$20</f>
        <v>236.206069256192</v>
      </c>
      <c r="N45" s="0" t="n">
        <f aca="false">$AC$16*C45+$AC$15*B45+$AC$14</f>
        <v>246.579920053996</v>
      </c>
      <c r="O45" s="0" t="n">
        <f aca="false">$AC$10*D45+$AC$9*C45+$AC$8*B45+$AC$7</f>
        <v>246.3738505177</v>
      </c>
      <c r="P45" s="0" t="n">
        <f aca="false">ABS(K45-N45)</f>
        <v>44.0792746115361</v>
      </c>
      <c r="Q45" s="0" t="n">
        <f aca="false">ABS(K45-O45)</f>
        <v>44.2853441478321</v>
      </c>
    </row>
    <row r="46" customFormat="false" ht="13.8" hidden="false" customHeight="false" outlineLevel="0" collapsed="false">
      <c r="B46" s="0" t="n">
        <v>5.2</v>
      </c>
      <c r="C46" s="0" t="n">
        <f aca="false">POWER(B46,2)</f>
        <v>27.04</v>
      </c>
      <c r="D46" s="0" t="n">
        <f aca="false">POWER(B46,3)</f>
        <v>140.608</v>
      </c>
      <c r="E46" s="0" t="n">
        <f aca="false">POWER(B46,4)</f>
        <v>731.1616</v>
      </c>
      <c r="F46" s="0" t="n">
        <f aca="false">POWER(B46,5)</f>
        <v>3802.04032</v>
      </c>
      <c r="G46" s="0" t="n">
        <f aca="false">POWER(B46,6)</f>
        <v>19770.609664</v>
      </c>
      <c r="H46" s="0" t="n">
        <f aca="false">B46*K46</f>
        <v>1382.66544575431</v>
      </c>
      <c r="I46" s="0" t="n">
        <f aca="false">C46*K46</f>
        <v>7189.86031792241</v>
      </c>
      <c r="J46" s="0" t="n">
        <f aca="false">D46*K46</f>
        <v>37387.2736531965</v>
      </c>
      <c r="K46" s="0" t="n">
        <v>265.897201106598</v>
      </c>
      <c r="L46" s="0" t="n">
        <f aca="false">$AC$25</f>
        <v>137.790604130023</v>
      </c>
      <c r="M46" s="0" t="n">
        <f aca="false">B46*$AC$21+$AC$20</f>
        <v>241.618367562794</v>
      </c>
      <c r="N46" s="0" t="n">
        <f aca="false">$AC$16*C46+$AC$15*B46+$AC$14</f>
        <v>254.701418445182</v>
      </c>
      <c r="O46" s="0" t="n">
        <f aca="false">$AC$10*D46+$AC$9*C46+$AC$8*B46+$AC$7</f>
        <v>255.44515693282</v>
      </c>
      <c r="P46" s="0" t="n">
        <f aca="false">ABS(K46-N46)</f>
        <v>11.1957826614156</v>
      </c>
      <c r="Q46" s="0" t="n">
        <f aca="false">ABS(K46-O46)</f>
        <v>10.452044173778</v>
      </c>
    </row>
    <row r="47" customFormat="false" ht="13.8" hidden="false" customHeight="false" outlineLevel="0" collapsed="false">
      <c r="B47" s="0" t="n">
        <v>5.3</v>
      </c>
      <c r="C47" s="0" t="n">
        <f aca="false">POWER(B47,2)</f>
        <v>28.09</v>
      </c>
      <c r="D47" s="0" t="n">
        <f aca="false">POWER(B47,3)</f>
        <v>148.877</v>
      </c>
      <c r="E47" s="0" t="n">
        <f aca="false">POWER(B47,4)</f>
        <v>789.0481</v>
      </c>
      <c r="F47" s="0" t="n">
        <f aca="false">POWER(B47,5)</f>
        <v>4181.95493</v>
      </c>
      <c r="G47" s="0" t="n">
        <f aca="false">POWER(B47,6)</f>
        <v>22164.361129</v>
      </c>
      <c r="H47" s="0" t="n">
        <f aca="false">B47*K47</f>
        <v>1180.10759451019</v>
      </c>
      <c r="I47" s="0" t="n">
        <f aca="false">C47*K47</f>
        <v>6254.57025090402</v>
      </c>
      <c r="J47" s="0" t="n">
        <f aca="false">D47*K47</f>
        <v>33149.2223297913</v>
      </c>
      <c r="K47" s="0" t="n">
        <v>222.661810284942</v>
      </c>
      <c r="L47" s="0" t="n">
        <f aca="false">$AC$25</f>
        <v>137.790604130023</v>
      </c>
      <c r="M47" s="0" t="n">
        <f aca="false">B47*$AC$21+$AC$20</f>
        <v>247.030665869396</v>
      </c>
      <c r="N47" s="0" t="n">
        <f aca="false">$AC$16*C47+$AC$15*B47+$AC$14</f>
        <v>262.961989861203</v>
      </c>
      <c r="O47" s="0" t="n">
        <f aca="false">$AC$10*D47+$AC$9*C47+$AC$8*B47+$AC$7</f>
        <v>264.789618258928</v>
      </c>
      <c r="P47" s="0" t="n">
        <f aca="false">ABS(K47-N47)</f>
        <v>40.3001795762607</v>
      </c>
      <c r="Q47" s="0" t="n">
        <f aca="false">ABS(K47-O47)</f>
        <v>42.1278079739859</v>
      </c>
    </row>
    <row r="48" customFormat="false" ht="13.8" hidden="false" customHeight="false" outlineLevel="0" collapsed="false">
      <c r="B48" s="0" t="n">
        <v>5.4</v>
      </c>
      <c r="C48" s="0" t="n">
        <f aca="false">POWER(B48,2)</f>
        <v>29.16</v>
      </c>
      <c r="D48" s="0" t="n">
        <f aca="false">POWER(B48,3)</f>
        <v>157.464</v>
      </c>
      <c r="E48" s="0" t="n">
        <f aca="false">POWER(B48,4)</f>
        <v>850.3056</v>
      </c>
      <c r="F48" s="0" t="n">
        <f aca="false">POWER(B48,5)</f>
        <v>4591.65024</v>
      </c>
      <c r="G48" s="0" t="n">
        <f aca="false">POWER(B48,6)</f>
        <v>24794.911296</v>
      </c>
      <c r="H48" s="0" t="n">
        <f aca="false">B48*K48</f>
        <v>1725.97771547757</v>
      </c>
      <c r="I48" s="0" t="n">
        <f aca="false">C48*K48</f>
        <v>9320.27966357889</v>
      </c>
      <c r="J48" s="0" t="n">
        <f aca="false">D48*K48</f>
        <v>50329.510183326</v>
      </c>
      <c r="K48" s="0" t="n">
        <v>319.625502866217</v>
      </c>
      <c r="L48" s="0" t="n">
        <f aca="false">$AC$25</f>
        <v>137.790604130023</v>
      </c>
      <c r="M48" s="0" t="n">
        <f aca="false">B48*$AC$21+$AC$20</f>
        <v>252.442964175998</v>
      </c>
      <c r="N48" s="0" t="n">
        <f aca="false">$AC$16*C48+$AC$15*B48+$AC$14</f>
        <v>271.361634302057</v>
      </c>
      <c r="O48" s="0" t="n">
        <f aca="false">$AC$10*D48+$AC$9*C48+$AC$8*B48+$AC$7</f>
        <v>274.413397631133</v>
      </c>
      <c r="P48" s="0" t="n">
        <f aca="false">ABS(K48-N48)</f>
        <v>48.2638685641603</v>
      </c>
      <c r="Q48" s="0" t="n">
        <f aca="false">ABS(K48-O48)</f>
        <v>45.2121052350844</v>
      </c>
    </row>
    <row r="49" customFormat="false" ht="13.8" hidden="false" customHeight="false" outlineLevel="0" collapsed="false">
      <c r="B49" s="0" t="n">
        <v>5.5</v>
      </c>
      <c r="C49" s="0" t="n">
        <f aca="false">POWER(B49,2)</f>
        <v>30.25</v>
      </c>
      <c r="D49" s="0" t="n">
        <f aca="false">POWER(B49,3)</f>
        <v>166.375</v>
      </c>
      <c r="E49" s="0" t="n">
        <f aca="false">POWER(B49,4)</f>
        <v>915.0625</v>
      </c>
      <c r="F49" s="0" t="n">
        <f aca="false">POWER(B49,5)</f>
        <v>5032.84375</v>
      </c>
      <c r="G49" s="0" t="n">
        <f aca="false">POWER(B49,6)</f>
        <v>27680.640625</v>
      </c>
      <c r="H49" s="0" t="n">
        <f aca="false">B49*K49</f>
        <v>1461.32378879499</v>
      </c>
      <c r="I49" s="0" t="n">
        <f aca="false">C49*K49</f>
        <v>8037.28083837242</v>
      </c>
      <c r="J49" s="0" t="n">
        <f aca="false">D49*K49</f>
        <v>44205.0446110483</v>
      </c>
      <c r="K49" s="0" t="n">
        <v>265.695234326361</v>
      </c>
      <c r="L49" s="0" t="n">
        <f aca="false">$AC$25</f>
        <v>137.790604130023</v>
      </c>
      <c r="M49" s="0" t="n">
        <f aca="false">B49*$AC$21+$AC$20</f>
        <v>257.8552624826</v>
      </c>
      <c r="N49" s="0" t="n">
        <f aca="false">$AC$16*C49+$AC$15*B49+$AC$14</f>
        <v>279.900351767744</v>
      </c>
      <c r="O49" s="0" t="n">
        <f aca="false">$AC$10*D49+$AC$9*C49+$AC$8*B49+$AC$7</f>
        <v>284.322658184543</v>
      </c>
      <c r="P49" s="0" t="n">
        <f aca="false">ABS(K49-N49)</f>
        <v>14.2051174413835</v>
      </c>
      <c r="Q49" s="0" t="n">
        <f aca="false">ABS(K49-O49)</f>
        <v>18.6274238581817</v>
      </c>
    </row>
    <row r="50" customFormat="false" ht="13.8" hidden="false" customHeight="false" outlineLevel="0" collapsed="false">
      <c r="B50" s="0" t="n">
        <v>5.6</v>
      </c>
      <c r="C50" s="0" t="n">
        <f aca="false">POWER(B50,2)</f>
        <v>31.36</v>
      </c>
      <c r="D50" s="0" t="n">
        <f aca="false">POWER(B50,3)</f>
        <v>175.616</v>
      </c>
      <c r="E50" s="0" t="n">
        <f aca="false">POWER(B50,4)</f>
        <v>983.4496</v>
      </c>
      <c r="F50" s="0" t="n">
        <f aca="false">POWER(B50,5)</f>
        <v>5507.31776</v>
      </c>
      <c r="G50" s="0" t="n">
        <f aca="false">POWER(B50,6)</f>
        <v>30840.979456</v>
      </c>
      <c r="H50" s="0" t="n">
        <f aca="false">B50*K50</f>
        <v>1668.47070130347</v>
      </c>
      <c r="I50" s="0" t="n">
        <f aca="false">C50*K50</f>
        <v>9343.43592729943</v>
      </c>
      <c r="J50" s="0" t="n">
        <f aca="false">D50*K50</f>
        <v>52323.2411928768</v>
      </c>
      <c r="K50" s="0" t="n">
        <v>297.941196661334</v>
      </c>
      <c r="L50" s="0" t="n">
        <f aca="false">$AC$25</f>
        <v>137.790604130023</v>
      </c>
      <c r="M50" s="0" t="n">
        <f aca="false">B50*$AC$21+$AC$20</f>
        <v>263.267560789202</v>
      </c>
      <c r="N50" s="0" t="n">
        <f aca="false">$AC$16*C50+$AC$15*B50+$AC$14</f>
        <v>288.578142258266</v>
      </c>
      <c r="O50" s="0" t="n">
        <f aca="false">$AC$10*D50+$AC$9*C50+$AC$8*B50+$AC$7</f>
        <v>294.523563054267</v>
      </c>
      <c r="P50" s="0" t="n">
        <f aca="false">ABS(K50-N50)</f>
        <v>9.36305440306791</v>
      </c>
      <c r="Q50" s="0" t="n">
        <f aca="false">ABS(K50-O50)</f>
        <v>3.41763360706699</v>
      </c>
    </row>
    <row r="51" customFormat="false" ht="13.8" hidden="false" customHeight="false" outlineLevel="0" collapsed="false">
      <c r="B51" s="0" t="n">
        <v>5.7</v>
      </c>
      <c r="C51" s="0" t="n">
        <f aca="false">POWER(B51,2)</f>
        <v>32.49</v>
      </c>
      <c r="D51" s="0" t="n">
        <f aca="false">POWER(B51,3)</f>
        <v>185.193</v>
      </c>
      <c r="E51" s="0" t="n">
        <f aca="false">POWER(B51,4)</f>
        <v>1055.6001</v>
      </c>
      <c r="F51" s="0" t="n">
        <f aca="false">POWER(B51,5)</f>
        <v>6016.92057</v>
      </c>
      <c r="G51" s="0" t="n">
        <f aca="false">POWER(B51,6)</f>
        <v>34296.447249</v>
      </c>
      <c r="H51" s="0" t="n">
        <f aca="false">B51*K51</f>
        <v>1824.97181438514</v>
      </c>
      <c r="I51" s="0" t="n">
        <f aca="false">C51*K51</f>
        <v>10402.3393419953</v>
      </c>
      <c r="J51" s="0" t="n">
        <f aca="false">D51*K51</f>
        <v>59293.3342493732</v>
      </c>
      <c r="K51" s="0" t="n">
        <v>320.170493751779</v>
      </c>
      <c r="L51" s="0" t="n">
        <f aca="false">$AC$25</f>
        <v>137.790604130023</v>
      </c>
      <c r="M51" s="0" t="n">
        <f aca="false">B51*$AC$21+$AC$20</f>
        <v>268.679859095804</v>
      </c>
      <c r="N51" s="0" t="n">
        <f aca="false">$AC$16*C51+$AC$15*B51+$AC$14</f>
        <v>297.395005773622</v>
      </c>
      <c r="O51" s="0" t="n">
        <f aca="false">$AC$10*D51+$AC$9*C51+$AC$8*B51+$AC$7</f>
        <v>305.022275375414</v>
      </c>
      <c r="P51" s="0" t="n">
        <f aca="false">ABS(K51-N51)</f>
        <v>22.7754879781575</v>
      </c>
      <c r="Q51" s="0" t="n">
        <f aca="false">ABS(K51-O51)</f>
        <v>15.1482183763646</v>
      </c>
    </row>
    <row r="52" customFormat="false" ht="13.8" hidden="false" customHeight="false" outlineLevel="0" collapsed="false">
      <c r="P52" s="0" t="n">
        <f aca="false">AVERAGE(P4:P51)</f>
        <v>41.4455089585363</v>
      </c>
      <c r="Q52" s="0" t="n">
        <f aca="false">AVERAGE(Q4:Q51)</f>
        <v>40.9875945309214</v>
      </c>
    </row>
  </sheetData>
  <mergeCells count="8">
    <mergeCell ref="W5:Z5"/>
    <mergeCell ref="W6:Z6"/>
    <mergeCell ref="W12:Z12"/>
    <mergeCell ref="W13:Z13"/>
    <mergeCell ref="W18:Z18"/>
    <mergeCell ref="W19:Z19"/>
    <mergeCell ref="W23:Z23"/>
    <mergeCell ref="W24:Z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2019-11-19T00:30:02Z</dcterms:created>
  <dc:creator>ingenierias</dc:creator>
  <dc:description/>
  <dc:language>en-US</dc:language>
  <cp:lastModifiedBy/>
  <dcterms:modified xsi:type="dcterms:W3CDTF">2019-11-24T11:33:40Z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