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ducational\Advanced Excel\Progress Tracker Project\"/>
    </mc:Choice>
  </mc:AlternateContent>
  <xr:revisionPtr revIDLastSave="0" documentId="13_ncr:1_{9C16166F-56FF-41CA-99F0-EB50FE7E71ED}" xr6:coauthVersionLast="47" xr6:coauthVersionMax="47" xr10:uidLastSave="{00000000-0000-0000-0000-000000000000}"/>
  <bookViews>
    <workbookView xWindow="-108" yWindow="-108" windowWidth="23256" windowHeight="12456" tabRatio="867" xr2:uid="{3805BF53-0863-47C1-BA12-D3D92C562E84}"/>
  </bookViews>
  <sheets>
    <sheet name="Progress_Tracker" sheetId="1" r:id="rId1"/>
    <sheet name="Python" sheetId="3" r:id="rId2"/>
    <sheet name="Statistics" sheetId="5" r:id="rId3"/>
    <sheet name="SQL" sheetId="6" r:id="rId4"/>
    <sheet name="Machine Learning" sheetId="7" r:id="rId5"/>
    <sheet name="Flask" sheetId="8" r:id="rId6"/>
    <sheet name="Deep Learning" sheetId="9" r:id="rId7"/>
    <sheet name="NLP" sheetId="11" r:id="rId8"/>
    <sheet name="AWS-Sagemaker" sheetId="10" r:id="rId9"/>
    <sheet name="Power BI" sheetId="21" r:id="rId10"/>
    <sheet name="Advanced Excel" sheetId="22" r:id="rId11"/>
    <sheet name="Data Required" sheetId="4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" i="6" l="1"/>
  <c r="C22" i="3"/>
  <c r="D14" i="5"/>
  <c r="D7" i="6"/>
  <c r="D22" i="3"/>
  <c r="C3" i="1"/>
  <c r="D3" i="1"/>
  <c r="E3" i="1"/>
  <c r="F3" i="1"/>
  <c r="G3" i="1"/>
  <c r="H3" i="1"/>
  <c r="I3" i="1"/>
  <c r="J3" i="1"/>
  <c r="K3" i="1"/>
  <c r="L3" i="1"/>
  <c r="M3" i="1"/>
  <c r="N3" i="1"/>
  <c r="L12" i="1"/>
  <c r="J12" i="1"/>
  <c r="H12" i="1"/>
  <c r="F12" i="1"/>
  <c r="D12" i="1"/>
  <c r="L11" i="1"/>
  <c r="J11" i="1"/>
  <c r="H11" i="1"/>
  <c r="F11" i="1"/>
  <c r="D11" i="1"/>
  <c r="L10" i="1"/>
  <c r="J10" i="1"/>
  <c r="H10" i="1"/>
  <c r="F10" i="1"/>
  <c r="D10" i="1"/>
  <c r="L9" i="1"/>
  <c r="J9" i="1"/>
  <c r="H9" i="1"/>
  <c r="F9" i="1"/>
  <c r="D9" i="1"/>
  <c r="L8" i="1"/>
  <c r="J8" i="1"/>
  <c r="H8" i="1"/>
  <c r="F8" i="1"/>
  <c r="D8" i="1"/>
  <c r="L7" i="1"/>
  <c r="J7" i="1"/>
  <c r="H7" i="1"/>
  <c r="F7" i="1"/>
  <c r="D7" i="1"/>
  <c r="L6" i="1"/>
  <c r="J6" i="1"/>
  <c r="H6" i="1"/>
  <c r="F6" i="1"/>
  <c r="D6" i="1"/>
  <c r="L5" i="1"/>
  <c r="J5" i="1"/>
  <c r="H5" i="1"/>
  <c r="F5" i="1"/>
  <c r="D5" i="1"/>
  <c r="L4" i="1"/>
  <c r="J4" i="1"/>
  <c r="H4" i="1"/>
  <c r="F4" i="1"/>
  <c r="D4" i="1"/>
  <c r="N12" i="1"/>
  <c r="M12" i="1"/>
  <c r="K12" i="1"/>
  <c r="I12" i="1"/>
  <c r="G12" i="1"/>
  <c r="E12" i="1"/>
  <c r="C12" i="1"/>
  <c r="N11" i="1"/>
  <c r="M11" i="1"/>
  <c r="K11" i="1"/>
  <c r="I11" i="1"/>
  <c r="G11" i="1"/>
  <c r="E11" i="1"/>
  <c r="C11" i="1"/>
  <c r="N10" i="1"/>
  <c r="M10" i="1"/>
  <c r="K10" i="1"/>
  <c r="I10" i="1"/>
  <c r="G10" i="1"/>
  <c r="E10" i="1"/>
  <c r="C10" i="1"/>
  <c r="N9" i="1"/>
  <c r="M9" i="1"/>
  <c r="K9" i="1"/>
  <c r="I9" i="1"/>
  <c r="G9" i="1"/>
  <c r="E9" i="1"/>
  <c r="C9" i="1"/>
  <c r="N8" i="1"/>
  <c r="M8" i="1"/>
  <c r="K8" i="1"/>
  <c r="I8" i="1"/>
  <c r="G8" i="1"/>
  <c r="E8" i="1"/>
  <c r="C8" i="1"/>
  <c r="N7" i="1"/>
  <c r="M7" i="1"/>
  <c r="K7" i="1"/>
  <c r="I7" i="1"/>
  <c r="G7" i="1"/>
  <c r="E7" i="1"/>
  <c r="C7" i="1"/>
  <c r="N6" i="1"/>
  <c r="M6" i="1"/>
  <c r="K6" i="1"/>
  <c r="I6" i="1"/>
  <c r="G6" i="1"/>
  <c r="E6" i="1"/>
  <c r="C6" i="1"/>
  <c r="N5" i="1"/>
  <c r="M5" i="1"/>
  <c r="K5" i="1"/>
  <c r="C5" i="1" a="1"/>
  <c r="C5" i="1" s="1"/>
  <c r="I5" i="1"/>
  <c r="G5" i="1"/>
  <c r="E5" i="1"/>
  <c r="N4" i="1"/>
  <c r="M4" i="1"/>
  <c r="K4" i="1"/>
  <c r="I4" i="1"/>
  <c r="G4" i="1"/>
  <c r="E4" i="1"/>
  <c r="C4" i="1"/>
  <c r="D9" i="22"/>
  <c r="C9" i="22"/>
  <c r="D8" i="21"/>
  <c r="C8" i="21"/>
  <c r="D9" i="10"/>
  <c r="C9" i="10"/>
  <c r="D8" i="11"/>
  <c r="C8" i="11"/>
  <c r="D22" i="7"/>
  <c r="C22" i="7"/>
  <c r="D7" i="8"/>
  <c r="C7" i="8"/>
  <c r="D14" i="9"/>
  <c r="C14" i="9"/>
  <c r="C14" i="5"/>
  <c r="O12" i="1" l="1"/>
  <c r="O7" i="1"/>
  <c r="O10" i="1"/>
  <c r="O3" i="1"/>
  <c r="O4" i="1"/>
  <c r="O9" i="1"/>
  <c r="M14" i="1"/>
  <c r="O6" i="1"/>
  <c r="O11" i="1"/>
  <c r="N14" i="1"/>
  <c r="O8" i="1"/>
  <c r="O5" i="1"/>
  <c r="O14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<sst xmlns="http://schemas.openxmlformats.org/spreadsheetml/2006/main" count="276" uniqueCount="116">
  <si>
    <t>Module</t>
  </si>
  <si>
    <t>Yet to Start</t>
  </si>
  <si>
    <t>In Progress</t>
  </si>
  <si>
    <t>On Hold</t>
  </si>
  <si>
    <t>Completed</t>
  </si>
  <si>
    <t>Remaining</t>
  </si>
  <si>
    <t>Total</t>
  </si>
  <si>
    <t>Percentage</t>
  </si>
  <si>
    <t>Python</t>
  </si>
  <si>
    <t>Statistics</t>
  </si>
  <si>
    <t>SQL</t>
  </si>
  <si>
    <t>Machine Learning</t>
  </si>
  <si>
    <t>Flask</t>
  </si>
  <si>
    <t>Deep Learning</t>
  </si>
  <si>
    <t>NLP</t>
  </si>
  <si>
    <t>AWS</t>
  </si>
  <si>
    <t>PowerBI</t>
  </si>
  <si>
    <t>Advanced Excel</t>
  </si>
  <si>
    <t>Tasks</t>
  </si>
  <si>
    <t>Time</t>
  </si>
  <si>
    <t>Day 19 -Python Competition</t>
  </si>
  <si>
    <t>Day 18 - Pandas</t>
  </si>
  <si>
    <t>Day 17 - Numpy Pandas</t>
  </si>
  <si>
    <t>Day 16 - Numpy Array</t>
  </si>
  <si>
    <t>Day 15 - Python Test</t>
  </si>
  <si>
    <t>Day 14 - File Handling</t>
  </si>
  <si>
    <t>Day 13 - Regular Expression</t>
  </si>
  <si>
    <t>Day 12 - OOPS Polymorphism, Abstraction</t>
  </si>
  <si>
    <t>Day 11 - OOPS Inheritance</t>
  </si>
  <si>
    <t>Day 10 - OOPS</t>
  </si>
  <si>
    <t>Day 9 - Arrays</t>
  </si>
  <si>
    <t>Day 8 - Keywords</t>
  </si>
  <si>
    <t>Day 7 - Control Statements</t>
  </si>
  <si>
    <t>Day 6 - Loops, Conditional Statements</t>
  </si>
  <si>
    <t>Day 5 - Operators</t>
  </si>
  <si>
    <t>Day 4 - Python Data types part 3</t>
  </si>
  <si>
    <t>Day 3 - Python Data types part 2</t>
  </si>
  <si>
    <t>Day 2 - Python Data types part 1</t>
  </si>
  <si>
    <t>Day 1 - Data Science Introduction</t>
  </si>
  <si>
    <t>Status</t>
  </si>
  <si>
    <t>List</t>
  </si>
  <si>
    <t>Sr.No</t>
  </si>
  <si>
    <t>Day 1 - Statistics Introduction</t>
  </si>
  <si>
    <t>Day 2 -Data Analysis Toolpack</t>
  </si>
  <si>
    <t>Day 3 - Skewness Kurtosis</t>
  </si>
  <si>
    <t xml:space="preserve"> Day 4 - Correlation</t>
  </si>
  <si>
    <t>Day 5 - Hypothesis Testing</t>
  </si>
  <si>
    <t>Day 6 - T-test, Z-test, Annova</t>
  </si>
  <si>
    <t>Day 7 - Chi-Square Test</t>
  </si>
  <si>
    <t>Day 8 - Plots</t>
  </si>
  <si>
    <t>Day 9 - Seaborn Part 1</t>
  </si>
  <si>
    <t>Day 10 - Seaborn Part 2</t>
  </si>
  <si>
    <t>Day 11 - Statistis Revision</t>
  </si>
  <si>
    <t>Back to Home</t>
  </si>
  <si>
    <t>Day 2 -Select, Alias, Other Basic Queries</t>
  </si>
  <si>
    <t>Day 1 - SQL Introduction, Basic Queries</t>
  </si>
  <si>
    <t>Day 3 - Joins</t>
  </si>
  <si>
    <t xml:space="preserve"> Day 4 - Constraints</t>
  </si>
  <si>
    <t>Day 1 - Machine Learning Introduction</t>
  </si>
  <si>
    <t>Day 2 - Supervised Learning</t>
  </si>
  <si>
    <t>Day 4 - Simple Linear Regression Part 2</t>
  </si>
  <si>
    <t>Day 5 - Simple Linear Regression Part 3</t>
  </si>
  <si>
    <t>Day 3 - Simple Linear Regression Part 1</t>
  </si>
  <si>
    <t>Day 6 - Logistic Regression</t>
  </si>
  <si>
    <t>Day 7 - Logistic Regression Jupyter Practice</t>
  </si>
  <si>
    <t>Day 8 - Decision Trees</t>
  </si>
  <si>
    <t>Day 9 - Decision Trees Jupyter Practice</t>
  </si>
  <si>
    <t xml:space="preserve">Day 10 - Decision Trees Theory </t>
  </si>
  <si>
    <t>Day 11 - Decision Trees Jupyter Practice</t>
  </si>
  <si>
    <t>Day 12 - Random Forest</t>
  </si>
  <si>
    <t>Day 13 - Decision Trees Practice</t>
  </si>
  <si>
    <t>Day 15 - K-Nearest Neighbour</t>
  </si>
  <si>
    <t>Day 14 - Support Vector Machine</t>
  </si>
  <si>
    <t>Day 16 - XGBoost</t>
  </si>
  <si>
    <t>Day 19 -ML Competition</t>
  </si>
  <si>
    <t>Day 17 - K-Means</t>
  </si>
  <si>
    <t>Day 18 - PCA</t>
  </si>
  <si>
    <t>Day 1 - Flask Introduction</t>
  </si>
  <si>
    <t>Day 2 -Flask HTTP Methods</t>
  </si>
  <si>
    <t>Day 3 - Variable Rules</t>
  </si>
  <si>
    <t>Day 4 - Pickle</t>
  </si>
  <si>
    <t>Day 1 - Deep Learning Introduction</t>
  </si>
  <si>
    <t>Day 2 - Artificial Neural Networks</t>
  </si>
  <si>
    <t>Day 3 - Cost/Loss Functions</t>
  </si>
  <si>
    <t>Day 4 - Optimizers</t>
  </si>
  <si>
    <t>Day 5 - Activation Functions</t>
  </si>
  <si>
    <t>Day 6 - Convolutional Neural Networks</t>
  </si>
  <si>
    <t>Day 7 - Computer Vision</t>
  </si>
  <si>
    <t>Day 8 - Recurrent Neural Networks</t>
  </si>
  <si>
    <t>Day 9 - Auto-Encoders</t>
  </si>
  <si>
    <t>Day 10 - Long Term Short Memory</t>
  </si>
  <si>
    <t>Day 11 - Transformers</t>
  </si>
  <si>
    <t>Back To Home</t>
  </si>
  <si>
    <t>Day 1 - NLP Introduction</t>
  </si>
  <si>
    <t>Day 2 - NLTK</t>
  </si>
  <si>
    <t>Day 3 - Tokenization/Lemmatization</t>
  </si>
  <si>
    <t>Day 4 - Bag of Words/N-Grams</t>
  </si>
  <si>
    <t>Day 5 - TF-IDF</t>
  </si>
  <si>
    <t>Day 1 - AWS Introduction</t>
  </si>
  <si>
    <t>Day 2 - Acount Creation</t>
  </si>
  <si>
    <t>Day 3 - AWS Sagemaker</t>
  </si>
  <si>
    <t>Day 4 - IAM Role, S3 Buckets</t>
  </si>
  <si>
    <t>Day 5 - Notebook Instances</t>
  </si>
  <si>
    <t>Day 6 - Project Deployment</t>
  </si>
  <si>
    <t>Day 1 - PowerBI Introduction</t>
  </si>
  <si>
    <t>Day 3 - Power Query</t>
  </si>
  <si>
    <t>Day 2 - DAX Functions</t>
  </si>
  <si>
    <t>Day 4 - DashBoards</t>
  </si>
  <si>
    <t>Day 5 - Reports</t>
  </si>
  <si>
    <t>Day 1 -Advanced Excel Introduction</t>
  </si>
  <si>
    <t>Day 2 - Basic Functions</t>
  </si>
  <si>
    <t>Day 3 - Vlookup, Hlookup,Index, Match</t>
  </si>
  <si>
    <t>Day 4 - Protect Sheets Passwords, Privacy</t>
  </si>
  <si>
    <t>Day 5 - Pivot Charts, Hyperlinks, Data Validation</t>
  </si>
  <si>
    <t>Day 6 - Macros and Visual Basic</t>
  </si>
  <si>
    <t>Time(Min)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</si>
</sst>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3" fillId="0" borderId="0" xfId="0" applyFont="1"/>
    <xf numFmtId="0" fontId="0" fillId="0" borderId="0" xfId="0" applyAlignment="1">
      <alignment vertical="center" wrapText="1"/>
    </xf>
    <xf numFmtId="0" fontId="4" fillId="0" borderId="0" xfId="3" applyAlignment="1">
      <alignment horizontal="center"/>
    </xf>
    <xf numFmtId="0" fontId="3" fillId="0" borderId="0" xfId="0" applyFont="1" applyAlignment="1">
      <alignment horizontal="left"/>
    </xf>
    <xf numFmtId="0" fontId="2" fillId="3" borderId="1" xfId="2" applyAlignment="1"/>
    <xf numFmtId="0" fontId="2" fillId="3" borderId="1" xfId="2"/>
    <xf numFmtId="0" fontId="1" fillId="2" borderId="1" xfId="1" applyBorder="1" applyAlignment="1"/>
    <xf numFmtId="0" fontId="1" fillId="2" borderId="1" xfId="1" applyBorder="1"/>
    <xf numFmtId="0" fontId="1" fillId="2" borderId="1" xfId="1" applyBorder="1" applyAlignment="1">
      <alignment horizontal="center"/>
    </xf>
    <xf numFmtId="0" fontId="2" fillId="3" borderId="1" xfId="2" applyAlignment="1">
      <alignment horizontal="center"/>
    </xf>
    <xf numFmtId="0" fontId="1" fillId="2" borderId="1" xfId="1" applyBorder="1" applyAlignment="1">
      <alignment horizontal="center" vertical="center"/>
    </xf>
  </cellXfs>
  <cellStyles count="4">
    <cellStyle name="Good" xfId="1" builtinId="26"/>
    <cellStyle name="Hyperlink" xfId="3" builtinId="8"/>
    <cellStyle name="Normal" xfId="0" builtinId="0"/>
    <cellStyle name="Output" xfId="2" builtinId="21"/>
  </cellStyles>
  <dxfs count="7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1" defaultTableStyle="TableStyleMedium2" defaultPivotStyle="PivotStyleLight16">
    <tableStyle name="Table Style 1" pivot="0" count="0" xr9:uid="{69B8BC0F-7F12-41A2-BB6D-B11A864C95D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ACAE2E0-AD6F-404B-AB13-ABCF95482820}" name="Table7" displayName="Table7" ref="A1:D22" totalsRowShown="0">
  <autoFilter ref="A1:D22" xr:uid="{4ACAE2E0-AD6F-404B-AB13-ABCF95482820}"/>
  <tableColumns count="4">
    <tableColumn id="1" xr3:uid="{624EB8B7-5ED4-4484-84C7-D6F38EEB628A}" name="Sr.No"/>
    <tableColumn id="2" xr3:uid="{AA9CCEAA-8DCD-4B6B-A270-EAB2961AE247}" name="List"/>
    <tableColumn id="3" xr3:uid="{9F9EFCC8-9D89-4CEF-89C1-A26D18E8A31D}" name="Time"/>
    <tableColumn id="4" xr3:uid="{898BEF35-6707-4EB1-8098-8B12381A455F}" name="Status"/>
  </tableColumns>
  <tableStyleInfo name="TableStyleMedium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53AF3F3-C397-4913-8A61-1E2FD86B37D1}" name="Table8" displayName="Table8" ref="A1:D14" totalsRowShown="0">
  <autoFilter ref="A1:D14" xr:uid="{553AF3F3-C397-4913-8A61-1E2FD86B37D1}"/>
  <tableColumns count="4">
    <tableColumn id="1" xr3:uid="{762E1814-80CD-43E9-AA42-97B7C36D228F}" name="Sr.No"/>
    <tableColumn id="2" xr3:uid="{B1087ED8-5ECC-4427-99C1-B9CB8A6BE67A}" name="List"/>
    <tableColumn id="3" xr3:uid="{C435F588-46C3-48F8-9795-E2746C556511}" name="Time" dataDxfId="6"/>
    <tableColumn id="4" xr3:uid="{6B5B3BBD-9AA4-401B-B5DF-7E8D8D025534}" name="Status"/>
  </tableColumns>
  <tableStyleInfo name="TableStyleMedium1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921C7563-7E62-447E-A4CD-4EB2296637DA}" name="Table9" displayName="Table9" ref="A1:D7" totalsRowShown="0">
  <autoFilter ref="A1:D7" xr:uid="{921C7563-7E62-447E-A4CD-4EB2296637DA}"/>
  <tableColumns count="4">
    <tableColumn id="1" xr3:uid="{191B79E4-9E23-4533-AF16-2752B8456396}" name="Sr.No"/>
    <tableColumn id="2" xr3:uid="{4A2FDB65-11F1-4BA1-BCAF-8231E948F9A8}" name="List"/>
    <tableColumn id="3" xr3:uid="{77588655-3428-4A2B-B09F-3A63EDDC049F}" name="Time" dataDxfId="5"/>
    <tableColumn id="4" xr3:uid="{E90F380C-7927-46B5-AB2E-95FC703DC3E2}" name="Status"/>
  </tableColumns>
  <tableStyleInfo name="TableStyleMedium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7C07F5F4-525D-4AF9-B821-E354D3443670}" name="Table10" displayName="Table10" ref="A1:D22" totalsRowShown="0">
  <autoFilter ref="A1:D22" xr:uid="{7C07F5F4-525D-4AF9-B821-E354D3443670}"/>
  <tableColumns count="4">
    <tableColumn id="1" xr3:uid="{7126EC76-EE5B-4A67-B0FE-566882B74C72}" name="Sr.No"/>
    <tableColumn id="2" xr3:uid="{D43FB26F-598D-4C21-B68B-9305BD281CB6}" name="List"/>
    <tableColumn id="3" xr3:uid="{E4892299-9D07-4FA8-B19A-A165A3204399}" name="Time"/>
    <tableColumn id="4" xr3:uid="{F1E2A1AA-7348-4914-8A02-090692EBEC5D}" name="Status"/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3C069474-B549-43BD-9F17-3C74F768496F}" name="Table11" displayName="Table11" ref="A1:D7" totalsRowShown="0">
  <autoFilter ref="A1:D7" xr:uid="{3C069474-B549-43BD-9F17-3C74F768496F}"/>
  <tableColumns count="4">
    <tableColumn id="1" xr3:uid="{D597F116-D5A3-461C-9574-3FF9FA53B85E}" name="Sr.No"/>
    <tableColumn id="2" xr3:uid="{F7948A71-DEA0-44FF-8812-559AB752F375}" name="List"/>
    <tableColumn id="3" xr3:uid="{82AB5A56-C9EB-425A-B223-7645E2DF7D42}" name="Time" dataDxfId="4"/>
    <tableColumn id="4" xr3:uid="{52AE1F2D-4046-4387-AD6F-0EA90E1AEB49}" name="Status"/>
  </tableColumns>
  <tableStyleInfo name="TableStyleLight1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26E60CC0-5B91-4724-9762-A5CFC4B45321}" name="Table12" displayName="Table12" ref="A1:D14" totalsRowShown="0">
  <autoFilter ref="A1:D14" xr:uid="{26E60CC0-5B91-4724-9762-A5CFC4B45321}"/>
  <tableColumns count="4">
    <tableColumn id="1" xr3:uid="{72DE2C38-0BDE-47C7-9A42-1D5621769379}" name="Sr.No"/>
    <tableColumn id="2" xr3:uid="{6A2A7E08-34B4-496D-AF59-876A89F7DD79}" name="List"/>
    <tableColumn id="3" xr3:uid="{11377D33-F173-4CD8-B52D-DF4559AC8FD3}" name="Time"/>
    <tableColumn id="4" xr3:uid="{6D6EF92A-2CAB-47E7-8830-D2EC343D6F49}" name="Status"/>
  </tableColumns>
  <tableStyleInfo name="TableStyleLight14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1F52D975-9C6D-4E5E-A76F-7CA370052091}" name="Table13" displayName="Table13" ref="A1:D8" totalsRowShown="0">
  <autoFilter ref="A1:D8" xr:uid="{1F52D975-9C6D-4E5E-A76F-7CA370052091}"/>
  <tableColumns count="4">
    <tableColumn id="1" xr3:uid="{9EA5A31E-93E5-4BC5-8DD2-748EF13E24B6}" name="Sr.No"/>
    <tableColumn id="2" xr3:uid="{CD646F49-5CB0-40D5-BF5A-C372ACF1E8A5}" name="List"/>
    <tableColumn id="3" xr3:uid="{9E9D83B8-50B0-4C47-8168-3F9F0052BCE5}" name="Time" dataDxfId="3"/>
    <tableColumn id="4" xr3:uid="{C4599473-F62C-4932-AFE8-43C9A40ED0EA}" name="Status"/>
  </tableColumns>
  <tableStyleInfo name="TableStyleDark5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F98D010C-C77E-4F7A-B5CB-FD12EC1907CF}" name="Table14" displayName="Table14" ref="A1:D9" totalsRowShown="0">
  <autoFilter ref="A1:D9" xr:uid="{F98D010C-C77E-4F7A-B5CB-FD12EC1907CF}"/>
  <tableColumns count="4">
    <tableColumn id="1" xr3:uid="{3D44046D-0639-41C8-A70E-232769DCC274}" name="Sr.No"/>
    <tableColumn id="2" xr3:uid="{50C92E6A-2033-49C0-8C83-5D62DA0E29BA}" name="List"/>
    <tableColumn id="3" xr3:uid="{4AC1195F-FF15-4F6B-AD16-B1C19F4ECC75}" name="Time" dataDxfId="2"/>
    <tableColumn id="4" xr3:uid="{E694CAB0-B479-40D9-B6BB-6A317BFA8885}" name="Status"/>
  </tableColumns>
  <tableStyleInfo name="TableStyleDark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B394120F-981B-4567-888D-9A29A7EF3EC7}" name="Table15" displayName="Table15" ref="A1:D8" totalsRowShown="0">
  <autoFilter ref="A1:D8" xr:uid="{B394120F-981B-4567-888D-9A29A7EF3EC7}"/>
  <tableColumns count="4">
    <tableColumn id="1" xr3:uid="{B11975BC-47AB-4A4E-80BA-50A471969F7D}" name="Sr.No"/>
    <tableColumn id="2" xr3:uid="{35B5BD7D-DA70-4E54-B4FD-4AC79D9D2D6D}" name="List"/>
    <tableColumn id="3" xr3:uid="{641ABEE5-669C-4F13-BB82-825D6369D8B7}" name="Time" dataDxfId="1"/>
    <tableColumn id="4" xr3:uid="{9D938D6C-F6EB-4647-AB79-D8080DC26DD9}" name="Status"/>
  </tableColumns>
  <tableStyleInfo name="TableStyleDark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B56C27E6-3678-4397-85E5-D3316A5C8763}" name="Table16" displayName="Table16" ref="A1:D9" totalsRowShown="0">
  <autoFilter ref="A1:D9" xr:uid="{B56C27E6-3678-4397-85E5-D3316A5C8763}"/>
  <tableColumns count="4">
    <tableColumn id="1" xr3:uid="{9FB750DB-2620-4AFC-82A8-B89AF5A5F6F8}" name="Sr.No"/>
    <tableColumn id="2" xr3:uid="{93253351-7054-4687-B43A-83E1B1E2050F}" name="List"/>
    <tableColumn id="3" xr3:uid="{5657D83D-625D-4906-807C-251A78509A72}" name="Time" dataDxfId="0"/>
    <tableColumn id="4" xr3:uid="{2A133054-DBE7-4E77-B235-53D1436C83FF}" name="Status"/>
  </tableColumns>
  <tableStyleInfo name="TableStyleDark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C335A-6F97-447B-8E7F-2A620CBBCA9A}">
  <dimension ref="A1:O14"/>
  <sheetViews>
    <sheetView tabSelected="1" workbookViewId="0">
      <selection activeCell="A10" sqref="A10:B10"/>
    </sheetView>
  </sheetViews>
  <sheetFormatPr defaultRowHeight="14.4" x14ac:dyDescent="0.3"/>
  <cols>
    <col min="2" max="2" width="10.21875" bestFit="1" customWidth="1"/>
    <col min="4" max="4" width="9.21875" bestFit="1" customWidth="1"/>
    <col min="6" max="6" width="9.21875" bestFit="1" customWidth="1"/>
    <col min="8" max="8" width="9.21875" bestFit="1" customWidth="1"/>
    <col min="10" max="10" width="9.21875" bestFit="1" customWidth="1"/>
    <col min="12" max="12" width="9.21875" bestFit="1" customWidth="1"/>
    <col min="15" max="15" width="12" bestFit="1" customWidth="1"/>
  </cols>
  <sheetData>
    <row r="1" spans="1:15" x14ac:dyDescent="0.3">
      <c r="A1" s="11" t="s">
        <v>0</v>
      </c>
      <c r="B1" s="11"/>
      <c r="C1" s="9" t="s">
        <v>1</v>
      </c>
      <c r="D1" s="9"/>
      <c r="E1" s="9" t="s">
        <v>2</v>
      </c>
      <c r="F1" s="9"/>
      <c r="G1" s="9" t="s">
        <v>3</v>
      </c>
      <c r="H1" s="9"/>
      <c r="I1" s="9" t="s">
        <v>4</v>
      </c>
      <c r="J1" s="9"/>
      <c r="K1" s="9" t="s">
        <v>5</v>
      </c>
      <c r="L1" s="9"/>
      <c r="M1" s="9" t="s">
        <v>6</v>
      </c>
      <c r="N1" s="9"/>
      <c r="O1" s="7" t="s">
        <v>7</v>
      </c>
    </row>
    <row r="2" spans="1:15" x14ac:dyDescent="0.3">
      <c r="A2" s="11"/>
      <c r="B2" s="11"/>
      <c r="C2" s="8" t="s">
        <v>18</v>
      </c>
      <c r="D2" s="8" t="s">
        <v>115</v>
      </c>
      <c r="E2" s="8" t="s">
        <v>18</v>
      </c>
      <c r="F2" s="8" t="s">
        <v>115</v>
      </c>
      <c r="G2" s="8" t="s">
        <v>18</v>
      </c>
      <c r="H2" s="8" t="s">
        <v>115</v>
      </c>
      <c r="I2" s="8" t="s">
        <v>18</v>
      </c>
      <c r="J2" s="8" t="s">
        <v>115</v>
      </c>
      <c r="K2" s="8" t="s">
        <v>18</v>
      </c>
      <c r="L2" s="8" t="s">
        <v>115</v>
      </c>
      <c r="M2" s="8" t="s">
        <v>18</v>
      </c>
      <c r="N2" s="8" t="s">
        <v>115</v>
      </c>
      <c r="O2" s="8"/>
    </row>
    <row r="3" spans="1:15" x14ac:dyDescent="0.3">
      <c r="A3" s="10" t="s">
        <v>8</v>
      </c>
      <c r="B3" s="10"/>
      <c r="C3" s="6">
        <f>COUNTIF(Python!D2:D20,"Yet to Start")</f>
        <v>2</v>
      </c>
      <c r="D3" s="6">
        <f>SUMIF(Python!D2:D20,"Yet to Start",Python!C2:C20)</f>
        <v>129.68</v>
      </c>
      <c r="E3" s="6">
        <f>COUNTIF(Python!D2:D20,"In Progress")</f>
        <v>3</v>
      </c>
      <c r="F3" s="6">
        <f>SUMIF(Python!D2:D20,"In Progress",Python!C2:C20)</f>
        <v>284.36</v>
      </c>
      <c r="G3" s="6">
        <f>COUNTIF(Python!D2:D20,"On Hold")</f>
        <v>1</v>
      </c>
      <c r="H3" s="6">
        <f>SUMIF(Python!D2:D20,"On Hold",Python!C2:C20)</f>
        <v>79.45</v>
      </c>
      <c r="I3" s="6">
        <f>COUNTIF(Python!D2:D20,"Completed")</f>
        <v>11</v>
      </c>
      <c r="J3" s="6">
        <f>SUMIF(Python!D2:D20,"Completed",Python!C2:C20)</f>
        <v>788.49999999999989</v>
      </c>
      <c r="K3" s="6">
        <f>COUNTIF(Python!D2:D20,"Remaining")</f>
        <v>2</v>
      </c>
      <c r="L3" s="6">
        <f>SUMIF(Python!D2:D20,"Remaining",Python!C2:C20)</f>
        <v>172.57999999999998</v>
      </c>
      <c r="M3" s="6">
        <f>Python!A20</f>
        <v>19</v>
      </c>
      <c r="N3" s="6">
        <f>SUM(Python!C2:C20)</f>
        <v>1454.57</v>
      </c>
      <c r="O3" s="6">
        <f>(J3/N3)*100</f>
        <v>54.208460232233577</v>
      </c>
    </row>
    <row r="4" spans="1:15" x14ac:dyDescent="0.3">
      <c r="A4" s="10" t="s">
        <v>9</v>
      </c>
      <c r="B4" s="10"/>
      <c r="C4" s="6">
        <f>COUNTIF(Statistics!D2:D12,"Yet to Start")</f>
        <v>0</v>
      </c>
      <c r="D4" s="6">
        <f>SUMIF(Statistics!D2:D12,"Yet to Start",Statistics!C2:C12)</f>
        <v>0</v>
      </c>
      <c r="E4" s="6">
        <f>COUNTIF(Statistics!D2:D12,"In Progress")</f>
        <v>0</v>
      </c>
      <c r="F4" s="6">
        <f>SUMIF(Statistics!D2:D12,"In Progress",Statistics!C2:C12)</f>
        <v>0</v>
      </c>
      <c r="G4" s="6">
        <f>COUNTIF(Statistics!D2:D12,"On Hold")</f>
        <v>0</v>
      </c>
      <c r="H4" s="6">
        <f>SUMIF(Statistics!D2:D12,"On Hold",Statistics!C2:C12)</f>
        <v>0</v>
      </c>
      <c r="I4" s="6">
        <f>COUNTIF(Statistics!D2:D12,"Completed")</f>
        <v>11</v>
      </c>
      <c r="J4" s="6">
        <f>SUMIF(Statistics!D2:D12,"Completed",Statistics!C2:C12)</f>
        <v>841.06999999999994</v>
      </c>
      <c r="K4" s="6">
        <f>COUNTIF(Statistics!D2:D12,"Remaining")</f>
        <v>0</v>
      </c>
      <c r="L4" s="6">
        <f>SUMIF(Statistics!D2:D12,"Remaining",Statistics!C2:C12)</f>
        <v>0</v>
      </c>
      <c r="M4" s="6">
        <f>Statistics!A12</f>
        <v>11</v>
      </c>
      <c r="N4" s="6">
        <f>SUM(Statistics!C2:C12)</f>
        <v>841.06999999999994</v>
      </c>
      <c r="O4" s="6">
        <f t="shared" ref="O4:O12" si="0">(J4/N4)*100</f>
        <v>100</v>
      </c>
    </row>
    <row r="5" spans="1:15" x14ac:dyDescent="0.3">
      <c r="A5" s="10" t="s">
        <v>10</v>
      </c>
      <c r="B5" s="10"/>
      <c r="C5" s="6" cm="1">
        <f t="array" ref="C5">COUNTIF(SQL!D2:D5,Yet to Start)</f>
        <v>0</v>
      </c>
      <c r="D5" s="6">
        <f>SUMIF(SQL!D2:D5,"Yet to Start",SQL!C2:C5)</f>
        <v>0</v>
      </c>
      <c r="E5" s="6">
        <f>COUNTIF(SQL!D2:D5,"In Progress")</f>
        <v>0</v>
      </c>
      <c r="F5" s="6">
        <f>SUMIF(SQL!D2:D5,"In Progress",SQL!C2:C5)</f>
        <v>0</v>
      </c>
      <c r="G5" s="6">
        <f>COUNTIF(SQL!D2:D5,"On Hold")</f>
        <v>1</v>
      </c>
      <c r="H5" s="6">
        <f>SUMIF(SQL!D2:D5,"On Hold",SQL!C2:C5)</f>
        <v>54.53</v>
      </c>
      <c r="I5" s="6">
        <f>COUNTIF(SQL!D2:D5,"Completed")</f>
        <v>3</v>
      </c>
      <c r="J5" s="6">
        <f>SUMIF(SQL!D2:D5,"Completed",SQL!C2:C5)</f>
        <v>215.43</v>
      </c>
      <c r="K5" s="6">
        <f>COUNTIF(SQL!D2:D5,"Remaining")</f>
        <v>0</v>
      </c>
      <c r="L5" s="6">
        <f>SUMIF(SQL!D2:D5,"Remaining",SQL!C2:C5)</f>
        <v>0</v>
      </c>
      <c r="M5" s="6">
        <f>SQL!A5</f>
        <v>4</v>
      </c>
      <c r="N5" s="6">
        <f>SUM(SQL!C2:C5)</f>
        <v>269.96000000000004</v>
      </c>
      <c r="O5" s="6">
        <f t="shared" si="0"/>
        <v>79.8007112164765</v>
      </c>
    </row>
    <row r="6" spans="1:15" x14ac:dyDescent="0.3">
      <c r="A6" s="10" t="s">
        <v>11</v>
      </c>
      <c r="B6" s="10"/>
      <c r="C6" s="6">
        <f>COUNTIF('Machine Learning'!D2:D20,"Yet to start")</f>
        <v>1</v>
      </c>
      <c r="D6" s="6">
        <f>SUMIF('Machine Learning'!D2:D20,"Yet to Start",'Machine Learning'!C2:C20)</f>
        <v>78.349999999999994</v>
      </c>
      <c r="E6" s="6">
        <f>COUNTIF('Machine Learning'!D2:D20,"In Progress")</f>
        <v>1</v>
      </c>
      <c r="F6" s="6">
        <f>SUMIF('Machine Learning'!D2:D20,"In Progress",'Machine Learning'!C2:C20)</f>
        <v>74.540000000000006</v>
      </c>
      <c r="G6" s="6">
        <f>COUNTIF('Machine Learning'!D2:D20,"On Hold")</f>
        <v>0</v>
      </c>
      <c r="H6" s="6">
        <f>SUMIF('Machine Learning'!D2:D20,"On Hold",'Machine Learning'!C2:C20)</f>
        <v>0</v>
      </c>
      <c r="I6" s="6">
        <f>COUNTIF('Machine Learning'!D2:D20,"Completed")</f>
        <v>16</v>
      </c>
      <c r="J6" s="6">
        <f>SUMIF('Machine Learning'!D2:D20,"Completed",'Machine Learning'!C2:C20)</f>
        <v>1024.4299999999998</v>
      </c>
      <c r="K6" s="6">
        <f>COUNTIF('Machine Learning'!D2:D20,"Remaining")</f>
        <v>1</v>
      </c>
      <c r="L6" s="6">
        <f>SUMIF('Machine Learning'!D2:D20,"Remaining",'Machine Learning'!C2:C20)</f>
        <v>78.510000000000005</v>
      </c>
      <c r="M6" s="6">
        <f>'Machine Learning'!A20</f>
        <v>19</v>
      </c>
      <c r="N6" s="6">
        <f>SUM('Machine Learning'!C2:C20)</f>
        <v>1255.83</v>
      </c>
      <c r="O6" s="6">
        <f t="shared" si="0"/>
        <v>81.573939147814585</v>
      </c>
    </row>
    <row r="7" spans="1:15" x14ac:dyDescent="0.3">
      <c r="A7" s="10" t="s">
        <v>12</v>
      </c>
      <c r="B7" s="10"/>
      <c r="C7" s="6">
        <f>COUNTIF(Flask!D2:D5,"Yet to Start")</f>
        <v>0</v>
      </c>
      <c r="D7" s="6">
        <f>SUMIF(Flask!D2:D5,"Yet to Start",Flask!C2:C5)</f>
        <v>0</v>
      </c>
      <c r="E7" s="6">
        <f>COUNTIF(Flask!D2:D5,"In Progress")</f>
        <v>1</v>
      </c>
      <c r="F7" s="6">
        <f>SUMIF(Flask!D2:D5,"In Progress",Flask!C2:C5)</f>
        <v>69.53</v>
      </c>
      <c r="G7" s="6">
        <f>COUNTIF(Flask!D2:D5,"On Hold")</f>
        <v>0</v>
      </c>
      <c r="H7" s="6">
        <f>SUMIF(Flask!D2:D5,"On Hold",Flask!C2:C5)</f>
        <v>0</v>
      </c>
      <c r="I7" s="6">
        <f>COUNTIF(Flask!D2:D5,"Completed")</f>
        <v>3</v>
      </c>
      <c r="J7" s="6">
        <f>SUMIF(Flask!D2:D5,"Completed",Flask!C2:C5)</f>
        <v>262.43</v>
      </c>
      <c r="K7" s="6">
        <f>COUNTIF(Flask!D2:D5,"Remaining")</f>
        <v>0</v>
      </c>
      <c r="L7" s="6">
        <f>SUMIF(Flask!D2:D5,"Remaining",Flask!C2:C5)</f>
        <v>0</v>
      </c>
      <c r="M7" s="6">
        <f>Flask!A5</f>
        <v>4</v>
      </c>
      <c r="N7" s="6">
        <f>SUM(Flask!C2:C5)</f>
        <v>331.96000000000004</v>
      </c>
      <c r="O7" s="6">
        <f t="shared" si="0"/>
        <v>79.054705386191102</v>
      </c>
    </row>
    <row r="8" spans="1:15" x14ac:dyDescent="0.3">
      <c r="A8" s="10" t="s">
        <v>13</v>
      </c>
      <c r="B8" s="10"/>
      <c r="C8" s="6">
        <f>COUNTIF('Deep Learning'!D2:D12,"Yet to Start")</f>
        <v>1</v>
      </c>
      <c r="D8" s="6">
        <f>SUMIF('Deep Learning'!D2:D12,"Yet to Start",'Deep Learning'!C2:C12)</f>
        <v>62.38</v>
      </c>
      <c r="E8" s="6">
        <f>COUNTIF('Deep Learning'!D2:D12,"In Progress")</f>
        <v>0</v>
      </c>
      <c r="F8" s="6">
        <f>SUMIF('Deep Learning'!D2:D12,"In Progress",'Deep Learning'!C2:C12)</f>
        <v>0</v>
      </c>
      <c r="G8" s="6">
        <f>COUNTIF('Deep Learning'!D2:D12,"On Hold")</f>
        <v>0</v>
      </c>
      <c r="H8" s="6">
        <f>SUMIF('Deep Learning'!D2:D12,"On Hold",'Deep Learning'!C2:C12)</f>
        <v>0</v>
      </c>
      <c r="I8" s="6">
        <f>COUNTIF('Deep Learning'!D2:D12,"Completed")</f>
        <v>10</v>
      </c>
      <c r="J8" s="6">
        <f>SUMIF('Deep Learning'!D2:D12,"Completed",'Deep Learning'!C2:C12)</f>
        <v>589.73</v>
      </c>
      <c r="K8" s="6">
        <f>COUNTIF('Deep Learning'!D2:D12,"Remaining")</f>
        <v>0</v>
      </c>
      <c r="L8" s="6">
        <f>SUMIF('Deep Learning'!D2:D12,"Remaining",'Deep Learning'!C2:C12)</f>
        <v>0</v>
      </c>
      <c r="M8" s="6">
        <f>'Deep Learning'!A12</f>
        <v>11</v>
      </c>
      <c r="N8" s="6">
        <f>SUM('Deep Learning'!C2:C12)</f>
        <v>652.11</v>
      </c>
      <c r="O8" s="6">
        <f t="shared" si="0"/>
        <v>90.434129211329378</v>
      </c>
    </row>
    <row r="9" spans="1:15" x14ac:dyDescent="0.3">
      <c r="A9" s="10" t="s">
        <v>14</v>
      </c>
      <c r="B9" s="10"/>
      <c r="C9" s="6">
        <f>COUNTIF(NLP!D2:D6,"Yet to Start")</f>
        <v>0</v>
      </c>
      <c r="D9" s="6">
        <f>SUMIF(NLP!D2:D6,"Yet to Start",NLP!C2:C6)</f>
        <v>0</v>
      </c>
      <c r="E9" s="6">
        <f>COUNTIF(NLP!D2:D6,"In Progress")</f>
        <v>0</v>
      </c>
      <c r="F9" s="6">
        <f>SUMIF(NLP!D2:D6,"In Progress",NLP!C2:C6)</f>
        <v>0</v>
      </c>
      <c r="G9" s="6">
        <f>COUNTIF(NLP!D2:D6,"On Hold")</f>
        <v>0</v>
      </c>
      <c r="H9" s="6">
        <f>SUMIF(NLP!D2:D6,"On Hold",NLP!C2:C6)</f>
        <v>0</v>
      </c>
      <c r="I9" s="6">
        <f>COUNTIF(NLP!D2:D6,"Completed")</f>
        <v>5</v>
      </c>
      <c r="J9" s="6">
        <f>SUMIF(NLP!D2:D6,"Completed",NLP!C2:C6)</f>
        <v>423.06</v>
      </c>
      <c r="K9" s="6">
        <f>COUNTIF(NLP!D2:D6,"Remaining")</f>
        <v>0</v>
      </c>
      <c r="L9" s="6">
        <f>SUMIF(NLP!D2:D6,"Remaining",NLP!C2:C6)</f>
        <v>0</v>
      </c>
      <c r="M9" s="6">
        <f>NLP!A6</f>
        <v>5</v>
      </c>
      <c r="N9" s="6">
        <f>SUM(NLP!C2:C6)</f>
        <v>423.06</v>
      </c>
      <c r="O9" s="6">
        <f t="shared" si="0"/>
        <v>100</v>
      </c>
    </row>
    <row r="10" spans="1:15" x14ac:dyDescent="0.3">
      <c r="A10" s="10" t="s">
        <v>15</v>
      </c>
      <c r="B10" s="10"/>
      <c r="C10" s="6">
        <f>COUNTIF('AWS-Sagemaker'!D2:D7,"Yet to Start")</f>
        <v>0</v>
      </c>
      <c r="D10" s="6">
        <f>SUMIF('AWS-Sagemaker'!D2:D7,"Yet to Start",'AWS-Sagemaker'!C2:C7)</f>
        <v>0</v>
      </c>
      <c r="E10" s="6">
        <f>COUNTIF('AWS-Sagemaker'!D2:D7,"In Progress")</f>
        <v>0</v>
      </c>
      <c r="F10" s="6">
        <f>SUMIF('AWS-Sagemaker'!D2:D7,"In Progress",'AWS-Sagemaker'!C2:C7)</f>
        <v>0</v>
      </c>
      <c r="G10" s="6">
        <f>COUNTIF('AWS-Sagemaker'!D2:D7,"On Hold")</f>
        <v>0</v>
      </c>
      <c r="H10" s="6">
        <f>SUMIF('AWS-Sagemaker'!D2:D7,"On Hold",'AWS-Sagemaker'!C2:C7)</f>
        <v>0</v>
      </c>
      <c r="I10" s="6">
        <f>COUNTIF('AWS-Sagemaker'!D2:D7,"Completed")</f>
        <v>5</v>
      </c>
      <c r="J10" s="6">
        <f>SUMIF('AWS-Sagemaker'!D2:D7,"Completed",'AWS-Sagemaker'!C2:C7)</f>
        <v>423.06</v>
      </c>
      <c r="K10" s="6">
        <f>COUNTIF('AWS-Sagemaker'!D2:D7,"Remaining")</f>
        <v>1</v>
      </c>
      <c r="L10" s="6">
        <f>SUMIF('AWS-Sagemaker'!D2:D7,"Remaining",'AWS-Sagemaker'!C2:C7)</f>
        <v>100.45</v>
      </c>
      <c r="M10" s="6">
        <f>'AWS-Sagemaker'!A7</f>
        <v>6</v>
      </c>
      <c r="N10" s="6">
        <f>SUM('AWS-Sagemaker'!C2:C7)</f>
        <v>523.51</v>
      </c>
      <c r="O10" s="6">
        <f t="shared" si="0"/>
        <v>80.812209890928543</v>
      </c>
    </row>
    <row r="11" spans="1:15" x14ac:dyDescent="0.3">
      <c r="A11" s="10" t="s">
        <v>16</v>
      </c>
      <c r="B11" s="10"/>
      <c r="C11" s="6">
        <f>COUNTIF('Power BI'!D2:D6,"Yet to Start")</f>
        <v>0</v>
      </c>
      <c r="D11" s="6">
        <f>SUMIF('Power BI'!D2:D6,"Yet to Start",'Power BI'!C2:C6)</f>
        <v>0</v>
      </c>
      <c r="E11" s="6">
        <f>COUNTIF('Power BI'!D2:D6,"In Progress")</f>
        <v>0</v>
      </c>
      <c r="F11" s="6">
        <f>SUMIF('Power BI'!D2:D6,"In Progress",'Power BI'!C2:C6)</f>
        <v>0</v>
      </c>
      <c r="G11" s="6">
        <f>COUNTIF('Power BI'!D2:D6,"On Hold")</f>
        <v>0</v>
      </c>
      <c r="H11" s="6">
        <f>SUMIF('Power BI'!D2:D6,"On Hold",'Power BI'!C2:C6)</f>
        <v>0</v>
      </c>
      <c r="I11" s="6">
        <f>COUNTIF('Power BI'!D2:D6,"Completed")</f>
        <v>5</v>
      </c>
      <c r="J11" s="6">
        <f>SUMIF('Power BI'!D2:D6,"Completed",'Power BI'!C2:C6)</f>
        <v>423.06</v>
      </c>
      <c r="K11" s="6">
        <f>COUNTIF('Power BI'!D2:D6,"Remaining")</f>
        <v>0</v>
      </c>
      <c r="L11" s="6">
        <f>SUMIF('Power BI'!D2:D6,"Remaining",'Power BI'!C2:C6)</f>
        <v>0</v>
      </c>
      <c r="M11" s="6">
        <f>'Power BI'!A6</f>
        <v>5</v>
      </c>
      <c r="N11" s="6">
        <f>SUM('Power BI'!C2:C6)</f>
        <v>423.06</v>
      </c>
      <c r="O11" s="6">
        <f t="shared" si="0"/>
        <v>100</v>
      </c>
    </row>
    <row r="12" spans="1:15" x14ac:dyDescent="0.3">
      <c r="A12" s="10" t="s">
        <v>17</v>
      </c>
      <c r="B12" s="10"/>
      <c r="C12" s="6">
        <f>COUNTIF('Advanced Excel'!D2:D7,"Yet to Start")</f>
        <v>0</v>
      </c>
      <c r="D12" s="6">
        <f>SUMIF('Advanced Excel'!D2:D7,"Yet to Start",'Advanced Excel'!C2:C7)</f>
        <v>0</v>
      </c>
      <c r="E12" s="6">
        <f>COUNTIF('Advanced Excel'!D2:D7,"In Progress")</f>
        <v>1</v>
      </c>
      <c r="F12" s="6">
        <f>SUMIF('Advanced Excel'!D2:D7,"In Progress",'Advanced Excel'!C2:C7)</f>
        <v>87.89</v>
      </c>
      <c r="G12" s="6">
        <f>COUNTIF('Advanced Excel'!D2:D7,"On Hold")</f>
        <v>0</v>
      </c>
      <c r="H12" s="6">
        <f>SUMIF('Advanced Excel'!D2:D7,"On Hold",'Advanced Excel'!C2:C7)</f>
        <v>0</v>
      </c>
      <c r="I12" s="6">
        <f>COUNTIF('Advanced Excel'!D2:D7,"Completed")</f>
        <v>5</v>
      </c>
      <c r="J12" s="6">
        <f>SUMIF('Advanced Excel'!D2:D7,"Completed",'Advanced Excel'!C2:C7)</f>
        <v>424.12</v>
      </c>
      <c r="K12" s="6">
        <f>COUNTIF('Advanced Excel'!D2:D7,"Remaining")</f>
        <v>0</v>
      </c>
      <c r="L12" s="6">
        <f>SUMIF('Advanced Excel'!D2:D7,"Remaining",'Advanced Excel'!C2:C7)</f>
        <v>0</v>
      </c>
      <c r="M12" s="6">
        <f>'Advanced Excel'!A7</f>
        <v>6</v>
      </c>
      <c r="N12" s="6">
        <f>SUM('Advanced Excel'!C2:C7)</f>
        <v>512.01</v>
      </c>
      <c r="O12" s="6">
        <f t="shared" si="0"/>
        <v>82.834319642194487</v>
      </c>
    </row>
    <row r="13" spans="1:15" x14ac:dyDescent="0.3">
      <c r="A13" s="5"/>
      <c r="B13" s="5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</row>
    <row r="14" spans="1:15" x14ac:dyDescent="0.3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 t="s">
        <v>6</v>
      </c>
      <c r="M14" s="6">
        <f>SUM(M3:M12)</f>
        <v>90</v>
      </c>
      <c r="N14" s="6">
        <f>SUM(N3:N12)</f>
        <v>6687.14</v>
      </c>
      <c r="O14" s="6">
        <f>(SUM(O3:O12)/1000)*100</f>
        <v>84.871847472716823</v>
      </c>
    </row>
  </sheetData>
  <mergeCells count="17">
    <mergeCell ref="A12:B12"/>
    <mergeCell ref="A1:B2"/>
    <mergeCell ref="A3:B3"/>
    <mergeCell ref="A4:B4"/>
    <mergeCell ref="A5:B5"/>
    <mergeCell ref="A6:B6"/>
    <mergeCell ref="A7:B7"/>
    <mergeCell ref="A8:B8"/>
    <mergeCell ref="K1:L1"/>
    <mergeCell ref="M1:N1"/>
    <mergeCell ref="A9:B9"/>
    <mergeCell ref="A10:B10"/>
    <mergeCell ref="A11:B11"/>
    <mergeCell ref="C1:D1"/>
    <mergeCell ref="E1:F1"/>
    <mergeCell ref="G1:H1"/>
    <mergeCell ref="I1:J1"/>
  </mergeCells>
  <conditionalFormatting sqref="O3:O12 O14">
    <cfRule type="dataBar" priority="1">
      <dataBar>
        <cfvo type="num" val="0"/>
        <cfvo type="num" val="100"/>
        <color rgb="FF638EC6"/>
      </dataBar>
      <extLst>
        <ext xmlns:x14="http://schemas.microsoft.com/office/spreadsheetml/2009/9/main" uri="{B025F937-C7B1-47D3-B67F-A62EFF666E3E}">
          <x14:id>{E844497C-754E-4424-9507-0A94231EEF5C}</x14:id>
        </ext>
      </extLst>
    </cfRule>
  </conditionalFormatting>
  <hyperlinks>
    <hyperlink ref="A3:B3" location="Python!A1" display="Python" xr:uid="{6A436208-AFCC-4944-8E2A-B0A621FC1E87}"/>
    <hyperlink ref="A4:B4" location="Statistics!A1" display="Statistics" xr:uid="{2F5C30E5-76F0-4B7E-8AB6-B9ADDAF34A7B}"/>
    <hyperlink ref="A5:B5" location="SQL!A1" display="SQL" xr:uid="{763F9D5B-A66E-4C7A-A82C-54EE7CF82016}"/>
    <hyperlink ref="A6:B6" location="'Machine Learning'!A1" display="Machine Learning" xr:uid="{E9136F8A-2F64-40B0-BBB4-4AD15712FFE0}"/>
    <hyperlink ref="A7:B7" location="Flask!A1" display="Flask" xr:uid="{46770C49-CD5E-477E-AEA6-08BEFD597C8E}"/>
    <hyperlink ref="A8:B8" location="'Deep Learning'!A1" display="Deep Learning" xr:uid="{3B02140C-0C23-4D40-87BE-770CEB27FF4B}"/>
    <hyperlink ref="A9:B9" location="NLP!A1" display="NLP" xr:uid="{809F0903-5E03-40EA-9F19-2485D66374AC}"/>
    <hyperlink ref="A10:B10" location="'AWS-Sagemaker'!A1" display="AWS" xr:uid="{E8F2B9C5-59A6-4EBB-8DBF-4251BD4FC736}"/>
    <hyperlink ref="A11:B11" location="'Power BI'!A1" display="PowerBI" xr:uid="{BF2B4607-F772-41A8-AC01-E4208BAD4E60}"/>
    <hyperlink ref="A12:B12" location="'Advanced Excel'!A1" display="Advanced Excel" xr:uid="{8900B8F1-2ABC-4562-B043-605055FD64A7}"/>
  </hyperlinks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844497C-754E-4424-9507-0A94231EEF5C}">
            <x14:dataBar minLength="0" maxLength="100" gradient="0">
              <x14:cfvo type="num">
                <xm:f>0</xm:f>
              </x14:cfvo>
              <x14:cfvo type="num">
                <xm:f>100</xm:f>
              </x14:cfvo>
              <x14:negativeFillColor rgb="FFFF0000"/>
              <x14:axisColor rgb="FF000000"/>
            </x14:dataBar>
          </x14:cfRule>
          <xm:sqref>O3:O12 O14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9BBF7-FC9D-4E68-ACA4-F143FC684475}">
  <dimension ref="A1:D24"/>
  <sheetViews>
    <sheetView workbookViewId="0">
      <selection activeCell="C23" sqref="C23"/>
    </sheetView>
  </sheetViews>
  <sheetFormatPr defaultRowHeight="14.4" x14ac:dyDescent="0.3"/>
  <cols>
    <col min="2" max="2" width="35.5546875" bestFit="1" customWidth="1"/>
    <col min="3" max="3" width="8" bestFit="1" customWidth="1"/>
    <col min="4" max="4" width="10.21875" bestFit="1" customWidth="1"/>
  </cols>
  <sheetData>
    <row r="1" spans="1:4" x14ac:dyDescent="0.3">
      <c r="A1" t="s">
        <v>41</v>
      </c>
      <c r="B1" t="s">
        <v>40</v>
      </c>
      <c r="C1" t="s">
        <v>19</v>
      </c>
      <c r="D1" t="s">
        <v>39</v>
      </c>
    </row>
    <row r="2" spans="1:4" x14ac:dyDescent="0.3">
      <c r="A2">
        <v>1</v>
      </c>
      <c r="B2" t="s">
        <v>38</v>
      </c>
      <c r="C2">
        <v>41.24</v>
      </c>
      <c r="D2" t="s">
        <v>4</v>
      </c>
    </row>
    <row r="3" spans="1:4" x14ac:dyDescent="0.3">
      <c r="A3">
        <v>2</v>
      </c>
      <c r="B3" t="s">
        <v>37</v>
      </c>
      <c r="C3">
        <v>90.01</v>
      </c>
      <c r="D3" t="s">
        <v>4</v>
      </c>
    </row>
    <row r="4" spans="1:4" x14ac:dyDescent="0.3">
      <c r="A4">
        <v>3</v>
      </c>
      <c r="B4" t="s">
        <v>36</v>
      </c>
      <c r="C4">
        <v>45.29</v>
      </c>
      <c r="D4" t="s">
        <v>4</v>
      </c>
    </row>
    <row r="5" spans="1:4" x14ac:dyDescent="0.3">
      <c r="A5">
        <v>4</v>
      </c>
      <c r="B5" t="s">
        <v>35</v>
      </c>
      <c r="C5">
        <v>76.150000000000006</v>
      </c>
      <c r="D5" t="s">
        <v>1</v>
      </c>
    </row>
    <row r="6" spans="1:4" x14ac:dyDescent="0.3">
      <c r="A6">
        <v>5</v>
      </c>
      <c r="B6" t="s">
        <v>34</v>
      </c>
      <c r="C6">
        <v>88.55</v>
      </c>
      <c r="D6" t="s">
        <v>4</v>
      </c>
    </row>
    <row r="7" spans="1:4" x14ac:dyDescent="0.3">
      <c r="A7">
        <v>6</v>
      </c>
      <c r="B7" t="s">
        <v>33</v>
      </c>
      <c r="C7">
        <v>92.01</v>
      </c>
      <c r="D7" t="s">
        <v>4</v>
      </c>
    </row>
    <row r="8" spans="1:4" x14ac:dyDescent="0.3">
      <c r="A8">
        <v>7</v>
      </c>
      <c r="B8" t="s">
        <v>32</v>
      </c>
      <c r="C8">
        <v>46.27</v>
      </c>
      <c r="D8" t="s">
        <v>4</v>
      </c>
    </row>
    <row r="9" spans="1:4" x14ac:dyDescent="0.3">
      <c r="A9">
        <v>8</v>
      </c>
      <c r="B9" t="s">
        <v>31</v>
      </c>
      <c r="C9">
        <v>100.16</v>
      </c>
      <c r="D9" t="s">
        <v>4</v>
      </c>
    </row>
    <row r="10" spans="1:4" x14ac:dyDescent="0.3">
      <c r="A10">
        <v>9</v>
      </c>
      <c r="B10" t="s">
        <v>30</v>
      </c>
      <c r="C10">
        <v>79.45</v>
      </c>
      <c r="D10" t="s">
        <v>3</v>
      </c>
    </row>
    <row r="11" spans="1:4" x14ac:dyDescent="0.3">
      <c r="A11">
        <v>10</v>
      </c>
      <c r="B11" t="s">
        <v>29</v>
      </c>
      <c r="C11">
        <v>53.53</v>
      </c>
      <c r="D11" t="s">
        <v>1</v>
      </c>
    </row>
    <row r="12" spans="1:4" x14ac:dyDescent="0.3">
      <c r="A12">
        <v>11</v>
      </c>
      <c r="B12" t="s">
        <v>28</v>
      </c>
      <c r="C12">
        <v>58.41</v>
      </c>
      <c r="D12" t="s">
        <v>4</v>
      </c>
    </row>
    <row r="13" spans="1:4" x14ac:dyDescent="0.3">
      <c r="A13">
        <v>12</v>
      </c>
      <c r="B13" t="s">
        <v>27</v>
      </c>
      <c r="C13">
        <v>44</v>
      </c>
      <c r="D13" t="s">
        <v>4</v>
      </c>
    </row>
    <row r="14" spans="1:4" x14ac:dyDescent="0.3">
      <c r="A14">
        <v>13</v>
      </c>
      <c r="B14" t="s">
        <v>26</v>
      </c>
      <c r="C14">
        <v>74.459999999999994</v>
      </c>
      <c r="D14" t="s">
        <v>2</v>
      </c>
    </row>
    <row r="15" spans="1:4" x14ac:dyDescent="0.3">
      <c r="A15">
        <v>14</v>
      </c>
      <c r="B15" t="s">
        <v>25</v>
      </c>
      <c r="C15">
        <v>82.03</v>
      </c>
      <c r="D15" t="s">
        <v>4</v>
      </c>
    </row>
    <row r="16" spans="1:4" x14ac:dyDescent="0.3">
      <c r="A16">
        <v>15</v>
      </c>
      <c r="B16" t="s">
        <v>24</v>
      </c>
      <c r="C16">
        <v>135.36000000000001</v>
      </c>
      <c r="D16" t="s">
        <v>2</v>
      </c>
    </row>
    <row r="17" spans="1:4" x14ac:dyDescent="0.3">
      <c r="A17">
        <v>16</v>
      </c>
      <c r="B17" t="s">
        <v>23</v>
      </c>
      <c r="C17">
        <v>81.510000000000005</v>
      </c>
      <c r="D17" t="s">
        <v>5</v>
      </c>
    </row>
    <row r="18" spans="1:4" x14ac:dyDescent="0.3">
      <c r="A18">
        <v>17</v>
      </c>
      <c r="B18" t="s">
        <v>22</v>
      </c>
      <c r="C18">
        <v>74.540000000000006</v>
      </c>
      <c r="D18" t="s">
        <v>2</v>
      </c>
    </row>
    <row r="19" spans="1:4" x14ac:dyDescent="0.3">
      <c r="A19">
        <v>18</v>
      </c>
      <c r="B19" t="s">
        <v>21</v>
      </c>
      <c r="C19">
        <v>91.07</v>
      </c>
      <c r="D19" t="s">
        <v>5</v>
      </c>
    </row>
    <row r="20" spans="1:4" x14ac:dyDescent="0.3">
      <c r="A20">
        <v>19</v>
      </c>
      <c r="B20" t="s">
        <v>20</v>
      </c>
      <c r="C20">
        <v>100.53</v>
      </c>
      <c r="D20" t="s">
        <v>4</v>
      </c>
    </row>
    <row r="22" spans="1:4" x14ac:dyDescent="0.3">
      <c r="B22" s="1" t="s">
        <v>6</v>
      </c>
      <c r="C22">
        <f>SUM(C2:C20)</f>
        <v>1454.57</v>
      </c>
      <c r="D22">
        <f>SUMIF(D2:D20,"Completed",C2:C20)</f>
        <v>788.49999999999989</v>
      </c>
    </row>
    <row r="24" spans="1:4" x14ac:dyDescent="0.3">
      <c r="B24" s="3" t="s">
        <v>53</v>
      </c>
    </row>
  </sheetData>
  <hyperlinks>
    <hyperlink ref="B24" location="Progress_Tracker!A1" display="Back to Home" xr:uid="{279AE946-C253-4BE6-A5D2-B8F78456D8D3}"/>
  </hyperlink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51218FC-ED3C-4E60-A160-5B907202D22B}">
          <x14:formula1>
            <xm:f>'Data Required'!$B$3:$B$7</xm:f>
          </x14:formula1>
          <xm:sqref>D2:D20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6993C-0063-4AAC-8CCD-4153B8496F57}">
  <dimension ref="A1:D16"/>
  <sheetViews>
    <sheetView workbookViewId="0">
      <selection activeCell="D12" sqref="D12"/>
    </sheetView>
  </sheetViews>
  <sheetFormatPr defaultRowHeight="14.4" x14ac:dyDescent="0.3"/>
  <cols>
    <col min="2" max="2" width="25.21875" bestFit="1" customWidth="1"/>
  </cols>
  <sheetData>
    <row r="1" spans="1:4" x14ac:dyDescent="0.3">
      <c r="A1" t="s">
        <v>41</v>
      </c>
      <c r="B1" t="s">
        <v>40</v>
      </c>
      <c r="C1" t="s">
        <v>19</v>
      </c>
      <c r="D1" t="s">
        <v>39</v>
      </c>
    </row>
    <row r="2" spans="1:4" x14ac:dyDescent="0.3">
      <c r="A2">
        <v>1</v>
      </c>
      <c r="B2" t="s">
        <v>42</v>
      </c>
      <c r="C2" s="2">
        <v>60.27</v>
      </c>
      <c r="D2" t="s">
        <v>4</v>
      </c>
    </row>
    <row r="3" spans="1:4" x14ac:dyDescent="0.3">
      <c r="A3">
        <v>2</v>
      </c>
      <c r="B3" t="s">
        <v>43</v>
      </c>
      <c r="C3" s="2">
        <v>81.709999999999994</v>
      </c>
      <c r="D3" t="s">
        <v>4</v>
      </c>
    </row>
    <row r="4" spans="1:4" x14ac:dyDescent="0.3">
      <c r="A4">
        <v>3</v>
      </c>
      <c r="B4" t="s">
        <v>44</v>
      </c>
      <c r="C4" s="2">
        <v>70.45</v>
      </c>
      <c r="D4" t="s">
        <v>4</v>
      </c>
    </row>
    <row r="5" spans="1:4" x14ac:dyDescent="0.3">
      <c r="A5">
        <v>4</v>
      </c>
      <c r="B5" t="s">
        <v>45</v>
      </c>
      <c r="C5" s="2">
        <v>96.07</v>
      </c>
      <c r="D5" t="s">
        <v>4</v>
      </c>
    </row>
    <row r="6" spans="1:4" x14ac:dyDescent="0.3">
      <c r="A6">
        <v>5</v>
      </c>
      <c r="B6" t="s">
        <v>46</v>
      </c>
      <c r="C6" s="2">
        <v>84.32</v>
      </c>
      <c r="D6" t="s">
        <v>4</v>
      </c>
    </row>
    <row r="7" spans="1:4" x14ac:dyDescent="0.3">
      <c r="A7">
        <v>6</v>
      </c>
      <c r="B7" t="s">
        <v>47</v>
      </c>
      <c r="C7" s="2">
        <v>74.64</v>
      </c>
      <c r="D7" t="s">
        <v>4</v>
      </c>
    </row>
    <row r="8" spans="1:4" x14ac:dyDescent="0.3">
      <c r="A8">
        <v>7</v>
      </c>
      <c r="B8" t="s">
        <v>48</v>
      </c>
      <c r="C8" s="2">
        <v>71.41</v>
      </c>
      <c r="D8" t="s">
        <v>4</v>
      </c>
    </row>
    <row r="9" spans="1:4" x14ac:dyDescent="0.3">
      <c r="A9">
        <v>8</v>
      </c>
      <c r="B9" t="s">
        <v>49</v>
      </c>
      <c r="C9" s="2">
        <v>86.09</v>
      </c>
      <c r="D9" t="s">
        <v>4</v>
      </c>
    </row>
    <row r="10" spans="1:4" x14ac:dyDescent="0.3">
      <c r="A10">
        <v>9</v>
      </c>
      <c r="B10" t="s">
        <v>50</v>
      </c>
      <c r="C10" s="2">
        <v>81</v>
      </c>
      <c r="D10" t="s">
        <v>4</v>
      </c>
    </row>
    <row r="11" spans="1:4" x14ac:dyDescent="0.3">
      <c r="A11">
        <v>10</v>
      </c>
      <c r="B11" t="s">
        <v>51</v>
      </c>
      <c r="C11" s="2">
        <v>88.07</v>
      </c>
      <c r="D11" t="s">
        <v>4</v>
      </c>
    </row>
    <row r="12" spans="1:4" x14ac:dyDescent="0.3">
      <c r="A12">
        <v>11</v>
      </c>
      <c r="B12" t="s">
        <v>52</v>
      </c>
      <c r="C12" s="2">
        <v>47.04</v>
      </c>
      <c r="D12" t="s">
        <v>4</v>
      </c>
    </row>
    <row r="14" spans="1:4" x14ac:dyDescent="0.3">
      <c r="B14" s="1" t="s">
        <v>6</v>
      </c>
      <c r="C14">
        <f>SUM(C2:C12)</f>
        <v>841.06999999999994</v>
      </c>
      <c r="D14">
        <f>SUMIF(D2:D12,"Completed",C2:C12)</f>
        <v>841.06999999999994</v>
      </c>
    </row>
    <row r="16" spans="1:4" x14ac:dyDescent="0.3">
      <c r="B16" s="3" t="s">
        <v>53</v>
      </c>
    </row>
  </sheetData>
  <hyperlinks>
    <hyperlink ref="B16" location="Progress_Tracker!A1" display="Back to Home" xr:uid="{7F2052C4-7C27-4BA0-8951-14E4FF4204A5}"/>
  </hyperlink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D07B700-3DBF-43B2-95FB-0B8E55322327}">
          <x14:formula1>
            <xm:f>'Data Required'!$B$3:$B$7</xm:f>
          </x14:formula1>
          <xm:sqref>D2:D12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7A109-992D-4434-A5C7-27956F2C4438}">
  <dimension ref="A1:D12"/>
  <sheetViews>
    <sheetView workbookViewId="0">
      <selection activeCell="D4" sqref="D4"/>
    </sheetView>
  </sheetViews>
  <sheetFormatPr defaultRowHeight="14.4" x14ac:dyDescent="0.3"/>
  <cols>
    <col min="2" max="2" width="34.109375" bestFit="1" customWidth="1"/>
  </cols>
  <sheetData>
    <row r="1" spans="1:4" x14ac:dyDescent="0.3">
      <c r="A1" t="s">
        <v>41</v>
      </c>
      <c r="B1" t="s">
        <v>40</v>
      </c>
      <c r="C1" t="s">
        <v>19</v>
      </c>
      <c r="D1" t="s">
        <v>39</v>
      </c>
    </row>
    <row r="2" spans="1:4" x14ac:dyDescent="0.3">
      <c r="A2">
        <v>1</v>
      </c>
      <c r="B2" t="s">
        <v>55</v>
      </c>
      <c r="C2" s="2">
        <v>68.48</v>
      </c>
      <c r="D2" t="s">
        <v>4</v>
      </c>
    </row>
    <row r="3" spans="1:4" x14ac:dyDescent="0.3">
      <c r="A3">
        <v>2</v>
      </c>
      <c r="B3" t="s">
        <v>54</v>
      </c>
      <c r="C3" s="2">
        <v>63.54</v>
      </c>
      <c r="D3" t="s">
        <v>4</v>
      </c>
    </row>
    <row r="4" spans="1:4" x14ac:dyDescent="0.3">
      <c r="A4">
        <v>3</v>
      </c>
      <c r="B4" t="s">
        <v>56</v>
      </c>
      <c r="C4" s="2">
        <v>54.53</v>
      </c>
      <c r="D4" t="s">
        <v>3</v>
      </c>
    </row>
    <row r="5" spans="1:4" x14ac:dyDescent="0.3">
      <c r="A5">
        <v>4</v>
      </c>
      <c r="B5" t="s">
        <v>57</v>
      </c>
      <c r="C5" s="2">
        <v>83.41</v>
      </c>
      <c r="D5" t="s">
        <v>4</v>
      </c>
    </row>
    <row r="6" spans="1:4" x14ac:dyDescent="0.3">
      <c r="C6" s="2"/>
    </row>
    <row r="7" spans="1:4" x14ac:dyDescent="0.3">
      <c r="B7" s="1" t="s">
        <v>6</v>
      </c>
      <c r="C7">
        <f>SUM(C2:C5)</f>
        <v>269.96000000000004</v>
      </c>
      <c r="D7">
        <f>SUMIF(D2:D5,"Completed",C2:C5)</f>
        <v>215.43</v>
      </c>
    </row>
    <row r="8" spans="1:4" x14ac:dyDescent="0.3">
      <c r="C8" s="2"/>
    </row>
    <row r="9" spans="1:4" x14ac:dyDescent="0.3">
      <c r="B9" s="3" t="s">
        <v>53</v>
      </c>
      <c r="C9" s="2"/>
    </row>
    <row r="10" spans="1:4" x14ac:dyDescent="0.3">
      <c r="C10" s="2"/>
    </row>
    <row r="11" spans="1:4" x14ac:dyDescent="0.3">
      <c r="C11" s="2"/>
    </row>
    <row r="12" spans="1:4" x14ac:dyDescent="0.3">
      <c r="C12" s="2"/>
    </row>
  </sheetData>
  <hyperlinks>
    <hyperlink ref="B9" location="Progress_Tracker!A1" display="Back to Home" xr:uid="{14B30DCC-513D-407A-9E6D-03A6800906B0}"/>
  </hyperlink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E40BB57-3C8B-46C6-A205-F229BAE7C59D}">
          <x14:formula1>
            <xm:f>'Data Required'!$B$3:$B$7</xm:f>
          </x14:formula1>
          <xm:sqref>D2:D5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A6141-94EF-46F3-8F07-B6EF7E973695}">
  <dimension ref="A1:D24"/>
  <sheetViews>
    <sheetView workbookViewId="0">
      <selection activeCell="D12" sqref="D12"/>
    </sheetView>
  </sheetViews>
  <sheetFormatPr defaultRowHeight="14.4" x14ac:dyDescent="0.3"/>
  <cols>
    <col min="2" max="2" width="36.44140625" bestFit="1" customWidth="1"/>
    <col min="4" max="4" width="10.21875" bestFit="1" customWidth="1"/>
  </cols>
  <sheetData>
    <row r="1" spans="1:4" x14ac:dyDescent="0.3">
      <c r="A1" t="s">
        <v>41</v>
      </c>
      <c r="B1" t="s">
        <v>40</v>
      </c>
      <c r="C1" t="s">
        <v>19</v>
      </c>
      <c r="D1" t="s">
        <v>39</v>
      </c>
    </row>
    <row r="2" spans="1:4" x14ac:dyDescent="0.3">
      <c r="A2">
        <v>1</v>
      </c>
      <c r="B2" t="s">
        <v>58</v>
      </c>
      <c r="C2">
        <v>68.02</v>
      </c>
      <c r="D2" t="s">
        <v>4</v>
      </c>
    </row>
    <row r="3" spans="1:4" x14ac:dyDescent="0.3">
      <c r="A3">
        <v>2</v>
      </c>
      <c r="B3" t="s">
        <v>59</v>
      </c>
      <c r="C3">
        <v>61.48</v>
      </c>
      <c r="D3" t="s">
        <v>4</v>
      </c>
    </row>
    <row r="4" spans="1:4" x14ac:dyDescent="0.3">
      <c r="A4">
        <v>3</v>
      </c>
      <c r="B4" t="s">
        <v>62</v>
      </c>
      <c r="C4">
        <v>47.33</v>
      </c>
      <c r="D4" t="s">
        <v>4</v>
      </c>
    </row>
    <row r="5" spans="1:4" x14ac:dyDescent="0.3">
      <c r="A5">
        <v>4</v>
      </c>
      <c r="B5" t="s">
        <v>60</v>
      </c>
      <c r="C5">
        <v>62.38</v>
      </c>
      <c r="D5" t="s">
        <v>4</v>
      </c>
    </row>
    <row r="6" spans="1:4" x14ac:dyDescent="0.3">
      <c r="A6">
        <v>5</v>
      </c>
      <c r="B6" t="s">
        <v>61</v>
      </c>
      <c r="C6">
        <v>58.31</v>
      </c>
      <c r="D6" t="s">
        <v>4</v>
      </c>
    </row>
    <row r="7" spans="1:4" x14ac:dyDescent="0.3">
      <c r="A7">
        <v>6</v>
      </c>
      <c r="B7" t="s">
        <v>63</v>
      </c>
      <c r="C7">
        <v>13.56</v>
      </c>
      <c r="D7" t="s">
        <v>4</v>
      </c>
    </row>
    <row r="8" spans="1:4" x14ac:dyDescent="0.3">
      <c r="A8">
        <v>7</v>
      </c>
      <c r="B8" t="s">
        <v>64</v>
      </c>
      <c r="C8">
        <v>66.349999999999994</v>
      </c>
      <c r="D8" t="s">
        <v>4</v>
      </c>
    </row>
    <row r="9" spans="1:4" x14ac:dyDescent="0.3">
      <c r="A9">
        <v>8</v>
      </c>
      <c r="B9" t="s">
        <v>65</v>
      </c>
      <c r="C9">
        <v>55.07</v>
      </c>
      <c r="D9" t="s">
        <v>4</v>
      </c>
    </row>
    <row r="10" spans="1:4" x14ac:dyDescent="0.3">
      <c r="A10">
        <v>9</v>
      </c>
      <c r="B10" t="s">
        <v>66</v>
      </c>
      <c r="C10">
        <v>46.54</v>
      </c>
      <c r="D10" t="s">
        <v>4</v>
      </c>
    </row>
    <row r="11" spans="1:4" x14ac:dyDescent="0.3">
      <c r="A11">
        <v>10</v>
      </c>
      <c r="B11" t="s">
        <v>67</v>
      </c>
      <c r="C11">
        <v>78.349999999999994</v>
      </c>
      <c r="D11" t="s">
        <v>1</v>
      </c>
    </row>
    <row r="12" spans="1:4" x14ac:dyDescent="0.3">
      <c r="A12">
        <v>11</v>
      </c>
      <c r="B12" t="s">
        <v>68</v>
      </c>
      <c r="C12">
        <v>79.010000000000005</v>
      </c>
      <c r="D12" t="s">
        <v>4</v>
      </c>
    </row>
    <row r="13" spans="1:4" x14ac:dyDescent="0.3">
      <c r="A13">
        <v>12</v>
      </c>
      <c r="B13" t="s">
        <v>69</v>
      </c>
      <c r="C13">
        <v>59.21</v>
      </c>
      <c r="D13" t="s">
        <v>4</v>
      </c>
    </row>
    <row r="14" spans="1:4" x14ac:dyDescent="0.3">
      <c r="A14">
        <v>13</v>
      </c>
      <c r="B14" t="s">
        <v>70</v>
      </c>
      <c r="C14">
        <v>62.18</v>
      </c>
      <c r="D14" t="s">
        <v>4</v>
      </c>
    </row>
    <row r="15" spans="1:4" x14ac:dyDescent="0.3">
      <c r="A15">
        <v>14</v>
      </c>
      <c r="B15" t="s">
        <v>72</v>
      </c>
      <c r="C15">
        <v>82.03</v>
      </c>
      <c r="D15" t="s">
        <v>4</v>
      </c>
    </row>
    <row r="16" spans="1:4" x14ac:dyDescent="0.3">
      <c r="A16">
        <v>15</v>
      </c>
      <c r="B16" t="s">
        <v>71</v>
      </c>
      <c r="C16">
        <v>85.36</v>
      </c>
      <c r="D16" t="s">
        <v>4</v>
      </c>
    </row>
    <row r="17" spans="1:4" x14ac:dyDescent="0.3">
      <c r="A17">
        <v>16</v>
      </c>
      <c r="B17" t="s">
        <v>73</v>
      </c>
      <c r="C17">
        <v>78.510000000000005</v>
      </c>
      <c r="D17" t="s">
        <v>5</v>
      </c>
    </row>
    <row r="18" spans="1:4" x14ac:dyDescent="0.3">
      <c r="A18">
        <v>17</v>
      </c>
      <c r="B18" t="s">
        <v>75</v>
      </c>
      <c r="C18">
        <v>74.540000000000006</v>
      </c>
      <c r="D18" t="s">
        <v>2</v>
      </c>
    </row>
    <row r="19" spans="1:4" x14ac:dyDescent="0.3">
      <c r="A19">
        <v>18</v>
      </c>
      <c r="B19" t="s">
        <v>76</v>
      </c>
      <c r="C19">
        <v>67.069999999999993</v>
      </c>
      <c r="D19" t="s">
        <v>4</v>
      </c>
    </row>
    <row r="20" spans="1:4" x14ac:dyDescent="0.3">
      <c r="A20">
        <v>19</v>
      </c>
      <c r="B20" t="s">
        <v>74</v>
      </c>
      <c r="C20">
        <v>110.53</v>
      </c>
      <c r="D20" t="s">
        <v>4</v>
      </c>
    </row>
    <row r="22" spans="1:4" x14ac:dyDescent="0.3">
      <c r="B22" s="1" t="s">
        <v>6</v>
      </c>
      <c r="C22">
        <f>SUM(C2:C20)</f>
        <v>1255.83</v>
      </c>
      <c r="D22">
        <f>SUMIF(D2:D20,"Completed",C2:C20)</f>
        <v>1024.4299999999998</v>
      </c>
    </row>
    <row r="24" spans="1:4" x14ac:dyDescent="0.3">
      <c r="B24" s="3" t="s">
        <v>53</v>
      </c>
    </row>
  </sheetData>
  <hyperlinks>
    <hyperlink ref="B24" location="Progress_Tracker!A1" display="Back to Home" xr:uid="{1BBC2398-6D42-4903-9218-FEE2B74996DB}"/>
  </hyperlink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86E9E94-4896-410B-BE5D-B34B2121E2C5}">
          <x14:formula1>
            <xm:f>'Data Required'!$B$3:$B$7</xm:f>
          </x14:formula1>
          <xm:sqref>D2:D20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08183-2D4E-4EA4-9E27-592575CC0361}">
  <dimension ref="A1:D9"/>
  <sheetViews>
    <sheetView workbookViewId="0">
      <selection activeCell="D4" sqref="D4"/>
    </sheetView>
  </sheetViews>
  <sheetFormatPr defaultRowHeight="14.4" x14ac:dyDescent="0.3"/>
  <cols>
    <col min="2" max="2" width="33.77734375" bestFit="1" customWidth="1"/>
    <col min="3" max="3" width="8" bestFit="1" customWidth="1"/>
    <col min="4" max="4" width="9.88671875" bestFit="1" customWidth="1"/>
  </cols>
  <sheetData>
    <row r="1" spans="1:4" x14ac:dyDescent="0.3">
      <c r="A1" t="s">
        <v>41</v>
      </c>
      <c r="B1" t="s">
        <v>40</v>
      </c>
      <c r="C1" t="s">
        <v>19</v>
      </c>
      <c r="D1" t="s">
        <v>39</v>
      </c>
    </row>
    <row r="2" spans="1:4" x14ac:dyDescent="0.3">
      <c r="A2">
        <v>1</v>
      </c>
      <c r="B2" t="s">
        <v>77</v>
      </c>
      <c r="C2" s="2">
        <v>75.48</v>
      </c>
      <c r="D2" t="s">
        <v>4</v>
      </c>
    </row>
    <row r="3" spans="1:4" x14ac:dyDescent="0.3">
      <c r="A3">
        <v>2</v>
      </c>
      <c r="B3" t="s">
        <v>78</v>
      </c>
      <c r="C3" s="2">
        <v>88.54</v>
      </c>
      <c r="D3" t="s">
        <v>4</v>
      </c>
    </row>
    <row r="4" spans="1:4" x14ac:dyDescent="0.3">
      <c r="A4">
        <v>3</v>
      </c>
      <c r="B4" t="s">
        <v>79</v>
      </c>
      <c r="C4" s="2">
        <v>69.53</v>
      </c>
      <c r="D4" t="s">
        <v>2</v>
      </c>
    </row>
    <row r="5" spans="1:4" x14ac:dyDescent="0.3">
      <c r="A5">
        <v>4</v>
      </c>
      <c r="B5" t="s">
        <v>80</v>
      </c>
      <c r="C5" s="2">
        <v>98.41</v>
      </c>
      <c r="D5" t="s">
        <v>4</v>
      </c>
    </row>
    <row r="7" spans="1:4" x14ac:dyDescent="0.3">
      <c r="B7" s="1" t="s">
        <v>6</v>
      </c>
      <c r="C7">
        <f>SUM(C2:C5)</f>
        <v>331.96000000000004</v>
      </c>
      <c r="D7">
        <f>SUMIF(D2:D5,"Completed",C2:C5)</f>
        <v>262.43</v>
      </c>
    </row>
    <row r="9" spans="1:4" x14ac:dyDescent="0.3">
      <c r="B9" s="3" t="s">
        <v>92</v>
      </c>
    </row>
  </sheetData>
  <hyperlinks>
    <hyperlink ref="B9" location="Progress_Tracker!A1" display="Back To Home" xr:uid="{F522F732-5235-4A65-91A2-2DB8B79162EA}"/>
  </hyperlink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9C94900-DD1C-4BB8-B694-FCF9EC50CADC}">
          <x14:formula1>
            <xm:f>'Data Required'!$B$3:$B$7</xm:f>
          </x14:formula1>
          <xm:sqref>D2:D5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0AB27-DBF9-4C75-AF87-AE82E7CD2642}">
  <dimension ref="A1:D17"/>
  <sheetViews>
    <sheetView workbookViewId="0">
      <selection activeCell="B17" sqref="B17"/>
    </sheetView>
  </sheetViews>
  <sheetFormatPr defaultRowHeight="14.4" x14ac:dyDescent="0.3"/>
  <cols>
    <col min="2" max="2" width="36.44140625" bestFit="1" customWidth="1"/>
    <col min="4" max="4" width="10.21875" bestFit="1" customWidth="1"/>
  </cols>
  <sheetData>
    <row r="1" spans="1:4" x14ac:dyDescent="0.3">
      <c r="A1" t="s">
        <v>41</v>
      </c>
      <c r="B1" t="s">
        <v>40</v>
      </c>
      <c r="C1" t="s">
        <v>19</v>
      </c>
      <c r="D1" t="s">
        <v>39</v>
      </c>
    </row>
    <row r="2" spans="1:4" x14ac:dyDescent="0.3">
      <c r="A2">
        <v>1</v>
      </c>
      <c r="B2" t="s">
        <v>81</v>
      </c>
      <c r="C2">
        <v>68.02</v>
      </c>
      <c r="D2" t="s">
        <v>4</v>
      </c>
    </row>
    <row r="3" spans="1:4" x14ac:dyDescent="0.3">
      <c r="A3">
        <v>2</v>
      </c>
      <c r="B3" t="s">
        <v>82</v>
      </c>
      <c r="C3">
        <v>61.48</v>
      </c>
      <c r="D3" t="s">
        <v>4</v>
      </c>
    </row>
    <row r="4" spans="1:4" x14ac:dyDescent="0.3">
      <c r="A4">
        <v>3</v>
      </c>
      <c r="B4" t="s">
        <v>83</v>
      </c>
      <c r="C4">
        <v>47.33</v>
      </c>
      <c r="D4" t="s">
        <v>4</v>
      </c>
    </row>
    <row r="5" spans="1:4" x14ac:dyDescent="0.3">
      <c r="A5">
        <v>4</v>
      </c>
      <c r="B5" t="s">
        <v>84</v>
      </c>
      <c r="C5">
        <v>62.38</v>
      </c>
      <c r="D5" t="s">
        <v>1</v>
      </c>
    </row>
    <row r="6" spans="1:4" x14ac:dyDescent="0.3">
      <c r="A6">
        <v>5</v>
      </c>
      <c r="B6" t="s">
        <v>85</v>
      </c>
      <c r="C6">
        <v>58.31</v>
      </c>
      <c r="D6" t="s">
        <v>4</v>
      </c>
    </row>
    <row r="7" spans="1:4" x14ac:dyDescent="0.3">
      <c r="A7">
        <v>6</v>
      </c>
      <c r="B7" t="s">
        <v>86</v>
      </c>
      <c r="C7">
        <v>13.56</v>
      </c>
      <c r="D7" t="s">
        <v>4</v>
      </c>
    </row>
    <row r="8" spans="1:4" x14ac:dyDescent="0.3">
      <c r="A8">
        <v>7</v>
      </c>
      <c r="B8" t="s">
        <v>87</v>
      </c>
      <c r="C8">
        <v>66.349999999999994</v>
      </c>
      <c r="D8" t="s">
        <v>4</v>
      </c>
    </row>
    <row r="9" spans="1:4" x14ac:dyDescent="0.3">
      <c r="A9">
        <v>8</v>
      </c>
      <c r="B9" t="s">
        <v>88</v>
      </c>
      <c r="C9">
        <v>55.07</v>
      </c>
      <c r="D9" t="s">
        <v>4</v>
      </c>
    </row>
    <row r="10" spans="1:4" x14ac:dyDescent="0.3">
      <c r="A10">
        <v>9</v>
      </c>
      <c r="B10" t="s">
        <v>89</v>
      </c>
      <c r="C10">
        <v>46.54</v>
      </c>
      <c r="D10" t="s">
        <v>4</v>
      </c>
    </row>
    <row r="11" spans="1:4" x14ac:dyDescent="0.3">
      <c r="A11">
        <v>10</v>
      </c>
      <c r="B11" t="s">
        <v>90</v>
      </c>
      <c r="C11">
        <v>78.349999999999994</v>
      </c>
      <c r="D11" t="s">
        <v>4</v>
      </c>
    </row>
    <row r="12" spans="1:4" x14ac:dyDescent="0.3">
      <c r="A12">
        <v>11</v>
      </c>
      <c r="B12" t="s">
        <v>91</v>
      </c>
      <c r="C12">
        <v>94.72</v>
      </c>
      <c r="D12" t="s">
        <v>4</v>
      </c>
    </row>
    <row r="14" spans="1:4" x14ac:dyDescent="0.3">
      <c r="B14" s="4" t="s">
        <v>6</v>
      </c>
      <c r="C14">
        <f>SUM(C2:C12)</f>
        <v>652.11</v>
      </c>
      <c r="D14">
        <f>SUMIF(D2:D12,"Completed",C2:C12)</f>
        <v>589.73</v>
      </c>
    </row>
    <row r="17" spans="2:2" x14ac:dyDescent="0.3">
      <c r="B17" s="3" t="s">
        <v>53</v>
      </c>
    </row>
  </sheetData>
  <hyperlinks>
    <hyperlink ref="B17" location="Progress_Tracker!A1" display="Back to Home" xr:uid="{E4DC3BA0-EC4F-423F-A46F-0565720AAC4F}"/>
  </hyperlink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CCAB9C9-5897-4B55-913D-977F6BDBA1F4}">
          <x14:formula1>
            <xm:f>'Data Required'!$B$3:$B$7</xm:f>
          </x14:formula1>
          <xm:sqref>D2:D12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DFDF8-88B5-4175-995C-EE716DF7DB61}">
  <dimension ref="A1:D10"/>
  <sheetViews>
    <sheetView workbookViewId="0">
      <selection activeCell="D2" sqref="D2"/>
    </sheetView>
  </sheetViews>
  <sheetFormatPr defaultRowHeight="14.4" x14ac:dyDescent="0.3"/>
  <cols>
    <col min="2" max="2" width="31" bestFit="1" customWidth="1"/>
  </cols>
  <sheetData>
    <row r="1" spans="1:4" x14ac:dyDescent="0.3">
      <c r="A1" t="s">
        <v>41</v>
      </c>
      <c r="B1" t="s">
        <v>40</v>
      </c>
      <c r="C1" t="s">
        <v>19</v>
      </c>
      <c r="D1" t="s">
        <v>39</v>
      </c>
    </row>
    <row r="2" spans="1:4" x14ac:dyDescent="0.3">
      <c r="A2">
        <v>1</v>
      </c>
      <c r="B2" t="s">
        <v>93</v>
      </c>
      <c r="C2" s="2">
        <v>78.69</v>
      </c>
      <c r="D2" t="s">
        <v>4</v>
      </c>
    </row>
    <row r="3" spans="1:4" x14ac:dyDescent="0.3">
      <c r="A3">
        <v>2</v>
      </c>
      <c r="B3" t="s">
        <v>94</v>
      </c>
      <c r="C3" s="2">
        <v>88.54</v>
      </c>
      <c r="D3" t="s">
        <v>4</v>
      </c>
    </row>
    <row r="4" spans="1:4" x14ac:dyDescent="0.3">
      <c r="A4">
        <v>3</v>
      </c>
      <c r="B4" t="s">
        <v>95</v>
      </c>
      <c r="C4" s="2">
        <v>69.53</v>
      </c>
      <c r="D4" t="s">
        <v>4</v>
      </c>
    </row>
    <row r="5" spans="1:4" x14ac:dyDescent="0.3">
      <c r="A5">
        <v>4</v>
      </c>
      <c r="B5" t="s">
        <v>96</v>
      </c>
      <c r="C5" s="2">
        <v>98.41</v>
      </c>
      <c r="D5" t="s">
        <v>4</v>
      </c>
    </row>
    <row r="6" spans="1:4" x14ac:dyDescent="0.3">
      <c r="A6">
        <v>5</v>
      </c>
      <c r="B6" t="s">
        <v>97</v>
      </c>
      <c r="C6" s="2">
        <v>87.89</v>
      </c>
      <c r="D6" t="s">
        <v>4</v>
      </c>
    </row>
    <row r="8" spans="1:4" x14ac:dyDescent="0.3">
      <c r="B8" s="1" t="s">
        <v>6</v>
      </c>
      <c r="C8">
        <f>SUM(C2:C6)</f>
        <v>423.06</v>
      </c>
      <c r="D8">
        <f>SUMIF(D2:D6,"Completed",C2:C6)</f>
        <v>423.06</v>
      </c>
    </row>
    <row r="10" spans="1:4" x14ac:dyDescent="0.3">
      <c r="B10" s="3" t="s">
        <v>53</v>
      </c>
    </row>
  </sheetData>
  <hyperlinks>
    <hyperlink ref="B10" location="Progress_Tracker!A1" display="Back to Home" xr:uid="{1BEE41E1-0832-452D-8F6D-80A6481432E2}"/>
  </hyperlink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20AF682-F627-40A0-BBDD-3984C94AB736}">
          <x14:formula1>
            <xm:f>'Data Required'!$B$3:$B$7</xm:f>
          </x14:formula1>
          <xm:sqref>D2:D6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F1DE5-A05D-4027-BF1A-5155B2D476CF}">
  <dimension ref="A1:D11"/>
  <sheetViews>
    <sheetView workbookViewId="0">
      <selection activeCell="D3" sqref="D3"/>
    </sheetView>
  </sheetViews>
  <sheetFormatPr defaultRowHeight="14.4" x14ac:dyDescent="0.3"/>
  <cols>
    <col min="2" max="2" width="31" bestFit="1" customWidth="1"/>
    <col min="4" max="4" width="9.88671875" bestFit="1" customWidth="1"/>
  </cols>
  <sheetData>
    <row r="1" spans="1:4" x14ac:dyDescent="0.3">
      <c r="A1" t="s">
        <v>41</v>
      </c>
      <c r="B1" t="s">
        <v>40</v>
      </c>
      <c r="C1" t="s">
        <v>19</v>
      </c>
      <c r="D1" t="s">
        <v>39</v>
      </c>
    </row>
    <row r="2" spans="1:4" x14ac:dyDescent="0.3">
      <c r="A2">
        <v>1</v>
      </c>
      <c r="B2" t="s">
        <v>98</v>
      </c>
      <c r="C2" s="2">
        <v>78.69</v>
      </c>
      <c r="D2" t="s">
        <v>4</v>
      </c>
    </row>
    <row r="3" spans="1:4" x14ac:dyDescent="0.3">
      <c r="A3">
        <v>2</v>
      </c>
      <c r="B3" t="s">
        <v>99</v>
      </c>
      <c r="C3" s="2">
        <v>88.54</v>
      </c>
      <c r="D3" t="s">
        <v>4</v>
      </c>
    </row>
    <row r="4" spans="1:4" x14ac:dyDescent="0.3">
      <c r="A4">
        <v>3</v>
      </c>
      <c r="B4" t="s">
        <v>100</v>
      </c>
      <c r="C4" s="2">
        <v>69.53</v>
      </c>
      <c r="D4" t="s">
        <v>4</v>
      </c>
    </row>
    <row r="5" spans="1:4" x14ac:dyDescent="0.3">
      <c r="A5">
        <v>4</v>
      </c>
      <c r="B5" t="s">
        <v>101</v>
      </c>
      <c r="C5" s="2">
        <v>98.41</v>
      </c>
      <c r="D5" t="s">
        <v>4</v>
      </c>
    </row>
    <row r="6" spans="1:4" x14ac:dyDescent="0.3">
      <c r="A6">
        <v>5</v>
      </c>
      <c r="B6" t="s">
        <v>102</v>
      </c>
      <c r="C6" s="2">
        <v>87.89</v>
      </c>
      <c r="D6" t="s">
        <v>4</v>
      </c>
    </row>
    <row r="7" spans="1:4" x14ac:dyDescent="0.3">
      <c r="A7">
        <v>6</v>
      </c>
      <c r="B7" t="s">
        <v>103</v>
      </c>
      <c r="C7" s="2">
        <v>100.45</v>
      </c>
      <c r="D7" t="s">
        <v>5</v>
      </c>
    </row>
    <row r="9" spans="1:4" x14ac:dyDescent="0.3">
      <c r="B9" s="1" t="s">
        <v>6</v>
      </c>
      <c r="C9">
        <f>SUM(C2:C7)</f>
        <v>523.51</v>
      </c>
      <c r="D9">
        <f>SUMIF(D2:D7,"Completed",C2:C7)</f>
        <v>423.06</v>
      </c>
    </row>
    <row r="11" spans="1:4" x14ac:dyDescent="0.3">
      <c r="B11" s="3" t="s">
        <v>92</v>
      </c>
    </row>
  </sheetData>
  <hyperlinks>
    <hyperlink ref="B11" location="Progress_Tracker!A1" display="Back To Home" xr:uid="{411E1466-078B-4C83-B70F-75542433A263}"/>
  </hyperlink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95E853E-98C5-4A1A-9590-C9BD6F91A62E}">
          <x14:formula1>
            <xm:f>'Data Required'!$B$3:$B$7</xm:f>
          </x14:formula1>
          <xm:sqref>D2:D7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07500-4399-433D-8F42-53DF47DC95BD}">
  <dimension ref="A1:D10"/>
  <sheetViews>
    <sheetView workbookViewId="0">
      <selection activeCell="D2" sqref="D2"/>
    </sheetView>
  </sheetViews>
  <sheetFormatPr defaultRowHeight="14.4" x14ac:dyDescent="0.3"/>
  <cols>
    <col min="2" max="2" width="24.44140625" bestFit="1" customWidth="1"/>
    <col min="4" max="4" width="9.88671875" bestFit="1" customWidth="1"/>
  </cols>
  <sheetData>
    <row r="1" spans="1:4" x14ac:dyDescent="0.3">
      <c r="A1" t="s">
        <v>41</v>
      </c>
      <c r="B1" t="s">
        <v>40</v>
      </c>
      <c r="C1" t="s">
        <v>19</v>
      </c>
      <c r="D1" t="s">
        <v>39</v>
      </c>
    </row>
    <row r="2" spans="1:4" x14ac:dyDescent="0.3">
      <c r="A2">
        <v>1</v>
      </c>
      <c r="B2" t="s">
        <v>104</v>
      </c>
      <c r="C2" s="2">
        <v>78.69</v>
      </c>
      <c r="D2" t="s">
        <v>4</v>
      </c>
    </row>
    <row r="3" spans="1:4" x14ac:dyDescent="0.3">
      <c r="A3">
        <v>2</v>
      </c>
      <c r="B3" t="s">
        <v>106</v>
      </c>
      <c r="C3" s="2">
        <v>88.54</v>
      </c>
      <c r="D3" t="s">
        <v>4</v>
      </c>
    </row>
    <row r="4" spans="1:4" x14ac:dyDescent="0.3">
      <c r="A4">
        <v>3</v>
      </c>
      <c r="B4" t="s">
        <v>105</v>
      </c>
      <c r="C4" s="2">
        <v>69.53</v>
      </c>
      <c r="D4" t="s">
        <v>4</v>
      </c>
    </row>
    <row r="5" spans="1:4" x14ac:dyDescent="0.3">
      <c r="A5">
        <v>4</v>
      </c>
      <c r="B5" t="s">
        <v>107</v>
      </c>
      <c r="C5" s="2">
        <v>98.41</v>
      </c>
      <c r="D5" t="s">
        <v>4</v>
      </c>
    </row>
    <row r="6" spans="1:4" x14ac:dyDescent="0.3">
      <c r="A6">
        <v>5</v>
      </c>
      <c r="B6" t="s">
        <v>108</v>
      </c>
      <c r="C6" s="2">
        <v>87.89</v>
      </c>
      <c r="D6" t="s">
        <v>4</v>
      </c>
    </row>
    <row r="7" spans="1:4" x14ac:dyDescent="0.3">
      <c r="C7" s="2"/>
    </row>
    <row r="8" spans="1:4" x14ac:dyDescent="0.3">
      <c r="B8" s="1" t="s">
        <v>6</v>
      </c>
      <c r="C8">
        <f>SUM(C2:C6)</f>
        <v>423.06</v>
      </c>
      <c r="D8">
        <f>SUMIF(D2:D6,"Completed",C2:C6)</f>
        <v>423.06</v>
      </c>
    </row>
    <row r="10" spans="1:4" x14ac:dyDescent="0.3">
      <c r="B10" s="3" t="s">
        <v>92</v>
      </c>
    </row>
  </sheetData>
  <hyperlinks>
    <hyperlink ref="B10" location="Progress_Tracker!A1" display="Back To Home" xr:uid="{61C96A5C-C6B0-4189-95FF-55CF9DA27731}"/>
  </hyperlink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49D615D-C49B-4B01-9013-B6E0E42906F1}">
          <x14:formula1>
            <xm:f>'Data Required'!$B$3:$B$7</xm:f>
          </x14:formula1>
          <xm:sqref>D2:D6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32EA7-EA66-4C59-8BE1-A42E0CF9689C}">
  <dimension ref="A1:D11"/>
  <sheetViews>
    <sheetView workbookViewId="0">
      <selection activeCell="D6" sqref="D6"/>
    </sheetView>
  </sheetViews>
  <sheetFormatPr defaultRowHeight="14.4" x14ac:dyDescent="0.3"/>
  <cols>
    <col min="2" max="2" width="35.21875" bestFit="1" customWidth="1"/>
    <col min="4" max="4" width="9.88671875" bestFit="1" customWidth="1"/>
  </cols>
  <sheetData>
    <row r="1" spans="1:4" x14ac:dyDescent="0.3">
      <c r="A1" t="s">
        <v>41</v>
      </c>
      <c r="B1" t="s">
        <v>40</v>
      </c>
      <c r="C1" t="s">
        <v>19</v>
      </c>
      <c r="D1" t="s">
        <v>39</v>
      </c>
    </row>
    <row r="2" spans="1:4" x14ac:dyDescent="0.3">
      <c r="A2">
        <v>1</v>
      </c>
      <c r="B2" t="s">
        <v>109</v>
      </c>
      <c r="C2" s="2">
        <v>78.69</v>
      </c>
      <c r="D2" t="s">
        <v>4</v>
      </c>
    </row>
    <row r="3" spans="1:4" x14ac:dyDescent="0.3">
      <c r="A3">
        <v>2</v>
      </c>
      <c r="B3" t="s">
        <v>110</v>
      </c>
      <c r="C3" s="2">
        <v>88.54</v>
      </c>
      <c r="D3" t="s">
        <v>4</v>
      </c>
    </row>
    <row r="4" spans="1:4" x14ac:dyDescent="0.3">
      <c r="A4">
        <v>3</v>
      </c>
      <c r="B4" t="s">
        <v>111</v>
      </c>
      <c r="C4" s="2">
        <v>69.53</v>
      </c>
      <c r="D4" t="s">
        <v>4</v>
      </c>
    </row>
    <row r="5" spans="1:4" x14ac:dyDescent="0.3">
      <c r="A5">
        <v>4</v>
      </c>
      <c r="B5" t="s">
        <v>112</v>
      </c>
      <c r="C5" s="2">
        <v>98.41</v>
      </c>
      <c r="D5" t="s">
        <v>4</v>
      </c>
    </row>
    <row r="6" spans="1:4" x14ac:dyDescent="0.3">
      <c r="A6">
        <v>5</v>
      </c>
      <c r="B6" t="s">
        <v>113</v>
      </c>
      <c r="C6" s="2">
        <v>87.89</v>
      </c>
      <c r="D6" t="s">
        <v>2</v>
      </c>
    </row>
    <row r="7" spans="1:4" x14ac:dyDescent="0.3">
      <c r="A7">
        <v>6</v>
      </c>
      <c r="B7" t="s">
        <v>114</v>
      </c>
      <c r="C7" s="2">
        <v>88.95</v>
      </c>
      <c r="D7" t="s">
        <v>4</v>
      </c>
    </row>
    <row r="9" spans="1:4" x14ac:dyDescent="0.3">
      <c r="B9" s="1" t="s">
        <v>6</v>
      </c>
      <c r="C9">
        <f>SUM(C2:C7)</f>
        <v>512.01</v>
      </c>
      <c r="D9">
        <f>SUMIF(D2:D7,"Completed",C2:C7)</f>
        <v>424.12</v>
      </c>
    </row>
    <row r="10" spans="1:4" x14ac:dyDescent="0.3">
      <c r="B10" s="3"/>
    </row>
    <row r="11" spans="1:4" x14ac:dyDescent="0.3">
      <c r="B11" s="3" t="s">
        <v>53</v>
      </c>
    </row>
  </sheetData>
  <hyperlinks>
    <hyperlink ref="B11" location="Progress_Tracker!A1" display="Back to Home" xr:uid="{9234836E-7815-4F75-B204-7E11D9EE6EE6}"/>
  </hyperlink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367A824-0AB1-4C9B-BB10-71EC7A9968BA}">
          <x14:formula1>
            <xm:f>'Data Required'!$B$3:$B$7</xm:f>
          </x14:formula1>
          <xm:sqref>D2:D7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21E82-A81F-4C47-ABC6-705C9728DC0F}">
  <dimension ref="B3:B7"/>
  <sheetViews>
    <sheetView workbookViewId="0">
      <selection activeCell="F28" sqref="F28"/>
    </sheetView>
  </sheetViews>
  <sheetFormatPr defaultRowHeight="14.4" x14ac:dyDescent="0.3"/>
  <sheetData>
    <row r="3" spans="2:2" x14ac:dyDescent="0.3">
      <c r="B3" t="s">
        <v>1</v>
      </c>
    </row>
    <row r="4" spans="2:2" x14ac:dyDescent="0.3">
      <c r="B4" t="s">
        <v>2</v>
      </c>
    </row>
    <row r="5" spans="2:2" x14ac:dyDescent="0.3">
      <c r="B5" t="s">
        <v>3</v>
      </c>
    </row>
    <row r="6" spans="2:2" x14ac:dyDescent="0.3">
      <c r="B6" t="s">
        <v>4</v>
      </c>
    </row>
    <row r="7" spans="2:2" x14ac:dyDescent="0.3">
      <c r="B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Progress_Tracker</vt:lpstr>
      <vt:lpstr>Python</vt:lpstr>
      <vt:lpstr>Statistics</vt:lpstr>
      <vt:lpstr>SQL</vt:lpstr>
      <vt:lpstr>Machine Learning</vt:lpstr>
      <vt:lpstr>Flask</vt:lpstr>
      <vt:lpstr>Deep Learning</vt:lpstr>
      <vt:lpstr>NLP</vt:lpstr>
      <vt:lpstr>AWS-Sagemaker</vt:lpstr>
      <vt:lpstr>Power BI</vt:lpstr>
      <vt:lpstr>Advanced Excel</vt:lpstr>
      <vt:lpstr>Data Required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Mangesh Bondre</dc:creator>
  <cp:lastModifiedBy>Mangesh Bondre</cp:lastModifiedBy>
  <dcterms:created xsi:type="dcterms:W3CDTF">2024-06-20T07:04:57Z</dcterms:created>
  <dcterms:modified xsi:type="dcterms:W3CDTF">2024-06-24T17:27:47Z</dcterms:modified>
</cp:coreProperties>
</file>