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985" yWindow="945" windowWidth="15975" windowHeight="6225" activeTab="1"/>
  </bookViews>
  <sheets>
    <sheet name="Readme" sheetId="8" r:id="rId1"/>
    <sheet name="TriggerDetails" sheetId="12" r:id="rId2"/>
    <sheet name="SetBorrower" sheetId="13" r:id="rId3"/>
    <sheet name="SetLoanProgram" sheetId="14" r:id="rId4"/>
  </sheets>
  <calcPr calcId="152511"/>
</workbook>
</file>

<file path=xl/calcChain.xml><?xml version="1.0" encoding="utf-8"?>
<calcChain xmlns="http://schemas.openxmlformats.org/spreadsheetml/2006/main">
  <c r="B68" i="12" l="1"/>
  <c r="AS68" i="12" l="1"/>
  <c r="B67" i="12" l="1"/>
  <c r="B66" i="12" l="1"/>
  <c r="B65" i="12"/>
  <c r="B64" i="12"/>
  <c r="B63" i="12" l="1"/>
  <c r="B62" i="12"/>
  <c r="B61" i="12"/>
  <c r="B60" i="12" l="1"/>
  <c r="B59" i="12"/>
  <c r="B58" i="12"/>
  <c r="B57" i="12" l="1"/>
  <c r="B56" i="12"/>
  <c r="B55" i="12"/>
  <c r="B54" i="12" l="1"/>
  <c r="B53" i="12"/>
  <c r="B52" i="12"/>
  <c r="B51" i="12" l="1"/>
  <c r="B50" i="12"/>
  <c r="B49" i="12"/>
  <c r="B47" i="12" l="1"/>
  <c r="B46" i="12"/>
  <c r="B45" i="12"/>
  <c r="B48" i="12" l="1"/>
  <c r="B42" i="12" l="1"/>
  <c r="B43" i="12"/>
  <c r="B44" i="12"/>
  <c r="B37" i="12" l="1"/>
  <c r="B39" i="12"/>
  <c r="B40" i="12"/>
  <c r="AA28" i="14" l="1"/>
  <c r="AA26" i="14"/>
  <c r="AA25" i="14"/>
  <c r="AA23" i="14"/>
  <c r="AA20" i="14"/>
  <c r="AA18" i="14"/>
  <c r="AA17" i="14"/>
  <c r="AA16" i="14"/>
  <c r="AA12" i="14"/>
  <c r="AA10" i="14"/>
  <c r="AS9" i="14"/>
  <c r="AR9" i="14"/>
  <c r="AA8" i="14"/>
  <c r="AC3" i="14"/>
  <c r="AC2" i="14" s="1"/>
  <c r="AB3" i="14"/>
  <c r="AB2" i="14" s="1"/>
  <c r="AA3" i="14"/>
  <c r="Z3" i="14"/>
  <c r="AA2" i="14"/>
  <c r="Z2" i="14"/>
  <c r="B36" i="12" l="1"/>
  <c r="B35" i="12" l="1"/>
  <c r="B28" i="12" l="1"/>
  <c r="B34" i="12" l="1"/>
  <c r="B33" i="12"/>
  <c r="B32" i="12"/>
  <c r="X28" i="12" l="1"/>
  <c r="B31" i="12" l="1"/>
  <c r="B30" i="12" l="1"/>
  <c r="B29" i="12"/>
</calcChain>
</file>

<file path=xl/sharedStrings.xml><?xml version="1.0" encoding="utf-8"?>
<sst xmlns="http://schemas.openxmlformats.org/spreadsheetml/2006/main" count="1030" uniqueCount="413">
  <si>
    <t>Note:</t>
  </si>
  <si>
    <t>Please use "Shared_RowID"as much as possible, and if your data is specific, naming conventions and style should be "Story_XXXXX"</t>
  </si>
  <si>
    <t>ROWID</t>
  </si>
  <si>
    <t>TC-01-AddTrigger</t>
  </si>
  <si>
    <t>TriggerName</t>
  </si>
  <si>
    <t>TriggerFieldID</t>
  </si>
  <si>
    <t>Criterion</t>
  </si>
  <si>
    <t>CriterionValues</t>
  </si>
  <si>
    <t>ActionID</t>
  </si>
  <si>
    <t>ActionValue</t>
  </si>
  <si>
    <t xml:space="preserve"> BR_FieldTriggers_DeleteAction</t>
  </si>
  <si>
    <t>TC-03-EditEvent_AddAction</t>
  </si>
  <si>
    <t>TC-02-RemoveAction</t>
  </si>
  <si>
    <t>TC-01-AddFieldTriggerRule</t>
  </si>
  <si>
    <t>BR_FieldTriggers_AddRule</t>
  </si>
  <si>
    <t>TC-01-EditFieldTriggerRule</t>
  </si>
  <si>
    <t>BR_FieldTriggers_EditRule</t>
  </si>
  <si>
    <t>TC-01-EditActivation</t>
  </si>
  <si>
    <t>TPO actions</t>
  </si>
  <si>
    <t>ActionType</t>
  </si>
  <si>
    <t>Mark one or more tasks as completed</t>
  </si>
  <si>
    <t>Conduct LDP/GSA Search</t>
  </si>
  <si>
    <t>CompleteTheseTasks</t>
  </si>
  <si>
    <t>ActivationType</t>
  </si>
  <si>
    <t>Test</t>
  </si>
  <si>
    <t>BR_FieldTriggers_DeleteTrigger</t>
  </si>
  <si>
    <t>TC-01-DeleteTrigger</t>
  </si>
  <si>
    <t>BR_FieldTriggers_RemoveEvent</t>
  </si>
  <si>
    <t>TC-01-RemoveEvent</t>
  </si>
  <si>
    <t>Automation Test</t>
  </si>
  <si>
    <t>Activation_ActionValues</t>
  </si>
  <si>
    <t>Rate lock requested,Rate lock confirmed,Rate lock denied</t>
  </si>
  <si>
    <t>TC-01-ActivationTypeRateLockCheck</t>
  </si>
  <si>
    <t>TC-01-ActivationTypeTPOactionsCheck</t>
  </si>
  <si>
    <t>ActivationTypeLabel</t>
  </si>
  <si>
    <t>TPO Action</t>
  </si>
  <si>
    <t>Rate Lock actions</t>
  </si>
  <si>
    <t xml:space="preserve"> Rate Lock Action</t>
  </si>
  <si>
    <t>13278_AddTrigger</t>
  </si>
  <si>
    <t>BR_HELOCLoanTypeRule</t>
  </si>
  <si>
    <t>When field is set to a specific value</t>
  </si>
  <si>
    <t>Correspondent</t>
  </si>
  <si>
    <t>Retail</t>
  </si>
  <si>
    <t>TAC-1958-AddLoanTypeTrigger</t>
  </si>
  <si>
    <t>Move loan to</t>
  </si>
  <si>
    <t>Trash</t>
  </si>
  <si>
    <t>Select_Folder</t>
  </si>
  <si>
    <t>BR_FieldTriggers_Validate_LoanAction</t>
  </si>
  <si>
    <t>TAC-1958-ApplyLoanTemplateTrigger</t>
  </si>
  <si>
    <t>Apply loan template</t>
  </si>
  <si>
    <t>Select Loan Template</t>
  </si>
  <si>
    <t>ActionTypeLabel</t>
  </si>
  <si>
    <t>Register Loan,Import Additional Data,Order/Reissue Credit,Disclosures,Submit Loan,Change of Circumstance,Lock Request,Run DU Underwriting,Run LP Underwriting,Re-submit Loan,Lock Extension</t>
  </si>
  <si>
    <t>E2E_BR_FT_1</t>
  </si>
  <si>
    <t>Any change in field value</t>
  </si>
  <si>
    <t>TriggerCondition</t>
  </si>
  <si>
    <t>TriggerConditionApply</t>
  </si>
  <si>
    <t>E2E_BR_FT_2</t>
  </si>
  <si>
    <t>Yes</t>
  </si>
  <si>
    <t>Loan Purpose</t>
  </si>
  <si>
    <t>Update the value of one or more fields</t>
  </si>
  <si>
    <t>ConditionFieldID</t>
  </si>
  <si>
    <t>ConditionOperator</t>
  </si>
  <si>
    <t>ConditionValue</t>
  </si>
  <si>
    <t>Purchase</t>
  </si>
  <si>
    <t>E2E_BR_FT_4</t>
  </si>
  <si>
    <t>Doc Type</t>
  </si>
  <si>
    <t>One paystub</t>
  </si>
  <si>
    <t>E2E_BR_FT_5</t>
  </si>
  <si>
    <t>Loan Program</t>
  </si>
  <si>
    <t>30 Year Fixed</t>
  </si>
  <si>
    <t>E2E_BR_FT_6</t>
  </si>
  <si>
    <t>Loan Type</t>
  </si>
  <si>
    <t>VA</t>
  </si>
  <si>
    <t>E2E_BR_FT_7</t>
  </si>
  <si>
    <t>E2E_BR_FT_8</t>
  </si>
  <si>
    <t>E2E_BR_FT_9</t>
  </si>
  <si>
    <t>E2E_BR_FT_10</t>
  </si>
  <si>
    <t>Loan Status</t>
  </si>
  <si>
    <t>Active Loan</t>
  </si>
  <si>
    <t>Property State</t>
  </si>
  <si>
    <t>Alaska</t>
  </si>
  <si>
    <t>Rate</t>
  </si>
  <si>
    <t>Unlocked</t>
  </si>
  <si>
    <t>Current Role</t>
  </si>
  <si>
    <t>Loan Officer</t>
  </si>
  <si>
    <t>E2E_BR_FT_3</t>
  </si>
  <si>
    <t>Advanced Conditions</t>
  </si>
  <si>
    <t>Starts with</t>
  </si>
  <si>
    <t>s</t>
  </si>
  <si>
    <t>Channel</t>
  </si>
  <si>
    <t>TAC-1994-ActivationTypes</t>
  </si>
  <si>
    <t>Field value modified,Milestone completed,Rate Lock actions</t>
  </si>
  <si>
    <t>Milestone</t>
  </si>
  <si>
    <t>Qualification</t>
  </si>
  <si>
    <t>CFUN-1582-AuditTrail</t>
  </si>
  <si>
    <t>cfun1582_fieldTrigger</t>
  </si>
  <si>
    <t>test</t>
  </si>
  <si>
    <t>Field value modified</t>
  </si>
  <si>
    <t>CFUN-1582-AuditTrail-Edit</t>
  </si>
  <si>
    <t>testtest</t>
  </si>
  <si>
    <t>1553_FieldTrigger</t>
  </si>
  <si>
    <t>FieldTriggerName</t>
  </si>
  <si>
    <t>ImportExport</t>
  </si>
  <si>
    <t>PTAC-1894</t>
  </si>
  <si>
    <t>PTAC-1765</t>
  </si>
  <si>
    <t>Run advanced code</t>
  </si>
  <si>
    <t>AdvancedCode</t>
  </si>
  <si>
    <t>Dim listFICOs(2) As Integer
listFICOs(0) = [#67]
listFICOs(1) = [#1450]
listFICOs(2) = [#1414]
Array.Sort(listFICOs)
[1484] = listFICOs(1)</t>
  </si>
  <si>
    <t>StatusOfFieldTrigger</t>
  </si>
  <si>
    <t>Active</t>
  </si>
  <si>
    <t>PTAC-1533_BusinessRules1450</t>
  </si>
  <si>
    <t>PTAC-1533_BusinessRules1414</t>
  </si>
  <si>
    <t>PTAC-1533_BusinessRules67</t>
  </si>
  <si>
    <t>[#67]&gt;0 or [#1450]&gt;0 or [#1414]&gt;0</t>
  </si>
  <si>
    <t>FieldEvent</t>
  </si>
  <si>
    <t>Field</t>
  </si>
  <si>
    <t>Rule</t>
  </si>
  <si>
    <t>ConditionEvent</t>
  </si>
  <si>
    <t>TC1_FieldTriggerRules</t>
  </si>
  <si>
    <t>Is any of</t>
  </si>
  <si>
    <t>First</t>
  </si>
  <si>
    <t>X</t>
  </si>
  <si>
    <t>RowID</t>
  </si>
  <si>
    <t>BorrowerType</t>
  </si>
  <si>
    <t>FirstName</t>
  </si>
  <si>
    <t>MiddleName</t>
  </si>
  <si>
    <t>LastName</t>
  </si>
  <si>
    <t>HomePhone</t>
  </si>
  <si>
    <t>WorkPhone</t>
  </si>
  <si>
    <t>CellPhone</t>
  </si>
  <si>
    <t>SSN</t>
  </si>
  <si>
    <t>Fax</t>
  </si>
  <si>
    <t>HomeMail</t>
  </si>
  <si>
    <t>WorkEmail</t>
  </si>
  <si>
    <t>PresentAddress</t>
  </si>
  <si>
    <t>PresentCity</t>
  </si>
  <si>
    <t>PresentState</t>
  </si>
  <si>
    <t>PresentZip</t>
  </si>
  <si>
    <t>DOB</t>
  </si>
  <si>
    <t>MaritalStatus</t>
  </si>
  <si>
    <t>FR0112_NumberofYears</t>
  </si>
  <si>
    <t>FR0124_NumberofMonths</t>
  </si>
  <si>
    <t>FR0115_Own</t>
  </si>
  <si>
    <t>FR0315_Rent</t>
  </si>
  <si>
    <t>PurchasePrice</t>
  </si>
  <si>
    <t>CompanyName</t>
  </si>
  <si>
    <t>CompanyAddress_1</t>
  </si>
  <si>
    <t>CompanyCity</t>
  </si>
  <si>
    <t>CompanyState</t>
  </si>
  <si>
    <t>CompanyZIP</t>
  </si>
  <si>
    <t>Company_JobTitle</t>
  </si>
  <si>
    <t>SearchText</t>
  </si>
  <si>
    <t>Operator</t>
  </si>
  <si>
    <t>MinValue</t>
  </si>
  <si>
    <t>MaxValue</t>
  </si>
  <si>
    <t>Input</t>
  </si>
  <si>
    <t>Value</t>
  </si>
  <si>
    <t>StaticMsg</t>
  </si>
  <si>
    <t>1416_MailingAddress</t>
  </si>
  <si>
    <t>1417_MailingCity</t>
  </si>
  <si>
    <t>1418_MailingState</t>
  </si>
  <si>
    <t>1419_MailingZip</t>
  </si>
  <si>
    <t>ApplicationDate</t>
  </si>
  <si>
    <t>Email_Check</t>
  </si>
  <si>
    <t>FormsList1</t>
  </si>
  <si>
    <t>1177_InterestOnly</t>
  </si>
  <si>
    <t>Suffix</t>
  </si>
  <si>
    <t>ON</t>
  </si>
  <si>
    <t>Borrower Summary - Origination</t>
  </si>
  <si>
    <t>LoanFolder</t>
  </si>
  <si>
    <t>LoanForm</t>
  </si>
  <si>
    <t>My Pipeline</t>
  </si>
  <si>
    <t>LeinPosition</t>
  </si>
  <si>
    <t>TC2_FieldTriggerRules</t>
  </si>
  <si>
    <t>Second</t>
  </si>
  <si>
    <t>Alice</t>
  </si>
  <si>
    <t>TPOAction</t>
  </si>
  <si>
    <t>LoanPurpose</t>
  </si>
  <si>
    <t>LoanProgramerName</t>
  </si>
  <si>
    <t>RenameLoanProgName</t>
  </si>
  <si>
    <t>ClosingCostName</t>
  </si>
  <si>
    <t>RenameClosingCost</t>
  </si>
  <si>
    <t>LoanItemization</t>
  </si>
  <si>
    <t>LoanPrgRenameFolder</t>
  </si>
  <si>
    <t>RenameInputForm</t>
  </si>
  <si>
    <t>PredefinedInputForm1</t>
  </si>
  <si>
    <t>PredefinedInputForm2</t>
  </si>
  <si>
    <t>InputFormDescription</t>
  </si>
  <si>
    <t>LoanPrgExistingFolder</t>
  </si>
  <si>
    <t>InputName</t>
  </si>
  <si>
    <t>LoanTemplateExistingname</t>
  </si>
  <si>
    <t>DocumentSetDescription</t>
  </si>
  <si>
    <t>DocumentSet1</t>
  </si>
  <si>
    <t>DocumentSet2</t>
  </si>
  <si>
    <t>TaskSet1</t>
  </si>
  <si>
    <t>TaskSet2</t>
  </si>
  <si>
    <t>Property</t>
  </si>
  <si>
    <t>FolderName</t>
  </si>
  <si>
    <t>TemplateName</t>
  </si>
  <si>
    <t>FolderRename</t>
  </si>
  <si>
    <t>TemplateRename</t>
  </si>
  <si>
    <t>AddPredefinedData</t>
  </si>
  <si>
    <t>RemovePredefinedData</t>
  </si>
  <si>
    <t>LoanTemplateDescription</t>
  </si>
  <si>
    <t>LenderName</t>
  </si>
  <si>
    <t>AffiliateName</t>
  </si>
  <si>
    <t>ServiceDescription</t>
  </si>
  <si>
    <t>Charge</t>
  </si>
  <si>
    <t>LoanOrinationFees</t>
  </si>
  <si>
    <t>L228_ApplicationFee</t>
  </si>
  <si>
    <t>1621_UnderwritingFees</t>
  </si>
  <si>
    <t>367_ProcessingFeees</t>
  </si>
  <si>
    <t>DailyIntCharges</t>
  </si>
  <si>
    <t>L244_InterestFrom</t>
  </si>
  <si>
    <t>L245_InterestTo</t>
  </si>
  <si>
    <t>902_MtgInsPremiu</t>
  </si>
  <si>
    <t>903_HomeOwnersIns</t>
  </si>
  <si>
    <t>904_PropertyTaxes</t>
  </si>
  <si>
    <t>1002_HomeOwnersIns</t>
  </si>
  <si>
    <t>1003_MortgageIns</t>
  </si>
  <si>
    <t>1004_PropertyTaxes</t>
  </si>
  <si>
    <t>1005_CityPropertyTax</t>
  </si>
  <si>
    <t>1006_FloodInsReservce</t>
  </si>
  <si>
    <t>1101_AttorneyFees</t>
  </si>
  <si>
    <t>1202_RecordingFees</t>
  </si>
  <si>
    <t>1302_BankruptcyMonitoringFees</t>
  </si>
  <si>
    <t>AdditionalInfo</t>
  </si>
  <si>
    <t>ServiceCategory</t>
  </si>
  <si>
    <t>Phone</t>
  </si>
  <si>
    <t>FeeDescription</t>
  </si>
  <si>
    <t>Amount</t>
  </si>
  <si>
    <t>LoanType</t>
  </si>
  <si>
    <t>FormsList2</t>
  </si>
  <si>
    <t>RESPATILAFormVersion</t>
  </si>
  <si>
    <t>LoanDoc</t>
  </si>
  <si>
    <t>LienPosition</t>
  </si>
  <si>
    <t>AmortizationType</t>
  </si>
  <si>
    <t>NoteRate</t>
  </si>
  <si>
    <t>TermIn</t>
  </si>
  <si>
    <t>DueIn</t>
  </si>
  <si>
    <t>SelectTab</t>
  </si>
  <si>
    <t>SelectItem</t>
  </si>
  <si>
    <t>Itemization</t>
  </si>
  <si>
    <t>SelectFolder</t>
  </si>
  <si>
    <t>LP4077533811835</t>
  </si>
  <si>
    <t>LPRN43832080198</t>
  </si>
  <si>
    <t>The selected item cannot be renamed because an item in this folder already exists with the specified name.</t>
  </si>
  <si>
    <t>1003 Page 1</t>
  </si>
  <si>
    <t>1003 Page 2</t>
  </si>
  <si>
    <t>Add/Remove</t>
  </si>
  <si>
    <t>1008 - Transmittal Summary</t>
  </si>
  <si>
    <t>1084A Cash Flow Analysis</t>
  </si>
  <si>
    <t>Eb Review Underwriting Decision</t>
  </si>
  <si>
    <t>Js Validate Right of Rescission</t>
  </si>
  <si>
    <t>Primary</t>
  </si>
  <si>
    <t>Public Loan Programs</t>
  </si>
  <si>
    <t>TC2_LoanTemplate_ClosingCost_Setdata</t>
  </si>
  <si>
    <t>CC</t>
  </si>
  <si>
    <t>CCRN</t>
  </si>
  <si>
    <t>CC5611974</t>
  </si>
  <si>
    <t>CC5611802</t>
  </si>
  <si>
    <t>TC3_LoanTemplate_Setdata</t>
  </si>
  <si>
    <t>LoanTemplate_Inputformset</t>
  </si>
  <si>
    <t>1003 Page 1;1003 Page 2</t>
  </si>
  <si>
    <t>Loantemplate_Taskset</t>
  </si>
  <si>
    <t>Eb Review Underwriting Decision;Js Validate Right of Rescission</t>
  </si>
  <si>
    <t>Loantemplate_Documnetset</t>
  </si>
  <si>
    <t>1008 - Transmittal Summary;1084A Cash Flow Analysis</t>
  </si>
  <si>
    <t>LoanTemplate_AffiliatedBusinessArangementDetails</t>
  </si>
  <si>
    <t>SetLoanProgram</t>
  </si>
  <si>
    <t>LE1</t>
  </si>
  <si>
    <t>AF1</t>
  </si>
  <si>
    <t>SD1</t>
  </si>
  <si>
    <t>ClosingCostTables</t>
  </si>
  <si>
    <t>PTAC-1376_LoanTemplates_AffiliatedBusinessArangements</t>
  </si>
  <si>
    <t>PTAC-1531_LoanTemplates_settlementServiceProviders</t>
  </si>
  <si>
    <t>Test1</t>
  </si>
  <si>
    <t>SC1</t>
  </si>
  <si>
    <t>SC Corp</t>
  </si>
  <si>
    <t>Fee1</t>
  </si>
  <si>
    <t>PTAC-1498_LoanTemplates_DataTemplates</t>
  </si>
  <si>
    <t>Individual</t>
  </si>
  <si>
    <t>BorrowerFirstname</t>
  </si>
  <si>
    <t>BorrowerLastName</t>
  </si>
  <si>
    <t>PTAC-1375_LoanTemplates_DataTemplates</t>
  </si>
  <si>
    <t>Old GFE and HUD-1</t>
  </si>
  <si>
    <t>PTAC-1371_LoanTemplates_DataTemplates</t>
  </si>
  <si>
    <t>RESPA 2010 GFE and HUD-1</t>
  </si>
  <si>
    <t>PTAC-1369_LoanTemplates_DataTemplates</t>
  </si>
  <si>
    <t>RESPA-TILA 2015 LE and CD</t>
  </si>
  <si>
    <t>PTAC-1379_LoanTemplates_LoanPrograms</t>
  </si>
  <si>
    <t>Conventional</t>
  </si>
  <si>
    <t>(F) Full Documentation</t>
  </si>
  <si>
    <t>Fixed Rate</t>
  </si>
  <si>
    <t>PTAC-1372_LoanTemplates_2015Itemization</t>
  </si>
  <si>
    <t>Forms</t>
  </si>
  <si>
    <t>2015 Itemization</t>
  </si>
  <si>
    <t>Loantemplate_ApplyDocumnetsetTemplateOnLoan</t>
  </si>
  <si>
    <t>1003 - URLA</t>
  </si>
  <si>
    <t>Description about the template.</t>
  </si>
  <si>
    <t>Loantemplate_ApplyDocumnetsetTemplateOnLoan1</t>
  </si>
  <si>
    <t>2015 Settlement Service Provider List</t>
  </si>
  <si>
    <t>Processing</t>
  </si>
  <si>
    <t>VerifyDocumnetsetTemplateOnLoan</t>
  </si>
  <si>
    <t>VerifyDocumnetsetTemplateOnLoan1</t>
  </si>
  <si>
    <t>VerifyDocumnetsetTemplateOnLoan2</t>
  </si>
  <si>
    <t>Appraisal</t>
  </si>
  <si>
    <t>Approval</t>
  </si>
  <si>
    <t>PTAC-1498_LoantemplateTasksetApplyTaskSetTemplateOnLoanFile</t>
  </si>
  <si>
    <t>Credit Refresh PTC</t>
  </si>
  <si>
    <t>PTAC-1498_LoantemplateTasksetApplyTaskSetTemplateOnLoanFile1</t>
  </si>
  <si>
    <t>Order Flood Cert</t>
  </si>
  <si>
    <t>PTAC-1498_LoantemplateApplyInputFormSetTemplateOnLoanFile</t>
  </si>
  <si>
    <t>Borrower Summary - Origination;1003 Page 1;1003 Page 2;2015 Itemization</t>
  </si>
  <si>
    <t>PTAC-1498_LoanTemplates_ClosingCost</t>
  </si>
  <si>
    <t>2010 Itemization</t>
  </si>
  <si>
    <t>PTAC-1498_VerifyMilestoneInLog</t>
  </si>
  <si>
    <t>File started;Qualification;Processing;Submittal;Cond. Approval;Resubmittal;Approval;Doc Preparation;Docs Signing;Funding;Post Closing;Shipping;Completion</t>
  </si>
  <si>
    <t>1498_LoanTemplate_Setdata</t>
  </si>
  <si>
    <t>Fannie Mae template used in Loan file</t>
  </si>
  <si>
    <t>TC3_FieldTriggerRules</t>
  </si>
  <si>
    <t>TC4_FieldTriggerRules</t>
  </si>
  <si>
    <t>TC5_FieldTriggerRules</t>
  </si>
  <si>
    <t>Alabama</t>
  </si>
  <si>
    <t>Milestone completed</t>
  </si>
  <si>
    <t>BusinessRules_FieldTrigger_LoanTemplate</t>
  </si>
  <si>
    <t>LoanProgram</t>
  </si>
  <si>
    <t>BusinessRules_FieldTrigger_LoanFolder</t>
  </si>
  <si>
    <t>TC3_FieldTriggerRules_1</t>
  </si>
  <si>
    <t xml:space="preserve">FR0312 </t>
  </si>
  <si>
    <t>AL</t>
  </si>
  <si>
    <t>Rate lock requested</t>
  </si>
  <si>
    <t>TC6_FieldTriggerRules</t>
  </si>
  <si>
    <t>TC7_FieldTriggerRules</t>
  </si>
  <si>
    <t>TC8_FieldTriggerRules</t>
  </si>
  <si>
    <t>FHA</t>
  </si>
  <si>
    <t>BR_FT_MS979</t>
  </si>
  <si>
    <t>TC6_FieldTriggerRules_1</t>
  </si>
  <si>
    <t>Is (Exact)</t>
  </si>
  <si>
    <t>TC12_FieldTriggerRules</t>
  </si>
  <si>
    <t>CopyAndPasteCondition</t>
  </si>
  <si>
    <t>[4002].StartsWith("s")</t>
  </si>
  <si>
    <t>MileStoneApplyText</t>
  </si>
  <si>
    <t>Milestone List is in manual mode.</t>
  </si>
  <si>
    <t>MileStoneTemplate</t>
  </si>
  <si>
    <t>TC9_FieldTriggerRules</t>
  </si>
  <si>
    <t>TC10_FieldTriggerRules</t>
  </si>
  <si>
    <t>TC11_FieldTriggerRules</t>
  </si>
  <si>
    <t>BR_ClosingCost_S979</t>
  </si>
  <si>
    <t>TC13_FieldTriggerRules</t>
  </si>
  <si>
    <t>TC14_FieldTriggerRules</t>
  </si>
  <si>
    <t>TC15_FieldTriggerRules</t>
  </si>
  <si>
    <t>BR_InputFormSets_S979</t>
  </si>
  <si>
    <t>InputFormSets</t>
  </si>
  <si>
    <t>Request for Copy of Tax Return,Request for Transcript of Tax</t>
  </si>
  <si>
    <t>TC16_FieldTriggerRules</t>
  </si>
  <si>
    <t>TC17_FieldTriggerRules</t>
  </si>
  <si>
    <t>TC18_FieldTriggerRules</t>
  </si>
  <si>
    <t>BR_SettlementService_S979</t>
  </si>
  <si>
    <t>TC19_FieldTriggerRules</t>
  </si>
  <si>
    <t>TC20_FieldTriggerRules</t>
  </si>
  <si>
    <t>TC21_FieldTriggerRules</t>
  </si>
  <si>
    <t>BR_DocumentSets_S979</t>
  </si>
  <si>
    <t>TC22_FieldTriggerRules</t>
  </si>
  <si>
    <t>TC23_FieldTriggerRules</t>
  </si>
  <si>
    <t>TC24_FieldTriggerRules</t>
  </si>
  <si>
    <t>BR_TaskSets_S979</t>
  </si>
  <si>
    <t>BR_DataTemplates_S979</t>
  </si>
  <si>
    <t>TC25_FieldTriggerRules</t>
  </si>
  <si>
    <t>TC26_FieldTriggerRules</t>
  </si>
  <si>
    <t>TC27_FieldTriggerRules</t>
  </si>
  <si>
    <t>Register Loan</t>
  </si>
  <si>
    <t>TC28_FieldTriggerRules</t>
  </si>
  <si>
    <t>TC29_FieldTriggerRules</t>
  </si>
  <si>
    <t>TC30_FieldTriggerRules</t>
  </si>
  <si>
    <t>BR_AffiliateTemplate_S979</t>
  </si>
  <si>
    <t>PipelineView</t>
  </si>
  <si>
    <t>Super Administrator - Default View</t>
  </si>
  <si>
    <t>AffiliatedForm</t>
  </si>
  <si>
    <t>Affiliated Business Arrangements</t>
  </si>
  <si>
    <t>LoanProgramFolderName</t>
  </si>
  <si>
    <t>InputFormName</t>
  </si>
  <si>
    <t>ServiceProvider</t>
  </si>
  <si>
    <t>SettingsSync_FieldTriggers</t>
  </si>
  <si>
    <t>ChannelValue</t>
  </si>
  <si>
    <t>ApplyThisRule</t>
  </si>
  <si>
    <t>Condition</t>
  </si>
  <si>
    <t>ComboCondition</t>
  </si>
  <si>
    <t>RequiredFields</t>
  </si>
  <si>
    <t>ForMilestone_Fields</t>
  </si>
  <si>
    <t>AssigntoField</t>
  </si>
  <si>
    <t>AssignValue</t>
  </si>
  <si>
    <t>FieldsType</t>
  </si>
  <si>
    <t>Activation</t>
  </si>
  <si>
    <t>SelectChannel</t>
  </si>
  <si>
    <t>SelectChannel1</t>
  </si>
  <si>
    <t>SelectChannel2</t>
  </si>
  <si>
    <t>Brokered</t>
  </si>
  <si>
    <t>Alternative</t>
  </si>
  <si>
    <t>b</t>
  </si>
  <si>
    <t>Any change in field value,Expected Value</t>
  </si>
  <si>
    <t>No channel selected</t>
  </si>
  <si>
    <t>Banked – Retail</t>
  </si>
  <si>
    <t>Banked – Wholesale</t>
  </si>
  <si>
    <t>FieldTriggers_ValidationForLockExtension</t>
  </si>
  <si>
    <t>RuleName</t>
  </si>
  <si>
    <t>TPOActions</t>
  </si>
  <si>
    <t>TPO Actions</t>
  </si>
  <si>
    <t>Lock Extension</t>
  </si>
  <si>
    <t>ExecutionFlag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</si>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</sst>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quotePrefix="1" applyNumberFormat="1"/>
    <xf numFmtId="14" fontId="0" fillId="0" borderId="0" xfId="0" applyNumberFormat="1"/>
    <xf numFmtId="0" fontId="0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>
      <selection activeCell="I17" sqref="I17"/>
    </sheetView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3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8"/>
  <sheetViews>
    <sheetView tabSelected="1" workbookViewId="0">
      <pane xSplit="1" ySplit="1" topLeftCell="AL11" activePane="bottomRight" state="frozen"/>
      <selection pane="topRight" activeCell="B1" sqref="B1"/>
      <selection pane="bottomLeft" activeCell="A2" sqref="A2"/>
      <selection pane="bottomRight" activeCell="AU15" sqref="AU15"/>
    </sheetView>
  </sheetViews>
  <sheetFormatPr defaultRowHeight="15" x14ac:dyDescent="0.25"/>
  <cols>
    <col min="1" max="1" width="39" bestFit="1" customWidth="1"/>
    <col min="2" max="2" width="29.42578125" bestFit="1" customWidth="1"/>
    <col min="3" max="9" width="29.42578125" customWidth="1"/>
    <col min="10" max="10" width="13.5703125" bestFit="1" customWidth="1"/>
    <col min="11" max="11" width="32.7109375" bestFit="1" customWidth="1"/>
    <col min="12" max="12" width="15" bestFit="1" customWidth="1"/>
    <col min="13" max="13" width="15.5703125" bestFit="1" customWidth="1"/>
    <col min="14" max="14" width="20" bestFit="1" customWidth="1"/>
    <col min="15" max="15" width="36.85546875" bestFit="1" customWidth="1"/>
    <col min="16" max="16" width="36.85546875" customWidth="1"/>
    <col min="17" max="17" width="36" bestFit="1" customWidth="1"/>
    <col min="18" max="18" width="36" customWidth="1"/>
    <col min="19" max="20" width="23.140625" bestFit="1" customWidth="1"/>
    <col min="21" max="21" width="19.28515625" bestFit="1" customWidth="1"/>
    <col min="22" max="22" width="13.28515625" bestFit="1" customWidth="1"/>
    <col min="23" max="23" width="39.7109375" bestFit="1" customWidth="1"/>
    <col min="26" max="26" width="14.85546875" bestFit="1" customWidth="1"/>
    <col min="27" max="27" width="10.42578125" bestFit="1" customWidth="1"/>
    <col min="28" max="28" width="36.85546875" bestFit="1" customWidth="1"/>
    <col min="29" max="29" width="23" bestFit="1" customWidth="1"/>
    <col min="30" max="30" width="15.7109375" bestFit="1" customWidth="1"/>
    <col min="31" max="31" width="55.5703125" bestFit="1" customWidth="1"/>
    <col min="34" max="34" width="9.7109375" bestFit="1" customWidth="1"/>
    <col min="40" max="40" width="10.5703125" bestFit="1" customWidth="1"/>
    <col min="41" max="41" width="38.42578125" bestFit="1" customWidth="1"/>
    <col min="44" max="44" width="19.140625" bestFit="1" customWidth="1"/>
    <col min="47" max="47" width="12.42578125" customWidth="1"/>
  </cols>
  <sheetData>
    <row r="1" spans="1:47" x14ac:dyDescent="0.25">
      <c r="A1" s="1" t="s">
        <v>2</v>
      </c>
      <c r="B1" s="1" t="s">
        <v>4</v>
      </c>
      <c r="C1" s="1" t="s">
        <v>90</v>
      </c>
      <c r="D1" s="1" t="s">
        <v>56</v>
      </c>
      <c r="E1" s="1" t="s">
        <v>55</v>
      </c>
      <c r="F1" s="1" t="s">
        <v>61</v>
      </c>
      <c r="G1" s="1" t="s">
        <v>62</v>
      </c>
      <c r="H1" s="1" t="s">
        <v>63</v>
      </c>
      <c r="I1" s="1" t="s">
        <v>93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23</v>
      </c>
      <c r="P1" s="1" t="s">
        <v>177</v>
      </c>
      <c r="Q1" s="1" t="s">
        <v>19</v>
      </c>
      <c r="R1" s="4" t="s">
        <v>107</v>
      </c>
      <c r="S1" s="1" t="s">
        <v>22</v>
      </c>
      <c r="T1" s="1" t="s">
        <v>30</v>
      </c>
      <c r="U1" s="1" t="s">
        <v>34</v>
      </c>
      <c r="V1" s="1" t="s">
        <v>46</v>
      </c>
      <c r="W1" s="1" t="s">
        <v>51</v>
      </c>
      <c r="X1" s="1" t="s">
        <v>102</v>
      </c>
      <c r="Y1" s="1" t="s">
        <v>109</v>
      </c>
      <c r="Z1" s="1" t="s">
        <v>118</v>
      </c>
      <c r="AA1" s="1" t="s">
        <v>115</v>
      </c>
      <c r="AB1" s="1" t="s">
        <v>327</v>
      </c>
      <c r="AC1" s="1" t="s">
        <v>341</v>
      </c>
      <c r="AD1" s="1" t="s">
        <v>243</v>
      </c>
      <c r="AE1" s="1" t="s">
        <v>354</v>
      </c>
      <c r="AF1" s="1" t="s">
        <v>385</v>
      </c>
      <c r="AG1" s="1" t="s">
        <v>386</v>
      </c>
      <c r="AH1" s="1" t="s">
        <v>387</v>
      </c>
      <c r="AI1" s="1" t="s">
        <v>388</v>
      </c>
      <c r="AJ1" s="1" t="s">
        <v>389</v>
      </c>
      <c r="AK1" s="1" t="s">
        <v>390</v>
      </c>
      <c r="AL1" s="1" t="s">
        <v>391</v>
      </c>
      <c r="AM1" s="1" t="s">
        <v>392</v>
      </c>
      <c r="AN1" s="1" t="s">
        <v>393</v>
      </c>
      <c r="AO1" s="1" t="s">
        <v>394</v>
      </c>
      <c r="AP1" s="1" t="s">
        <v>395</v>
      </c>
      <c r="AQ1" s="9" t="s">
        <v>396</v>
      </c>
      <c r="AR1" s="9" t="s">
        <v>397</v>
      </c>
      <c r="AS1" s="4" t="s">
        <v>406</v>
      </c>
      <c r="AT1" s="4" t="s">
        <v>407</v>
      </c>
      <c r="AU1" s="1" t="s">
        <v>410</v>
      </c>
    </row>
    <row r="2" spans="1:47" x14ac:dyDescent="0.25">
      <c r="A2" t="s">
        <v>3</v>
      </c>
      <c r="B2" t="s">
        <v>10</v>
      </c>
      <c r="J2">
        <v>4000</v>
      </c>
      <c r="M2" s="4">
        <v>4001</v>
      </c>
      <c r="N2" t="s">
        <v>24</v>
      </c>
    </row>
    <row r="3" spans="1:47" x14ac:dyDescent="0.25">
      <c r="A3" t="s">
        <v>12</v>
      </c>
      <c r="M3" s="4">
        <v>4001</v>
      </c>
    </row>
    <row r="4" spans="1:47" x14ac:dyDescent="0.25">
      <c r="A4" t="s">
        <v>11</v>
      </c>
      <c r="B4" s="2"/>
      <c r="C4" s="2"/>
      <c r="D4" s="2"/>
      <c r="E4" s="2"/>
      <c r="F4" s="2"/>
      <c r="G4" s="2"/>
      <c r="H4" s="2"/>
      <c r="I4" s="2"/>
      <c r="M4">
        <v>4002</v>
      </c>
      <c r="N4" t="s">
        <v>24</v>
      </c>
    </row>
    <row r="5" spans="1:47" x14ac:dyDescent="0.25">
      <c r="A5" t="s">
        <v>13</v>
      </c>
      <c r="B5" t="s">
        <v>14</v>
      </c>
      <c r="J5">
        <v>4000</v>
      </c>
      <c r="M5">
        <v>4001</v>
      </c>
      <c r="N5" t="s">
        <v>24</v>
      </c>
    </row>
    <row r="6" spans="1:47" x14ac:dyDescent="0.25">
      <c r="A6" t="s">
        <v>15</v>
      </c>
      <c r="B6" t="s">
        <v>16</v>
      </c>
      <c r="J6">
        <v>4000</v>
      </c>
      <c r="M6">
        <v>4001</v>
      </c>
      <c r="N6" t="s">
        <v>24</v>
      </c>
    </row>
    <row r="7" spans="1:47" x14ac:dyDescent="0.25">
      <c r="A7" t="s">
        <v>17</v>
      </c>
      <c r="M7" s="4"/>
      <c r="N7" s="4"/>
      <c r="O7" s="4" t="s">
        <v>18</v>
      </c>
      <c r="P7" s="4"/>
      <c r="Q7" t="s">
        <v>20</v>
      </c>
      <c r="S7" t="s">
        <v>21</v>
      </c>
    </row>
    <row r="8" spans="1:47" x14ac:dyDescent="0.25">
      <c r="A8" t="s">
        <v>26</v>
      </c>
      <c r="B8" t="s">
        <v>25</v>
      </c>
      <c r="J8">
        <v>4000</v>
      </c>
      <c r="M8">
        <v>4001</v>
      </c>
      <c r="N8" t="s">
        <v>24</v>
      </c>
    </row>
    <row r="9" spans="1:47" x14ac:dyDescent="0.25">
      <c r="A9" t="s">
        <v>28</v>
      </c>
      <c r="B9" t="s">
        <v>27</v>
      </c>
      <c r="J9">
        <v>4000</v>
      </c>
      <c r="M9">
        <v>4001</v>
      </c>
      <c r="N9" t="s">
        <v>24</v>
      </c>
    </row>
    <row r="10" spans="1:47" x14ac:dyDescent="0.25">
      <c r="A10" t="s">
        <v>32</v>
      </c>
      <c r="M10">
        <v>4001</v>
      </c>
      <c r="N10" t="s">
        <v>29</v>
      </c>
      <c r="O10" t="s">
        <v>36</v>
      </c>
      <c r="T10" t="s">
        <v>31</v>
      </c>
      <c r="U10" s="4" t="s">
        <v>37</v>
      </c>
    </row>
    <row r="11" spans="1:47" x14ac:dyDescent="0.25">
      <c r="A11" t="s">
        <v>33</v>
      </c>
      <c r="M11">
        <v>4001</v>
      </c>
      <c r="N11" t="s">
        <v>29</v>
      </c>
      <c r="O11" t="s">
        <v>18</v>
      </c>
      <c r="T11" t="s">
        <v>52</v>
      </c>
      <c r="U11" s="4" t="s">
        <v>35</v>
      </c>
    </row>
    <row r="12" spans="1:47" x14ac:dyDescent="0.25">
      <c r="A12" t="s">
        <v>38</v>
      </c>
      <c r="B12" t="s">
        <v>39</v>
      </c>
      <c r="J12">
        <v>2626</v>
      </c>
      <c r="K12" t="s">
        <v>40</v>
      </c>
      <c r="L12" t="s">
        <v>41</v>
      </c>
      <c r="M12">
        <v>3332</v>
      </c>
      <c r="N12" t="s">
        <v>42</v>
      </c>
      <c r="AC12" s="12"/>
    </row>
    <row r="13" spans="1:47" x14ac:dyDescent="0.25">
      <c r="A13" t="s">
        <v>43</v>
      </c>
      <c r="B13" t="s">
        <v>47</v>
      </c>
      <c r="J13">
        <v>1109</v>
      </c>
      <c r="Q13" t="s">
        <v>44</v>
      </c>
      <c r="V13" t="s">
        <v>45</v>
      </c>
    </row>
    <row r="14" spans="1:47" x14ac:dyDescent="0.25">
      <c r="A14" t="s">
        <v>48</v>
      </c>
      <c r="J14">
        <v>1109</v>
      </c>
      <c r="Q14" t="s">
        <v>49</v>
      </c>
      <c r="W14" t="s">
        <v>50</v>
      </c>
    </row>
    <row r="15" spans="1:47" x14ac:dyDescent="0.25">
      <c r="A15" t="s">
        <v>53</v>
      </c>
      <c r="B15" t="s">
        <v>53</v>
      </c>
      <c r="J15">
        <v>4000</v>
      </c>
      <c r="K15" t="s">
        <v>54</v>
      </c>
      <c r="M15">
        <v>4002</v>
      </c>
      <c r="N15" t="s">
        <v>24</v>
      </c>
      <c r="Q15" t="s">
        <v>60</v>
      </c>
      <c r="AU15" t="s">
        <v>411</v>
      </c>
    </row>
    <row r="16" spans="1:47" x14ac:dyDescent="0.25">
      <c r="A16" t="s">
        <v>57</v>
      </c>
      <c r="B16" t="s">
        <v>57</v>
      </c>
      <c r="D16" t="s">
        <v>58</v>
      </c>
      <c r="E16" t="s">
        <v>59</v>
      </c>
      <c r="H16" t="s">
        <v>64</v>
      </c>
      <c r="J16">
        <v>4000</v>
      </c>
      <c r="K16" t="s">
        <v>54</v>
      </c>
      <c r="M16">
        <v>4002</v>
      </c>
      <c r="N16" t="s">
        <v>24</v>
      </c>
      <c r="Q16" t="s">
        <v>60</v>
      </c>
      <c r="AU16" t="s">
        <v>412</v>
      </c>
    </row>
    <row r="17" spans="1:47" x14ac:dyDescent="0.25">
      <c r="A17" t="s">
        <v>86</v>
      </c>
      <c r="B17" t="s">
        <v>86</v>
      </c>
      <c r="D17" t="s">
        <v>58</v>
      </c>
      <c r="E17" t="s">
        <v>87</v>
      </c>
      <c r="F17">
        <v>4000</v>
      </c>
      <c r="G17" t="s">
        <v>88</v>
      </c>
      <c r="H17" t="s">
        <v>89</v>
      </c>
      <c r="J17">
        <v>4000</v>
      </c>
      <c r="K17" t="s">
        <v>54</v>
      </c>
      <c r="M17">
        <v>4002</v>
      </c>
      <c r="N17" t="s">
        <v>24</v>
      </c>
      <c r="Q17" t="s">
        <v>60</v>
      </c>
      <c r="AU17" t="s">
        <v>412</v>
      </c>
    </row>
    <row r="18" spans="1:47" x14ac:dyDescent="0.25">
      <c r="A18" t="s">
        <v>65</v>
      </c>
      <c r="B18" t="s">
        <v>65</v>
      </c>
      <c r="D18" t="s">
        <v>58</v>
      </c>
      <c r="E18" t="s">
        <v>66</v>
      </c>
      <c r="H18" t="s">
        <v>67</v>
      </c>
      <c r="J18">
        <v>4000</v>
      </c>
      <c r="K18" t="s">
        <v>54</v>
      </c>
      <c r="M18">
        <v>4002</v>
      </c>
      <c r="N18" t="s">
        <v>24</v>
      </c>
      <c r="Q18" t="s">
        <v>60</v>
      </c>
      <c r="AU18" t="s">
        <v>412</v>
      </c>
    </row>
    <row r="19" spans="1:47" x14ac:dyDescent="0.25">
      <c r="A19" t="s">
        <v>68</v>
      </c>
      <c r="B19" t="s">
        <v>68</v>
      </c>
      <c r="D19" t="s">
        <v>58</v>
      </c>
      <c r="E19" t="s">
        <v>69</v>
      </c>
      <c r="H19" t="s">
        <v>70</v>
      </c>
      <c r="J19">
        <v>4000</v>
      </c>
      <c r="K19" t="s">
        <v>54</v>
      </c>
      <c r="M19">
        <v>4002</v>
      </c>
      <c r="N19" t="s">
        <v>24</v>
      </c>
      <c r="Q19" t="s">
        <v>60</v>
      </c>
      <c r="AU19" t="s">
        <v>412</v>
      </c>
    </row>
    <row r="20" spans="1:47" x14ac:dyDescent="0.25">
      <c r="A20" t="s">
        <v>71</v>
      </c>
      <c r="B20" t="s">
        <v>71</v>
      </c>
      <c r="D20" t="s">
        <v>58</v>
      </c>
      <c r="E20" t="s">
        <v>72</v>
      </c>
      <c r="H20" t="s">
        <v>73</v>
      </c>
      <c r="J20">
        <v>4000</v>
      </c>
      <c r="K20" t="s">
        <v>54</v>
      </c>
      <c r="M20">
        <v>4002</v>
      </c>
      <c r="N20" t="s">
        <v>24</v>
      </c>
      <c r="Q20" t="s">
        <v>60</v>
      </c>
      <c r="AU20" t="s">
        <v>412</v>
      </c>
    </row>
    <row r="21" spans="1:47" x14ac:dyDescent="0.25">
      <c r="A21" t="s">
        <v>74</v>
      </c>
      <c r="B21" t="s">
        <v>74</v>
      </c>
      <c r="D21" t="s">
        <v>58</v>
      </c>
      <c r="E21" t="s">
        <v>78</v>
      </c>
      <c r="H21" t="s">
        <v>79</v>
      </c>
      <c r="J21">
        <v>4000</v>
      </c>
      <c r="K21" t="s">
        <v>54</v>
      </c>
      <c r="M21">
        <v>4002</v>
      </c>
      <c r="N21" t="s">
        <v>24</v>
      </c>
      <c r="Q21" t="s">
        <v>60</v>
      </c>
      <c r="AU21" t="s">
        <v>412</v>
      </c>
    </row>
    <row r="22" spans="1:47" x14ac:dyDescent="0.25">
      <c r="A22" t="s">
        <v>75</v>
      </c>
      <c r="B22" t="s">
        <v>75</v>
      </c>
      <c r="D22" t="s">
        <v>58</v>
      </c>
      <c r="E22" t="s">
        <v>80</v>
      </c>
      <c r="H22" t="s">
        <v>81</v>
      </c>
      <c r="J22">
        <v>4000</v>
      </c>
      <c r="K22" t="s">
        <v>54</v>
      </c>
      <c r="M22">
        <v>4002</v>
      </c>
      <c r="N22" t="s">
        <v>24</v>
      </c>
      <c r="Q22" t="s">
        <v>60</v>
      </c>
      <c r="AU22" t="s">
        <v>412</v>
      </c>
    </row>
    <row r="23" spans="1:47" x14ac:dyDescent="0.25">
      <c r="A23" t="s">
        <v>76</v>
      </c>
      <c r="B23" t="s">
        <v>76</v>
      </c>
      <c r="D23" t="s">
        <v>58</v>
      </c>
      <c r="E23" t="s">
        <v>82</v>
      </c>
      <c r="H23" t="s">
        <v>83</v>
      </c>
      <c r="J23">
        <v>4000</v>
      </c>
      <c r="K23" t="s">
        <v>54</v>
      </c>
      <c r="M23">
        <v>4002</v>
      </c>
      <c r="N23" t="s">
        <v>24</v>
      </c>
      <c r="Q23" t="s">
        <v>60</v>
      </c>
      <c r="AU23" t="s">
        <v>412</v>
      </c>
    </row>
    <row r="24" spans="1:47" x14ac:dyDescent="0.25">
      <c r="A24" t="s">
        <v>77</v>
      </c>
      <c r="B24" t="s">
        <v>77</v>
      </c>
      <c r="D24" t="s">
        <v>58</v>
      </c>
      <c r="E24" t="s">
        <v>84</v>
      </c>
      <c r="H24" t="s">
        <v>85</v>
      </c>
      <c r="I24" t="s">
        <v>94</v>
      </c>
      <c r="J24">
        <v>4000</v>
      </c>
      <c r="K24" t="s">
        <v>54</v>
      </c>
      <c r="M24">
        <v>4002</v>
      </c>
      <c r="N24" t="s">
        <v>24</v>
      </c>
      <c r="Q24" t="s">
        <v>60</v>
      </c>
      <c r="AU24" t="s">
        <v>412</v>
      </c>
    </row>
    <row r="25" spans="1:47" x14ac:dyDescent="0.25">
      <c r="A25" t="s">
        <v>91</v>
      </c>
      <c r="T25" t="s">
        <v>92</v>
      </c>
    </row>
    <row r="26" spans="1:47" x14ac:dyDescent="0.25">
      <c r="A26" t="s">
        <v>95</v>
      </c>
      <c r="B26" t="s">
        <v>96</v>
      </c>
      <c r="J26">
        <v>4000</v>
      </c>
      <c r="K26" t="s">
        <v>54</v>
      </c>
      <c r="M26">
        <v>4001</v>
      </c>
      <c r="N26" t="s">
        <v>97</v>
      </c>
      <c r="O26" t="s">
        <v>98</v>
      </c>
      <c r="Q26" t="s">
        <v>60</v>
      </c>
    </row>
    <row r="27" spans="1:47" x14ac:dyDescent="0.25">
      <c r="A27" t="s">
        <v>99</v>
      </c>
      <c r="B27" t="s">
        <v>96</v>
      </c>
      <c r="J27">
        <v>4001</v>
      </c>
      <c r="K27" t="s">
        <v>54</v>
      </c>
      <c r="M27">
        <v>4002</v>
      </c>
      <c r="N27" t="s">
        <v>100</v>
      </c>
      <c r="O27" t="s">
        <v>98</v>
      </c>
      <c r="Q27" t="s">
        <v>60</v>
      </c>
    </row>
    <row r="28" spans="1:47" x14ac:dyDescent="0.25">
      <c r="A28" t="s">
        <v>101</v>
      </c>
      <c r="B28" t="str">
        <f ca="1">"FICO"&amp;YEAR(NOW())&amp;DAY(NOW())&amp;HOUR(NOW())&amp;MINUTE(NOW())&amp;SECOND(NOW())</f>
        <v>FICO20185124912</v>
      </c>
      <c r="D28" t="s">
        <v>58</v>
      </c>
      <c r="E28" t="s">
        <v>87</v>
      </c>
      <c r="F28">
        <v>4000</v>
      </c>
      <c r="G28" t="s">
        <v>88</v>
      </c>
      <c r="H28" t="s">
        <v>117</v>
      </c>
      <c r="J28">
        <v>4000</v>
      </c>
      <c r="K28" t="s">
        <v>54</v>
      </c>
      <c r="M28">
        <v>4002</v>
      </c>
      <c r="N28" t="s">
        <v>24</v>
      </c>
      <c r="O28" t="s">
        <v>98</v>
      </c>
      <c r="Q28" t="s">
        <v>60</v>
      </c>
      <c r="X28" t="str">
        <f ca="1">"FICO"&amp;YEAR(NOW())&amp;DAY(NOW())&amp;HOUR(NOW())&amp;MINUTE(NOW())&amp;SECOND(NOW())</f>
        <v>FICO20185124912</v>
      </c>
      <c r="Y28" s="4"/>
      <c r="Z28" s="4" t="s">
        <v>18</v>
      </c>
      <c r="AA28" s="4" t="s">
        <v>116</v>
      </c>
    </row>
    <row r="29" spans="1:47" x14ac:dyDescent="0.25">
      <c r="A29" t="s">
        <v>103</v>
      </c>
      <c r="B29" t="str">
        <f ca="1">"AutoTrigger"&amp;RANDBETWEEN(1,9999)</f>
        <v>AutoTrigger3599</v>
      </c>
      <c r="D29" t="s">
        <v>58</v>
      </c>
      <c r="E29" t="s">
        <v>87</v>
      </c>
      <c r="F29">
        <v>4000</v>
      </c>
      <c r="G29" t="s">
        <v>88</v>
      </c>
      <c r="H29" t="s">
        <v>117</v>
      </c>
      <c r="J29">
        <v>4000</v>
      </c>
      <c r="K29" t="s">
        <v>54</v>
      </c>
      <c r="M29">
        <v>4001</v>
      </c>
      <c r="N29" t="s">
        <v>29</v>
      </c>
      <c r="O29" t="s">
        <v>18</v>
      </c>
      <c r="P29" t="s">
        <v>372</v>
      </c>
      <c r="Q29" s="5"/>
      <c r="T29" t="s">
        <v>52</v>
      </c>
      <c r="U29" t="s">
        <v>35</v>
      </c>
    </row>
    <row r="30" spans="1:47" x14ac:dyDescent="0.25">
      <c r="A30" t="s">
        <v>104</v>
      </c>
      <c r="B30" t="str">
        <f ca="1">"SysAuditTrigger"&amp;RANDBETWEEN(1,9999)</f>
        <v>SysAuditTrigger4972</v>
      </c>
      <c r="J30">
        <v>4000</v>
      </c>
      <c r="M30">
        <v>4000</v>
      </c>
      <c r="N30" t="s">
        <v>97</v>
      </c>
      <c r="O30" t="s">
        <v>98</v>
      </c>
    </row>
    <row r="31" spans="1:47" x14ac:dyDescent="0.25">
      <c r="A31" t="s">
        <v>105</v>
      </c>
      <c r="B31" t="str">
        <f ca="1">"AutoTriggers"&amp;RANDBETWEEN(1,9999)</f>
        <v>AutoTriggers2867</v>
      </c>
      <c r="D31" t="s">
        <v>58</v>
      </c>
      <c r="E31" t="s">
        <v>59</v>
      </c>
      <c r="J31">
        <v>4000</v>
      </c>
      <c r="K31" t="s">
        <v>54</v>
      </c>
      <c r="M31">
        <v>4002</v>
      </c>
      <c r="N31" t="s">
        <v>24</v>
      </c>
      <c r="Q31" t="s">
        <v>60</v>
      </c>
    </row>
    <row r="32" spans="1:47" ht="90" x14ac:dyDescent="0.25">
      <c r="A32" t="s">
        <v>113</v>
      </c>
      <c r="B32" t="str">
        <f ca="1">"FICO"&amp;YEAR(NOW())&amp;DAY(NOW())&amp;HOUR(NOW())&amp;MINUTE(NOW())&amp;SECOND(NOW())</f>
        <v>FICO20185124912</v>
      </c>
      <c r="D32" t="s">
        <v>58</v>
      </c>
      <c r="E32" t="s">
        <v>87</v>
      </c>
      <c r="H32" t="s">
        <v>114</v>
      </c>
      <c r="J32">
        <v>67</v>
      </c>
      <c r="K32" t="s">
        <v>54</v>
      </c>
      <c r="O32" t="s">
        <v>98</v>
      </c>
      <c r="Q32" t="s">
        <v>106</v>
      </c>
      <c r="R32" s="5" t="s">
        <v>108</v>
      </c>
      <c r="Y32" t="s">
        <v>110</v>
      </c>
    </row>
    <row r="33" spans="1:30" ht="90" x14ac:dyDescent="0.25">
      <c r="A33" t="s">
        <v>111</v>
      </c>
      <c r="B33" t="str">
        <f ca="1">"FICO"&amp;YEAR(NOW())&amp;DAY(NOW())&amp;HOUR(NOW())&amp;MINUTE(NOW())&amp;SECOND(NOW())</f>
        <v>FICO20185124912</v>
      </c>
      <c r="D33" t="s">
        <v>58</v>
      </c>
      <c r="E33" t="s">
        <v>87</v>
      </c>
      <c r="H33" t="s">
        <v>114</v>
      </c>
      <c r="J33">
        <v>1450</v>
      </c>
      <c r="K33" t="s">
        <v>54</v>
      </c>
      <c r="O33" t="s">
        <v>98</v>
      </c>
      <c r="Q33" t="s">
        <v>106</v>
      </c>
      <c r="R33" s="5" t="s">
        <v>108</v>
      </c>
      <c r="Y33" t="s">
        <v>110</v>
      </c>
    </row>
    <row r="34" spans="1:30" ht="90" x14ac:dyDescent="0.25">
      <c r="A34" t="s">
        <v>112</v>
      </c>
      <c r="B34" t="str">
        <f ca="1">"FICO"&amp;YEAR(NOW())&amp;DAY(NOW())&amp;HOUR(NOW())&amp;MINUTE(NOW())&amp;SECOND(NOW())</f>
        <v>FICO20185124912</v>
      </c>
      <c r="D34" t="s">
        <v>58</v>
      </c>
      <c r="E34" t="s">
        <v>87</v>
      </c>
      <c r="H34" t="s">
        <v>114</v>
      </c>
      <c r="J34">
        <v>1414</v>
      </c>
      <c r="K34" t="s">
        <v>54</v>
      </c>
      <c r="O34" t="s">
        <v>98</v>
      </c>
      <c r="Q34" t="s">
        <v>106</v>
      </c>
      <c r="R34" s="5" t="s">
        <v>108</v>
      </c>
      <c r="Y34" t="s">
        <v>110</v>
      </c>
    </row>
    <row r="35" spans="1:30" x14ac:dyDescent="0.25">
      <c r="A35" t="s">
        <v>119</v>
      </c>
      <c r="B35" t="str">
        <f ca="1">"FieldTriggerRules"&amp;RANDBETWEEN(1,9999)</f>
        <v>FieldTriggerRules7914</v>
      </c>
      <c r="D35" t="s">
        <v>58</v>
      </c>
      <c r="E35" t="s">
        <v>87</v>
      </c>
      <c r="F35">
        <v>420</v>
      </c>
      <c r="G35" s="4" t="s">
        <v>120</v>
      </c>
      <c r="H35" t="s">
        <v>121</v>
      </c>
      <c r="J35">
        <v>4000</v>
      </c>
      <c r="K35" t="s">
        <v>54</v>
      </c>
      <c r="M35">
        <v>4001</v>
      </c>
      <c r="N35" t="s">
        <v>122</v>
      </c>
      <c r="O35" t="s">
        <v>98</v>
      </c>
      <c r="Q35" t="s">
        <v>60</v>
      </c>
      <c r="R35" s="5"/>
      <c r="Y35" t="s">
        <v>110</v>
      </c>
    </row>
    <row r="36" spans="1:30" x14ac:dyDescent="0.25">
      <c r="A36" t="s">
        <v>174</v>
      </c>
      <c r="B36" t="str">
        <f ca="1">"FieldTriggerRules"&amp;RANDBETWEEN(1,9999)</f>
        <v>FieldTriggerRules8392</v>
      </c>
      <c r="D36" t="s">
        <v>58</v>
      </c>
      <c r="E36" t="s">
        <v>87</v>
      </c>
      <c r="F36">
        <v>420</v>
      </c>
      <c r="G36" s="4" t="s">
        <v>120</v>
      </c>
      <c r="H36" t="s">
        <v>175</v>
      </c>
      <c r="J36">
        <v>4000</v>
      </c>
      <c r="K36" t="s">
        <v>54</v>
      </c>
      <c r="M36">
        <v>4001</v>
      </c>
      <c r="N36" t="s">
        <v>122</v>
      </c>
      <c r="O36" t="s">
        <v>98</v>
      </c>
      <c r="Q36" t="s">
        <v>60</v>
      </c>
      <c r="R36" s="5"/>
      <c r="Y36" t="s">
        <v>110</v>
      </c>
    </row>
    <row r="37" spans="1:30" x14ac:dyDescent="0.25">
      <c r="A37" t="s">
        <v>321</v>
      </c>
      <c r="B37" t="str">
        <f t="shared" ref="B37:B68" ca="1" si="0">"FieldTriggerRules"&amp;RANDBETWEEN(1,9999)</f>
        <v>FieldTriggerRules8601</v>
      </c>
      <c r="D37" t="s">
        <v>58</v>
      </c>
      <c r="E37" t="s">
        <v>80</v>
      </c>
      <c r="H37" t="s">
        <v>324</v>
      </c>
      <c r="J37">
        <v>14</v>
      </c>
      <c r="K37" t="s">
        <v>54</v>
      </c>
      <c r="M37" t="s">
        <v>330</v>
      </c>
      <c r="N37">
        <v>10</v>
      </c>
      <c r="O37" t="s">
        <v>98</v>
      </c>
      <c r="Q37" t="s">
        <v>60</v>
      </c>
      <c r="W37" s="4"/>
      <c r="AB37" s="4" t="s">
        <v>328</v>
      </c>
    </row>
    <row r="38" spans="1:30" x14ac:dyDescent="0.25">
      <c r="A38" t="s">
        <v>329</v>
      </c>
      <c r="J38">
        <v>14</v>
      </c>
      <c r="K38" t="s">
        <v>54</v>
      </c>
      <c r="O38" t="s">
        <v>98</v>
      </c>
      <c r="Q38" t="s">
        <v>49</v>
      </c>
      <c r="W38" s="4" t="s">
        <v>326</v>
      </c>
      <c r="AB38" s="4" t="s">
        <v>328</v>
      </c>
    </row>
    <row r="39" spans="1:30" x14ac:dyDescent="0.25">
      <c r="A39" t="s">
        <v>322</v>
      </c>
      <c r="B39" t="str">
        <f t="shared" ca="1" si="0"/>
        <v>FieldTriggerRules1254</v>
      </c>
      <c r="D39" t="s">
        <v>58</v>
      </c>
      <c r="E39" t="s">
        <v>80</v>
      </c>
      <c r="H39" t="s">
        <v>324</v>
      </c>
      <c r="I39" t="s">
        <v>303</v>
      </c>
      <c r="O39" t="s">
        <v>325</v>
      </c>
      <c r="Q39" t="s">
        <v>49</v>
      </c>
      <c r="W39" s="4" t="s">
        <v>326</v>
      </c>
      <c r="AB39" s="4" t="s">
        <v>328</v>
      </c>
    </row>
    <row r="40" spans="1:30" x14ac:dyDescent="0.25">
      <c r="A40" t="s">
        <v>323</v>
      </c>
      <c r="B40" t="str">
        <f t="shared" ca="1" si="0"/>
        <v>FieldTriggerRules8236</v>
      </c>
      <c r="D40" t="s">
        <v>58</v>
      </c>
      <c r="E40" t="s">
        <v>80</v>
      </c>
      <c r="H40" t="s">
        <v>324</v>
      </c>
      <c r="O40" t="s">
        <v>36</v>
      </c>
      <c r="P40" t="s">
        <v>332</v>
      </c>
      <c r="Q40" t="s">
        <v>49</v>
      </c>
      <c r="W40" s="4" t="s">
        <v>326</v>
      </c>
      <c r="AB40" s="4" t="s">
        <v>328</v>
      </c>
    </row>
    <row r="41" spans="1:30" x14ac:dyDescent="0.25">
      <c r="A41" t="s">
        <v>338</v>
      </c>
      <c r="E41" t="s">
        <v>72</v>
      </c>
      <c r="H41" t="s">
        <v>336</v>
      </c>
      <c r="Q41" t="s">
        <v>49</v>
      </c>
      <c r="W41" s="4" t="s">
        <v>326</v>
      </c>
      <c r="AB41" s="4" t="s">
        <v>337</v>
      </c>
    </row>
    <row r="42" spans="1:30" x14ac:dyDescent="0.25">
      <c r="A42" t="s">
        <v>333</v>
      </c>
      <c r="B42" t="str">
        <f t="shared" ca="1" si="0"/>
        <v>FieldTriggerRules9270</v>
      </c>
      <c r="D42" t="s">
        <v>58</v>
      </c>
      <c r="E42" t="s">
        <v>87</v>
      </c>
      <c r="F42">
        <v>14</v>
      </c>
      <c r="G42" s="4" t="s">
        <v>339</v>
      </c>
      <c r="H42" t="s">
        <v>331</v>
      </c>
      <c r="J42">
        <v>1172</v>
      </c>
      <c r="K42" t="s">
        <v>40</v>
      </c>
      <c r="L42" t="s">
        <v>336</v>
      </c>
      <c r="O42" t="s">
        <v>98</v>
      </c>
      <c r="Q42" t="s">
        <v>49</v>
      </c>
      <c r="R42" s="5"/>
      <c r="W42" s="4" t="s">
        <v>326</v>
      </c>
      <c r="Y42" t="s">
        <v>110</v>
      </c>
      <c r="AB42" s="4" t="s">
        <v>337</v>
      </c>
    </row>
    <row r="43" spans="1:30" x14ac:dyDescent="0.25">
      <c r="A43" t="s">
        <v>334</v>
      </c>
      <c r="B43" t="str">
        <f t="shared" ca="1" si="0"/>
        <v>FieldTriggerRules2330</v>
      </c>
      <c r="D43" t="s">
        <v>58</v>
      </c>
      <c r="E43" t="s">
        <v>80</v>
      </c>
      <c r="G43" s="4"/>
      <c r="H43" t="s">
        <v>324</v>
      </c>
      <c r="I43" t="s">
        <v>303</v>
      </c>
      <c r="O43" t="s">
        <v>325</v>
      </c>
      <c r="Q43" t="s">
        <v>49</v>
      </c>
      <c r="W43" s="4" t="s">
        <v>326</v>
      </c>
      <c r="AB43" s="4" t="s">
        <v>337</v>
      </c>
    </row>
    <row r="44" spans="1:30" x14ac:dyDescent="0.25">
      <c r="A44" t="s">
        <v>335</v>
      </c>
      <c r="B44" t="str">
        <f t="shared" ca="1" si="0"/>
        <v>FieldTriggerRules8281</v>
      </c>
      <c r="D44" t="s">
        <v>58</v>
      </c>
      <c r="E44" t="s">
        <v>80</v>
      </c>
      <c r="H44" t="s">
        <v>324</v>
      </c>
      <c r="O44" t="s">
        <v>36</v>
      </c>
      <c r="P44" t="s">
        <v>332</v>
      </c>
      <c r="Q44" t="s">
        <v>49</v>
      </c>
      <c r="W44" s="4" t="s">
        <v>326</v>
      </c>
      <c r="AB44" s="4" t="s">
        <v>337</v>
      </c>
    </row>
    <row r="45" spans="1:30" x14ac:dyDescent="0.25">
      <c r="A45" t="s">
        <v>346</v>
      </c>
      <c r="B45" t="str">
        <f t="shared" ca="1" si="0"/>
        <v>FieldTriggerRules7948</v>
      </c>
      <c r="D45" t="s">
        <v>58</v>
      </c>
      <c r="E45" t="s">
        <v>87</v>
      </c>
      <c r="F45">
        <v>14</v>
      </c>
      <c r="G45" s="4" t="s">
        <v>339</v>
      </c>
      <c r="H45" t="s">
        <v>331</v>
      </c>
      <c r="J45">
        <v>14</v>
      </c>
      <c r="K45" t="s">
        <v>40</v>
      </c>
      <c r="L45" t="s">
        <v>331</v>
      </c>
      <c r="O45" t="s">
        <v>98</v>
      </c>
      <c r="Q45" t="s">
        <v>49</v>
      </c>
      <c r="R45" s="5"/>
      <c r="W45" s="4" t="s">
        <v>326</v>
      </c>
      <c r="Y45" t="s">
        <v>110</v>
      </c>
      <c r="AB45" s="4" t="s">
        <v>349</v>
      </c>
      <c r="AD45" t="s">
        <v>297</v>
      </c>
    </row>
    <row r="46" spans="1:30" x14ac:dyDescent="0.25">
      <c r="A46" t="s">
        <v>347</v>
      </c>
      <c r="B46" t="str">
        <f t="shared" ca="1" si="0"/>
        <v>FieldTriggerRules9059</v>
      </c>
      <c r="D46" t="s">
        <v>58</v>
      </c>
      <c r="E46" t="s">
        <v>80</v>
      </c>
      <c r="G46" s="4"/>
      <c r="H46" t="s">
        <v>324</v>
      </c>
      <c r="I46" t="s">
        <v>303</v>
      </c>
      <c r="O46" t="s">
        <v>325</v>
      </c>
      <c r="Q46" t="s">
        <v>49</v>
      </c>
      <c r="W46" s="4" t="s">
        <v>326</v>
      </c>
      <c r="AB46" s="4" t="s">
        <v>349</v>
      </c>
      <c r="AD46" t="s">
        <v>297</v>
      </c>
    </row>
    <row r="47" spans="1:30" x14ac:dyDescent="0.25">
      <c r="A47" t="s">
        <v>348</v>
      </c>
      <c r="B47" t="str">
        <f t="shared" ca="1" si="0"/>
        <v>FieldTriggerRules9303</v>
      </c>
      <c r="D47" t="s">
        <v>58</v>
      </c>
      <c r="E47" t="s">
        <v>80</v>
      </c>
      <c r="H47" t="s">
        <v>324</v>
      </c>
      <c r="O47" t="s">
        <v>36</v>
      </c>
      <c r="P47" t="s">
        <v>332</v>
      </c>
      <c r="Q47" t="s">
        <v>49</v>
      </c>
      <c r="W47" s="4" t="s">
        <v>326</v>
      </c>
      <c r="AB47" s="4" t="s">
        <v>349</v>
      </c>
      <c r="AD47" t="s">
        <v>297</v>
      </c>
    </row>
    <row r="48" spans="1:30" x14ac:dyDescent="0.25">
      <c r="A48" t="s">
        <v>340</v>
      </c>
      <c r="B48" t="str">
        <f t="shared" ca="1" si="0"/>
        <v>FieldTriggerRules333</v>
      </c>
      <c r="D48" t="s">
        <v>58</v>
      </c>
      <c r="E48" t="s">
        <v>87</v>
      </c>
      <c r="J48">
        <v>4000</v>
      </c>
      <c r="K48" t="s">
        <v>54</v>
      </c>
      <c r="M48">
        <v>4002</v>
      </c>
      <c r="N48" t="s">
        <v>24</v>
      </c>
      <c r="Q48" t="s">
        <v>60</v>
      </c>
      <c r="AC48" s="12" t="s">
        <v>342</v>
      </c>
    </row>
    <row r="49" spans="1:31" x14ac:dyDescent="0.25">
      <c r="A49" t="s">
        <v>350</v>
      </c>
      <c r="B49" t="str">
        <f t="shared" ca="1" si="0"/>
        <v>FieldTriggerRules5694</v>
      </c>
      <c r="D49" t="s">
        <v>58</v>
      </c>
      <c r="E49" t="s">
        <v>87</v>
      </c>
      <c r="F49">
        <v>14</v>
      </c>
      <c r="G49" s="4" t="s">
        <v>339</v>
      </c>
      <c r="H49" t="s">
        <v>331</v>
      </c>
      <c r="J49">
        <v>14</v>
      </c>
      <c r="K49" t="s">
        <v>40</v>
      </c>
      <c r="L49" t="s">
        <v>331</v>
      </c>
      <c r="O49" t="s">
        <v>98</v>
      </c>
      <c r="Q49" t="s">
        <v>49</v>
      </c>
      <c r="R49" s="5"/>
      <c r="W49" s="4" t="s">
        <v>326</v>
      </c>
      <c r="Y49" t="s">
        <v>110</v>
      </c>
      <c r="AB49" s="4" t="s">
        <v>353</v>
      </c>
      <c r="AE49" t="s">
        <v>355</v>
      </c>
    </row>
    <row r="50" spans="1:31" x14ac:dyDescent="0.25">
      <c r="A50" t="s">
        <v>351</v>
      </c>
      <c r="B50" t="str">
        <f t="shared" ca="1" si="0"/>
        <v>FieldTriggerRules6726</v>
      </c>
      <c r="D50" t="s">
        <v>58</v>
      </c>
      <c r="E50" t="s">
        <v>80</v>
      </c>
      <c r="G50" s="4"/>
      <c r="H50" t="s">
        <v>324</v>
      </c>
      <c r="I50" t="s">
        <v>303</v>
      </c>
      <c r="O50" t="s">
        <v>325</v>
      </c>
      <c r="Q50" t="s">
        <v>49</v>
      </c>
      <c r="W50" s="4" t="s">
        <v>326</v>
      </c>
      <c r="AB50" s="4" t="s">
        <v>353</v>
      </c>
      <c r="AE50" t="s">
        <v>355</v>
      </c>
    </row>
    <row r="51" spans="1:31" x14ac:dyDescent="0.25">
      <c r="A51" t="s">
        <v>352</v>
      </c>
      <c r="B51" t="str">
        <f t="shared" ca="1" si="0"/>
        <v>FieldTriggerRules4555</v>
      </c>
      <c r="D51" t="s">
        <v>58</v>
      </c>
      <c r="E51" t="s">
        <v>80</v>
      </c>
      <c r="H51" t="s">
        <v>324</v>
      </c>
      <c r="O51" t="s">
        <v>36</v>
      </c>
      <c r="P51" t="s">
        <v>332</v>
      </c>
      <c r="Q51" t="s">
        <v>49</v>
      </c>
      <c r="W51" s="4" t="s">
        <v>326</v>
      </c>
      <c r="AB51" s="4" t="s">
        <v>353</v>
      </c>
      <c r="AE51" t="s">
        <v>355</v>
      </c>
    </row>
    <row r="52" spans="1:31" x14ac:dyDescent="0.25">
      <c r="A52" t="s">
        <v>356</v>
      </c>
      <c r="B52" t="str">
        <f t="shared" ca="1" si="0"/>
        <v>FieldTriggerRules7041</v>
      </c>
      <c r="D52" t="s">
        <v>58</v>
      </c>
      <c r="E52" t="s">
        <v>87</v>
      </c>
      <c r="F52">
        <v>14</v>
      </c>
      <c r="G52" s="4" t="s">
        <v>339</v>
      </c>
      <c r="H52" t="s">
        <v>331</v>
      </c>
      <c r="J52">
        <v>14</v>
      </c>
      <c r="K52" t="s">
        <v>40</v>
      </c>
      <c r="L52" t="s">
        <v>331</v>
      </c>
      <c r="O52" t="s">
        <v>98</v>
      </c>
      <c r="Q52" t="s">
        <v>49</v>
      </c>
      <c r="R52" s="5"/>
      <c r="W52" s="4" t="s">
        <v>326</v>
      </c>
      <c r="Y52" t="s">
        <v>110</v>
      </c>
      <c r="AB52" s="4" t="s">
        <v>359</v>
      </c>
      <c r="AE52" t="s">
        <v>355</v>
      </c>
    </row>
    <row r="53" spans="1:31" x14ac:dyDescent="0.25">
      <c r="A53" t="s">
        <v>357</v>
      </c>
      <c r="B53" t="str">
        <f t="shared" ca="1" si="0"/>
        <v>FieldTriggerRules7407</v>
      </c>
      <c r="D53" t="s">
        <v>58</v>
      </c>
      <c r="E53" t="s">
        <v>80</v>
      </c>
      <c r="G53" s="4"/>
      <c r="H53" t="s">
        <v>324</v>
      </c>
      <c r="I53" t="s">
        <v>303</v>
      </c>
      <c r="O53" t="s">
        <v>325</v>
      </c>
      <c r="Q53" t="s">
        <v>49</v>
      </c>
      <c r="W53" s="4" t="s">
        <v>326</v>
      </c>
      <c r="AB53" s="4" t="s">
        <v>359</v>
      </c>
      <c r="AE53" t="s">
        <v>355</v>
      </c>
    </row>
    <row r="54" spans="1:31" x14ac:dyDescent="0.25">
      <c r="A54" t="s">
        <v>358</v>
      </c>
      <c r="B54" t="str">
        <f t="shared" ca="1" si="0"/>
        <v>FieldTriggerRules4766</v>
      </c>
      <c r="D54" t="s">
        <v>58</v>
      </c>
      <c r="E54" t="s">
        <v>80</v>
      </c>
      <c r="H54" t="s">
        <v>324</v>
      </c>
      <c r="O54" t="s">
        <v>36</v>
      </c>
      <c r="P54" t="s">
        <v>332</v>
      </c>
      <c r="Q54" t="s">
        <v>49</v>
      </c>
      <c r="W54" s="4" t="s">
        <v>326</v>
      </c>
      <c r="AB54" s="4" t="s">
        <v>359</v>
      </c>
      <c r="AE54" t="s">
        <v>355</v>
      </c>
    </row>
    <row r="55" spans="1:31" x14ac:dyDescent="0.25">
      <c r="A55" t="s">
        <v>360</v>
      </c>
      <c r="B55" t="str">
        <f t="shared" ca="1" si="0"/>
        <v>FieldTriggerRules7743</v>
      </c>
      <c r="D55" t="s">
        <v>58</v>
      </c>
      <c r="E55" t="s">
        <v>87</v>
      </c>
      <c r="F55">
        <v>14</v>
      </c>
      <c r="G55" s="4" t="s">
        <v>339</v>
      </c>
      <c r="H55" t="s">
        <v>331</v>
      </c>
      <c r="J55">
        <v>14</v>
      </c>
      <c r="K55" t="s">
        <v>40</v>
      </c>
      <c r="L55" t="s">
        <v>331</v>
      </c>
      <c r="O55" t="s">
        <v>98</v>
      </c>
      <c r="Q55" t="s">
        <v>49</v>
      </c>
      <c r="R55" s="5"/>
      <c r="W55" s="4" t="s">
        <v>326</v>
      </c>
      <c r="Y55" t="s">
        <v>110</v>
      </c>
      <c r="AB55" s="4" t="s">
        <v>363</v>
      </c>
      <c r="AE55" t="s">
        <v>355</v>
      </c>
    </row>
    <row r="56" spans="1:31" x14ac:dyDescent="0.25">
      <c r="A56" t="s">
        <v>361</v>
      </c>
      <c r="B56" t="str">
        <f t="shared" ca="1" si="0"/>
        <v>FieldTriggerRules3166</v>
      </c>
      <c r="D56" t="s">
        <v>58</v>
      </c>
      <c r="E56" t="s">
        <v>80</v>
      </c>
      <c r="G56" s="4"/>
      <c r="H56" t="s">
        <v>324</v>
      </c>
      <c r="I56" t="s">
        <v>303</v>
      </c>
      <c r="O56" t="s">
        <v>325</v>
      </c>
      <c r="Q56" t="s">
        <v>49</v>
      </c>
      <c r="W56" s="4" t="s">
        <v>326</v>
      </c>
      <c r="AB56" s="4" t="s">
        <v>363</v>
      </c>
      <c r="AE56" t="s">
        <v>355</v>
      </c>
    </row>
    <row r="57" spans="1:31" x14ac:dyDescent="0.25">
      <c r="A57" t="s">
        <v>362</v>
      </c>
      <c r="B57" t="str">
        <f t="shared" ca="1" si="0"/>
        <v>FieldTriggerRules2262</v>
      </c>
      <c r="D57" t="s">
        <v>58</v>
      </c>
      <c r="E57" t="s">
        <v>80</v>
      </c>
      <c r="H57" t="s">
        <v>324</v>
      </c>
      <c r="O57" t="s">
        <v>36</v>
      </c>
      <c r="P57" t="s">
        <v>332</v>
      </c>
      <c r="Q57" t="s">
        <v>49</v>
      </c>
      <c r="W57" s="4" t="s">
        <v>326</v>
      </c>
      <c r="AB57" s="4" t="s">
        <v>363</v>
      </c>
      <c r="AE57" t="s">
        <v>355</v>
      </c>
    </row>
    <row r="58" spans="1:31" x14ac:dyDescent="0.25">
      <c r="A58" t="s">
        <v>364</v>
      </c>
      <c r="B58" t="str">
        <f t="shared" ca="1" si="0"/>
        <v>FieldTriggerRules6726</v>
      </c>
      <c r="D58" t="s">
        <v>58</v>
      </c>
      <c r="E58" t="s">
        <v>87</v>
      </c>
      <c r="F58">
        <v>14</v>
      </c>
      <c r="G58" s="4" t="s">
        <v>339</v>
      </c>
      <c r="H58" t="s">
        <v>331</v>
      </c>
      <c r="J58">
        <v>14</v>
      </c>
      <c r="K58" t="s">
        <v>40</v>
      </c>
      <c r="L58" t="s">
        <v>331</v>
      </c>
      <c r="O58" t="s">
        <v>98</v>
      </c>
      <c r="Q58" t="s">
        <v>49</v>
      </c>
      <c r="R58" s="5"/>
      <c r="W58" s="4" t="s">
        <v>326</v>
      </c>
      <c r="Y58" t="s">
        <v>110</v>
      </c>
      <c r="AB58" s="4" t="s">
        <v>367</v>
      </c>
    </row>
    <row r="59" spans="1:31" x14ac:dyDescent="0.25">
      <c r="A59" t="s">
        <v>365</v>
      </c>
      <c r="B59" t="str">
        <f t="shared" ca="1" si="0"/>
        <v>FieldTriggerRules1995</v>
      </c>
      <c r="D59" t="s">
        <v>58</v>
      </c>
      <c r="E59" t="s">
        <v>80</v>
      </c>
      <c r="G59" s="4"/>
      <c r="H59" t="s">
        <v>324</v>
      </c>
      <c r="I59" t="s">
        <v>303</v>
      </c>
      <c r="O59" t="s">
        <v>325</v>
      </c>
      <c r="Q59" t="s">
        <v>49</v>
      </c>
      <c r="W59" s="4" t="s">
        <v>326</v>
      </c>
      <c r="AB59" s="4" t="s">
        <v>367</v>
      </c>
    </row>
    <row r="60" spans="1:31" x14ac:dyDescent="0.25">
      <c r="A60" t="s">
        <v>366</v>
      </c>
      <c r="B60" t="str">
        <f t="shared" ca="1" si="0"/>
        <v>FieldTriggerRules7005</v>
      </c>
      <c r="D60" t="s">
        <v>58</v>
      </c>
      <c r="E60" t="s">
        <v>80</v>
      </c>
      <c r="H60" t="s">
        <v>324</v>
      </c>
      <c r="O60" t="s">
        <v>36</v>
      </c>
      <c r="P60" t="s">
        <v>332</v>
      </c>
      <c r="Q60" t="s">
        <v>49</v>
      </c>
      <c r="W60" s="4" t="s">
        <v>326</v>
      </c>
      <c r="AB60" s="4" t="s">
        <v>367</v>
      </c>
    </row>
    <row r="61" spans="1:31" x14ac:dyDescent="0.25">
      <c r="A61" t="s">
        <v>369</v>
      </c>
      <c r="B61" t="str">
        <f t="shared" ca="1" si="0"/>
        <v>FieldTriggerRules1713</v>
      </c>
      <c r="D61" t="s">
        <v>58</v>
      </c>
      <c r="E61" t="s">
        <v>87</v>
      </c>
      <c r="F61">
        <v>14</v>
      </c>
      <c r="G61" s="4" t="s">
        <v>339</v>
      </c>
      <c r="H61" t="s">
        <v>331</v>
      </c>
      <c r="J61">
        <v>14</v>
      </c>
      <c r="K61" t="s">
        <v>40</v>
      </c>
      <c r="L61" t="s">
        <v>331</v>
      </c>
      <c r="O61" t="s">
        <v>98</v>
      </c>
      <c r="Q61" t="s">
        <v>49</v>
      </c>
      <c r="R61" s="5"/>
      <c r="W61" s="4" t="s">
        <v>326</v>
      </c>
      <c r="Y61" t="s">
        <v>110</v>
      </c>
      <c r="AB61" s="4" t="s">
        <v>368</v>
      </c>
    </row>
    <row r="62" spans="1:31" x14ac:dyDescent="0.25">
      <c r="A62" t="s">
        <v>370</v>
      </c>
      <c r="B62" t="str">
        <f t="shared" ca="1" si="0"/>
        <v>FieldTriggerRules4313</v>
      </c>
      <c r="D62" t="s">
        <v>58</v>
      </c>
      <c r="E62" t="s">
        <v>80</v>
      </c>
      <c r="G62" s="4"/>
      <c r="H62" t="s">
        <v>324</v>
      </c>
      <c r="I62" t="s">
        <v>303</v>
      </c>
      <c r="O62" t="s">
        <v>325</v>
      </c>
      <c r="Q62" t="s">
        <v>49</v>
      </c>
      <c r="W62" s="4" t="s">
        <v>326</v>
      </c>
      <c r="AB62" s="4" t="s">
        <v>368</v>
      </c>
    </row>
    <row r="63" spans="1:31" x14ac:dyDescent="0.25">
      <c r="A63" t="s">
        <v>371</v>
      </c>
      <c r="B63" t="str">
        <f t="shared" ca="1" si="0"/>
        <v>FieldTriggerRules765</v>
      </c>
      <c r="D63" t="s">
        <v>58</v>
      </c>
      <c r="E63" t="s">
        <v>80</v>
      </c>
      <c r="H63" t="s">
        <v>324</v>
      </c>
      <c r="O63" t="s">
        <v>36</v>
      </c>
      <c r="P63" t="s">
        <v>332</v>
      </c>
      <c r="Q63" t="s">
        <v>49</v>
      </c>
      <c r="W63" s="4" t="s">
        <v>326</v>
      </c>
      <c r="AB63" s="4" t="s">
        <v>368</v>
      </c>
    </row>
    <row r="64" spans="1:31" x14ac:dyDescent="0.25">
      <c r="A64" t="s">
        <v>373</v>
      </c>
      <c r="B64" t="str">
        <f t="shared" ca="1" si="0"/>
        <v>FieldTriggerRules3765</v>
      </c>
      <c r="D64" t="s">
        <v>58</v>
      </c>
      <c r="E64" t="s">
        <v>87</v>
      </c>
      <c r="F64">
        <v>14</v>
      </c>
      <c r="G64" s="4" t="s">
        <v>339</v>
      </c>
      <c r="H64" t="s">
        <v>331</v>
      </c>
      <c r="J64">
        <v>14</v>
      </c>
      <c r="K64" t="s">
        <v>40</v>
      </c>
      <c r="L64" t="s">
        <v>331</v>
      </c>
      <c r="O64" t="s">
        <v>98</v>
      </c>
      <c r="Q64" t="s">
        <v>49</v>
      </c>
      <c r="R64" s="5"/>
      <c r="W64" s="4" t="s">
        <v>326</v>
      </c>
      <c r="Y64" t="s">
        <v>110</v>
      </c>
      <c r="AB64" s="4" t="s">
        <v>376</v>
      </c>
    </row>
    <row r="65" spans="1:46" x14ac:dyDescent="0.25">
      <c r="A65" t="s">
        <v>374</v>
      </c>
      <c r="B65" t="str">
        <f t="shared" ca="1" si="0"/>
        <v>FieldTriggerRules8022</v>
      </c>
      <c r="D65" t="s">
        <v>58</v>
      </c>
      <c r="E65" t="s">
        <v>80</v>
      </c>
      <c r="G65" s="4"/>
      <c r="H65" t="s">
        <v>324</v>
      </c>
      <c r="I65" t="s">
        <v>303</v>
      </c>
      <c r="O65" t="s">
        <v>325</v>
      </c>
      <c r="Q65" t="s">
        <v>49</v>
      </c>
      <c r="W65" s="4" t="s">
        <v>326</v>
      </c>
      <c r="AB65" s="4" t="s">
        <v>376</v>
      </c>
    </row>
    <row r="66" spans="1:46" x14ac:dyDescent="0.25">
      <c r="A66" t="s">
        <v>375</v>
      </c>
      <c r="B66" t="str">
        <f t="shared" ca="1" si="0"/>
        <v>FieldTriggerRules8087</v>
      </c>
      <c r="D66" t="s">
        <v>58</v>
      </c>
      <c r="E66" t="s">
        <v>80</v>
      </c>
      <c r="H66" t="s">
        <v>324</v>
      </c>
      <c r="O66" t="s">
        <v>36</v>
      </c>
      <c r="P66" t="s">
        <v>332</v>
      </c>
      <c r="Q66" t="s">
        <v>49</v>
      </c>
      <c r="W66" s="4" t="s">
        <v>326</v>
      </c>
      <c r="AB66" s="4" t="s">
        <v>376</v>
      </c>
    </row>
    <row r="67" spans="1:46" x14ac:dyDescent="0.25">
      <c r="A67" t="s">
        <v>384</v>
      </c>
      <c r="B67" t="str">
        <f t="shared" ca="1" si="0"/>
        <v>FieldTriggerRules9231</v>
      </c>
      <c r="C67" t="s">
        <v>398</v>
      </c>
      <c r="O67" t="s">
        <v>98</v>
      </c>
      <c r="Q67" t="s">
        <v>60</v>
      </c>
      <c r="AF67" t="s">
        <v>41</v>
      </c>
      <c r="AG67" t="s">
        <v>58</v>
      </c>
      <c r="AH67" t="s">
        <v>66</v>
      </c>
      <c r="AI67" t="s">
        <v>399</v>
      </c>
      <c r="AJ67">
        <v>4000</v>
      </c>
      <c r="AK67" s="4" t="s">
        <v>94</v>
      </c>
      <c r="AL67">
        <v>4001</v>
      </c>
      <c r="AM67" t="s">
        <v>400</v>
      </c>
      <c r="AN67" t="s">
        <v>116</v>
      </c>
      <c r="AO67" t="s">
        <v>401</v>
      </c>
      <c r="AP67" t="s">
        <v>402</v>
      </c>
      <c r="AQ67" t="s">
        <v>403</v>
      </c>
      <c r="AR67" t="s">
        <v>404</v>
      </c>
    </row>
    <row r="68" spans="1:46" x14ac:dyDescent="0.25">
      <c r="A68" s="4" t="s">
        <v>405</v>
      </c>
      <c r="B68" t="str">
        <f t="shared" ca="1" si="0"/>
        <v>FieldTriggerRules5561</v>
      </c>
      <c r="D68" t="s">
        <v>58</v>
      </c>
      <c r="E68" t="s">
        <v>80</v>
      </c>
      <c r="H68" t="s">
        <v>324</v>
      </c>
      <c r="M68">
        <v>4002</v>
      </c>
      <c r="N68" t="s">
        <v>24</v>
      </c>
      <c r="O68" t="s">
        <v>18</v>
      </c>
      <c r="P68" t="s">
        <v>409</v>
      </c>
      <c r="AH68" t="s">
        <v>408</v>
      </c>
      <c r="AS68" t="str">
        <f t="shared" ref="AS68" ca="1" si="1">"FieldTriggerRules"&amp;RANDBETWEEN(1,9999)</f>
        <v>FieldTriggerRules1830</v>
      </c>
      <c r="AT68" s="4" t="s">
        <v>409</v>
      </c>
    </row>
  </sheetData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"/>
  <sheetViews>
    <sheetView workbookViewId="0">
      <selection activeCell="A11" sqref="A11"/>
    </sheetView>
  </sheetViews>
  <sheetFormatPr defaultRowHeight="15" x14ac:dyDescent="0.25"/>
  <cols>
    <col min="1" max="1" width="45.7109375" bestFit="1" customWidth="1"/>
    <col min="2" max="2" width="13.7109375" bestFit="1" customWidth="1"/>
    <col min="3" max="3" width="23.85546875" bestFit="1" customWidth="1"/>
    <col min="4" max="4" width="12.7109375" bestFit="1" customWidth="1"/>
    <col min="5" max="5" width="20.140625" customWidth="1"/>
    <col min="6" max="7" width="12.42578125" bestFit="1" customWidth="1"/>
    <col min="8" max="8" width="10.140625" bestFit="1" customWidth="1"/>
    <col min="9" max="9" width="11.42578125" bestFit="1" customWidth="1"/>
    <col min="10" max="10" width="28.28515625" bestFit="1" customWidth="1"/>
    <col min="11" max="11" width="44.7109375" bestFit="1" customWidth="1"/>
    <col min="12" max="12" width="10.7109375" bestFit="1" customWidth="1"/>
    <col min="13" max="13" width="21.85546875" bestFit="1" customWidth="1"/>
    <col min="14" max="14" width="13.85546875" bestFit="1" customWidth="1"/>
    <col min="15" max="15" width="12.42578125" bestFit="1" customWidth="1"/>
    <col min="16" max="16" width="10.5703125" bestFit="1" customWidth="1"/>
    <col min="17" max="17" width="10.7109375" bestFit="1" customWidth="1"/>
    <col min="18" max="18" width="12.85546875" bestFit="1" customWidth="1"/>
    <col min="19" max="19" width="22.5703125" bestFit="1" customWidth="1"/>
    <col min="20" max="20" width="24.5703125" bestFit="1" customWidth="1"/>
    <col min="21" max="22" width="12.28515625" bestFit="1" customWidth="1"/>
    <col min="23" max="23" width="16.140625" customWidth="1"/>
    <col min="24" max="24" width="16.42578125" customWidth="1"/>
    <col min="25" max="25" width="15.42578125" customWidth="1"/>
    <col min="36" max="36" width="26" customWidth="1"/>
    <col min="37" max="37" width="34.140625" customWidth="1"/>
    <col min="38" max="38" width="47.85546875" style="5" customWidth="1"/>
    <col min="39" max="39" width="19.140625" bestFit="1" customWidth="1"/>
    <col min="40" max="40" width="15.5703125" bestFit="1" customWidth="1"/>
    <col min="41" max="41" width="16.7109375" bestFit="1" customWidth="1"/>
    <col min="42" max="42" width="14.85546875" bestFit="1" customWidth="1"/>
    <col min="43" max="43" width="14.42578125" bestFit="1" customWidth="1"/>
    <col min="44" max="44" width="41.140625" customWidth="1"/>
    <col min="45" max="45" width="30.28515625" bestFit="1" customWidth="1"/>
    <col min="46" max="46" width="17.42578125" bestFit="1" customWidth="1"/>
    <col min="49" max="49" width="11.5703125" bestFit="1" customWidth="1"/>
    <col min="50" max="50" width="30.28515625" bestFit="1" customWidth="1"/>
    <col min="51" max="51" width="12" bestFit="1" customWidth="1"/>
    <col min="52" max="52" width="31.28515625" bestFit="1" customWidth="1"/>
    <col min="53" max="53" width="26.28515625" bestFit="1" customWidth="1"/>
    <col min="54" max="54" width="32.7109375" bestFit="1" customWidth="1"/>
    <col min="55" max="55" width="14.140625" bestFit="1" customWidth="1"/>
  </cols>
  <sheetData>
    <row r="1" spans="1:55" s="1" customFormat="1" x14ac:dyDescent="0.2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" t="s">
        <v>147</v>
      </c>
      <c r="Z1" s="1" t="s">
        <v>148</v>
      </c>
      <c r="AA1" s="1" t="s">
        <v>149</v>
      </c>
      <c r="AB1" s="1" t="s">
        <v>150</v>
      </c>
      <c r="AC1" s="1" t="s">
        <v>151</v>
      </c>
      <c r="AE1" s="1" t="s">
        <v>152</v>
      </c>
      <c r="AF1" s="1" t="s">
        <v>116</v>
      </c>
      <c r="AG1" s="1" t="s">
        <v>153</v>
      </c>
      <c r="AH1" s="1" t="s">
        <v>154</v>
      </c>
      <c r="AI1" s="1" t="s">
        <v>155</v>
      </c>
      <c r="AJ1" s="1" t="s">
        <v>156</v>
      </c>
      <c r="AK1" s="1" t="s">
        <v>157</v>
      </c>
      <c r="AL1" s="6" t="s">
        <v>158</v>
      </c>
      <c r="AM1" s="1" t="s">
        <v>159</v>
      </c>
      <c r="AN1" s="1" t="s">
        <v>160</v>
      </c>
      <c r="AO1" s="1" t="s">
        <v>161</v>
      </c>
      <c r="AP1" s="1" t="s">
        <v>162</v>
      </c>
      <c r="AQ1" s="1" t="s">
        <v>163</v>
      </c>
      <c r="AR1" s="1" t="s">
        <v>164</v>
      </c>
      <c r="AS1" s="1" t="s">
        <v>165</v>
      </c>
      <c r="AT1" s="1" t="s">
        <v>166</v>
      </c>
      <c r="AV1" s="1" t="s">
        <v>167</v>
      </c>
      <c r="AW1" s="1" t="s">
        <v>170</v>
      </c>
      <c r="AX1" s="1" t="s">
        <v>171</v>
      </c>
      <c r="AY1" s="1" t="s">
        <v>173</v>
      </c>
      <c r="AZ1" s="1" t="s">
        <v>343</v>
      </c>
      <c r="BA1" s="1" t="s">
        <v>345</v>
      </c>
      <c r="BB1" s="1" t="s">
        <v>377</v>
      </c>
      <c r="BC1" s="1" t="s">
        <v>379</v>
      </c>
    </row>
    <row r="2" spans="1:55" x14ac:dyDescent="0.25">
      <c r="A2" t="s">
        <v>119</v>
      </c>
      <c r="C2" t="s">
        <v>176</v>
      </c>
      <c r="Q2" s="7"/>
      <c r="AL2"/>
      <c r="AW2" t="s">
        <v>172</v>
      </c>
      <c r="AX2" t="s">
        <v>169</v>
      </c>
      <c r="AY2" t="s">
        <v>168</v>
      </c>
      <c r="BB2" s="4" t="s">
        <v>378</v>
      </c>
    </row>
    <row r="3" spans="1:55" x14ac:dyDescent="0.25">
      <c r="A3" t="s">
        <v>174</v>
      </c>
      <c r="C3" t="s">
        <v>176</v>
      </c>
      <c r="Q3" s="7"/>
      <c r="AL3"/>
      <c r="AW3" t="s">
        <v>172</v>
      </c>
      <c r="AX3" t="s">
        <v>169</v>
      </c>
      <c r="AY3" t="s">
        <v>168</v>
      </c>
      <c r="BB3" s="4" t="s">
        <v>378</v>
      </c>
    </row>
    <row r="4" spans="1:55" x14ac:dyDescent="0.25">
      <c r="A4" t="s">
        <v>321</v>
      </c>
      <c r="O4" t="s">
        <v>331</v>
      </c>
      <c r="S4">
        <v>10</v>
      </c>
      <c r="AW4" t="s">
        <v>172</v>
      </c>
      <c r="AX4" t="s">
        <v>248</v>
      </c>
      <c r="BB4" s="4" t="s">
        <v>378</v>
      </c>
    </row>
    <row r="5" spans="1:55" x14ac:dyDescent="0.25">
      <c r="A5" t="s">
        <v>322</v>
      </c>
      <c r="O5" t="s">
        <v>331</v>
      </c>
      <c r="AW5" t="s">
        <v>172</v>
      </c>
      <c r="AX5" t="s">
        <v>248</v>
      </c>
      <c r="BB5" s="4" t="s">
        <v>378</v>
      </c>
    </row>
    <row r="6" spans="1:55" x14ac:dyDescent="0.25">
      <c r="A6" t="s">
        <v>323</v>
      </c>
      <c r="O6" t="s">
        <v>331</v>
      </c>
      <c r="AW6" t="s">
        <v>172</v>
      </c>
      <c r="AX6" t="s">
        <v>248</v>
      </c>
      <c r="BB6" s="4" t="s">
        <v>378</v>
      </c>
    </row>
    <row r="7" spans="1:55" x14ac:dyDescent="0.25">
      <c r="A7" t="s">
        <v>333</v>
      </c>
      <c r="O7" t="s">
        <v>331</v>
      </c>
      <c r="AW7" t="s">
        <v>172</v>
      </c>
      <c r="AX7" t="s">
        <v>248</v>
      </c>
      <c r="AZ7" t="s">
        <v>344</v>
      </c>
      <c r="BA7" t="s">
        <v>337</v>
      </c>
      <c r="BB7" s="4" t="s">
        <v>378</v>
      </c>
    </row>
    <row r="8" spans="1:55" x14ac:dyDescent="0.25">
      <c r="A8" t="s">
        <v>334</v>
      </c>
      <c r="O8" t="s">
        <v>331</v>
      </c>
      <c r="AW8" t="s">
        <v>172</v>
      </c>
      <c r="AX8" t="s">
        <v>248</v>
      </c>
      <c r="AZ8" t="s">
        <v>344</v>
      </c>
      <c r="BA8" t="s">
        <v>337</v>
      </c>
      <c r="BB8" s="4" t="s">
        <v>378</v>
      </c>
    </row>
    <row r="9" spans="1:55" x14ac:dyDescent="0.25">
      <c r="A9" t="s">
        <v>335</v>
      </c>
      <c r="O9" t="s">
        <v>331</v>
      </c>
      <c r="AW9" t="s">
        <v>172</v>
      </c>
      <c r="AX9" t="s">
        <v>248</v>
      </c>
      <c r="AZ9" t="s">
        <v>344</v>
      </c>
      <c r="BA9" t="s">
        <v>337</v>
      </c>
      <c r="BB9" s="4" t="s">
        <v>378</v>
      </c>
    </row>
    <row r="10" spans="1:55" x14ac:dyDescent="0.25">
      <c r="A10" t="s">
        <v>346</v>
      </c>
      <c r="O10" t="s">
        <v>331</v>
      </c>
      <c r="AW10" t="s">
        <v>172</v>
      </c>
      <c r="AX10" t="s">
        <v>248</v>
      </c>
      <c r="BB10" s="4" t="s">
        <v>378</v>
      </c>
    </row>
    <row r="11" spans="1:55" x14ac:dyDescent="0.25">
      <c r="A11" t="s">
        <v>347</v>
      </c>
      <c r="O11" t="s">
        <v>331</v>
      </c>
      <c r="AW11" t="s">
        <v>172</v>
      </c>
      <c r="AX11" t="s">
        <v>248</v>
      </c>
      <c r="BB11" s="4" t="s">
        <v>378</v>
      </c>
    </row>
    <row r="12" spans="1:55" x14ac:dyDescent="0.25">
      <c r="A12" t="s">
        <v>348</v>
      </c>
      <c r="O12" t="s">
        <v>331</v>
      </c>
      <c r="AW12" t="s">
        <v>172</v>
      </c>
      <c r="AX12" t="s">
        <v>248</v>
      </c>
      <c r="BB12" s="4" t="s">
        <v>378</v>
      </c>
    </row>
    <row r="13" spans="1:55" x14ac:dyDescent="0.25">
      <c r="A13" t="s">
        <v>350</v>
      </c>
      <c r="O13" t="s">
        <v>331</v>
      </c>
      <c r="AW13" t="s">
        <v>172</v>
      </c>
      <c r="AX13" t="s">
        <v>248</v>
      </c>
      <c r="BA13" s="4" t="s">
        <v>353</v>
      </c>
      <c r="BB13" s="4" t="s">
        <v>378</v>
      </c>
    </row>
    <row r="14" spans="1:55" x14ac:dyDescent="0.25">
      <c r="A14" t="s">
        <v>351</v>
      </c>
      <c r="O14" t="s">
        <v>331</v>
      </c>
      <c r="AW14" t="s">
        <v>172</v>
      </c>
      <c r="AX14" t="s">
        <v>248</v>
      </c>
      <c r="BA14" s="4" t="s">
        <v>353</v>
      </c>
      <c r="BB14" s="4" t="s">
        <v>378</v>
      </c>
    </row>
    <row r="15" spans="1:55" x14ac:dyDescent="0.25">
      <c r="A15" t="s">
        <v>352</v>
      </c>
      <c r="O15" t="s">
        <v>331</v>
      </c>
      <c r="AW15" t="s">
        <v>172</v>
      </c>
      <c r="AX15" t="s">
        <v>248</v>
      </c>
      <c r="BA15" s="4" t="s">
        <v>353</v>
      </c>
      <c r="BB15" s="4" t="s">
        <v>378</v>
      </c>
    </row>
    <row r="16" spans="1:55" x14ac:dyDescent="0.25">
      <c r="A16" t="s">
        <v>356</v>
      </c>
      <c r="O16" t="s">
        <v>331</v>
      </c>
      <c r="AW16" t="s">
        <v>172</v>
      </c>
      <c r="AX16" t="s">
        <v>248</v>
      </c>
      <c r="BA16" s="4" t="s">
        <v>359</v>
      </c>
      <c r="BB16" s="4" t="s">
        <v>378</v>
      </c>
    </row>
    <row r="17" spans="1:55" x14ac:dyDescent="0.25">
      <c r="A17" t="s">
        <v>357</v>
      </c>
      <c r="O17" t="s">
        <v>331</v>
      </c>
      <c r="AW17" t="s">
        <v>172</v>
      </c>
      <c r="AX17" t="s">
        <v>248</v>
      </c>
      <c r="BA17" s="4" t="s">
        <v>359</v>
      </c>
      <c r="BB17" s="4" t="s">
        <v>378</v>
      </c>
    </row>
    <row r="18" spans="1:55" x14ac:dyDescent="0.25">
      <c r="A18" t="s">
        <v>358</v>
      </c>
      <c r="O18" t="s">
        <v>331</v>
      </c>
      <c r="AW18" t="s">
        <v>172</v>
      </c>
      <c r="AX18" t="s">
        <v>248</v>
      </c>
      <c r="BA18" s="4" t="s">
        <v>359</v>
      </c>
      <c r="BB18" s="4" t="s">
        <v>378</v>
      </c>
    </row>
    <row r="19" spans="1:55" x14ac:dyDescent="0.25">
      <c r="A19" t="s">
        <v>360</v>
      </c>
      <c r="O19" t="s">
        <v>331</v>
      </c>
      <c r="AW19" t="s">
        <v>172</v>
      </c>
      <c r="AX19" t="s">
        <v>248</v>
      </c>
      <c r="BA19" s="4" t="s">
        <v>363</v>
      </c>
      <c r="BB19" s="4" t="s">
        <v>378</v>
      </c>
    </row>
    <row r="20" spans="1:55" x14ac:dyDescent="0.25">
      <c r="A20" t="s">
        <v>361</v>
      </c>
      <c r="O20" t="s">
        <v>331</v>
      </c>
      <c r="AW20" t="s">
        <v>172</v>
      </c>
      <c r="AX20" t="s">
        <v>248</v>
      </c>
      <c r="BA20" s="4" t="s">
        <v>363</v>
      </c>
      <c r="BB20" s="4" t="s">
        <v>378</v>
      </c>
    </row>
    <row r="21" spans="1:55" x14ac:dyDescent="0.25">
      <c r="A21" t="s">
        <v>362</v>
      </c>
      <c r="O21" t="s">
        <v>331</v>
      </c>
      <c r="AW21" t="s">
        <v>172</v>
      </c>
      <c r="AX21" t="s">
        <v>248</v>
      </c>
      <c r="BA21" s="4" t="s">
        <v>363</v>
      </c>
      <c r="BB21" s="4" t="s">
        <v>378</v>
      </c>
    </row>
    <row r="22" spans="1:55" x14ac:dyDescent="0.25">
      <c r="A22" t="s">
        <v>364</v>
      </c>
      <c r="O22" t="s">
        <v>331</v>
      </c>
      <c r="AW22" t="s">
        <v>172</v>
      </c>
      <c r="AX22" t="s">
        <v>248</v>
      </c>
      <c r="BA22" s="4" t="s">
        <v>367</v>
      </c>
      <c r="BB22" s="4" t="s">
        <v>378</v>
      </c>
    </row>
    <row r="23" spans="1:55" x14ac:dyDescent="0.25">
      <c r="A23" t="s">
        <v>365</v>
      </c>
      <c r="O23" t="s">
        <v>331</v>
      </c>
      <c r="AW23" t="s">
        <v>172</v>
      </c>
      <c r="AX23" t="s">
        <v>248</v>
      </c>
      <c r="BA23" s="4" t="s">
        <v>367</v>
      </c>
      <c r="BB23" s="4" t="s">
        <v>378</v>
      </c>
    </row>
    <row r="24" spans="1:55" x14ac:dyDescent="0.25">
      <c r="A24" t="s">
        <v>366</v>
      </c>
      <c r="O24" t="s">
        <v>331</v>
      </c>
      <c r="AW24" t="s">
        <v>172</v>
      </c>
      <c r="AX24" t="s">
        <v>248</v>
      </c>
      <c r="BA24" s="4" t="s">
        <v>367</v>
      </c>
      <c r="BB24" s="4" t="s">
        <v>378</v>
      </c>
    </row>
    <row r="25" spans="1:55" x14ac:dyDescent="0.25">
      <c r="A25" t="s">
        <v>369</v>
      </c>
      <c r="O25" t="s">
        <v>331</v>
      </c>
      <c r="AT25">
        <v>5</v>
      </c>
      <c r="AW25" t="s">
        <v>172</v>
      </c>
      <c r="AX25" t="s">
        <v>248</v>
      </c>
      <c r="BA25" s="4" t="s">
        <v>368</v>
      </c>
      <c r="BB25" s="4" t="s">
        <v>378</v>
      </c>
    </row>
    <row r="26" spans="1:55" x14ac:dyDescent="0.25">
      <c r="A26" t="s">
        <v>370</v>
      </c>
      <c r="O26" t="s">
        <v>331</v>
      </c>
      <c r="AT26">
        <v>5</v>
      </c>
      <c r="AW26" t="s">
        <v>172</v>
      </c>
      <c r="AX26" t="s">
        <v>248</v>
      </c>
      <c r="BA26" s="4" t="s">
        <v>368</v>
      </c>
      <c r="BB26" s="4" t="s">
        <v>378</v>
      </c>
    </row>
    <row r="27" spans="1:55" x14ac:dyDescent="0.25">
      <c r="A27" t="s">
        <v>371</v>
      </c>
      <c r="O27" t="s">
        <v>331</v>
      </c>
      <c r="AT27">
        <v>5</v>
      </c>
      <c r="AW27" t="s">
        <v>172</v>
      </c>
      <c r="AX27" t="s">
        <v>248</v>
      </c>
      <c r="BA27" s="4" t="s">
        <v>368</v>
      </c>
      <c r="BB27" s="4" t="s">
        <v>378</v>
      </c>
    </row>
    <row r="28" spans="1:55" x14ac:dyDescent="0.25">
      <c r="A28" t="s">
        <v>373</v>
      </c>
      <c r="O28" t="s">
        <v>331</v>
      </c>
      <c r="AW28" t="s">
        <v>172</v>
      </c>
      <c r="AX28" t="s">
        <v>248</v>
      </c>
      <c r="BA28" s="4" t="s">
        <v>376</v>
      </c>
      <c r="BB28" s="4" t="s">
        <v>378</v>
      </c>
      <c r="BC28" s="4" t="s">
        <v>380</v>
      </c>
    </row>
    <row r="29" spans="1:55" x14ac:dyDescent="0.25">
      <c r="A29" t="s">
        <v>374</v>
      </c>
      <c r="O29" t="s">
        <v>331</v>
      </c>
      <c r="AW29" t="s">
        <v>172</v>
      </c>
      <c r="AX29" t="s">
        <v>248</v>
      </c>
      <c r="BA29" s="4" t="s">
        <v>376</v>
      </c>
      <c r="BB29" s="4" t="s">
        <v>378</v>
      </c>
      <c r="BC29" s="4" t="s">
        <v>380</v>
      </c>
    </row>
    <row r="30" spans="1:55" x14ac:dyDescent="0.25">
      <c r="A30" t="s">
        <v>375</v>
      </c>
      <c r="O30" t="s">
        <v>331</v>
      </c>
      <c r="AW30" t="s">
        <v>172</v>
      </c>
      <c r="AX30" t="s">
        <v>248</v>
      </c>
      <c r="BA30" s="4" t="s">
        <v>376</v>
      </c>
      <c r="BB30" s="4" t="s">
        <v>378</v>
      </c>
      <c r="BC30" s="4" t="s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8"/>
  <sheetViews>
    <sheetView topLeftCell="BH1" workbookViewId="0">
      <selection activeCell="AH2" sqref="AH2"/>
    </sheetView>
  </sheetViews>
  <sheetFormatPr defaultRowHeight="15" x14ac:dyDescent="0.25"/>
  <cols>
    <col min="1" max="1" width="58.140625" customWidth="1"/>
    <col min="2" max="2" width="19.28515625" bestFit="1" customWidth="1"/>
    <col min="3" max="3" width="21.140625" bestFit="1" customWidth="1"/>
    <col min="4" max="4" width="89.7109375" bestFit="1" customWidth="1"/>
    <col min="5" max="5" width="15.7109375" bestFit="1" customWidth="1"/>
    <col min="6" max="6" width="17.7109375" bestFit="1" customWidth="1"/>
    <col min="7" max="7" width="15.140625" bestFit="1" customWidth="1"/>
    <col min="8" max="8" width="43.42578125" customWidth="1"/>
    <col min="9" max="9" width="24.85546875" customWidth="1"/>
    <col min="10" max="10" width="47" customWidth="1"/>
    <col min="11" max="11" width="22.85546875" customWidth="1"/>
    <col min="12" max="12" width="98.140625" customWidth="1"/>
    <col min="13" max="13" width="24.42578125" customWidth="1"/>
    <col min="14" max="14" width="23.42578125" customWidth="1"/>
    <col min="15" max="15" width="21.7109375" customWidth="1"/>
    <col min="16" max="16" width="24" customWidth="1"/>
    <col min="17" max="17" width="14" customWidth="1"/>
    <col min="18" max="18" width="29.7109375" customWidth="1"/>
    <col min="19" max="19" width="30.140625" customWidth="1"/>
    <col min="20" max="20" width="27" customWidth="1"/>
    <col min="21" max="21" width="29.140625" customWidth="1"/>
    <col min="22" max="22" width="41.7109375" customWidth="1"/>
    <col min="23" max="23" width="27.28515625" customWidth="1"/>
    <col min="24" max="24" width="17.42578125" customWidth="1"/>
    <col min="26" max="26" width="23.42578125" bestFit="1" customWidth="1"/>
    <col min="27" max="27" width="35.140625" bestFit="1" customWidth="1"/>
    <col min="28" max="28" width="26.85546875" bestFit="1" customWidth="1"/>
    <col min="29" max="29" width="32.7109375" bestFit="1" customWidth="1"/>
    <col min="30" max="30" width="68.140625" bestFit="1" customWidth="1"/>
    <col min="31" max="31" width="25.5703125" bestFit="1" customWidth="1"/>
    <col min="32" max="32" width="32.28515625" bestFit="1" customWidth="1"/>
    <col min="33" max="33" width="29.7109375" customWidth="1"/>
    <col min="34" max="34" width="15.5703125" bestFit="1" customWidth="1"/>
    <col min="35" max="35" width="12.42578125" bestFit="1" customWidth="1"/>
    <col min="36" max="36" width="12.5703125" bestFit="1" customWidth="1"/>
    <col min="37" max="37" width="16.5703125" bestFit="1" customWidth="1"/>
    <col min="39" max="39" width="16.7109375" bestFit="1" customWidth="1"/>
    <col min="40" max="40" width="18.5703125" bestFit="1" customWidth="1"/>
    <col min="41" max="41" width="20.85546875" bestFit="1" customWidth="1"/>
    <col min="42" max="42" width="18.7109375" bestFit="1" customWidth="1"/>
    <col min="43" max="43" width="14.28515625" bestFit="1" customWidth="1"/>
    <col min="44" max="44" width="16.7109375" bestFit="1" customWidth="1"/>
    <col min="45" max="45" width="14.5703125" customWidth="1"/>
    <col min="46" max="46" width="18" bestFit="1" customWidth="1"/>
    <col min="47" max="47" width="19" bestFit="1" customWidth="1"/>
    <col min="48" max="48" width="18.28515625" bestFit="1" customWidth="1"/>
    <col min="49" max="49" width="20" bestFit="1" customWidth="1"/>
    <col min="50" max="50" width="16.7109375" bestFit="1" customWidth="1"/>
    <col min="51" max="51" width="14.140625" bestFit="1" customWidth="1"/>
    <col min="52" max="52" width="19.7109375" bestFit="1" customWidth="1"/>
    <col min="53" max="53" width="15.7109375" bestFit="1" customWidth="1"/>
    <col min="54" max="54" width="20.42578125" bestFit="1" customWidth="1"/>
    <col min="55" max="55" width="18.28515625" bestFit="1" customWidth="1"/>
    <col min="56" max="56" width="29.28515625" bestFit="1" customWidth="1"/>
    <col min="58" max="58" width="16.7109375" customWidth="1"/>
    <col min="60" max="60" width="13.28515625" customWidth="1"/>
    <col min="63" max="63" width="18.140625" customWidth="1"/>
    <col min="68" max="68" width="20.85546875" customWidth="1"/>
    <col min="80" max="80" width="26.5703125" customWidth="1"/>
    <col min="81" max="81" width="24" customWidth="1"/>
  </cols>
  <sheetData>
    <row r="1" spans="1:82" s="1" customFormat="1" x14ac:dyDescent="0.25">
      <c r="A1" s="1" t="s">
        <v>123</v>
      </c>
      <c r="B1" s="1" t="s">
        <v>179</v>
      </c>
      <c r="C1" s="1" t="s">
        <v>180</v>
      </c>
      <c r="D1" s="1" t="s">
        <v>158</v>
      </c>
      <c r="E1" s="1" t="s">
        <v>181</v>
      </c>
      <c r="F1" s="1" t="s">
        <v>182</v>
      </c>
      <c r="G1" s="1" t="s">
        <v>183</v>
      </c>
      <c r="H1" s="1" t="s">
        <v>381</v>
      </c>
      <c r="I1" s="1" t="s">
        <v>184</v>
      </c>
      <c r="J1" s="1" t="s">
        <v>382</v>
      </c>
      <c r="K1" s="1" t="s">
        <v>185</v>
      </c>
      <c r="L1" s="1" t="s">
        <v>158</v>
      </c>
      <c r="M1" s="1" t="s">
        <v>186</v>
      </c>
      <c r="N1" s="1" t="s">
        <v>187</v>
      </c>
      <c r="O1" s="1" t="s">
        <v>188</v>
      </c>
      <c r="P1" s="1" t="s">
        <v>189</v>
      </c>
      <c r="Q1" s="1" t="s">
        <v>190</v>
      </c>
      <c r="R1" s="1" t="s">
        <v>191</v>
      </c>
      <c r="S1" s="1" t="s">
        <v>192</v>
      </c>
      <c r="T1" s="1" t="s">
        <v>193</v>
      </c>
      <c r="U1" s="1" t="s">
        <v>194</v>
      </c>
      <c r="V1" s="1" t="s">
        <v>195</v>
      </c>
      <c r="W1" s="1" t="s">
        <v>196</v>
      </c>
      <c r="X1" s="1" t="s">
        <v>178</v>
      </c>
      <c r="Y1" s="1" t="s">
        <v>197</v>
      </c>
      <c r="Z1" s="1" t="s">
        <v>198</v>
      </c>
      <c r="AA1" s="1" t="s">
        <v>199</v>
      </c>
      <c r="AB1" s="1" t="s">
        <v>200</v>
      </c>
      <c r="AC1" s="4" t="s">
        <v>201</v>
      </c>
      <c r="AD1" s="1" t="s">
        <v>202</v>
      </c>
      <c r="AE1" s="1" t="s">
        <v>203</v>
      </c>
      <c r="AF1" s="1" t="s">
        <v>204</v>
      </c>
      <c r="AG1" s="1" t="s">
        <v>93</v>
      </c>
      <c r="AH1" s="1" t="s">
        <v>383</v>
      </c>
      <c r="AI1" s="1" t="s">
        <v>205</v>
      </c>
      <c r="AJ1" s="1" t="s">
        <v>206</v>
      </c>
      <c r="AK1" s="1" t="s">
        <v>207</v>
      </c>
      <c r="AL1" s="1" t="s">
        <v>208</v>
      </c>
      <c r="AM1" s="1" t="s">
        <v>209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219</v>
      </c>
      <c r="AX1" s="1" t="s">
        <v>220</v>
      </c>
      <c r="AY1" s="1" t="s">
        <v>221</v>
      </c>
      <c r="AZ1" s="1" t="s">
        <v>222</v>
      </c>
      <c r="BA1" s="1" t="s">
        <v>223</v>
      </c>
      <c r="BB1" s="1" t="s">
        <v>224</v>
      </c>
      <c r="BC1" s="1" t="s">
        <v>225</v>
      </c>
      <c r="BD1" s="1" t="s">
        <v>226</v>
      </c>
      <c r="BE1" s="1" t="s">
        <v>227</v>
      </c>
      <c r="BF1" s="1" t="s">
        <v>228</v>
      </c>
      <c r="BG1" s="1" t="s">
        <v>146</v>
      </c>
      <c r="BH1" s="1" t="s">
        <v>229</v>
      </c>
      <c r="BI1" s="1" t="s">
        <v>230</v>
      </c>
      <c r="BJ1" s="1" t="s">
        <v>231</v>
      </c>
      <c r="BK1" s="1" t="s">
        <v>124</v>
      </c>
      <c r="BL1" s="1" t="s">
        <v>125</v>
      </c>
      <c r="BM1" s="1" t="s">
        <v>127</v>
      </c>
      <c r="BN1" s="1" t="s">
        <v>145</v>
      </c>
      <c r="BO1" s="1" t="s">
        <v>232</v>
      </c>
      <c r="BP1" s="1" t="s">
        <v>165</v>
      </c>
      <c r="BQ1" s="1" t="s">
        <v>233</v>
      </c>
      <c r="BR1" s="1" t="s">
        <v>234</v>
      </c>
      <c r="BS1" s="1" t="s">
        <v>235</v>
      </c>
      <c r="BT1" s="1" t="s">
        <v>178</v>
      </c>
      <c r="BU1" s="1" t="s">
        <v>197</v>
      </c>
      <c r="BV1" s="1" t="s">
        <v>236</v>
      </c>
      <c r="BW1" s="1" t="s">
        <v>237</v>
      </c>
      <c r="BX1" s="1" t="s">
        <v>238</v>
      </c>
      <c r="BY1" s="1" t="s">
        <v>239</v>
      </c>
      <c r="BZ1" s="1" t="s">
        <v>240</v>
      </c>
      <c r="CA1" s="1" t="s">
        <v>241</v>
      </c>
      <c r="CB1" s="1" t="s">
        <v>242</v>
      </c>
      <c r="CC1" s="1" t="s">
        <v>243</v>
      </c>
      <c r="CD1" s="1" t="s">
        <v>244</v>
      </c>
    </row>
    <row r="2" spans="1:82" x14ac:dyDescent="0.25">
      <c r="A2" t="s">
        <v>321</v>
      </c>
      <c r="B2" t="s">
        <v>245</v>
      </c>
      <c r="C2" t="s">
        <v>246</v>
      </c>
      <c r="D2" t="s">
        <v>247</v>
      </c>
      <c r="E2">
        <v>401</v>
      </c>
      <c r="H2">
        <v>2017318814</v>
      </c>
      <c r="I2">
        <v>201718756</v>
      </c>
      <c r="J2">
        <v>20173181050</v>
      </c>
      <c r="K2">
        <v>2017220914</v>
      </c>
      <c r="L2" t="s">
        <v>247</v>
      </c>
      <c r="M2" t="s">
        <v>248</v>
      </c>
      <c r="N2" t="s">
        <v>249</v>
      </c>
      <c r="O2" t="s">
        <v>250</v>
      </c>
      <c r="P2">
        <v>201718745</v>
      </c>
      <c r="R2">
        <v>201722095</v>
      </c>
      <c r="T2" t="s">
        <v>251</v>
      </c>
      <c r="U2" t="s">
        <v>252</v>
      </c>
      <c r="V2" t="s">
        <v>253</v>
      </c>
      <c r="W2" t="s">
        <v>254</v>
      </c>
      <c r="X2" t="s">
        <v>64</v>
      </c>
      <c r="Y2" t="s">
        <v>255</v>
      </c>
      <c r="Z2" s="8" t="str">
        <f ca="1">"AutoFolder"&amp;YEAR(NOW())&amp;DAY(NOW())&amp;HOUR(NOW())&amp;MINUTE(NOW())&amp;SECOND(NOW())</f>
        <v>AutoFolder20185124912</v>
      </c>
      <c r="AA2" t="str">
        <f ca="1">"AutoTemplate"&amp;YEAR(NOW())&amp;DAY(NOW())&amp;HOUR(NOW())&amp;MINUTE(NOW())&amp;SECOND(NOW())</f>
        <v>AutoTemplate20185124912</v>
      </c>
      <c r="AB2" t="str">
        <f ca="1">AB3</f>
        <v>AutoRenameFld20185124912</v>
      </c>
      <c r="AC2" t="str">
        <f ca="1">AC3</f>
        <v>AutoRenameTemplate20185124912</v>
      </c>
      <c r="AF2" t="s">
        <v>24</v>
      </c>
      <c r="AH2" t="s">
        <v>58</v>
      </c>
      <c r="CD2" t="s">
        <v>256</v>
      </c>
    </row>
    <row r="3" spans="1:82" x14ac:dyDescent="0.25">
      <c r="A3" t="s">
        <v>257</v>
      </c>
      <c r="B3" t="s">
        <v>258</v>
      </c>
      <c r="C3" t="s">
        <v>259</v>
      </c>
      <c r="D3" t="s">
        <v>247</v>
      </c>
      <c r="E3" t="s">
        <v>260</v>
      </c>
      <c r="F3" t="s">
        <v>261</v>
      </c>
      <c r="G3" t="s">
        <v>58</v>
      </c>
      <c r="L3" t="s">
        <v>247</v>
      </c>
      <c r="Z3" t="str">
        <f ca="1">"AutoFolder"&amp;YEAR(NOW())&amp;DAY(NOW())&amp;HOUR(NOW())&amp;MINUTE(NOW())&amp;SECOND(NOW())</f>
        <v>AutoFolder20185124912</v>
      </c>
      <c r="AA3" t="str">
        <f ca="1">"AutoTemplate"&amp;YEAR(NOW())&amp;DAY(NOW())&amp;HOUR(NOW())&amp;MINUTE(NOW())&amp;SECOND(NOW())</f>
        <v>AutoTemplate20185124912</v>
      </c>
      <c r="AB3" t="str">
        <f ca="1">"AutoRenameFld"&amp;YEAR(NOW())&amp;DAY(NOW())&amp;HOUR(NOW())&amp;MINUTE(NOW())&amp;SECOND(NOW())</f>
        <v>AutoRenameFld20185124912</v>
      </c>
      <c r="AC3" t="str">
        <f ca="1">"AutoRenameTemplate"&amp;YEAR(NOW())&amp;DAY(NOW())&amp;HOUR(NOW())&amp;MINUTE(NOW())&amp;SECOND(NOW())</f>
        <v>AutoRenameTemplate20185124912</v>
      </c>
      <c r="AF3" t="s">
        <v>24</v>
      </c>
    </row>
    <row r="4" spans="1:82" x14ac:dyDescent="0.25">
      <c r="A4" s="9" t="s">
        <v>262</v>
      </c>
      <c r="H4">
        <v>2016142122</v>
      </c>
      <c r="J4" s="10">
        <v>2017318109</v>
      </c>
      <c r="K4">
        <v>201620364</v>
      </c>
      <c r="Q4">
        <v>2016175514</v>
      </c>
      <c r="AF4" t="s">
        <v>24</v>
      </c>
    </row>
    <row r="5" spans="1:82" x14ac:dyDescent="0.25">
      <c r="A5" s="9" t="s">
        <v>263</v>
      </c>
      <c r="AD5" t="s">
        <v>264</v>
      </c>
      <c r="AE5" t="s">
        <v>249</v>
      </c>
      <c r="AF5" t="s">
        <v>24</v>
      </c>
    </row>
    <row r="6" spans="1:82" x14ac:dyDescent="0.25">
      <c r="A6" s="9" t="s">
        <v>265</v>
      </c>
      <c r="AD6" t="s">
        <v>266</v>
      </c>
      <c r="AE6" t="s">
        <v>254</v>
      </c>
      <c r="AF6" t="s">
        <v>24</v>
      </c>
    </row>
    <row r="7" spans="1:82" x14ac:dyDescent="0.25">
      <c r="A7" s="9" t="s">
        <v>267</v>
      </c>
      <c r="AD7" t="s">
        <v>268</v>
      </c>
      <c r="AE7" t="s">
        <v>252</v>
      </c>
      <c r="AF7" t="s">
        <v>24</v>
      </c>
    </row>
    <row r="8" spans="1:82" x14ac:dyDescent="0.25">
      <c r="A8" s="9" t="s">
        <v>269</v>
      </c>
      <c r="AA8" t="str">
        <f ca="1">"AutoTemplate"&amp;YEAR(NOW())&amp;DAY(NOW())&amp;HOUR(NOW())&amp;MINUTE(NOW())&amp;SECOND(NOW())</f>
        <v>AutoTemplate20185124912</v>
      </c>
      <c r="AD8" s="4" t="s">
        <v>270</v>
      </c>
      <c r="AF8" t="s">
        <v>24</v>
      </c>
      <c r="AI8" t="s">
        <v>271</v>
      </c>
      <c r="AJ8" t="s">
        <v>272</v>
      </c>
      <c r="AK8" t="s">
        <v>273</v>
      </c>
      <c r="AL8">
        <v>100</v>
      </c>
    </row>
    <row r="9" spans="1:82" x14ac:dyDescent="0.25">
      <c r="A9" s="9" t="s">
        <v>274</v>
      </c>
      <c r="AF9" t="s">
        <v>24</v>
      </c>
      <c r="AM9">
        <v>1</v>
      </c>
      <c r="AN9">
        <v>300</v>
      </c>
      <c r="AO9">
        <v>50</v>
      </c>
      <c r="AP9">
        <v>100</v>
      </c>
      <c r="AQ9">
        <v>1</v>
      </c>
      <c r="AR9" s="11">
        <f ca="1">TODAY()-WEEKDAY(TODAY(),3)+INT(7/6*(50+MIN(5,WEEKDAY(TODAY(),3))))</f>
        <v>43194</v>
      </c>
      <c r="AS9" s="11">
        <f ca="1">TODAY()-WEEKDAY(TODAY(),3)+INT(7/6*(100+MIN(5,WEEKDAY(TODAY(),3))))</f>
        <v>43252</v>
      </c>
      <c r="AT9">
        <v>1</v>
      </c>
      <c r="AU9">
        <v>1</v>
      </c>
      <c r="AV9">
        <v>20</v>
      </c>
      <c r="AX9">
        <v>1</v>
      </c>
      <c r="AY9">
        <v>20</v>
      </c>
      <c r="AZ9">
        <v>10</v>
      </c>
      <c r="BA9">
        <v>30</v>
      </c>
      <c r="BB9">
        <v>50</v>
      </c>
      <c r="BC9">
        <v>25</v>
      </c>
      <c r="BD9">
        <v>20</v>
      </c>
    </row>
    <row r="10" spans="1:82" x14ac:dyDescent="0.25">
      <c r="A10" s="9" t="s">
        <v>275</v>
      </c>
      <c r="AA10" t="str">
        <f ca="1">"AutoTemplate"&amp;YEAR(NOW())&amp;DAY(NOW())&amp;HOUR(NOW())&amp;MINUTE(NOW())&amp;SECOND(NOW())</f>
        <v>AutoTemplate20185124912</v>
      </c>
      <c r="AF10" t="s">
        <v>24</v>
      </c>
      <c r="AI10" t="s">
        <v>271</v>
      </c>
      <c r="AJ10" t="s">
        <v>272</v>
      </c>
      <c r="AK10" t="s">
        <v>273</v>
      </c>
      <c r="AL10">
        <v>100</v>
      </c>
    </row>
    <row r="11" spans="1:82" x14ac:dyDescent="0.25">
      <c r="A11" t="s">
        <v>276</v>
      </c>
      <c r="AF11" t="s">
        <v>24</v>
      </c>
      <c r="BE11" t="s">
        <v>277</v>
      </c>
      <c r="BF11" t="s">
        <v>278</v>
      </c>
      <c r="BG11" t="s">
        <v>279</v>
      </c>
      <c r="BH11">
        <v>9999999999</v>
      </c>
      <c r="BI11" t="s">
        <v>280</v>
      </c>
      <c r="BJ11">
        <v>100</v>
      </c>
    </row>
    <row r="12" spans="1:82" x14ac:dyDescent="0.25">
      <c r="A12" t="s">
        <v>281</v>
      </c>
      <c r="AA12" t="str">
        <f ca="1">"AutoDataTemplate"&amp;YEAR(NOW())&amp;DAY(NOW())&amp;HOUR(NOW())&amp;MINUTE(NOW())&amp;SECOND(NOW())</f>
        <v>AutoDataTemplate20185124912</v>
      </c>
      <c r="AF12" t="s">
        <v>24</v>
      </c>
      <c r="BK12" t="s">
        <v>282</v>
      </c>
      <c r="BL12" t="s">
        <v>283</v>
      </c>
      <c r="BM12" t="s">
        <v>284</v>
      </c>
      <c r="BN12">
        <v>200000</v>
      </c>
      <c r="BP12" t="s">
        <v>169</v>
      </c>
      <c r="BQ12" t="s">
        <v>248</v>
      </c>
    </row>
    <row r="13" spans="1:82" x14ac:dyDescent="0.25">
      <c r="A13" t="s">
        <v>285</v>
      </c>
      <c r="AF13" t="s">
        <v>24</v>
      </c>
      <c r="BR13" t="s">
        <v>286</v>
      </c>
    </row>
    <row r="14" spans="1:82" x14ac:dyDescent="0.25">
      <c r="A14" t="s">
        <v>287</v>
      </c>
      <c r="AF14" t="s">
        <v>24</v>
      </c>
      <c r="BR14" t="s">
        <v>288</v>
      </c>
    </row>
    <row r="15" spans="1:82" x14ac:dyDescent="0.25">
      <c r="A15" t="s">
        <v>289</v>
      </c>
      <c r="AF15" t="s">
        <v>24</v>
      </c>
      <c r="BR15" t="s">
        <v>290</v>
      </c>
    </row>
    <row r="16" spans="1:82" x14ac:dyDescent="0.25">
      <c r="A16" t="s">
        <v>291</v>
      </c>
      <c r="AA16" t="str">
        <f ca="1">"AutoLoanProgramTemplate"&amp;YEAR(NOW())&amp;DAY(NOW())&amp;HOUR(NOW())&amp;MINUTE(NOW())&amp;SECOND(NOW())</f>
        <v>AutoLoanProgramTemplate20185124912</v>
      </c>
      <c r="AF16" t="s">
        <v>24</v>
      </c>
      <c r="BO16" t="s">
        <v>292</v>
      </c>
      <c r="BS16" t="s">
        <v>293</v>
      </c>
      <c r="BT16" t="s">
        <v>64</v>
      </c>
      <c r="BU16" t="s">
        <v>255</v>
      </c>
      <c r="BV16" t="s">
        <v>121</v>
      </c>
      <c r="BW16" t="s">
        <v>294</v>
      </c>
      <c r="BX16">
        <v>5</v>
      </c>
      <c r="BY16">
        <v>360</v>
      </c>
      <c r="BZ16">
        <v>360</v>
      </c>
    </row>
    <row r="17" spans="1:81" x14ac:dyDescent="0.25">
      <c r="A17" t="s">
        <v>295</v>
      </c>
      <c r="AA17" t="str">
        <f ca="1">"AutoClosingCostTemplate"&amp;YEAR(NOW())&amp;DAY(NOW())&amp;HOUR(NOW())&amp;MINUTE(NOW())&amp;SECOND(NOW())</f>
        <v>AutoClosingCostTemplate20185124912</v>
      </c>
      <c r="AF17" t="s">
        <v>24</v>
      </c>
      <c r="CA17" t="s">
        <v>296</v>
      </c>
      <c r="CB17" s="4" t="s">
        <v>290</v>
      </c>
      <c r="CC17" s="4" t="s">
        <v>297</v>
      </c>
    </row>
    <row r="18" spans="1:81" x14ac:dyDescent="0.25">
      <c r="A18" t="s">
        <v>298</v>
      </c>
      <c r="AA18" t="str">
        <f ca="1">"AutoTemplate"&amp;YEAR(NOW())&amp;DAY(NOW())&amp;HOUR(NOW())&amp;MINUTE(NOW())&amp;SECOND(NOW())</f>
        <v>AutoTemplate20185124912</v>
      </c>
      <c r="AD18" t="s">
        <v>299</v>
      </c>
      <c r="AF18" t="s">
        <v>300</v>
      </c>
      <c r="AG18" t="s">
        <v>94</v>
      </c>
      <c r="CB18" t="s">
        <v>290</v>
      </c>
    </row>
    <row r="19" spans="1:81" x14ac:dyDescent="0.25">
      <c r="A19" t="s">
        <v>301</v>
      </c>
      <c r="AD19" t="s">
        <v>302</v>
      </c>
      <c r="AG19" t="s">
        <v>303</v>
      </c>
    </row>
    <row r="20" spans="1:81" x14ac:dyDescent="0.25">
      <c r="A20" t="s">
        <v>304</v>
      </c>
      <c r="AA20" t="str">
        <f ca="1">"AutoTemplate"&amp;YEAR(NOW())&amp;DAY(NOW())&amp;HOUR(NOW())&amp;MINUTE(NOW())&amp;SECOND(NOW())</f>
        <v>AutoTemplate20185124912</v>
      </c>
      <c r="AD20" t="s">
        <v>251</v>
      </c>
      <c r="AG20" t="s">
        <v>94</v>
      </c>
      <c r="CB20" t="s">
        <v>290</v>
      </c>
    </row>
    <row r="21" spans="1:81" x14ac:dyDescent="0.25">
      <c r="A21" t="s">
        <v>305</v>
      </c>
      <c r="AD21" t="s">
        <v>252</v>
      </c>
      <c r="AG21" t="s">
        <v>303</v>
      </c>
    </row>
    <row r="22" spans="1:81" x14ac:dyDescent="0.25">
      <c r="A22" t="s">
        <v>306</v>
      </c>
      <c r="AD22" t="s">
        <v>307</v>
      </c>
      <c r="AG22" t="s">
        <v>308</v>
      </c>
    </row>
    <row r="23" spans="1:81" x14ac:dyDescent="0.25">
      <c r="A23" t="s">
        <v>309</v>
      </c>
      <c r="AA23" t="str">
        <f ca="1">"AutoTaskSetTemplate"&amp;YEAR(NOW())&amp;DAY(NOW())&amp;HOUR(NOW())&amp;MINUTE(NOW())&amp;SECOND(NOW())</f>
        <v>AutoTaskSetTemplate20185124912</v>
      </c>
      <c r="AD23" t="s">
        <v>310</v>
      </c>
      <c r="AF23" t="s">
        <v>300</v>
      </c>
      <c r="AG23" t="s">
        <v>94</v>
      </c>
      <c r="CB23" t="s">
        <v>290</v>
      </c>
    </row>
    <row r="24" spans="1:81" x14ac:dyDescent="0.25">
      <c r="A24" t="s">
        <v>311</v>
      </c>
      <c r="AD24" t="s">
        <v>312</v>
      </c>
      <c r="AG24" t="s">
        <v>303</v>
      </c>
    </row>
    <row r="25" spans="1:81" x14ac:dyDescent="0.25">
      <c r="A25" t="s">
        <v>313</v>
      </c>
      <c r="AA25" t="str">
        <f ca="1">"AutoInputFormTemplate"&amp;YEAR(NOW())&amp;DAY(NOW())&amp;HOUR(NOW())&amp;MINUTE(NOW())&amp;SECOND(NOW())</f>
        <v>AutoInputFormTemplate20185124912</v>
      </c>
      <c r="AD25" t="s">
        <v>314</v>
      </c>
      <c r="AF25" t="s">
        <v>300</v>
      </c>
    </row>
    <row r="26" spans="1:81" x14ac:dyDescent="0.25">
      <c r="A26" t="s">
        <v>315</v>
      </c>
      <c r="AA26" t="str">
        <f ca="1">"AutoClosingTemplate"&amp;YEAR(NOW())&amp;DAY(NOW())&amp;HOUR(NOW())&amp;MINUTE(NOW())&amp;SECOND(NOW())</f>
        <v>AutoClosingTemplate20185124912</v>
      </c>
      <c r="AF26" t="s">
        <v>24</v>
      </c>
      <c r="CB26" t="s">
        <v>288</v>
      </c>
      <c r="CC26" t="s">
        <v>316</v>
      </c>
    </row>
    <row r="27" spans="1:81" x14ac:dyDescent="0.25">
      <c r="A27" t="s">
        <v>317</v>
      </c>
      <c r="AG27" t="s">
        <v>318</v>
      </c>
    </row>
    <row r="28" spans="1:81" x14ac:dyDescent="0.25">
      <c r="A28" t="s">
        <v>319</v>
      </c>
      <c r="AA28" t="str">
        <f ca="1">"FannieMae_Template_Set"&amp;YEAR(NOW())&amp;DAY(NOW())&amp;HOUR(NOW())&amp;MINUTE(NOW())&amp;SECOND(NOW())</f>
        <v>FannieMae_Template_Set20185124912</v>
      </c>
      <c r="AF28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TriggerDetails</vt:lpstr>
      <vt:lpstr>SetBorrower</vt:lpstr>
      <vt:lpstr>SetLoanProgram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2018-02-05T07:19:19Z</dcterms:modified>
</cp:coreProperties>
</file>