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etData" sheetId="1" r:id="rId1"/>
    <sheet name="VerifyEscrowField" sheetId="2" r:id="rId2"/>
    <sheet name="E2E_Biweekly" sheetId="3" r:id="rId3"/>
  </sheets>
  <calcPr calcId="152511"/>
</workbook>
</file>

<file path=xl/calcChain.xml><?xml version="1.0" encoding="utf-8"?>
<calcChain xmlns="http://schemas.openxmlformats.org/spreadsheetml/2006/main">
  <c r="AU37" i="1" l="1"/>
  <c r="B37" i="1" l="1"/>
  <c r="AU36" i="1" l="1"/>
  <c r="B36" i="1" l="1"/>
  <c r="AN35" i="1" l="1"/>
  <c r="M35" i="1"/>
  <c r="K35" i="1"/>
  <c r="AP34" i="1" l="1"/>
  <c r="AO34" i="1"/>
  <c r="AN34" i="1"/>
  <c r="P34" i="1"/>
  <c r="O34" i="1"/>
  <c r="N34" i="1"/>
  <c r="M34" i="1"/>
  <c r="K34" i="1"/>
  <c r="J34" i="1"/>
  <c r="J33" i="1" l="1"/>
  <c r="J32" i="1"/>
  <c r="J31" i="1" l="1"/>
  <c r="J30" i="1" l="1"/>
  <c r="J29" i="1" l="1"/>
  <c r="I5" i="1" l="1"/>
  <c r="H5" i="1"/>
  <c r="J4" i="1" l="1"/>
</calcChain>
</file>

<file path=xl/sharedStrings.xml><?xml version="1.0" encoding="utf-8"?>
<sst xmlns="http://schemas.openxmlformats.org/spreadsheetml/2006/main" count="178" uniqueCount="139">
  <si>
    <t>RowID</t>
  </si>
  <si>
    <t>231_Tax</t>
  </si>
  <si>
    <t>230_HazardInsurance</t>
  </si>
  <si>
    <t>682_FirstPaymentDate</t>
  </si>
  <si>
    <t>PTAC-2176_SetData</t>
  </si>
  <si>
    <t>Tax_DueDate1</t>
  </si>
  <si>
    <t>Tax_DueDate2</t>
  </si>
  <si>
    <t>HazIns_DueDate1</t>
  </si>
  <si>
    <t>09/01/2013</t>
  </si>
  <si>
    <t>12/01/2012</t>
  </si>
  <si>
    <t>02/01/2013</t>
  </si>
  <si>
    <t>10/01/2013</t>
  </si>
  <si>
    <t>EscrowFirstPaymentDateBasis</t>
  </si>
  <si>
    <t>1st Amort Date</t>
  </si>
  <si>
    <t>PTAC-2177_SetData</t>
  </si>
  <si>
    <t>Expected_HUD0313_Taxes</t>
  </si>
  <si>
    <t>Expected_HUD1013_Taxes</t>
  </si>
  <si>
    <t>Expected_HUD1114_HazIns</t>
  </si>
  <si>
    <t>Expected_HUD23</t>
  </si>
  <si>
    <t>Expected_HUD40</t>
  </si>
  <si>
    <t>Expected_L558</t>
  </si>
  <si>
    <t>Expected_HUD25</t>
  </si>
  <si>
    <t>Expected_HUD26</t>
  </si>
  <si>
    <t>Expected_HUD24</t>
  </si>
  <si>
    <t>Expected_HUD0302</t>
  </si>
  <si>
    <t>Expected_HUD1002</t>
  </si>
  <si>
    <t>Expected_HUD1103</t>
  </si>
  <si>
    <t>Expected_HUD1110</t>
  </si>
  <si>
    <t>Expected_HUD1010</t>
  </si>
  <si>
    <t>Expected_HUD0310</t>
  </si>
  <si>
    <t>PTAC-2256</t>
  </si>
  <si>
    <t>PTAC-1078_SetData</t>
  </si>
  <si>
    <t>232_MortgageInsurance</t>
  </si>
  <si>
    <t>235_FloodInsurance</t>
  </si>
  <si>
    <t>L268_CityPropertyTax</t>
  </si>
  <si>
    <t>03/01/2017</t>
  </si>
  <si>
    <t>TotalMonthlyPayment</t>
  </si>
  <si>
    <t>MtgIns_DueDate1</t>
  </si>
  <si>
    <t>FldIns_DueDate1</t>
  </si>
  <si>
    <t>CityTaxes_DueDate1</t>
  </si>
  <si>
    <t xml:space="preserve">  </t>
  </si>
  <si>
    <t>AfterDeleteCityTaxTotMonthPay</t>
  </si>
  <si>
    <t>PTAC-1078_DeleteCityTaxDueDate</t>
  </si>
  <si>
    <t>1352_ConstrPerm_NonUSDA</t>
  </si>
  <si>
    <t>1352_ConstrPerm_USDA</t>
  </si>
  <si>
    <t>Shared_ConstrPerm_EstEscrow</t>
  </si>
  <si>
    <t>1st Payment Date</t>
  </si>
  <si>
    <t>1352_ConstrPerm_Fixed_CD4_1338</t>
  </si>
  <si>
    <t>1352_ConstrPerm_Fixed_CD4_1449</t>
  </si>
  <si>
    <t>1352_ConstrPerm_Fixed_CD4_672</t>
  </si>
  <si>
    <t>1352_ConstrPerm_Fixed_CD4_763</t>
  </si>
  <si>
    <t>1352_ConstrMgmt_F2F_ProjPayTable_774_Step2</t>
  </si>
  <si>
    <t>1352_ConstrMgmt_F2F_ProjPayTable_774_Step3</t>
  </si>
  <si>
    <t>1352_ConstrMgmt_F2F_ProjPayTable_774_Step4</t>
  </si>
  <si>
    <t>1352_ConstrMgmt_F2A_ProjPayTable_862_Step2</t>
  </si>
  <si>
    <t>1352_ConstrMgmt_F2A_ProjPayTable_862_Step3</t>
  </si>
  <si>
    <t>1352_ConstrMgmt_F2A_ProjPayTable_862_Step4</t>
  </si>
  <si>
    <t>1352_ConstrMgmt_F2A_ProjPayTable_862_Step6</t>
  </si>
  <si>
    <t>1352_ConstrMgmt_F2A_ProjPayTable_862_Step7</t>
  </si>
  <si>
    <t>1352_ConstrMgmt_F2F_ProjPayTable_703_Step2</t>
  </si>
  <si>
    <t>1352_ConstrMgmt_F2F_ProjPayTable_703_Step3</t>
  </si>
  <si>
    <t>1352_ConstrMgmt_F2F_ProjPayTable_703_Step4</t>
  </si>
  <si>
    <t>PTAC-1079_SetData</t>
  </si>
  <si>
    <t>232_MI</t>
  </si>
  <si>
    <t>235_FIns</t>
  </si>
  <si>
    <t>268_Tax</t>
  </si>
  <si>
    <t>230_HIns</t>
  </si>
  <si>
    <t>PTAC-1079_VerifyEscrowField</t>
  </si>
  <si>
    <t>HazIns_DueDate2</t>
  </si>
  <si>
    <t>08/01/2017</t>
  </si>
  <si>
    <t>month</t>
  </si>
  <si>
    <t>PTAC-1079_VerifyField</t>
  </si>
  <si>
    <t>PTAC-1079_SetDueDate2</t>
  </si>
  <si>
    <t>HUD40_Month</t>
  </si>
  <si>
    <t>HUD23_Month</t>
  </si>
  <si>
    <t>ExpectedMonth</t>
  </si>
  <si>
    <t>1352_ConstrPerm_EstEscrow_1164</t>
  </si>
  <si>
    <t>PTAC-1079_VerifyDueDateMonthRow</t>
  </si>
  <si>
    <t>1352_ConstrMgmt_EscrowMI78_3229</t>
  </si>
  <si>
    <t>1352_ConstrMgmt_EscrowMI78_3207</t>
  </si>
  <si>
    <t>1352_ConstrMgmt_EscrowMI78</t>
  </si>
  <si>
    <t>1352_ConstrMgmt_EscrowMI78_3230</t>
  </si>
  <si>
    <t>1352_ConstrMgmt_EscrowMI78_3204</t>
  </si>
  <si>
    <t>1630_Tax1</t>
  </si>
  <si>
    <t>253_Tax2</t>
  </si>
  <si>
    <t>254_Tax3</t>
  </si>
  <si>
    <t>USDAAnnualFee</t>
  </si>
  <si>
    <t>User#1_DueDate1</t>
  </si>
  <si>
    <t>User#2_DueDate1</t>
  </si>
  <si>
    <t>User#3_DueDate1</t>
  </si>
  <si>
    <t>AnnualFee_DueDate1</t>
  </si>
  <si>
    <t>CBIZ-13028</t>
  </si>
  <si>
    <t>Number_Periods_BiweklyChecked</t>
  </si>
  <si>
    <t>Biweekly_Fees</t>
  </si>
  <si>
    <t>Borrower_TotalPayment</t>
  </si>
  <si>
    <t>Label</t>
  </si>
  <si>
    <t>3291_PaymentFrequency</t>
  </si>
  <si>
    <t>LE1.X29_TaxAssesment</t>
  </si>
  <si>
    <t>HUD65_BiweeklyPayment</t>
  </si>
  <si>
    <t>CBIZ_E2E_Biweekly</t>
  </si>
  <si>
    <t>1,153.75</t>
  </si>
  <si>
    <t>for;bwks</t>
  </si>
  <si>
    <t>Biweekly</t>
  </si>
  <si>
    <t>CBIZ_E2E_Biweekly_LE2</t>
  </si>
  <si>
    <t>1,154</t>
  </si>
  <si>
    <t>per bwk for;bwks</t>
  </si>
  <si>
    <t>CBIZ_E2E_Biweekly_2015Unchecked</t>
  </si>
  <si>
    <t>100.00</t>
  </si>
  <si>
    <t>1,100.00</t>
  </si>
  <si>
    <t>per mth for;mths;for</t>
  </si>
  <si>
    <t>NoteRate</t>
  </si>
  <si>
    <t>LienValue_NoteRate_30Years</t>
  </si>
  <si>
    <t>5;5.5;6;6.5</t>
  </si>
  <si>
    <t>LienValue_NoteRate_180mths</t>
  </si>
  <si>
    <t>856.70,973.74;914.18,973.74;943.71,973.74</t>
  </si>
  <si>
    <t>581.56,720.74;615.12,720.74;649.52,720.74;684.75,720.74</t>
  </si>
  <si>
    <t>Validate30Years2ndLien</t>
  </si>
  <si>
    <t>2nd_LienValue_NoteRate_180mths</t>
  </si>
  <si>
    <t>856.70,973.74;885.17,973.74;943.71,973.74</t>
  </si>
  <si>
    <t>TermCalculation</t>
  </si>
  <si>
    <t>180,13,5;120,9,1;240,17,7;360,25,6</t>
  </si>
  <si>
    <t>Tax_Cushion</t>
  </si>
  <si>
    <t>Haz_Ins_Cushion</t>
  </si>
  <si>
    <t>Tax_User_1</t>
  </si>
  <si>
    <t>CBIZ_12551</t>
  </si>
  <si>
    <t>E2E_KBYO2_EscrowCalculatioins</t>
  </si>
  <si>
    <t>682_1stPaymentDate</t>
  </si>
  <si>
    <t>Tax</t>
  </si>
  <si>
    <t>HaxIns</t>
  </si>
  <si>
    <t>MtgIns</t>
  </si>
  <si>
    <t>FldIns</t>
  </si>
  <si>
    <t>CityTaxes</t>
  </si>
  <si>
    <t>User#1</t>
  </si>
  <si>
    <t>User#2</t>
  </si>
  <si>
    <t>User#3</t>
  </si>
  <si>
    <t>AnnualFee</t>
  </si>
  <si>
    <t>Date</t>
  </si>
  <si>
    <t>NEWHUD.X1707</t>
  </si>
  <si>
    <t>E2E_KBYO2_EscrowCalculatioins_Biweekly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</si>
</sst>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0" fontId="2" fillId="2" borderId="1" xfId="0" applyFont="1" applyFill="1" applyBorder="1"/>
    <xf numFmtId="0" fontId="2" fillId="0" borderId="0" xfId="0" applyFont="1" applyFill="1"/>
    <xf numFmtId="0" fontId="0" fillId="0" borderId="0" xfId="0" applyFill="1" applyBorder="1"/>
    <xf numFmtId="0" fontId="2" fillId="0" borderId="0" xfId="0" applyFont="1"/>
    <xf numFmtId="14" fontId="3" fillId="0" borderId="0" xfId="0" applyNumberFormat="1" applyFont="1"/>
    <xf numFmtId="164" fontId="0" fillId="0" borderId="0" xfId="0" applyNumberFormat="1"/>
    <xf numFmtId="0" fontId="2" fillId="2" borderId="0" xfId="0" applyFont="1" applyFill="1" applyBorder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7"/>
  <sheetViews>
    <sheetView tabSelected="1" workbookViewId="0">
      <pane xSplit="1" ySplit="1" topLeftCell="AG20" activePane="bottomRight" state="frozen"/>
      <selection pane="topRight" activeCell="B1" sqref="B1"/>
      <selection pane="bottomLeft" activeCell="A2" sqref="A2"/>
      <selection pane="bottomRight" activeCell="AL31" sqref="AL31"/>
    </sheetView>
  </sheetViews>
  <sheetFormatPr defaultRowHeight="15" x14ac:dyDescent="0.25"/>
  <cols>
    <col min="1" max="1" width="45.5703125" bestFit="1" customWidth="1"/>
    <col min="2" max="2" width="27" customWidth="1"/>
    <col min="4" max="4" width="19.28515625" bestFit="1" customWidth="1"/>
    <col min="5" max="5" width="21.7109375" bestFit="1" customWidth="1"/>
    <col min="6" max="9" width="19.28515625" customWidth="1"/>
    <col min="10" max="10" width="21.140625" bestFit="1" customWidth="1"/>
    <col min="11" max="12" width="13.28515625" bestFit="1" customWidth="1"/>
    <col min="13" max="13" width="15.7109375" bestFit="1" customWidth="1"/>
    <col min="14" max="14" width="17" bestFit="1" customWidth="1"/>
    <col min="15" max="15" width="15.7109375" customWidth="1"/>
    <col min="16" max="16" width="18.28515625" bestFit="1" customWidth="1"/>
    <col min="17" max="17" width="36.42578125" customWidth="1"/>
    <col min="18" max="19" width="23.42578125" bestFit="1" customWidth="1"/>
    <col min="20" max="20" width="24.28515625" bestFit="1" customWidth="1"/>
    <col min="21" max="22" width="15.5703125" bestFit="1" customWidth="1"/>
    <col min="23" max="23" width="13.42578125" bestFit="1" customWidth="1"/>
    <col min="24" max="26" width="15.5703125" bestFit="1" customWidth="1"/>
    <col min="27" max="27" width="17.42578125" style="1" bestFit="1" customWidth="1"/>
    <col min="28" max="28" width="27.42578125" bestFit="1" customWidth="1"/>
    <col min="29" max="32" width="17.7109375" bestFit="1" customWidth="1"/>
    <col min="33" max="33" width="16.5703125" bestFit="1" customWidth="1"/>
    <col min="34" max="34" width="15.28515625" bestFit="1" customWidth="1"/>
    <col min="38" max="38" width="15.28515625" bestFit="1" customWidth="1"/>
    <col min="44" max="44" width="12.140625" bestFit="1" customWidth="1"/>
    <col min="45" max="45" width="16" bestFit="1" customWidth="1"/>
    <col min="46" max="46" width="11.140625" bestFit="1" customWidth="1"/>
    <col min="47" max="47" width="11.140625" customWidth="1"/>
    <col min="56" max="56" width="10.5703125" bestFit="1" customWidth="1"/>
  </cols>
  <sheetData>
    <row r="1" spans="1:56" s="1" customFormat="1" x14ac:dyDescent="0.25">
      <c r="A1" s="1" t="s">
        <v>0</v>
      </c>
      <c r="B1" s="1" t="s">
        <v>126</v>
      </c>
      <c r="C1" s="1" t="s">
        <v>1</v>
      </c>
      <c r="D1" s="1" t="s">
        <v>2</v>
      </c>
      <c r="E1" s="1" t="s">
        <v>32</v>
      </c>
      <c r="F1" s="1" t="s">
        <v>33</v>
      </c>
      <c r="G1" s="1" t="s">
        <v>34</v>
      </c>
      <c r="H1" s="1" t="s">
        <v>36</v>
      </c>
      <c r="I1" s="1" t="s">
        <v>41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37</v>
      </c>
      <c r="O1" s="1" t="s">
        <v>38</v>
      </c>
      <c r="P1" s="1" t="s">
        <v>39</v>
      </c>
      <c r="Q1" s="1" t="s">
        <v>12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68</v>
      </c>
      <c r="AH1" s="1" t="s">
        <v>75</v>
      </c>
      <c r="AI1" s="1" t="s">
        <v>83</v>
      </c>
      <c r="AJ1" s="1" t="s">
        <v>84</v>
      </c>
      <c r="AK1" s="1" t="s">
        <v>85</v>
      </c>
      <c r="AL1" s="1" t="s">
        <v>137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121</v>
      </c>
      <c r="AS1" s="1" t="s">
        <v>122</v>
      </c>
      <c r="AT1" s="1" t="s">
        <v>123</v>
      </c>
      <c r="AU1" s="1" t="s">
        <v>136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  <c r="BC1" s="1" t="s">
        <v>134</v>
      </c>
      <c r="BD1" s="1" t="s">
        <v>135</v>
      </c>
    </row>
    <row r="2" spans="1:56" x14ac:dyDescent="0.25">
      <c r="A2" t="s">
        <v>4</v>
      </c>
      <c r="C2">
        <v>100</v>
      </c>
      <c r="D2">
        <v>50</v>
      </c>
      <c r="J2" s="2" t="s">
        <v>9</v>
      </c>
      <c r="K2" s="2" t="s">
        <v>10</v>
      </c>
      <c r="L2" s="2" t="s">
        <v>8</v>
      </c>
      <c r="M2" s="2" t="s">
        <v>11</v>
      </c>
      <c r="N2" s="2"/>
      <c r="O2" s="2"/>
      <c r="P2" s="2"/>
      <c r="R2">
        <v>6</v>
      </c>
      <c r="S2">
        <v>6</v>
      </c>
      <c r="T2">
        <v>12</v>
      </c>
      <c r="U2">
        <v>150</v>
      </c>
      <c r="V2">
        <v>350</v>
      </c>
      <c r="W2">
        <v>-200</v>
      </c>
      <c r="X2">
        <v>5550</v>
      </c>
      <c r="Y2">
        <v>150</v>
      </c>
      <c r="Z2">
        <v>150</v>
      </c>
      <c r="AA2" s="1">
        <v>600</v>
      </c>
      <c r="AB2">
        <v>600</v>
      </c>
      <c r="AC2">
        <v>600</v>
      </c>
      <c r="AD2">
        <v>600</v>
      </c>
      <c r="AE2">
        <v>600</v>
      </c>
      <c r="AF2">
        <v>600</v>
      </c>
    </row>
    <row r="3" spans="1:56" x14ac:dyDescent="0.25">
      <c r="A3" t="s">
        <v>14</v>
      </c>
      <c r="Q3" t="s">
        <v>13</v>
      </c>
    </row>
    <row r="4" spans="1:56" x14ac:dyDescent="0.25">
      <c r="A4" t="s">
        <v>30</v>
      </c>
      <c r="J4" s="3">
        <f ca="1">TODAY()+30</f>
        <v>43244</v>
      </c>
    </row>
    <row r="5" spans="1:56" x14ac:dyDescent="0.25">
      <c r="A5" t="s">
        <v>31</v>
      </c>
      <c r="C5">
        <v>10</v>
      </c>
      <c r="D5">
        <v>20</v>
      </c>
      <c r="E5">
        <v>30</v>
      </c>
      <c r="F5">
        <v>40</v>
      </c>
      <c r="G5">
        <v>50</v>
      </c>
      <c r="H5">
        <f>(C5+D5+E5+F5+G5)</f>
        <v>150</v>
      </c>
      <c r="I5">
        <f>(C5+D5+E5+F5)</f>
        <v>100</v>
      </c>
      <c r="J5" s="2" t="s">
        <v>35</v>
      </c>
      <c r="K5" s="2" t="s">
        <v>35</v>
      </c>
      <c r="L5" s="2"/>
      <c r="M5" s="2" t="s">
        <v>35</v>
      </c>
      <c r="N5" s="2" t="s">
        <v>35</v>
      </c>
      <c r="O5" s="2" t="s">
        <v>35</v>
      </c>
      <c r="P5" s="2" t="s">
        <v>35</v>
      </c>
    </row>
    <row r="6" spans="1:56" x14ac:dyDescent="0.25">
      <c r="A6" t="s">
        <v>42</v>
      </c>
      <c r="P6" t="s">
        <v>40</v>
      </c>
    </row>
    <row r="7" spans="1:56" x14ac:dyDescent="0.25">
      <c r="A7" s="4" t="s">
        <v>43</v>
      </c>
      <c r="B7" s="10"/>
      <c r="Q7" t="s">
        <v>13</v>
      </c>
    </row>
    <row r="8" spans="1:56" x14ac:dyDescent="0.25">
      <c r="A8" s="4" t="s">
        <v>44</v>
      </c>
      <c r="B8" s="10"/>
      <c r="Q8" t="s">
        <v>13</v>
      </c>
    </row>
    <row r="9" spans="1:56" x14ac:dyDescent="0.25">
      <c r="A9" t="s">
        <v>76</v>
      </c>
      <c r="Q9" t="s">
        <v>46</v>
      </c>
    </row>
    <row r="10" spans="1:56" x14ac:dyDescent="0.25">
      <c r="A10" t="s">
        <v>49</v>
      </c>
      <c r="Q10" t="s">
        <v>46</v>
      </c>
    </row>
    <row r="11" spans="1:56" x14ac:dyDescent="0.25">
      <c r="A11" t="s">
        <v>50</v>
      </c>
      <c r="Q11" t="s">
        <v>46</v>
      </c>
    </row>
    <row r="12" spans="1:56" x14ac:dyDescent="0.25">
      <c r="A12" t="s">
        <v>47</v>
      </c>
      <c r="Q12" t="s">
        <v>46</v>
      </c>
    </row>
    <row r="13" spans="1:56" x14ac:dyDescent="0.25">
      <c r="A13" t="s">
        <v>48</v>
      </c>
      <c r="Q13" t="s">
        <v>46</v>
      </c>
    </row>
    <row r="14" spans="1:56" x14ac:dyDescent="0.25">
      <c r="A14" s="5" t="s">
        <v>51</v>
      </c>
      <c r="B14" s="5"/>
      <c r="Q14" t="s">
        <v>46</v>
      </c>
    </row>
    <row r="15" spans="1:56" x14ac:dyDescent="0.25">
      <c r="A15" s="5" t="s">
        <v>52</v>
      </c>
      <c r="B15" s="5"/>
      <c r="Q15" t="s">
        <v>46</v>
      </c>
    </row>
    <row r="16" spans="1:56" x14ac:dyDescent="0.25">
      <c r="A16" s="5" t="s">
        <v>53</v>
      </c>
      <c r="B16" s="5"/>
      <c r="Q16" t="s">
        <v>46</v>
      </c>
    </row>
    <row r="17" spans="1:34" x14ac:dyDescent="0.25">
      <c r="A17" s="6" t="s">
        <v>54</v>
      </c>
      <c r="B17" s="6"/>
      <c r="Q17" t="s">
        <v>46</v>
      </c>
    </row>
    <row r="18" spans="1:34" x14ac:dyDescent="0.25">
      <c r="A18" s="6" t="s">
        <v>55</v>
      </c>
      <c r="B18" s="6"/>
      <c r="Q18" t="s">
        <v>46</v>
      </c>
    </row>
    <row r="19" spans="1:34" x14ac:dyDescent="0.25">
      <c r="A19" s="6" t="s">
        <v>56</v>
      </c>
      <c r="B19" s="6"/>
      <c r="Q19" t="s">
        <v>46</v>
      </c>
    </row>
    <row r="20" spans="1:34" x14ac:dyDescent="0.25">
      <c r="A20" s="6" t="s">
        <v>57</v>
      </c>
      <c r="B20" s="6"/>
      <c r="Q20" t="s">
        <v>46</v>
      </c>
    </row>
    <row r="21" spans="1:34" x14ac:dyDescent="0.25">
      <c r="A21" s="6" t="s">
        <v>58</v>
      </c>
      <c r="B21" s="6"/>
      <c r="Q21" t="s">
        <v>46</v>
      </c>
    </row>
    <row r="22" spans="1:34" x14ac:dyDescent="0.25">
      <c r="A22" s="6" t="s">
        <v>59</v>
      </c>
      <c r="B22" s="6"/>
      <c r="Q22" t="s">
        <v>46</v>
      </c>
    </row>
    <row r="23" spans="1:34" x14ac:dyDescent="0.25">
      <c r="A23" s="6" t="s">
        <v>60</v>
      </c>
      <c r="B23" s="6"/>
      <c r="Q23" t="s">
        <v>46</v>
      </c>
    </row>
    <row r="24" spans="1:34" x14ac:dyDescent="0.25">
      <c r="A24" s="6" t="s">
        <v>61</v>
      </c>
      <c r="B24" s="6"/>
      <c r="Q24" t="s">
        <v>46</v>
      </c>
    </row>
    <row r="25" spans="1:34" x14ac:dyDescent="0.25">
      <c r="A25" t="s">
        <v>62</v>
      </c>
      <c r="J25" s="2" t="s">
        <v>35</v>
      </c>
      <c r="K25" s="2" t="s">
        <v>35</v>
      </c>
      <c r="L25" s="2"/>
      <c r="M25" s="2" t="s">
        <v>35</v>
      </c>
      <c r="N25" s="2" t="s">
        <v>35</v>
      </c>
      <c r="O25" s="2" t="s">
        <v>35</v>
      </c>
      <c r="P25" s="2" t="s">
        <v>35</v>
      </c>
      <c r="AH25">
        <v>12</v>
      </c>
    </row>
    <row r="26" spans="1:34" x14ac:dyDescent="0.25">
      <c r="A26" s="7" t="s">
        <v>72</v>
      </c>
      <c r="B26" s="7"/>
      <c r="AG26" s="2" t="s">
        <v>69</v>
      </c>
    </row>
    <row r="27" spans="1:34" x14ac:dyDescent="0.25">
      <c r="A27" t="s">
        <v>45</v>
      </c>
      <c r="Q27" t="s">
        <v>13</v>
      </c>
    </row>
    <row r="28" spans="1:34" x14ac:dyDescent="0.25">
      <c r="A28" s="7" t="s">
        <v>77</v>
      </c>
      <c r="B28" s="7"/>
      <c r="M28" s="2" t="s">
        <v>35</v>
      </c>
      <c r="AG28" s="2" t="s">
        <v>69</v>
      </c>
      <c r="AH28">
        <v>6</v>
      </c>
    </row>
    <row r="29" spans="1:34" x14ac:dyDescent="0.25">
      <c r="A29" s="7" t="s">
        <v>78</v>
      </c>
      <c r="B29" s="7"/>
      <c r="J29" s="8">
        <f ca="1">TODAY()+21</f>
        <v>43235</v>
      </c>
    </row>
    <row r="30" spans="1:34" x14ac:dyDescent="0.25">
      <c r="A30" s="7" t="s">
        <v>79</v>
      </c>
      <c r="B30" s="7"/>
      <c r="J30" s="8">
        <f ca="1">TODAY()+21</f>
        <v>43235</v>
      </c>
      <c r="Q30" t="s">
        <v>46</v>
      </c>
    </row>
    <row r="31" spans="1:34" x14ac:dyDescent="0.25">
      <c r="A31" s="7" t="s">
        <v>80</v>
      </c>
      <c r="B31" s="7"/>
      <c r="J31" s="8">
        <f ca="1">TODAY()+21</f>
        <v>43235</v>
      </c>
      <c r="Q31" t="s">
        <v>13</v>
      </c>
    </row>
    <row r="32" spans="1:34" x14ac:dyDescent="0.25">
      <c r="A32" s="7" t="s">
        <v>81</v>
      </c>
      <c r="B32" s="7"/>
      <c r="J32" s="8">
        <f ca="1">TODAY()+21</f>
        <v>43235</v>
      </c>
    </row>
    <row r="33" spans="1:56" x14ac:dyDescent="0.25">
      <c r="A33" s="7" t="s">
        <v>82</v>
      </c>
      <c r="B33" s="7"/>
      <c r="J33" s="8">
        <f ca="1">TODAY()+21</f>
        <v>43235</v>
      </c>
      <c r="Q33" t="s">
        <v>46</v>
      </c>
    </row>
    <row r="34" spans="1:56" x14ac:dyDescent="0.25">
      <c r="A34" s="7" t="s">
        <v>91</v>
      </c>
      <c r="B34" s="7"/>
      <c r="C34">
        <v>100</v>
      </c>
      <c r="D34">
        <v>100</v>
      </c>
      <c r="F34">
        <v>100</v>
      </c>
      <c r="G34">
        <v>100</v>
      </c>
      <c r="J34" s="9" t="str">
        <f ca="1">TEXT(EOMONTH(TODAY(),1)+1,"mm/dd/yyyy")</f>
        <v>06/01/2018</v>
      </c>
      <c r="K34" s="9" t="str">
        <f ca="1">TEXT(EOMONTH(TODAY(),1)+1,"mm/dd/yyyy")</f>
        <v>06/01/2018</v>
      </c>
      <c r="L34" s="3"/>
      <c r="M34" s="9" t="str">
        <f ca="1">TEXT(EOMONTH(TODAY(),1)+1,"mm/dd/yyyy")</f>
        <v>06/01/2018</v>
      </c>
      <c r="N34" s="9" t="str">
        <f ca="1">TEXT(EOMONTH(TODAY(),1)+1,"mm/dd/yyyy")</f>
        <v>06/01/2018</v>
      </c>
      <c r="O34" s="9" t="str">
        <f ca="1">TEXT(EOMONTH(TODAY(),1)+1,"mm/dd/yyyy")</f>
        <v>06/01/2018</v>
      </c>
      <c r="P34" s="9" t="str">
        <f ca="1">TEXT(EOMONTH(TODAY(),1)+1,"mm/dd/yyyy")</f>
        <v>06/01/2018</v>
      </c>
      <c r="AH34">
        <v>12</v>
      </c>
      <c r="AI34">
        <v>100</v>
      </c>
      <c r="AJ34">
        <v>100</v>
      </c>
      <c r="AK34">
        <v>100</v>
      </c>
      <c r="AN34" s="9" t="str">
        <f ca="1">TEXT(EOMONTH(TODAY(),1)+1,"mm/dd/yyyy")</f>
        <v>06/01/2018</v>
      </c>
      <c r="AO34" s="9" t="str">
        <f ca="1">TEXT(EOMONTH(TODAY(),1)+1,"mm/dd/yyyy")</f>
        <v>06/01/2018</v>
      </c>
      <c r="AP34" s="9" t="str">
        <f ca="1">TEXT(EOMONTH(TODAY(),1)+1,"mm/dd/yyyy")</f>
        <v>06/01/2018</v>
      </c>
      <c r="AQ34" s="9"/>
    </row>
    <row r="35" spans="1:56" x14ac:dyDescent="0.25">
      <c r="A35" s="7" t="s">
        <v>124</v>
      </c>
      <c r="B35" s="7"/>
      <c r="K35" s="8" t="str">
        <f ca="1">TEXT(TODAY()+5,"mm/dd/yyyy")</f>
        <v>04/29/2018</v>
      </c>
      <c r="M35" s="8" t="str">
        <f ca="1">TEXT(TODAY()+5,"mm/dd/yyyy")</f>
        <v>04/29/2018</v>
      </c>
      <c r="AN35" s="8" t="str">
        <f ca="1">TEXT(TODAY(),"mm/dd/yyyy")</f>
        <v>04/24/2018</v>
      </c>
      <c r="AR35">
        <v>2</v>
      </c>
      <c r="AS35">
        <v>2</v>
      </c>
      <c r="AT35">
        <v>2</v>
      </c>
    </row>
    <row r="36" spans="1:56" x14ac:dyDescent="0.25">
      <c r="A36" s="7" t="s">
        <v>125</v>
      </c>
      <c r="B36" s="11">
        <f ca="1">EOMONTH(TODAY(),0)+1</f>
        <v>43221</v>
      </c>
      <c r="C36" s="13">
        <v>50</v>
      </c>
      <c r="D36" s="13">
        <v>50</v>
      </c>
      <c r="E36" s="12"/>
      <c r="F36" s="13">
        <v>50</v>
      </c>
      <c r="G36" s="13">
        <v>50</v>
      </c>
      <c r="AI36" s="13">
        <v>50</v>
      </c>
      <c r="AJ36" s="13">
        <v>50</v>
      </c>
      <c r="AK36" s="13">
        <v>50</v>
      </c>
      <c r="AL36" s="13"/>
      <c r="AU36" t="str">
        <f ca="1">TEXT(EOMONTH(TODAY(),0)+1,"MM/YYYY")</f>
        <v>05/2018</v>
      </c>
      <c r="AV36">
        <v>12</v>
      </c>
      <c r="AW36">
        <v>12</v>
      </c>
      <c r="AX36">
        <v>12</v>
      </c>
      <c r="AY36">
        <v>12</v>
      </c>
      <c r="AZ36">
        <v>12</v>
      </c>
      <c r="BA36">
        <v>12</v>
      </c>
      <c r="BB36">
        <v>12</v>
      </c>
      <c r="BC36">
        <v>12</v>
      </c>
      <c r="BD36">
        <v>12</v>
      </c>
    </row>
    <row r="37" spans="1:56" x14ac:dyDescent="0.25">
      <c r="A37" s="7" t="s">
        <v>138</v>
      </c>
      <c r="B37" s="11">
        <f ca="1">EOMONTH(TODAY(),0)+1</f>
        <v>43221</v>
      </c>
      <c r="C37" s="13">
        <v>50</v>
      </c>
      <c r="D37" s="13">
        <v>50</v>
      </c>
      <c r="E37" s="12"/>
      <c r="F37" s="13">
        <v>50</v>
      </c>
      <c r="G37" s="13">
        <v>50</v>
      </c>
      <c r="AI37" s="13">
        <v>50</v>
      </c>
      <c r="AJ37" s="13">
        <v>50</v>
      </c>
      <c r="AK37" s="13">
        <v>50</v>
      </c>
      <c r="AL37" s="13"/>
      <c r="AU37" s="11" t="str">
        <f ca="1">TEXT(EOMONTH(TODAY(),0)+1,"MM/DD/YYYY")</f>
        <v>05/01/2018</v>
      </c>
      <c r="AV37">
        <v>12</v>
      </c>
      <c r="AW37">
        <v>12</v>
      </c>
      <c r="AX37">
        <v>12</v>
      </c>
      <c r="AY37">
        <v>12</v>
      </c>
      <c r="AZ37">
        <v>12</v>
      </c>
      <c r="BA37">
        <v>12</v>
      </c>
      <c r="BB37">
        <v>12</v>
      </c>
      <c r="BC37">
        <v>12</v>
      </c>
      <c r="BD37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N1" sqref="N1"/>
    </sheetView>
  </sheetViews>
  <sheetFormatPr defaultRowHeight="15" x14ac:dyDescent="0.25"/>
  <cols>
    <col min="1" max="1" width="27.85546875" bestFit="1" customWidth="1"/>
    <col min="8" max="9" width="14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66</v>
      </c>
      <c r="D1" s="1" t="s">
        <v>63</v>
      </c>
      <c r="E1" s="1" t="s">
        <v>64</v>
      </c>
      <c r="F1" s="1" t="s">
        <v>65</v>
      </c>
      <c r="G1" s="1" t="s">
        <v>70</v>
      </c>
      <c r="H1" s="1" t="s">
        <v>74</v>
      </c>
      <c r="I1" s="1" t="s">
        <v>73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</row>
    <row r="2" spans="1:16" x14ac:dyDescent="0.25">
      <c r="A2" t="s">
        <v>67</v>
      </c>
      <c r="B2">
        <v>10</v>
      </c>
      <c r="C2">
        <v>50</v>
      </c>
      <c r="D2">
        <v>40</v>
      </c>
      <c r="E2">
        <v>30</v>
      </c>
      <c r="F2">
        <v>20</v>
      </c>
      <c r="G2">
        <v>11</v>
      </c>
      <c r="H2">
        <v>5</v>
      </c>
      <c r="I2">
        <v>6</v>
      </c>
    </row>
    <row r="3" spans="1:16" x14ac:dyDescent="0.25">
      <c r="A3" t="s">
        <v>71</v>
      </c>
      <c r="G3">
        <v>11</v>
      </c>
    </row>
    <row r="4" spans="1:16" x14ac:dyDescent="0.25">
      <c r="A4" t="s">
        <v>99</v>
      </c>
      <c r="J4">
        <v>25</v>
      </c>
      <c r="K4">
        <v>46.15</v>
      </c>
      <c r="L4" s="2" t="s">
        <v>100</v>
      </c>
      <c r="M4" s="2" t="s">
        <v>101</v>
      </c>
      <c r="N4" s="7" t="s">
        <v>102</v>
      </c>
      <c r="O4">
        <v>346</v>
      </c>
      <c r="P4" s="7">
        <v>399.97</v>
      </c>
    </row>
    <row r="5" spans="1:16" x14ac:dyDescent="0.25">
      <c r="A5" s="7" t="s">
        <v>103</v>
      </c>
      <c r="J5">
        <v>25</v>
      </c>
      <c r="K5">
        <v>46.15</v>
      </c>
      <c r="L5" s="2" t="s">
        <v>104</v>
      </c>
      <c r="M5" s="2" t="s">
        <v>105</v>
      </c>
    </row>
    <row r="6" spans="1:16" x14ac:dyDescent="0.25">
      <c r="A6" t="s">
        <v>106</v>
      </c>
      <c r="J6">
        <v>11</v>
      </c>
      <c r="K6" s="2" t="s">
        <v>107</v>
      </c>
      <c r="L6" s="2" t="s">
        <v>108</v>
      </c>
      <c r="M6" t="s">
        <v>109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" x14ac:dyDescent="0.25"/>
  <cols>
    <col min="2" max="2" width="9.85546875" bestFit="1" customWidth="1"/>
    <col min="3" max="3" width="51" bestFit="1" customWidth="1"/>
    <col min="4" max="4" width="38.28515625" bestFit="1" customWidth="1"/>
    <col min="5" max="5" width="51" bestFit="1" customWidth="1"/>
    <col min="6" max="6" width="38.28515625" bestFit="1" customWidth="1"/>
    <col min="7" max="7" width="31" bestFit="1" customWidth="1"/>
  </cols>
  <sheetData>
    <row r="1" spans="1:7" x14ac:dyDescent="0.25">
      <c r="A1" s="1" t="s">
        <v>0</v>
      </c>
      <c r="B1" s="1" t="s">
        <v>110</v>
      </c>
      <c r="C1" s="1" t="s">
        <v>111</v>
      </c>
      <c r="D1" s="1" t="s">
        <v>113</v>
      </c>
      <c r="E1" s="1" t="s">
        <v>116</v>
      </c>
      <c r="F1" s="1" t="s">
        <v>117</v>
      </c>
      <c r="G1" s="1" t="s">
        <v>119</v>
      </c>
    </row>
    <row r="2" spans="1:7" x14ac:dyDescent="0.25">
      <c r="A2" t="s">
        <v>102</v>
      </c>
      <c r="B2" t="s">
        <v>112</v>
      </c>
      <c r="C2" t="s">
        <v>115</v>
      </c>
      <c r="D2" t="s">
        <v>114</v>
      </c>
      <c r="E2" t="s">
        <v>115</v>
      </c>
      <c r="F2" t="s">
        <v>118</v>
      </c>
      <c r="G2" t="s"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SetData</vt:lpstr>
      <vt:lpstr>VerifyEscrowField</vt:lpstr>
      <vt:lpstr>E2E_Biweekly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2018-04-24T06:33:54Z</dcterms:modified>
</cp:coreProperties>
</file>