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ion\QTP\Encompass\Main\Core2\Test Data\"/>
    </mc:Choice>
  </mc:AlternateContent>
  <bookViews>
    <workbookView xWindow="0" yWindow="0" windowWidth="18960" windowHeight="5592"/>
  </bookViews>
  <sheets>
    <sheet name="BasicInfo" sheetId="2" r:id="rId1"/>
    <sheet name="SetFHA203k" sheetId="1" r:id="rId2"/>
    <sheet name="VerifyFHADetails" sheetId="4" r:id="rId3"/>
    <sheet name="VerifyFHA203k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D2" i="4"/>
  <c r="J2" i="4"/>
  <c r="D4" i="4" l="1"/>
  <c r="D3" i="4"/>
  <c r="L3" i="4"/>
  <c r="E3" i="4"/>
  <c r="C2" i="4"/>
  <c r="O2" i="4" l="1"/>
  <c r="M2" i="4"/>
  <c r="L2" i="4"/>
  <c r="E2" i="4"/>
  <c r="L8" i="2" l="1"/>
  <c r="E8" i="2"/>
  <c r="L7" i="2" l="1"/>
  <c r="E7" i="2"/>
  <c r="E5" i="2"/>
  <c r="E4" i="2" l="1"/>
</calcChain>
</file>

<file path=xl/sharedStrings.xml><?xml version="1.0" encoding="utf-8"?>
<sst xmlns="http://schemas.openxmlformats.org/spreadsheetml/2006/main" count="117" uniqueCount="93">
  <si>
    <t>RowID</t>
  </si>
  <si>
    <t>PropertyType</t>
  </si>
  <si>
    <t>LoanPurpose</t>
  </si>
  <si>
    <t>FHAStreamlineType</t>
  </si>
  <si>
    <t>1 Unit</t>
  </si>
  <si>
    <t>Credit Qualifying</t>
  </si>
  <si>
    <t>203K</t>
  </si>
  <si>
    <t>203kAC3_1</t>
  </si>
  <si>
    <t>MAX23KX80_ConstructionCost</t>
  </si>
  <si>
    <t>MAX23KX113_InspectionFees</t>
  </si>
  <si>
    <t>MAX23KX114_UpdateFees</t>
  </si>
  <si>
    <t>MAX23KX6_ImprovedValue</t>
  </si>
  <si>
    <t>MAX23KX89_MortgageLimit</t>
  </si>
  <si>
    <t>MAX23KX97_SystemActualCost</t>
  </si>
  <si>
    <t>MAX23KX95_BorrowersFunds</t>
  </si>
  <si>
    <t>MAX23KX92_50PercentCosts</t>
  </si>
  <si>
    <t>TC10_CBIZ17_Setdata</t>
  </si>
  <si>
    <t>TC12_CBIZ17_Setdata</t>
  </si>
  <si>
    <t>MAX23KX82_MortgageFeesTotal</t>
  </si>
  <si>
    <t>351.00</t>
  </si>
  <si>
    <t>MAX23KX44_OriginationFees</t>
  </si>
  <si>
    <t>350.00</t>
  </si>
  <si>
    <t>MAX23KX27_DiscountPoints</t>
  </si>
  <si>
    <t>1.00</t>
  </si>
  <si>
    <t>MAX23KX84_PurchasePriceLessInducement</t>
  </si>
  <si>
    <t>220,000.00</t>
  </si>
  <si>
    <t>MAX23KX30_AdjustedAsIsValue</t>
  </si>
  <si>
    <t>MAX23KX7_2Fx110Percent</t>
  </si>
  <si>
    <t>110.00</t>
  </si>
  <si>
    <t>MAX23KX93_InitialDrawClosingTotal</t>
  </si>
  <si>
    <t>MAX23KX44_OriginationFees_InitialDraw</t>
  </si>
  <si>
    <t>MAX23KX27_DiscountPoints_InitialDraw</t>
  </si>
  <si>
    <t>TC12_CBIZ17_Verifydata</t>
  </si>
  <si>
    <t>MAX23KX26_DiscountPoints</t>
  </si>
  <si>
    <t>E2E_FHA_203K_BasicInfo</t>
  </si>
  <si>
    <t>MAX23KX19_ProfessionalFees</t>
  </si>
  <si>
    <t>MAX23KX20_ConsultationlFees</t>
  </si>
  <si>
    <t>MAX23KX21_PermitFees</t>
  </si>
  <si>
    <t>MAX23KX81_FeasibilityStudy</t>
  </si>
  <si>
    <t>MAX23KX10_ContingencyReserves</t>
  </si>
  <si>
    <t>MAX23KX17_PaymentReserves</t>
  </si>
  <si>
    <t>E2E_FHA_203K_FHAInfo</t>
  </si>
  <si>
    <t>MAXWPUR29_InducementToPurchase</t>
  </si>
  <si>
    <t>MAX23KX5_PropertyValue</t>
  </si>
  <si>
    <t>MAX23KX8_ImprovementsAmount</t>
  </si>
  <si>
    <t>MAX23KX91_MaterialCosts</t>
  </si>
  <si>
    <t>E2E_FHA_203K_FHAInfo1</t>
  </si>
  <si>
    <t>3052_ExistingDebtAmount</t>
  </si>
  <si>
    <t>MAX23KX80_ConstructionCostCashLoans</t>
  </si>
  <si>
    <t>748_ClosingDate</t>
  </si>
  <si>
    <t>E2E_Approval2_FHA</t>
  </si>
  <si>
    <t>PTAC-1278_ClosingCostTables</t>
  </si>
  <si>
    <t>FHACase</t>
  </si>
  <si>
    <t>FHALenderID</t>
  </si>
  <si>
    <t>E2E_FHA_BasicFHAInfo</t>
  </si>
  <si>
    <t>SponderID</t>
  </si>
  <si>
    <t>SOA</t>
  </si>
  <si>
    <t>203B</t>
  </si>
  <si>
    <t>UFMIP</t>
  </si>
  <si>
    <t>E2E_FHANoCHOTRefiFix</t>
  </si>
  <si>
    <t>Chums</t>
  </si>
  <si>
    <t>FundingDate</t>
  </si>
  <si>
    <t>ON</t>
  </si>
  <si>
    <t>E2E_FHACORefiARM</t>
  </si>
  <si>
    <t>FirstTimeBuyer</t>
  </si>
  <si>
    <t>No</t>
  </si>
  <si>
    <t>StreamLineRefinanceWithAppraisal</t>
  </si>
  <si>
    <t>E2E_VANoCORefiARM</t>
  </si>
  <si>
    <t>PurposeOfLoan</t>
  </si>
  <si>
    <t>E2E_FHAPURCASHFIX</t>
  </si>
  <si>
    <t>135_TotalSellerpaid</t>
  </si>
  <si>
    <t>strRowID</t>
  </si>
  <si>
    <t>1116_SellerContriTxt</t>
  </si>
  <si>
    <t>6% of Purchase Price</t>
  </si>
  <si>
    <t>Maximum Seller Contribution (4%)</t>
  </si>
  <si>
    <t>1116_Label</t>
  </si>
  <si>
    <t>135_TotsellerPaid</t>
  </si>
  <si>
    <t>3053_ExcessContri</t>
  </si>
  <si>
    <t>356_AppraisedVal</t>
  </si>
  <si>
    <t>MaxSellerContriTxt</t>
  </si>
  <si>
    <t>1116_MaxSellerContri</t>
  </si>
  <si>
    <t>1116_MaxSellerContri_Appval</t>
  </si>
  <si>
    <t>1116_MaxSellerContri_Purval</t>
  </si>
  <si>
    <t>3053_ExcessContri_TotSellpaid</t>
  </si>
  <si>
    <t>3053_ExcessContri_AppVal</t>
  </si>
  <si>
    <t>3053_ExcessContri_PurVal</t>
  </si>
  <si>
    <t>136_PurchasePrice</t>
  </si>
  <si>
    <t>135_TotsellerPaid_1</t>
  </si>
  <si>
    <t>1116_MaxSellerContri_VA</t>
  </si>
  <si>
    <t>3134_VA_SellerContribution</t>
  </si>
  <si>
    <t>3134_FHA_SellerContribution</t>
  </si>
  <si>
    <t>3134_VA_SellerContribution1</t>
  </si>
  <si>
    <t>E2E_FHAPURCASHFIX1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</si>
</sst>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pane xSplit="1" topLeftCell="B1" activePane="topRight" state="frozen"/>
      <selection pane="topRight" activeCell="A7" sqref="A7"/>
    </sheetView>
  </sheetViews>
  <sheetFormatPr defaultRowHeight="14.4" x14ac:dyDescent="0.3"/>
  <cols>
    <col min="1" max="1" width="27.109375" bestFit="1" customWidth="1"/>
    <col min="2" max="2" width="13.109375" bestFit="1" customWidth="1"/>
    <col min="3" max="3" width="42.109375" customWidth="1"/>
    <col min="4" max="4" width="19.88671875" customWidth="1"/>
    <col min="5" max="5" width="20.109375" customWidth="1"/>
    <col min="6" max="6" width="10" bestFit="1" customWidth="1"/>
    <col min="7" max="7" width="15.33203125" customWidth="1"/>
    <col min="8" max="8" width="12" customWidth="1"/>
    <col min="12" max="12" width="14" customWidth="1"/>
    <col min="13" max="13" width="12.44140625" bestFit="1" customWidth="1"/>
    <col min="14" max="14" width="13.5546875" bestFit="1" customWidth="1"/>
    <col min="15" max="15" width="17.6640625" bestFit="1" customWidth="1"/>
    <col min="16" max="16" width="15.5546875" customWidth="1"/>
    <col min="17" max="17" width="18.6640625" bestFit="1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1" t="s">
        <v>52</v>
      </c>
      <c r="G1" s="4" t="s">
        <v>53</v>
      </c>
      <c r="H1" s="4" t="s">
        <v>55</v>
      </c>
      <c r="I1" s="1" t="s">
        <v>56</v>
      </c>
      <c r="J1" s="1" t="s">
        <v>58</v>
      </c>
      <c r="K1" s="1" t="s">
        <v>60</v>
      </c>
      <c r="L1" s="1" t="s">
        <v>61</v>
      </c>
      <c r="M1" s="1" t="s">
        <v>1</v>
      </c>
      <c r="N1" s="1" t="s">
        <v>64</v>
      </c>
      <c r="O1" s="1" t="s">
        <v>3</v>
      </c>
      <c r="P1" s="1" t="s">
        <v>68</v>
      </c>
      <c r="Q1" s="1" t="s">
        <v>70</v>
      </c>
    </row>
    <row r="2" spans="1:17" x14ac:dyDescent="0.3">
      <c r="A2" t="s">
        <v>7</v>
      </c>
      <c r="B2" t="s">
        <v>4</v>
      </c>
      <c r="C2" t="s">
        <v>6</v>
      </c>
      <c r="D2" t="s">
        <v>5</v>
      </c>
    </row>
    <row r="3" spans="1:17" x14ac:dyDescent="0.3">
      <c r="A3" t="s">
        <v>34</v>
      </c>
      <c r="C3" t="s">
        <v>6</v>
      </c>
    </row>
    <row r="4" spans="1:17" x14ac:dyDescent="0.3">
      <c r="A4" t="s">
        <v>50</v>
      </c>
      <c r="E4" s="3">
        <f ca="1">TODAY()+55</f>
        <v>42961</v>
      </c>
    </row>
    <row r="5" spans="1:17" x14ac:dyDescent="0.3">
      <c r="A5" t="s">
        <v>51</v>
      </c>
      <c r="E5" s="3">
        <f ca="1">TODAY()+55</f>
        <v>42961</v>
      </c>
    </row>
    <row r="6" spans="1:17" x14ac:dyDescent="0.3">
      <c r="A6" t="s">
        <v>54</v>
      </c>
      <c r="G6">
        <v>9999999999</v>
      </c>
      <c r="H6" s="6">
        <v>11223344</v>
      </c>
      <c r="I6" t="s">
        <v>57</v>
      </c>
      <c r="J6">
        <v>1</v>
      </c>
    </row>
    <row r="7" spans="1:17" x14ac:dyDescent="0.3">
      <c r="A7" t="s">
        <v>59</v>
      </c>
      <c r="C7" t="s">
        <v>66</v>
      </c>
      <c r="E7" s="3">
        <f ca="1">TODAY()+90</f>
        <v>42996</v>
      </c>
      <c r="G7">
        <v>9999999999</v>
      </c>
      <c r="H7" s="6">
        <v>11223344</v>
      </c>
      <c r="I7" t="s">
        <v>57</v>
      </c>
      <c r="J7">
        <v>1.75</v>
      </c>
      <c r="K7">
        <v>1232343</v>
      </c>
      <c r="L7" s="3">
        <f ca="1">TODAY()+90</f>
        <v>42996</v>
      </c>
      <c r="M7" t="s">
        <v>62</v>
      </c>
    </row>
    <row r="8" spans="1:17" x14ac:dyDescent="0.3">
      <c r="A8" t="s">
        <v>63</v>
      </c>
      <c r="C8" t="s">
        <v>66</v>
      </c>
      <c r="E8" s="3">
        <f ca="1">TODAY()+90</f>
        <v>42996</v>
      </c>
      <c r="G8">
        <v>9999999999</v>
      </c>
      <c r="H8" s="6">
        <v>11223344</v>
      </c>
      <c r="I8" t="s">
        <v>57</v>
      </c>
      <c r="J8">
        <v>1.75</v>
      </c>
      <c r="K8">
        <v>1232343</v>
      </c>
      <c r="L8" s="3">
        <f ca="1">TODAY()+90</f>
        <v>42996</v>
      </c>
      <c r="M8" t="s">
        <v>62</v>
      </c>
      <c r="N8" t="s">
        <v>65</v>
      </c>
      <c r="O8" t="s">
        <v>5</v>
      </c>
    </row>
    <row r="9" spans="1:17" x14ac:dyDescent="0.3">
      <c r="A9" s="5" t="s">
        <v>67</v>
      </c>
      <c r="C9" t="s">
        <v>66</v>
      </c>
      <c r="I9" t="s">
        <v>57</v>
      </c>
      <c r="P9" t="s">
        <v>62</v>
      </c>
    </row>
    <row r="10" spans="1:17" x14ac:dyDescent="0.3">
      <c r="A10" t="s">
        <v>69</v>
      </c>
      <c r="E10" s="3"/>
      <c r="G10">
        <v>9999999999</v>
      </c>
      <c r="H10" s="6">
        <v>123456</v>
      </c>
      <c r="I10" t="s">
        <v>57</v>
      </c>
      <c r="J10">
        <v>1</v>
      </c>
      <c r="L10" s="3"/>
    </row>
    <row r="11" spans="1:17" x14ac:dyDescent="0.3">
      <c r="A11" s="5" t="s">
        <v>89</v>
      </c>
      <c r="Q11">
        <v>4801</v>
      </c>
    </row>
    <row r="12" spans="1:17" x14ac:dyDescent="0.3">
      <c r="A12" t="s">
        <v>92</v>
      </c>
      <c r="F12">
        <v>12345678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opLeftCell="R1" workbookViewId="0">
      <selection activeCell="R7" sqref="R7"/>
    </sheetView>
  </sheetViews>
  <sheetFormatPr defaultRowHeight="14.4" x14ac:dyDescent="0.3"/>
  <cols>
    <col min="1" max="1" width="23.109375" bestFit="1" customWidth="1"/>
    <col min="2" max="3" width="28.33203125" bestFit="1" customWidth="1"/>
    <col min="4" max="5" width="28.33203125" customWidth="1"/>
    <col min="6" max="6" width="27.5546875" bestFit="1" customWidth="1"/>
    <col min="7" max="7" width="24.6640625" bestFit="1" customWidth="1"/>
    <col min="8" max="9" width="26.44140625" customWidth="1"/>
    <col min="10" max="10" width="32.33203125" bestFit="1" customWidth="1"/>
    <col min="11" max="11" width="26.44140625" customWidth="1"/>
    <col min="12" max="12" width="26.44140625" bestFit="1" customWidth="1"/>
    <col min="13" max="13" width="34.33203125" bestFit="1" customWidth="1"/>
    <col min="14" max="14" width="26.44140625" customWidth="1"/>
    <col min="15" max="15" width="25.88671875" bestFit="1" customWidth="1"/>
    <col min="16" max="16" width="26.109375" bestFit="1" customWidth="1"/>
    <col min="17" max="17" width="32.44140625" bestFit="1" customWidth="1"/>
    <col min="18" max="18" width="29" bestFit="1" customWidth="1"/>
    <col min="19" max="19" width="27.5546875" bestFit="1" customWidth="1"/>
    <col min="20" max="20" width="27.5546875" customWidth="1"/>
    <col min="21" max="21" width="26.6640625" bestFit="1" customWidth="1"/>
    <col min="22" max="22" width="28.33203125" bestFit="1" customWidth="1"/>
  </cols>
  <sheetData>
    <row r="1" spans="1:24" x14ac:dyDescent="0.3">
      <c r="A1" s="1" t="s">
        <v>0</v>
      </c>
      <c r="B1" s="1" t="s">
        <v>8</v>
      </c>
      <c r="C1" s="1" t="s">
        <v>48</v>
      </c>
      <c r="D1" s="1" t="s">
        <v>35</v>
      </c>
      <c r="E1" s="1" t="s">
        <v>36</v>
      </c>
      <c r="F1" s="1" t="s">
        <v>9</v>
      </c>
      <c r="G1" s="1" t="s">
        <v>10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33</v>
      </c>
      <c r="M1" s="1" t="s">
        <v>42</v>
      </c>
      <c r="N1" s="1" t="s">
        <v>43</v>
      </c>
      <c r="O1" s="1" t="s">
        <v>11</v>
      </c>
      <c r="P1" s="1" t="s">
        <v>12</v>
      </c>
      <c r="Q1" s="1" t="s">
        <v>44</v>
      </c>
      <c r="R1" s="1" t="s">
        <v>13</v>
      </c>
      <c r="S1" s="1" t="s">
        <v>14</v>
      </c>
      <c r="T1" s="1" t="s">
        <v>45</v>
      </c>
      <c r="U1" s="1" t="s">
        <v>15</v>
      </c>
      <c r="V1" s="1" t="s">
        <v>47</v>
      </c>
      <c r="W1" s="1"/>
      <c r="X1" s="1"/>
    </row>
    <row r="2" spans="1:24" x14ac:dyDescent="0.3">
      <c r="A2" t="s">
        <v>16</v>
      </c>
      <c r="B2">
        <v>9.9990000000000006</v>
      </c>
      <c r="F2">
        <v>9.9990000000000006</v>
      </c>
      <c r="G2">
        <v>9.9990000000000006</v>
      </c>
      <c r="O2">
        <v>9.9990000000000006</v>
      </c>
      <c r="P2">
        <v>9.9990000000000006</v>
      </c>
      <c r="R2">
        <v>9.9990000000000006</v>
      </c>
      <c r="S2">
        <v>9.9990000000000006</v>
      </c>
      <c r="U2">
        <v>9.9990000000000006</v>
      </c>
    </row>
    <row r="3" spans="1:24" x14ac:dyDescent="0.3">
      <c r="A3" t="s">
        <v>17</v>
      </c>
      <c r="B3">
        <v>100</v>
      </c>
      <c r="L3">
        <v>1</v>
      </c>
      <c r="O3">
        <v>100</v>
      </c>
    </row>
    <row r="4" spans="1:24" x14ac:dyDescent="0.3">
      <c r="A4" t="s">
        <v>41</v>
      </c>
      <c r="B4">
        <v>2000</v>
      </c>
      <c r="D4">
        <v>1000</v>
      </c>
      <c r="E4">
        <v>500</v>
      </c>
      <c r="F4">
        <v>250</v>
      </c>
      <c r="G4">
        <v>100</v>
      </c>
      <c r="H4">
        <v>100</v>
      </c>
      <c r="I4">
        <v>50</v>
      </c>
      <c r="J4">
        <v>400</v>
      </c>
      <c r="K4">
        <v>2000</v>
      </c>
      <c r="L4">
        <v>1</v>
      </c>
      <c r="M4">
        <v>7000</v>
      </c>
      <c r="N4">
        <v>100000</v>
      </c>
      <c r="O4">
        <v>150000</v>
      </c>
      <c r="P4">
        <v>420000</v>
      </c>
      <c r="Q4">
        <v>6000</v>
      </c>
      <c r="R4">
        <v>0</v>
      </c>
      <c r="S4">
        <v>1000</v>
      </c>
      <c r="T4">
        <v>3000</v>
      </c>
      <c r="U4">
        <v>3000</v>
      </c>
    </row>
    <row r="5" spans="1:24" x14ac:dyDescent="0.3">
      <c r="A5" t="s">
        <v>46</v>
      </c>
      <c r="C5">
        <v>30000</v>
      </c>
      <c r="J5">
        <v>2500</v>
      </c>
      <c r="K5">
        <v>284.24</v>
      </c>
      <c r="V5">
        <v>189134</v>
      </c>
    </row>
    <row r="6" spans="1:24" x14ac:dyDescent="0.3">
      <c r="A6" s="5" t="s">
        <v>59</v>
      </c>
    </row>
    <row r="7" spans="1:24" x14ac:dyDescent="0.3">
      <c r="A7" s="5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G1" workbookViewId="0">
      <selection activeCell="O3" sqref="O3"/>
    </sheetView>
  </sheetViews>
  <sheetFormatPr defaultRowHeight="14.4" x14ac:dyDescent="0.3"/>
  <cols>
    <col min="1" max="1" width="29.6640625" bestFit="1" customWidth="1"/>
    <col min="2" max="2" width="32.33203125" bestFit="1" customWidth="1"/>
    <col min="3" max="3" width="32.33203125" customWidth="1"/>
    <col min="4" max="4" width="20.6640625" bestFit="1" customWidth="1"/>
    <col min="5" max="5" width="28.109375" bestFit="1" customWidth="1"/>
    <col min="6" max="6" width="32.33203125" bestFit="1" customWidth="1"/>
    <col min="8" max="8" width="16.88671875" bestFit="1" customWidth="1"/>
    <col min="9" max="9" width="19" bestFit="1" customWidth="1"/>
    <col min="10" max="10" width="17.44140625" bestFit="1" customWidth="1"/>
    <col min="11" max="11" width="17" bestFit="1" customWidth="1"/>
    <col min="12" max="12" width="28.109375" bestFit="1" customWidth="1"/>
    <col min="13" max="15" width="28.6640625" bestFit="1" customWidth="1"/>
  </cols>
  <sheetData>
    <row r="1" spans="1:16" s="1" customFormat="1" x14ac:dyDescent="0.3">
      <c r="A1" s="1" t="s">
        <v>71</v>
      </c>
      <c r="B1" s="1" t="s">
        <v>72</v>
      </c>
      <c r="C1" s="1" t="s">
        <v>88</v>
      </c>
      <c r="D1" s="1" t="s">
        <v>80</v>
      </c>
      <c r="E1" s="1" t="s">
        <v>81</v>
      </c>
      <c r="F1" s="1" t="s">
        <v>79</v>
      </c>
      <c r="G1" s="1" t="s">
        <v>75</v>
      </c>
      <c r="H1" s="1" t="s">
        <v>76</v>
      </c>
      <c r="I1" s="1" t="s">
        <v>87</v>
      </c>
      <c r="J1" s="1" t="s">
        <v>77</v>
      </c>
      <c r="K1" s="1" t="s">
        <v>78</v>
      </c>
      <c r="L1" s="1" t="s">
        <v>82</v>
      </c>
      <c r="M1" s="1" t="s">
        <v>84</v>
      </c>
      <c r="N1" s="1" t="s">
        <v>83</v>
      </c>
      <c r="O1" s="1" t="s">
        <v>85</v>
      </c>
      <c r="P1" s="1" t="s">
        <v>86</v>
      </c>
    </row>
    <row r="2" spans="1:16" s="7" customFormat="1" x14ac:dyDescent="0.3">
      <c r="A2" s="7" t="s">
        <v>89</v>
      </c>
      <c r="B2" s="7" t="s">
        <v>73</v>
      </c>
      <c r="C2" s="7" t="str">
        <f>TEXT(6000,"#,##0.00")</f>
        <v>6,000.00</v>
      </c>
      <c r="D2" s="7" t="str">
        <f>TEXT(4800,"#,##0.00")</f>
        <v>4,800.00</v>
      </c>
      <c r="E2" s="7" t="str">
        <f>TEXT(4400,"#,##0.00")</f>
        <v>4,400.00</v>
      </c>
      <c r="F2" s="7" t="s">
        <v>74</v>
      </c>
      <c r="G2" s="7">
        <v>4180</v>
      </c>
      <c r="H2" s="7">
        <v>4800</v>
      </c>
      <c r="J2" s="7" t="str">
        <f>TEXT(1,"#.00")</f>
        <v>1.00</v>
      </c>
      <c r="K2" s="7">
        <v>110000</v>
      </c>
      <c r="L2" s="7" t="str">
        <f>TEXT(4400,"#,##0.00")</f>
        <v>4,400.00</v>
      </c>
      <c r="M2" s="7" t="str">
        <f>TEXT(400,"##0.00")</f>
        <v>400.00</v>
      </c>
      <c r="O2" s="7" t="str">
        <f>TEXT(400,"##0.00")</f>
        <v>400.00</v>
      </c>
      <c r="P2" s="7">
        <v>90000</v>
      </c>
    </row>
    <row r="3" spans="1:16" s="7" customFormat="1" x14ac:dyDescent="0.3">
      <c r="A3" s="7" t="s">
        <v>90</v>
      </c>
      <c r="D3" s="7" t="str">
        <f>TEXT(5400,"#,##0.00")</f>
        <v>5,400.00</v>
      </c>
      <c r="E3" s="7" t="str">
        <f>TEXT(4800,"#,##0.00")</f>
        <v>4,800.00</v>
      </c>
      <c r="F3" s="7" t="s">
        <v>73</v>
      </c>
      <c r="H3" s="7">
        <v>5401</v>
      </c>
      <c r="I3" s="7">
        <v>4800</v>
      </c>
      <c r="K3" s="7">
        <v>105000</v>
      </c>
      <c r="L3" s="7" t="str">
        <f>TEXT(4800,"#,##0.00")</f>
        <v>4,800.00</v>
      </c>
      <c r="N3" s="7" t="str">
        <f>TEXT(1,"#.00")</f>
        <v>1.00</v>
      </c>
      <c r="P3" s="7">
        <v>80000</v>
      </c>
    </row>
    <row r="4" spans="1:16" s="7" customFormat="1" x14ac:dyDescent="0.3">
      <c r="A4" s="7" t="s">
        <v>91</v>
      </c>
      <c r="B4" s="7" t="s">
        <v>74</v>
      </c>
      <c r="D4" s="7" t="str">
        <f>TEXT(4200,"#,##0.00")</f>
        <v>4,200.00</v>
      </c>
      <c r="F4" s="7" t="s">
        <v>74</v>
      </c>
      <c r="G4" s="7">
        <v>4180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I31" sqref="I31"/>
    </sheetView>
  </sheetViews>
  <sheetFormatPr defaultRowHeight="14.4" x14ac:dyDescent="0.3"/>
  <sheetData>
    <row r="1" spans="1:26" x14ac:dyDescent="0.3">
      <c r="A1" s="1" t="s">
        <v>0</v>
      </c>
      <c r="B1" s="1" t="s">
        <v>18</v>
      </c>
      <c r="C1" s="1" t="s">
        <v>20</v>
      </c>
      <c r="D1" s="1" t="s">
        <v>22</v>
      </c>
      <c r="E1" s="1" t="s">
        <v>24</v>
      </c>
      <c r="F1" s="1" t="s">
        <v>26</v>
      </c>
      <c r="G1" s="1" t="s">
        <v>27</v>
      </c>
      <c r="H1" s="1" t="s">
        <v>29</v>
      </c>
      <c r="I1" s="1" t="s">
        <v>30</v>
      </c>
      <c r="J1" s="1" t="s">
        <v>31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32</v>
      </c>
      <c r="B2" s="2" t="s">
        <v>19</v>
      </c>
      <c r="C2" s="2" t="s">
        <v>21</v>
      </c>
      <c r="D2" s="2" t="s">
        <v>23</v>
      </c>
      <c r="E2" s="2" t="s">
        <v>25</v>
      </c>
      <c r="F2" s="2" t="s">
        <v>25</v>
      </c>
      <c r="G2" s="2" t="s">
        <v>28</v>
      </c>
      <c r="H2" s="2" t="s">
        <v>19</v>
      </c>
      <c r="I2" s="2" t="s">
        <v>21</v>
      </c>
      <c r="J2" s="2" t="s">
        <v>23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BasicInfo</vt:lpstr>
      <vt:lpstr>SetFHA203k</vt:lpstr>
      <vt:lpstr>VerifyFHADetails</vt:lpstr>
      <vt:lpstr>VerifyFHA203k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Mahima Mendu</cp:lastModifiedBy>
  <dcterms:created xsi:type="dcterms:W3CDTF">2015-12-23T21:49:11Z</dcterms:created>
  <dcterms:modified xsi:type="dcterms:W3CDTF">2017-06-20T12:40:09Z</dcterms:modified>
</cp:coreProperties>
</file>